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file_details" sheetId="1" state="visible" r:id="rId2"/>
    <sheet name="references" sheetId="2" state="visible" r:id="rId3"/>
    <sheet name="references_description" sheetId="3" state="visible" r:id="rId4"/>
    <sheet name="solubility" sheetId="4" state="visible" r:id="rId5"/>
    <sheet name="osmotic_coeff" sheetId="5" state="visible" r:id="rId6"/>
    <sheet name="potentiometry" sheetId="6" state="visible" r:id="rId7"/>
    <sheet name="GEMSFITS" sheetId="7" state="visible" r:id="rId8"/>
    <sheet name="GEMSFITS2" sheetId="8" state="visible" r:id="rId9"/>
    <sheet name="broken" sheetId="9" state="visible" r:id="rId10"/>
  </sheets>
  <definedNames>
    <definedName function="false" hidden="true" localSheetId="5" name="_xlnm._FilterDatabase" vbProcedure="false">potentiometry!$A$3:$P$844</definedName>
    <definedName function="false" hidden="true" localSheetId="1" name="_xlnm._FilterDatabase" vbProcedure="false">references!$A$3:$L$3</definedName>
    <definedName function="false" hidden="true" localSheetId="2" name="_xlnm._FilterDatabase" vbProcedure="false">references_description!$A$3:$Q$3</definedName>
    <definedName function="false" hidden="true" localSheetId="3" name="_xlnm._FilterDatabase" vbProcedure="false">solubility!$A$3:$P$860</definedName>
    <definedName function="false" hidden="false" localSheetId="8" name="_xlnm._FilterDatabase" vbProcedure="false">broken!$A$3:$X$862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0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Kw from LAG1959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49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Kw from LAG1959</t>
        </r>
      </text>
    </comment>
    <comment ref="Q5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  <comment ref="U5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Kw from paper</t>
        </r>
      </text>
    </comment>
  </commentList>
</comments>
</file>

<file path=xl/sharedStrings.xml><?xml version="1.0" encoding="utf-8"?>
<sst xmlns="http://schemas.openxmlformats.org/spreadsheetml/2006/main" count="2196" uniqueCount="660">
  <si>
    <t xml:space="preserve">File created by G. Dan Miron PSI LES</t>
  </si>
  <si>
    <t xml:space="preserve">Last Edited</t>
  </si>
  <si>
    <t xml:space="preserve">Units</t>
  </si>
  <si>
    <t xml:space="preserve">pH</t>
  </si>
  <si>
    <t xml:space="preserve">italic font value singifies that is an assumed vlaue based on what was reported in the study and the investigated system </t>
  </si>
  <si>
    <t xml:space="preserve">temperature</t>
  </si>
  <si>
    <t xml:space="preserve">celsius</t>
  </si>
  <si>
    <t xml:space="preserve">concetration</t>
  </si>
  <si>
    <t xml:space="preserve">mol/kg H2O</t>
  </si>
  <si>
    <t xml:space="preserve">Notes</t>
  </si>
  <si>
    <t xml:space="preserve">check Li_ea_2017_leaching-and-solution-chemistry.pdf for additional SiO2(am) experiments</t>
  </si>
  <si>
    <t xml:space="preserve">Xiong et al 2014 - avaluates Pitzer parameters from gibbsite and bhm solubility in NaCl, NaOH solutions</t>
  </si>
  <si>
    <t xml:space="preserve">SiO2(am) solubility data needs to be processed with the scaling factor so it will be consistent with the solubility in pure water from THEREDA</t>
  </si>
  <si>
    <t xml:space="preserve">#</t>
  </si>
  <si>
    <t xml:space="preserve">code</t>
  </si>
  <si>
    <t xml:space="preserve">reference</t>
  </si>
  <si>
    <t xml:space="preserve">method</t>
  </si>
  <si>
    <t xml:space="preserve">method2</t>
  </si>
  <si>
    <t xml:space="preserve">solid</t>
  </si>
  <si>
    <t xml:space="preserve">electrolytes</t>
  </si>
  <si>
    <t xml:space="preserve">T</t>
  </si>
  <si>
    <t xml:space="preserve">pH_conditions</t>
  </si>
  <si>
    <t xml:space="preserve">pH_interval</t>
  </si>
  <si>
    <t xml:space="preserve">Comments</t>
  </si>
  <si>
    <t xml:space="preserve">MAR/WAR1980</t>
  </si>
  <si>
    <t xml:space="preserve">(Marshall and Warakomski, 1980)</t>
  </si>
  <si>
    <r>
      <rPr>
        <sz val="11"/>
        <color rgb="FF000000"/>
        <rFont val="Calibri"/>
        <family val="2"/>
        <charset val="1"/>
      </rPr>
      <t xml:space="preserve">Amorphous silica solubilities-II. Effect of aqueous salt solutions at 25°C. </t>
    </r>
    <r>
      <rPr>
        <i val="true"/>
        <sz val="11"/>
        <color rgb="FF000000"/>
        <rFont val="Calibri"/>
        <family val="2"/>
        <charset val="1"/>
      </rPr>
      <t xml:space="preserve">Geochimica et Cosmochimica Acta</t>
    </r>
    <r>
      <rPr>
        <sz val="11"/>
        <color rgb="FF000000"/>
        <rFont val="Calibri"/>
        <family val="2"/>
        <charset val="1"/>
      </rPr>
      <t xml:space="preserve"> 44, 915–924. https://doi.org/10.1016/0016-7037(80)90281-1</t>
    </r>
  </si>
  <si>
    <t xml:space="preserve">solubility</t>
  </si>
  <si>
    <t xml:space="preserve">SiO2(am)</t>
  </si>
  <si>
    <t xml:space="preserve">NaCl, KCl, LiCl, MgCl2, CaCl2, Na2SO4, NaHCO3, KNO3, LiNO3, MgSO4</t>
  </si>
  <si>
    <t xml:space="preserve">neutral</t>
  </si>
  <si>
    <t xml:space="preserve">&lt;9</t>
  </si>
  <si>
    <t xml:space="preserve">Values at 25 C multiplied by 0.917 scaling factor. "This was done because some of our later extensive solubilities at 25°C with a different batch of silica gel gave values both in water and in NaNO3 solutions approximately 8% lower than the present values (MARSHALL and WARAKOMSKI, 1980)."</t>
  </si>
  <si>
    <t xml:space="preserve">MEY/WIL2008</t>
  </si>
  <si>
    <t xml:space="preserve">(Meyer and Willms, 2008)</t>
  </si>
  <si>
    <t xml:space="preserve">Geochemische Modellierung des Langzeitverhaltens von silikatischen und lumosilikatischen Materialien im Temperaturbereich bis 90 ° C. GRS – A – 3493.</t>
  </si>
  <si>
    <t xml:space="preserve">NaCl, KCl, MgCl2, CaCl2, K2SO4, NaCl, NaCl, KCl, KCl, Na2SO4, CaCl2</t>
  </si>
  <si>
    <t xml:space="preserve">45-85</t>
  </si>
  <si>
    <t xml:space="preserve">isopiestic</t>
  </si>
  <si>
    <t xml:space="preserve">AlCl3, KOH, NaOH, NaCl, KCl, Na2SO4, K2SO4</t>
  </si>
  <si>
    <t xml:space="preserve">MAR1980b</t>
  </si>
  <si>
    <t xml:space="preserve">(Marshall, 1980b)</t>
  </si>
  <si>
    <t xml:space="preserve">Amorphous silica solubilities-I. Behavior in aqueous sodium nitrate solutions; 25-300°C, 0-6 molal. Geochimica et Cosmochimica Acta 44, 907–913. https://doi.org/10.1016/0016-7037(80)90280-X</t>
  </si>
  <si>
    <t xml:space="preserve">NaNO3</t>
  </si>
  <si>
    <t xml:space="preserve">25-350</t>
  </si>
  <si>
    <t xml:space="preserve">GAL1989</t>
  </si>
  <si>
    <t xml:space="preserve">(Gallup, 1989)</t>
  </si>
  <si>
    <t xml:space="preserve">Solubility of amorphous silica in geothermal brines. Transactions - Geothermal Resources Council 13, 241–245.</t>
  </si>
  <si>
    <t xml:space="preserve">NaCl, MgCl2, KCl, brine</t>
  </si>
  <si>
    <t xml:space="preserve">25-250</t>
  </si>
  <si>
    <t xml:space="preserve">MEY2006</t>
  </si>
  <si>
    <t xml:space="preserve">(Meyer, 2006)</t>
  </si>
  <si>
    <t xml:space="preserve">Meyer, T. (2006): Geochemische Modellierung des Langzeitverhaltens von silikatischen und alumosilikatischen Materialien. GRS – A – 3350.</t>
  </si>
  <si>
    <t xml:space="preserve">CHE/MAR1982</t>
  </si>
  <si>
    <t xml:space="preserve">(Chen and Marshall, 1982)</t>
  </si>
  <si>
    <t xml:space="preserve"> Amorphous silica solubilities IV. Behavior in pure water and aqueous sodium chloride, sodium sulfate, magnesium chloride, and magnesium sulfate solutions up to 350°C. Geochimica et Cosmochimica Acta 46, 279–287. https://doi.org/10.1016/0016-7037(82)90255-1</t>
  </si>
  <si>
    <t xml:space="preserve">NaCl, MgCl2, Na2SO4, MgSO4</t>
  </si>
  <si>
    <t xml:space="preserve">0-350</t>
  </si>
  <si>
    <t xml:space="preserve">The amorphous silica used was the same as that used in the study of Marshall and Warakomski (1980).</t>
  </si>
  <si>
    <t xml:space="preserve">PAR/ENG1998</t>
  </si>
  <si>
    <t xml:space="preserve">(Park and Englezos, 1998)</t>
  </si>
  <si>
    <t xml:space="preserve">Osmotic coefficient data for Na2SiO3 and Na2SiO3–NaOH by an isopiestic method and modeling using Pitzer’s model. Fluid Phase Equilibria 153, 87–104. https://doi.org/10.1016/S0378-3812(98)00400-2</t>
  </si>
  <si>
    <t xml:space="preserve">Na2SiO3, NaOH</t>
  </si>
  <si>
    <t xml:space="preserve">alkaline</t>
  </si>
  <si>
    <t xml:space="preserve">12.3-13.8</t>
  </si>
  <si>
    <t xml:space="preserve">WEB/HU2003</t>
  </si>
  <si>
    <t xml:space="preserve">(Weber and Hunt, 2003)</t>
  </si>
  <si>
    <t xml:space="preserve">Modeling Alkaline Silicate Solutions at 25 °C. Industrial and Engineering Chemistry Research 42, 6970–6976. https://doi.org/10.1021/IE0303449</t>
  </si>
  <si>
    <t xml:space="preserve">SiO2,fumed silica</t>
  </si>
  <si>
    <t xml:space="preserve">NaNO3, NaOH</t>
  </si>
  <si>
    <t xml:space="preserve">neutral, alkaline</t>
  </si>
  <si>
    <t xml:space="preserve">6.2-11.6</t>
  </si>
  <si>
    <t xml:space="preserve">derived IP for aqueous species as well as silica fume solid, NaOH 0-1, NaNO3 1, 3</t>
  </si>
  <si>
    <t xml:space="preserve">ILE1979</t>
  </si>
  <si>
    <t xml:space="preserve">(Iler, 1979)</t>
  </si>
  <si>
    <t xml:space="preserve"> The Chemistry of Silica: Solubility, Polymerization, Colloid and Surface Properties, and Biochemistry. Wiley-Interscience, New York, pp. 78-83.</t>
  </si>
  <si>
    <t xml:space="preserve">solubility </t>
  </si>
  <si>
    <t xml:space="preserve">?</t>
  </si>
  <si>
    <t xml:space="preserve">acidic, alkaline</t>
  </si>
  <si>
    <t xml:space="preserve">2-11</t>
  </si>
  <si>
    <t xml:space="preserve">ZAR/NEM1990</t>
  </si>
  <si>
    <t xml:space="preserve">(Zarubin and Nemkina, 1990)</t>
  </si>
  <si>
    <t xml:space="preserve">The solubility of amorphous silica in an alkaline aqeous medium at constant ionic strength. Russ. J. Inorg. Chem. 35, 16–21.</t>
  </si>
  <si>
    <t xml:space="preserve">NaCl, NaOH</t>
  </si>
  <si>
    <t xml:space="preserve">8-11</t>
  </si>
  <si>
    <t xml:space="preserve">HAM/DHA2001</t>
  </si>
  <si>
    <t xml:space="preserve">(Hamrouni and Dhahbi, 2001)</t>
  </si>
  <si>
    <t xml:space="preserve">Analytical aspects of silica in saline water — application to desalination of brackish waters. Desalination 136, 225–232. https://doi.org/10.1016/S0011-9164(01)00185-0</t>
  </si>
  <si>
    <t xml:space="preserve">No tables with actual measured values given in the paper</t>
  </si>
  <si>
    <t xml:space="preserve">(Park and Englezos, 1999)</t>
  </si>
  <si>
    <t xml:space="preserve">Osmotic coefficient data for NaOH-NaCl-NaAl(OH)4-H2O system measured by an isopiestic method and modeled using Pitzer’s model at 298.15 K. Fluid Phase Equilibria 155, 251–259. https://doi.org/10.1016/S0378-3812(98)00460-9</t>
  </si>
  <si>
    <t xml:space="preserve">NaCl, NaOH, NaAl(OH)4</t>
  </si>
  <si>
    <t xml:space="preserve">12-14</t>
  </si>
  <si>
    <t xml:space="preserve">ZHO/CHE2003</t>
  </si>
  <si>
    <t xml:space="preserve">(Zhou et al., 2003)</t>
  </si>
  <si>
    <t xml:space="preserve"> Isopiestic measurement of the osmotic and activity coefficients for the NaOH-NaAl(OH)4-H2O system at 313.2 K. Geochimica et Cosmochimica Acta 67, 3459–3472. https://doi.org/10.1016/S0016-7037(03)00133-9</t>
  </si>
  <si>
    <t xml:space="preserve">NaOH, NaAl(OH)4</t>
  </si>
  <si>
    <t xml:space="preserve">WES1992</t>
  </si>
  <si>
    <t xml:space="preserve">(Wesolowski, 1992)</t>
  </si>
  <si>
    <t xml:space="preserve">Aluminum speciation and equilibria in aqueous solution: I. The solubility of gibbsite in the system Na-K-Cl-OH-Al(OH)4 from 0 to 100°C. Geochimica et Cosmochimica Acta 56, 1065–1091. https://doi.org/10.1016/0016-7037(92)90047-M</t>
  </si>
  <si>
    <t xml:space="preserve">Al(OH)3 (gibbsite)</t>
  </si>
  <si>
    <t xml:space="preserve">NaOH, KOH, NaCl, KCl</t>
  </si>
  <si>
    <t xml:space="preserve">0-100</t>
  </si>
  <si>
    <t xml:space="preserve">PAL/BEN2001</t>
  </si>
  <si>
    <t xml:space="preserve">(Palmer et al., 2001)</t>
  </si>
  <si>
    <t xml:space="preserve">Aqueous high-temperature solubility studies. I. The solubility of boehmite as functions of ionic strength (to 5 molal, NaCl), temperature (100-290°C), and pH as determined by in situ measurements. Geochimica et Cosmochimica Acta 65, 2081–2095. https://doi.org/10.1016/S0016-7037(01)00584-1</t>
  </si>
  <si>
    <t xml:space="preserve">AlO(OH) (bohemite)</t>
  </si>
  <si>
    <t xml:space="preserve">NaCl+NaOH</t>
  </si>
  <si>
    <t xml:space="preserve">100-290</t>
  </si>
  <si>
    <t xml:space="preserve">2-9</t>
  </si>
  <si>
    <t xml:space="preserve">LUO/YE2020</t>
  </si>
  <si>
    <t xml:space="preserve">(Luo et al., 2020)</t>
  </si>
  <si>
    <t xml:space="preserve">Phase Equilibrium in the Ternary System K2O-Al2O3-H2O at 323.15, 333.15, 343.15, and 353.15 K. Journal of Chemical and Engineering Data 65, 3463–3471. https://doi.org/10.1021/ACS.JCED.0C00017/SUPPL_FILE/JE0C00017_SI_001.PDF</t>
  </si>
  <si>
    <t xml:space="preserve">solubility, phase equilibira</t>
  </si>
  <si>
    <t xml:space="preserve">Al2O3°3H2O</t>
  </si>
  <si>
    <t xml:space="preserve">K2O</t>
  </si>
  <si>
    <t xml:space="preserve">50-80</t>
  </si>
  <si>
    <t xml:space="preserve">SJO/HAG1983</t>
  </si>
  <si>
    <t xml:space="preserve">(Sjöberg et al., 1983)</t>
  </si>
  <si>
    <t xml:space="preserve">Sjöberg, S., Hägglund, Y., Nordin, A., &amp; Ingri, N. (1983). Equilibrium and structural studies of silicon(IV) and aluminium(III) in aqueous solution. V. Acidity constants of silicic acid and the ionic product of water in the medium range 0.05–2.0 M Na(CI) at 25°C. Marine Chemistry, 13(1), 35–44. https://doi.org/10.1016/0304-4203(83)90047-6</t>
  </si>
  <si>
    <t xml:space="preserve">potentiometric</t>
  </si>
  <si>
    <t xml:space="preserve">SiO(OH)3− and SiO2(OH)2−2</t>
  </si>
  <si>
    <t xml:space="preserve">NaCl</t>
  </si>
  <si>
    <t xml:space="preserve">BLI/ING1967</t>
  </si>
  <si>
    <t xml:space="preserve">(Bilinski &amp; Ingri, 1967)</t>
  </si>
  <si>
    <t xml:space="preserve">Bilinski, H., &amp; Ingri, N. (1967). A Determination of the Formation Constant of SiO(OH)3-. Acta Chemica Scandinavica, 21, 2503–2510. https://doi.org/10.3891/ACTA.CHEM.SCAND.21-2503</t>
  </si>
  <si>
    <t xml:space="preserve">SiO(OH)3−</t>
  </si>
  <si>
    <t xml:space="preserve">NaClO4</t>
  </si>
  <si>
    <t xml:space="preserve">ING1959</t>
  </si>
  <si>
    <t xml:space="preserve">(Ingri, 1959)</t>
  </si>
  <si>
    <t xml:space="preserve">Ingri, N. (1959). Equilibrium Studies of Polyanions. IV. Silicate Ions in NaCl Medium. Acta Chemica Scandinavica, 13, 758–775. https://doi.org/10.3891/ACTA.CHEM.SCAND.13-0758</t>
  </si>
  <si>
    <t xml:space="preserve">LAG1959</t>
  </si>
  <si>
    <t xml:space="preserve">(Lagerström, 1959)</t>
  </si>
  <si>
    <r>
      <rPr>
        <sz val="11"/>
        <color rgb="FF000000"/>
        <rFont val="Calibri"/>
        <family val="2"/>
        <charset val="1"/>
      </rPr>
      <t xml:space="preserve">Lagerström, G. (1959). Equilibrium Studies of Polyanions. III. Silicate Ions in NaClO4 Medium. </t>
    </r>
    <r>
      <rPr>
        <i val="true"/>
        <sz val="11"/>
        <color rgb="FF000000"/>
        <rFont val="Calibri"/>
        <family val="2"/>
        <charset val="1"/>
      </rPr>
      <t xml:space="preserve">Acta Chemica Scandinavica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Calibri"/>
        <family val="2"/>
        <charset val="1"/>
      </rPr>
      <t xml:space="preserve">, 722–736. https://doi.org/10.3891/ACTA.CHEM.SCAND.13-0722</t>
    </r>
  </si>
  <si>
    <t xml:space="preserve">SJO/NOR1981</t>
  </si>
  <si>
    <t xml:space="preserve">(Sjöberg et al., 1981)</t>
  </si>
  <si>
    <t xml:space="preserve">Sjöberg, S., Nordin, A., &amp; Ingri, N. (1981). Equilibrium and structural studies of silicon(IV) and aluminium(III) in aqueous solution. II. Formation constants for the monosilicate ions SiO(OH)3− and SiO2(OH)22−. A precision study at 25°C in a simplified seawater medium. Marine Chemistry, 10(6), 521–532. https://doi.org/10.1016/0304-4203(81)90005-0</t>
  </si>
  <si>
    <t xml:space="preserve">SiO(OH)3− and SiO2(OH)2−3</t>
  </si>
  <si>
    <t xml:space="preserve">SJO/NOR1985</t>
  </si>
  <si>
    <t xml:space="preserve">(Sjöberg et al., 1985)</t>
  </si>
  <si>
    <t xml:space="preserve">Sjöberg, S., Öhman, L.-O. &amp; Ingri, N. (1985): Equilibrium and Structural Studies of Silicon(IV) and Aluminium(III) in Aqueous Solution. 11. Polysilicate Formation in Alkaline Aqueous Solution. A Combined Potentiometric and 29Si NMR Study. Acta Chemica Scandinavica 39a, 93–107. https://doi.org/10.3891/ACTA.CHEM.SCAND.39A-0093</t>
  </si>
  <si>
    <t xml:space="preserve">polysilicate</t>
  </si>
  <si>
    <t xml:space="preserve">SAN/SCH1974</t>
  </si>
  <si>
    <t xml:space="preserve">(Santschi and Schindler, 1974)</t>
  </si>
  <si>
    <t xml:space="preserve">Santschi, P.H. &amp; Schindler, P.W. (1974): Complex formation in the ternary systems CaII–H4SiO4–H2O and MgII–H4SiO4–H2O. J. Chem. Soc., Dalton Trans. 181–184. https://doi.org/10.1039/DT9740000181</t>
  </si>
  <si>
    <t xml:space="preserve">BUS/MES1977</t>
  </si>
  <si>
    <t xml:space="preserve">(Busey and Mesmer, 1977)</t>
  </si>
  <si>
    <t xml:space="preserve">Busey, R.H. &amp; Mesmer, R.E. (1977): Ionization equilibriums of silicic acid and polysilicate formation in aqueous sodium chloride solutions to 300.degree.C. Inorganic Chemistry 16, 2444–2450. https://doi.org/10.1021/ic50176a004</t>
  </si>
  <si>
    <t xml:space="preserve">60-300</t>
  </si>
  <si>
    <t xml:space="preserve">T_min</t>
  </si>
  <si>
    <t xml:space="preserve">T_max</t>
  </si>
  <si>
    <t xml:space="preserve">system</t>
  </si>
  <si>
    <t xml:space="preserve">electrolyte1</t>
  </si>
  <si>
    <t xml:space="preserve">electrolyte2</t>
  </si>
  <si>
    <t xml:space="preserve">electrolyte3</t>
  </si>
  <si>
    <t xml:space="preserve">electr1_concentration</t>
  </si>
  <si>
    <t xml:space="preserve">electr2_concentration</t>
  </si>
  <si>
    <t xml:space="preserve">electr3_concentration</t>
  </si>
  <si>
    <t xml:space="preserve">pH_min</t>
  </si>
  <si>
    <t xml:space="preserve">pH_max</t>
  </si>
  <si>
    <t xml:space="preserve">Selected</t>
  </si>
  <si>
    <t xml:space="preserve">Processed</t>
  </si>
  <si>
    <t xml:space="preserve">Comment</t>
  </si>
  <si>
    <t xml:space="preserve">m</t>
  </si>
  <si>
    <t xml:space="preserve">-lg(a)</t>
  </si>
  <si>
    <t xml:space="preserve">TRUE/FALSE</t>
  </si>
  <si>
    <t xml:space="preserve">Si-Na-Cl</t>
  </si>
  <si>
    <t xml:space="preserve">0-6.14</t>
  </si>
  <si>
    <t xml:space="preserve">Table 1</t>
  </si>
  <si>
    <t xml:space="preserve">Si-K-Cl</t>
  </si>
  <si>
    <t xml:space="preserve">KCl</t>
  </si>
  <si>
    <t xml:space="preserve">0-4.81</t>
  </si>
  <si>
    <t xml:space="preserve">Si-Li-Cl</t>
  </si>
  <si>
    <t xml:space="preserve">LiCl</t>
  </si>
  <si>
    <t xml:space="preserve">0-19.19</t>
  </si>
  <si>
    <t xml:space="preserve">Si-Mg-Cl</t>
  </si>
  <si>
    <t xml:space="preserve">MgCl2</t>
  </si>
  <si>
    <t xml:space="preserve">0-5.78</t>
  </si>
  <si>
    <t xml:space="preserve">Si-Ca-Cl</t>
  </si>
  <si>
    <t xml:space="preserve">CaCl2</t>
  </si>
  <si>
    <t xml:space="preserve">0.43-6.03</t>
  </si>
  <si>
    <t xml:space="preserve">Si-Na-SO4</t>
  </si>
  <si>
    <t xml:space="preserve">Na2SO4</t>
  </si>
  <si>
    <t xml:space="preserve">0-1.97</t>
  </si>
  <si>
    <t xml:space="preserve">Si-Na-HCO3</t>
  </si>
  <si>
    <t xml:space="preserve">NaHCO3</t>
  </si>
  <si>
    <t xml:space="preserve">0-1.29</t>
  </si>
  <si>
    <t xml:space="preserve">Si-K-NO3</t>
  </si>
  <si>
    <t xml:space="preserve">KNO3</t>
  </si>
  <si>
    <t xml:space="preserve">0-3.76</t>
  </si>
  <si>
    <t xml:space="preserve">Si-Li-NO3</t>
  </si>
  <si>
    <t xml:space="preserve">LiNO3</t>
  </si>
  <si>
    <t xml:space="preserve">0-12.08</t>
  </si>
  <si>
    <t xml:space="preserve">Si-Mg-SO4</t>
  </si>
  <si>
    <t xml:space="preserve">MgSO4</t>
  </si>
  <si>
    <t xml:space="preserve">0-3.03</t>
  </si>
  <si>
    <t xml:space="preserve">Si-Na-NO3</t>
  </si>
  <si>
    <t xml:space="preserve">0-6.12</t>
  </si>
  <si>
    <t xml:space="preserve">0-5.61</t>
  </si>
  <si>
    <t xml:space="preserve">Tab. 6:</t>
  </si>
  <si>
    <t xml:space="preserve">0-4.57</t>
  </si>
  <si>
    <t xml:space="preserve">Tab. 7:</t>
  </si>
  <si>
    <t xml:space="preserve">0-5.82</t>
  </si>
  <si>
    <t xml:space="preserve">Tab. 8:</t>
  </si>
  <si>
    <t xml:space="preserve">Tab. 9:</t>
  </si>
  <si>
    <t xml:space="preserve">Si-K-SO4</t>
  </si>
  <si>
    <t xml:space="preserve">K2SO4</t>
  </si>
  <si>
    <t xml:space="preserve">0-0.7</t>
  </si>
  <si>
    <t xml:space="preserve">Tab. 12-14:</t>
  </si>
  <si>
    <t xml:space="preserve">Si-Na-Ca-Cl</t>
  </si>
  <si>
    <t xml:space="preserve">0-4.5</t>
  </si>
  <si>
    <t xml:space="preserve">0-3.5</t>
  </si>
  <si>
    <t xml:space="preserve">Tab. 15:</t>
  </si>
  <si>
    <t xml:space="preserve">Si-Na-Mg-Cl</t>
  </si>
  <si>
    <t xml:space="preserve">0-4</t>
  </si>
  <si>
    <t xml:space="preserve">0-1.5</t>
  </si>
  <si>
    <t xml:space="preserve">Tab. 17:</t>
  </si>
  <si>
    <t xml:space="preserve">Si-K-Ca-Cl</t>
  </si>
  <si>
    <t xml:space="preserve">0-3</t>
  </si>
  <si>
    <t xml:space="preserve">Tab. 16:</t>
  </si>
  <si>
    <t xml:space="preserve">Si-K-Mg-Cl</t>
  </si>
  <si>
    <t xml:space="preserve">0-1.6</t>
  </si>
  <si>
    <t xml:space="preserve">Tab. 18:</t>
  </si>
  <si>
    <t xml:space="preserve">Si-Na-K-SO4</t>
  </si>
  <si>
    <t xml:space="preserve">0-2</t>
  </si>
  <si>
    <t xml:space="preserve">0-0.6</t>
  </si>
  <si>
    <t xml:space="preserve">Tab. 20:</t>
  </si>
  <si>
    <t xml:space="preserve">Si-Ca-Mg-Cl</t>
  </si>
  <si>
    <t xml:space="preserve">Tab. 19:</t>
  </si>
  <si>
    <t xml:space="preserve">Si-H2O</t>
  </si>
  <si>
    <t xml:space="preserve">3.18-5.8</t>
  </si>
  <si>
    <t xml:space="preserve">Table 2, 3</t>
  </si>
  <si>
    <t xml:space="preserve">1.02-5.8</t>
  </si>
  <si>
    <t xml:space="preserve">Table 3, 4</t>
  </si>
  <si>
    <t xml:space="preserve">Table 4</t>
  </si>
  <si>
    <t xml:space="preserve">0.51-3.31</t>
  </si>
  <si>
    <t xml:space="preserve">Table 5</t>
  </si>
  <si>
    <t xml:space="preserve">0.19-6.4</t>
  </si>
  <si>
    <t xml:space="preserve">Table 2</t>
  </si>
  <si>
    <t xml:space="preserve">0.1-3.1</t>
  </si>
  <si>
    <t xml:space="preserve">Table 3</t>
  </si>
  <si>
    <t xml:space="preserve">0.5-7</t>
  </si>
  <si>
    <t xml:space="preserve">0.06-3.61</t>
  </si>
  <si>
    <t xml:space="preserve">0-5.8</t>
  </si>
  <si>
    <t xml:space="preserve">Tab. 33, 39, 45:</t>
  </si>
  <si>
    <t xml:space="preserve">Tab. 34, 40, 46:</t>
  </si>
  <si>
    <t xml:space="preserve">Tab. 35, 41, 47:</t>
  </si>
  <si>
    <t xml:space="preserve">0-4.8</t>
  </si>
  <si>
    <t xml:space="preserve">Tab. 36, 42, 48:</t>
  </si>
  <si>
    <t xml:space="preserve">0-1.8</t>
  </si>
  <si>
    <t xml:space="preserve">Tab. 37, 43, 49:</t>
  </si>
  <si>
    <t xml:space="preserve">Tab. 38, 44, 50:</t>
  </si>
  <si>
    <t xml:space="preserve">0.1-1.0</t>
  </si>
  <si>
    <t xml:space="preserve">0.1-2</t>
  </si>
  <si>
    <t xml:space="preserve">Tab. 51, 53, 56:</t>
  </si>
  <si>
    <t xml:space="preserve">0.1-0.7</t>
  </si>
  <si>
    <t xml:space="preserve">0.3-1.8</t>
  </si>
  <si>
    <t xml:space="preserve">Tab. 52, 54, 55:</t>
  </si>
  <si>
    <t xml:space="preserve">Si-Na-K-Cl</t>
  </si>
  <si>
    <t xml:space="preserve">0.1-0.84</t>
  </si>
  <si>
    <t xml:space="preserve">0.1-0.3</t>
  </si>
  <si>
    <t xml:space="preserve">Tab. 57</t>
  </si>
  <si>
    <t xml:space="preserve">0.1-0.9</t>
  </si>
  <si>
    <t xml:space="preserve">0.07-1.4</t>
  </si>
  <si>
    <t xml:space="preserve">Tab. 59:</t>
  </si>
  <si>
    <t xml:space="preserve">0.1-0.65</t>
  </si>
  <si>
    <t xml:space="preserve">0.07-1.5</t>
  </si>
  <si>
    <t xml:space="preserve">Tab. 60:</t>
  </si>
  <si>
    <t xml:space="preserve">0.3-1.3</t>
  </si>
  <si>
    <t xml:space="preserve">0.1-1.4</t>
  </si>
  <si>
    <t xml:space="preserve">Tab. 61:</t>
  </si>
  <si>
    <t xml:space="preserve">Si-Na-Cl-OH</t>
  </si>
  <si>
    <t xml:space="preserve">Si(OH)4</t>
  </si>
  <si>
    <t xml:space="preserve">0.5-3</t>
  </si>
  <si>
    <t xml:space="preserve">0.001-0.1</t>
  </si>
  <si>
    <t xml:space="preserve">Tab. 5:</t>
  </si>
  <si>
    <t xml:space="preserve">logQm</t>
  </si>
  <si>
    <t xml:space="preserve">0.025-0.08</t>
  </si>
  <si>
    <t xml:space="preserve">Tab. 2:</t>
  </si>
  <si>
    <t xml:space="preserve">0.00032-0.00132</t>
  </si>
  <si>
    <t xml:space="preserve">logQM</t>
  </si>
  <si>
    <t xml:space="preserve">0.00075-0.008</t>
  </si>
  <si>
    <t xml:space="preserve">0.08-0.048</t>
  </si>
  <si>
    <t xml:space="preserve">0.001-0.0022</t>
  </si>
  <si>
    <t xml:space="preserve">0.05-2</t>
  </si>
  <si>
    <t xml:space="preserve">0.001-0.008</t>
  </si>
  <si>
    <t xml:space="preserve">Si(OH)5</t>
  </si>
  <si>
    <t xml:space="preserve">0.1-5</t>
  </si>
  <si>
    <t xml:space="preserve">0.005-0.05</t>
  </si>
  <si>
    <t xml:space="preserve">exp_number</t>
  </si>
  <si>
    <t xml:space="preserve">[Si]</t>
  </si>
  <si>
    <t xml:space="preserve">[Si]e</t>
  </si>
  <si>
    <t xml:space="preserve">[Al]</t>
  </si>
  <si>
    <t xml:space="preserve">[Al]e</t>
  </si>
  <si>
    <t xml:space="preserve">comment</t>
  </si>
  <si>
    <t xml:space="preserve">original authors: multiplied by 0.917</t>
  </si>
  <si>
    <t xml:space="preserve">saturated with salt</t>
  </si>
  <si>
    <t xml:space="preserve">original authors: extrapolated from sol. In NaNO3</t>
  </si>
  <si>
    <t xml:space="preserve">oscw</t>
  </si>
  <si>
    <t xml:space="preserve">oscwe</t>
  </si>
  <si>
    <t xml:space="preserve">Na2SiO3</t>
  </si>
  <si>
    <t xml:space="preserve">0.0603</t>
  </si>
  <si>
    <t xml:space="preserve">0.8923</t>
  </si>
  <si>
    <t xml:space="preserve">0.0096</t>
  </si>
  <si>
    <t xml:space="preserve">0.8926</t>
  </si>
  <si>
    <t xml:space="preserve">0.3674</t>
  </si>
  <si>
    <t xml:space="preserve">0.8339</t>
  </si>
  <si>
    <t xml:space="preserve">0.0091</t>
  </si>
  <si>
    <t xml:space="preserve">0.3690</t>
  </si>
  <si>
    <t xml:space="preserve">0.8304</t>
  </si>
  <si>
    <t xml:space="preserve">0.0090</t>
  </si>
  <si>
    <t xml:space="preserve">0.5313</t>
  </si>
  <si>
    <t xml:space="preserve">0.8188</t>
  </si>
  <si>
    <t xml:space="preserve">0.0088</t>
  </si>
  <si>
    <t xml:space="preserve">0.8637</t>
  </si>
  <si>
    <t xml:space="preserve">0.7790</t>
  </si>
  <si>
    <t xml:space="preserve">0.0083</t>
  </si>
  <si>
    <t xml:space="preserve">0.8629</t>
  </si>
  <si>
    <t xml:space="preserve">0.7797</t>
  </si>
  <si>
    <t xml:space="preserve">1.2063</t>
  </si>
  <si>
    <t xml:space="preserve">0.7614</t>
  </si>
  <si>
    <t xml:space="preserve">0.0080</t>
  </si>
  <si>
    <t xml:space="preserve">1.2059</t>
  </si>
  <si>
    <t xml:space="preserve">0.7617</t>
  </si>
  <si>
    <t xml:space="preserve">1.4928</t>
  </si>
  <si>
    <t xml:space="preserve">0.7607</t>
  </si>
  <si>
    <t xml:space="preserve">0.0078</t>
  </si>
  <si>
    <t xml:space="preserve">1.4927</t>
  </si>
  <si>
    <t xml:space="preserve">0.7608</t>
  </si>
  <si>
    <t xml:space="preserve">1.8213</t>
  </si>
  <si>
    <t xml:space="preserve">0.7685</t>
  </si>
  <si>
    <t xml:space="preserve">1.8241</t>
  </si>
  <si>
    <t xml:space="preserve">0.7674</t>
  </si>
  <si>
    <t xml:space="preserve">0.0077</t>
  </si>
  <si>
    <t xml:space="preserve">2.3745</t>
  </si>
  <si>
    <t xml:space="preserve">0.8021</t>
  </si>
  <si>
    <t xml:space="preserve">2.3725</t>
  </si>
  <si>
    <t xml:space="preserve">0.8028</t>
  </si>
  <si>
    <t xml:space="preserve">NaOH</t>
  </si>
  <si>
    <t xml:space="preserve">0.0466</t>
  </si>
  <si>
    <t xml:space="preserve">0.9625</t>
  </si>
  <si>
    <t xml:space="preserve">0.0104</t>
  </si>
  <si>
    <t xml:space="preserve">autors report that "The molalities of Na2SiO3 and NaOH are the same in the solution"</t>
  </si>
  <si>
    <t xml:space="preserve">0.0468</t>
  </si>
  <si>
    <t xml:space="preserve">0.9572</t>
  </si>
  <si>
    <t xml:space="preserve">0.0103</t>
  </si>
  <si>
    <t xml:space="preserve">0.0970</t>
  </si>
  <si>
    <t xml:space="preserve">0.9267</t>
  </si>
  <si>
    <t xml:space="preserve">0.0101</t>
  </si>
  <si>
    <t xml:space="preserve">0.0973</t>
  </si>
  <si>
    <t xml:space="preserve">0.9239</t>
  </si>
  <si>
    <t xml:space="preserve">0.0100</t>
  </si>
  <si>
    <t xml:space="preserve">0.1481</t>
  </si>
  <si>
    <t xml:space="preserve">0.8816</t>
  </si>
  <si>
    <t xml:space="preserve">0.1465</t>
  </si>
  <si>
    <t xml:space="preserve">0.8910</t>
  </si>
  <si>
    <t xml:space="preserve">0.0097</t>
  </si>
  <si>
    <t xml:space="preserve">0.3519</t>
  </si>
  <si>
    <t xml:space="preserve">0.8440</t>
  </si>
  <si>
    <t xml:space="preserve">0.4740</t>
  </si>
  <si>
    <t xml:space="preserve">0.8236</t>
  </si>
  <si>
    <t xml:space="preserve">0.5289</t>
  </si>
  <si>
    <t xml:space="preserve">0.8175</t>
  </si>
  <si>
    <t xml:space="preserve">0.0087</t>
  </si>
  <si>
    <t xml:space="preserve">0.2335</t>
  </si>
  <si>
    <t xml:space="preserve">0.8624</t>
  </si>
  <si>
    <t xml:space="preserve">0.0094</t>
  </si>
  <si>
    <t xml:space="preserve">0.2338</t>
  </si>
  <si>
    <t xml:space="preserve">0.8611</t>
  </si>
  <si>
    <t xml:space="preserve">0.0093</t>
  </si>
  <si>
    <t xml:space="preserve">0.3557</t>
  </si>
  <si>
    <t xml:space="preserve">0.8352</t>
  </si>
  <si>
    <t xml:space="preserve">0.4731</t>
  </si>
  <si>
    <t xml:space="preserve">0.8253</t>
  </si>
  <si>
    <t xml:space="preserve">0.5263</t>
  </si>
  <si>
    <t xml:space="preserve">0.8216</t>
  </si>
  <si>
    <t xml:space="preserve">0.7859</t>
  </si>
  <si>
    <t xml:space="preserve">0.8222</t>
  </si>
  <si>
    <t xml:space="preserve">0.0085</t>
  </si>
  <si>
    <t xml:space="preserve">1.0186</t>
  </si>
  <si>
    <t xml:space="preserve">0.8408</t>
  </si>
  <si>
    <t xml:space="preserve">1.3269</t>
  </si>
  <si>
    <t xml:space="preserve">0.8843</t>
  </si>
  <si>
    <t xml:space="preserve">1.3246</t>
  </si>
  <si>
    <t xml:space="preserve">0.8858</t>
  </si>
  <si>
    <t xml:space="preserve">0.0086</t>
  </si>
  <si>
    <t xml:space="preserve">1.4967</t>
  </si>
  <si>
    <t xml:space="preserve">0.9019</t>
  </si>
  <si>
    <t xml:space="preserve">1.6635</t>
  </si>
  <si>
    <t xml:space="preserve">0.9326</t>
  </si>
  <si>
    <t xml:space="preserve">1.6629</t>
  </si>
  <si>
    <t xml:space="preserve">0.9329</t>
  </si>
  <si>
    <t xml:space="preserve">0.7846</t>
  </si>
  <si>
    <t xml:space="preserve">0.9599</t>
  </si>
  <si>
    <t xml:space="preserve">0.8323</t>
  </si>
  <si>
    <t xml:space="preserve">0.0084</t>
  </si>
  <si>
    <t xml:space="preserve">0.9582</t>
  </si>
  <si>
    <t xml:space="preserve">0.8338</t>
  </si>
  <si>
    <t xml:space="preserve">1.0181</t>
  </si>
  <si>
    <t xml:space="preserve">0.8412</t>
  </si>
  <si>
    <t xml:space="preserve">1.4954</t>
  </si>
  <si>
    <t xml:space="preserve">0.9027</t>
  </si>
  <si>
    <t xml:space="preserve">-LOG10(b-11)</t>
  </si>
  <si>
    <t xml:space="preserve">-LOG10(b-21)</t>
  </si>
  <si>
    <t xml:space="preserve">log10(b-11)=log10([H+]*[SiO(OH)3&lt;-&gt;]/[Si(OH)4&lt;0&gt;])</t>
  </si>
  <si>
    <t xml:space="preserve">Si(OH)4&lt;0&gt; = H&lt;+&gt; + SiO(OH)3&lt;-&gt;</t>
  </si>
  <si>
    <t xml:space="preserve">Si(OH)4&lt;0&gt; + OH&lt;-&gt; = SiO(OH)3&lt;-&gt; + H2O</t>
  </si>
  <si>
    <t xml:space="preserve">Si(OH)4&lt;0&gt; = 2H&lt;+&gt; + SiO2(OH)2&lt;2-&gt;</t>
  </si>
  <si>
    <t xml:space="preserve">Si(OH)4&lt;0&gt; +2OH&lt;-&gt; = SiO2(OH)2&lt;2-&gt; +2H2O(l)</t>
  </si>
  <si>
    <t xml:space="preserve">M</t>
  </si>
  <si>
    <t xml:space="preserve">log10(M/m) because of -logK</t>
  </si>
  <si>
    <t xml:space="preserve">log10(b-12)=log10([H+]^2*[SiO2(OH)2&lt;2-&gt;]/[Si(OH)4&lt;0&gt;])</t>
  </si>
  <si>
    <t xml:space="preserve">logK-11 -9.842 0.008 in H2O</t>
  </si>
  <si>
    <t xml:space="preserve">Kw -13.73</t>
  </si>
  <si>
    <t xml:space="preserve">M, Kw -13.77</t>
  </si>
  <si>
    <t xml:space="preserve">M, Kw -13.727</t>
  </si>
  <si>
    <t xml:space="preserve">60.05</t>
  </si>
  <si>
    <t xml:space="preserve">3.643</t>
  </si>
  <si>
    <t xml:space="preserve">100.0</t>
  </si>
  <si>
    <t xml:space="preserve">3.200</t>
  </si>
  <si>
    <t xml:space="preserve">150.0</t>
  </si>
  <si>
    <t xml:space="preserve">2.791</t>
  </si>
  <si>
    <t xml:space="preserve">199.95</t>
  </si>
  <si>
    <t xml:space="preserve">2.491</t>
  </si>
  <si>
    <t xml:space="preserve">99.9</t>
  </si>
  <si>
    <t xml:space="preserve">3.199</t>
  </si>
  <si>
    <t xml:space="preserve">149.9</t>
  </si>
  <si>
    <t xml:space="preserve">2.790</t>
  </si>
  <si>
    <t xml:space="preserve">200.0</t>
  </si>
  <si>
    <t xml:space="preserve">2.489</t>
  </si>
  <si>
    <t xml:space="preserve">250.2</t>
  </si>
  <si>
    <t xml:space="preserve">2.268</t>
  </si>
  <si>
    <t xml:space="preserve">295.05</t>
  </si>
  <si>
    <t xml:space="preserve">2.120</t>
  </si>
  <si>
    <t xml:space="preserve">60.15</t>
  </si>
  <si>
    <t xml:space="preserve">3.637</t>
  </si>
  <si>
    <t xml:space="preserve">100.05</t>
  </si>
  <si>
    <t xml:space="preserve">3.193</t>
  </si>
  <si>
    <t xml:space="preserve">150.15</t>
  </si>
  <si>
    <t xml:space="preserve">2.782</t>
  </si>
  <si>
    <t xml:space="preserve">200.05</t>
  </si>
  <si>
    <t xml:space="preserve">2.484</t>
  </si>
  <si>
    <t xml:space="preserve">60.0</t>
  </si>
  <si>
    <t xml:space="preserve">3.687</t>
  </si>
  <si>
    <t xml:space="preserve">59.9</t>
  </si>
  <si>
    <t xml:space="preserve">3.680</t>
  </si>
  <si>
    <t xml:space="preserve">99.95</t>
  </si>
  <si>
    <t xml:space="preserve">3.233</t>
  </si>
  <si>
    <t xml:space="preserve">2.819</t>
  </si>
  <si>
    <t xml:space="preserve">2.518</t>
  </si>
  <si>
    <t xml:space="preserve">250.0</t>
  </si>
  <si>
    <t xml:space="preserve">2.302</t>
  </si>
  <si>
    <t xml:space="preserve">295.0</t>
  </si>
  <si>
    <t xml:space="preserve">2.149</t>
  </si>
  <si>
    <t xml:space="preserve">60.1</t>
  </si>
  <si>
    <t xml:space="preserve">3.690</t>
  </si>
  <si>
    <t xml:space="preserve">3.245</t>
  </si>
  <si>
    <t xml:space="preserve">2.830</t>
  </si>
  <si>
    <t xml:space="preserve">2.526</t>
  </si>
  <si>
    <t xml:space="preserve">3.691</t>
  </si>
  <si>
    <t xml:space="preserve">59.95</t>
  </si>
  <si>
    <t xml:space="preserve">3.685</t>
  </si>
  <si>
    <t xml:space="preserve">3.236</t>
  </si>
  <si>
    <t xml:space="preserve">2.513</t>
  </si>
  <si>
    <t xml:space="preserve">250.05</t>
  </si>
  <si>
    <t xml:space="preserve">2.290</t>
  </si>
  <si>
    <t xml:space="preserve">3.796</t>
  </si>
  <si>
    <t xml:space="preserve">3.297</t>
  </si>
  <si>
    <t xml:space="preserve">2.856</t>
  </si>
  <si>
    <t xml:space="preserve">3.303</t>
  </si>
  <si>
    <t xml:space="preserve">2.860</t>
  </si>
  <si>
    <t xml:space="preserve">2.541</t>
  </si>
  <si>
    <t xml:space="preserve">3.803</t>
  </si>
  <si>
    <t xml:space="preserve">59.85</t>
  </si>
  <si>
    <t xml:space="preserve">3.790</t>
  </si>
  <si>
    <t xml:space="preserve">3.296</t>
  </si>
  <si>
    <t xml:space="preserve">149.95</t>
  </si>
  <si>
    <t xml:space="preserve">2.854</t>
  </si>
  <si>
    <t xml:space="preserve">2.539</t>
  </si>
  <si>
    <t xml:space="preserve">2.339</t>
  </si>
  <si>
    <t xml:space="preserve">2.356</t>
  </si>
  <si>
    <t xml:space="preserve">2.182</t>
  </si>
  <si>
    <t xml:space="preserve">3.791</t>
  </si>
  <si>
    <t xml:space="preserve">3.318</t>
  </si>
  <si>
    <t xml:space="preserve">2.881</t>
  </si>
  <si>
    <t xml:space="preserve">3.787</t>
  </si>
  <si>
    <t xml:space="preserve">3.315</t>
  </si>
  <si>
    <t xml:space="preserve">2.877</t>
  </si>
  <si>
    <t xml:space="preserve">3.325</t>
  </si>
  <si>
    <t xml:space="preserve">3.326</t>
  </si>
  <si>
    <t xml:space="preserve">3.780</t>
  </si>
  <si>
    <t xml:space="preserve">3.319</t>
  </si>
  <si>
    <t xml:space="preserve">2.894</t>
  </si>
  <si>
    <t xml:space="preserve">200.1</t>
  </si>
  <si>
    <t xml:space="preserve">2.583</t>
  </si>
  <si>
    <t xml:space="preserve">3.779</t>
  </si>
  <si>
    <t xml:space="preserve">2.907</t>
  </si>
  <si>
    <t xml:space="preserve">100.1</t>
  </si>
  <si>
    <t xml:space="preserve">3.551</t>
  </si>
  <si>
    <t xml:space="preserve">3.087</t>
  </si>
  <si>
    <t xml:space="preserve">2.732</t>
  </si>
  <si>
    <t xml:space="preserve">2.464</t>
  </si>
  <si>
    <t xml:space="preserve">3.995</t>
  </si>
  <si>
    <t xml:space="preserve">3.988</t>
  </si>
  <si>
    <t xml:space="preserve">3.503</t>
  </si>
  <si>
    <t xml:space="preserve">3.048</t>
  </si>
  <si>
    <t xml:space="preserve">2.704</t>
  </si>
  <si>
    <t xml:space="preserve">3.517</t>
  </si>
  <si>
    <t xml:space="preserve">3.056</t>
  </si>
  <si>
    <t xml:space="preserve">2.708</t>
  </si>
  <si>
    <t xml:space="preserve">2.462</t>
  </si>
  <si>
    <t xml:space="preserve">2.280</t>
  </si>
  <si>
    <t xml:space="preserve">3.652</t>
  </si>
  <si>
    <t xml:space="preserve">3.167</t>
  </si>
  <si>
    <t xml:space="preserve">2.795</t>
  </si>
  <si>
    <t xml:space="preserve">4.175</t>
  </si>
  <si>
    <t xml:space="preserve">3.664</t>
  </si>
  <si>
    <t xml:space="preserve">100.15</t>
  </si>
  <si>
    <t xml:space="preserve">3.153</t>
  </si>
  <si>
    <t xml:space="preserve">2.780</t>
  </si>
  <si>
    <t xml:space="preserve">2.488</t>
  </si>
  <si>
    <t xml:space="preserve">3.667</t>
  </si>
  <si>
    <t xml:space="preserve">3.187</t>
  </si>
  <si>
    <t xml:space="preserve">2.813</t>
  </si>
  <si>
    <t xml:space="preserve">2.521</t>
  </si>
  <si>
    <t xml:space="preserve">296.1</t>
  </si>
  <si>
    <t xml:space="preserve">2.271</t>
  </si>
  <si>
    <t xml:space="preserve">2.276</t>
  </si>
  <si>
    <t xml:space="preserve">4.181</t>
  </si>
  <si>
    <t xml:space="preserve">3.688</t>
  </si>
  <si>
    <t xml:space="preserve">3.203</t>
  </si>
  <si>
    <t xml:space="preserve">2.824</t>
  </si>
  <si>
    <t xml:space="preserve">296.0</t>
  </si>
  <si>
    <t xml:space="preserve">3.695</t>
  </si>
  <si>
    <t xml:space="preserve">2.814</t>
  </si>
  <si>
    <t xml:space="preserve">288.1</t>
  </si>
  <si>
    <t xml:space="preserve">BUS/MES1977s</t>
  </si>
  <si>
    <t xml:space="preserve">id</t>
  </si>
  <si>
    <t xml:space="preserve">sample</t>
  </si>
  <si>
    <t xml:space="preserve">type</t>
  </si>
  <si>
    <t xml:space="preserve">sT</t>
  </si>
  <si>
    <t xml:space="preserve">sP</t>
  </si>
  <si>
    <t xml:space="preserve">expdataset</t>
  </si>
  <si>
    <t xml:space="preserve">weight</t>
  </si>
  <si>
    <t xml:space="preserve">comp.H2O</t>
  </si>
  <si>
    <t xml:space="preserve">unit</t>
  </si>
  <si>
    <t xml:space="preserve">comp.NaCl</t>
  </si>
  <si>
    <t xml:space="preserve">comp.O2</t>
  </si>
  <si>
    <t xml:space="preserve">prop.logQ_B11</t>
  </si>
  <si>
    <t xml:space="preserve">error</t>
  </si>
  <si>
    <t xml:space="preserve">prop.logQ_K11</t>
  </si>
  <si>
    <t xml:space="preserve">g</t>
  </si>
  <si>
    <t xml:space="preserve">mol</t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</si>
  <si>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</si>
  <si>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</si>
  <si>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</si>
  <si>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</si>
  <si>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</si>
  <si>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</si>
  <si>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</si>
  <si>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</si>
  <si>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</si>
  <si>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</si>
  <si>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</si>
  <si>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</si>
  <si>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</si>
  <si>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</si>
  <si>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</si>
  <si>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</si>
  <si>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</si>
  <si>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</si>
  <si>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</si>
  <si>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</si>
  <si>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</si>
  <si>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</si>
  <si>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</si>
  <si>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</si>
  <si>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</si>
  <si>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</si>
  <si>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</si>
  <si>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</si>
  <si>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</si>
  <si>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</si>
  <si>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</si>
  <si>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</si>
  <si>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</si>
  <si>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</si>
  <si>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</si>
  <si>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</si>
  <si>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</si>
  <si>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</si>
  <si>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</si>
  <si>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</si>
  <si>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</si>
  <si>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</si>
  <si>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</si>
  <si>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</si>
  <si>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</si>
  <si>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</si>
  <si>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</si>
  <si>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</si>
  <si>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</si>
  <si>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</si>
  <si>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</si>
  <si>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</si>
  <si>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</si>
  <si>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</si>
  <si>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</si>
  <si>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</si>
  <si>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</si>
  <si>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</si>
  <si>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</si>
  <si>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</si>
  <si>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</si>
  <si>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</si>
  <si>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</si>
  <si>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</si>
  <si>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</si>
  <si>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</si>
  <si>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</si>
  <si>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</si>
  <si>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</si>
  <si>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</si>
  <si>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</si>
  <si>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</si>
  <si>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</si>
  <si>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</si>
  <si>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</si>
  <si>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</si>
  <si>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</si>
  <si>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</si>
  <si>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</si>
  <si>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</si>
  <si>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</si>
  <si>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</si>
  <si>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</si>
  <si>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</si>
  <si>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</si>
  <si>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</si>
  <si>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</si>
  <si>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</si>
  <si>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</si>
  <si>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</si>
  <si>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</si>
  <si>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</si>
  <si>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</si>
  <si>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</si>
  <si>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</si>
  <si>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</si>
  <si>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</si>
  <si>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</si>
  <si>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</si>
  <si>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</si>
  <si>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101</t>
  </si>
  <si>
    <t xml:space="preserve">102</t>
  </si>
  <si>
    <t xml:space="preserve">103</t>
  </si>
  <si>
    <t xml:space="preserve">comp.NaOH</t>
  </si>
  <si>
    <t xml:space="preserve">comp.Na2SiO3</t>
  </si>
  <si>
    <t xml:space="preserve">phase.aq_gen.oscw</t>
  </si>
  <si>
    <t xml:space="preserve">log10(M/m)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</si>
</sst>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General"/>
    <numFmt numFmtId="168" formatCode="0.000"/>
    <numFmt numFmtId="169" formatCode="0.00E+00"/>
    <numFmt numFmtId="170" formatCode="0.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2.9"/>
    <col collapsed="false" customWidth="true" hidden="false" outlineLevel="0" max="3" min="3" style="0" width="10.63"/>
  </cols>
  <sheetData>
    <row r="2" customFormat="false" ht="14.5" hidden="false" customHeight="false" outlineLevel="0" collapsed="false">
      <c r="B2" s="0" t="s">
        <v>0</v>
      </c>
    </row>
    <row r="3" customFormat="false" ht="14.5" hidden="false" customHeight="false" outlineLevel="0" collapsed="false">
      <c r="B3" s="0" t="s">
        <v>1</v>
      </c>
      <c r="C3" s="1" t="n">
        <f aca="true">NOW()</f>
        <v>44816.3964187955</v>
      </c>
    </row>
    <row r="5" customFormat="false" ht="14.5" hidden="false" customHeight="false" outlineLevel="0" collapsed="false">
      <c r="B5" s="0" t="s">
        <v>2</v>
      </c>
      <c r="F5" s="0" t="s">
        <v>3</v>
      </c>
      <c r="G5" s="0" t="s">
        <v>4</v>
      </c>
    </row>
    <row r="6" customFormat="false" ht="14.5" hidden="false" customHeight="false" outlineLevel="0" collapsed="false">
      <c r="B6" s="0" t="s">
        <v>5</v>
      </c>
      <c r="C6" s="0" t="s">
        <v>6</v>
      </c>
    </row>
    <row r="7" customFormat="false" ht="14.5" hidden="false" customHeight="false" outlineLevel="0" collapsed="false">
      <c r="B7" s="0" t="s">
        <v>7</v>
      </c>
      <c r="C7" s="0" t="s">
        <v>8</v>
      </c>
    </row>
    <row r="10" customFormat="false" ht="14.5" hidden="false" customHeight="false" outlineLevel="0" collapsed="false">
      <c r="B10" s="0" t="s">
        <v>9</v>
      </c>
      <c r="C10" s="0" t="s">
        <v>10</v>
      </c>
    </row>
    <row r="11" customFormat="false" ht="14.5" hidden="false" customHeight="false" outlineLevel="0" collapsed="false">
      <c r="C11" s="0" t="s">
        <v>11</v>
      </c>
    </row>
    <row r="13" customFormat="false" ht="14.5" hidden="false" customHeight="false" outlineLevel="0" collapsed="false">
      <c r="C13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29" activeCellId="0" sqref="A29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4.09"/>
    <col collapsed="false" customWidth="true" hidden="false" outlineLevel="0" max="3" min="3" style="0" width="31.63"/>
    <col collapsed="false" customWidth="true" hidden="false" outlineLevel="0" max="4" min="4" style="2" width="88.54"/>
    <col collapsed="false" customWidth="true" hidden="false" outlineLevel="0" max="5" min="5" style="2" width="14.45"/>
    <col collapsed="false" customWidth="true" hidden="false" outlineLevel="0" max="6" min="6" style="2" width="15"/>
    <col collapsed="false" customWidth="true" hidden="false" outlineLevel="0" max="7" min="7" style="2" width="15.82"/>
    <col collapsed="false" customWidth="true" hidden="false" outlineLevel="0" max="8" min="8" style="2" width="27.81"/>
    <col collapsed="false" customWidth="true" hidden="false" outlineLevel="0" max="9" min="9" style="2" width="7.64"/>
    <col collapsed="false" customWidth="true" hidden="false" outlineLevel="0" max="10" min="10" style="2" width="14.63"/>
    <col collapsed="false" customWidth="true" hidden="false" outlineLevel="0" max="11" min="11" style="3" width="11.9"/>
    <col collapsed="false" customWidth="true" hidden="false" outlineLevel="0" max="12" min="12" style="2" width="106.18"/>
    <col collapsed="false" customWidth="true" hidden="false" outlineLevel="0" max="14" min="14" style="0" width="11.9"/>
    <col collapsed="false" customWidth="true" hidden="false" outlineLevel="0" max="16" min="15" style="0" width="10.9"/>
  </cols>
  <sheetData>
    <row r="1" s="4" customFormat="true" ht="25" hidden="false" customHeight="true" outlineLevel="0" collapsed="false">
      <c r="A1" s="4" t="s">
        <v>13</v>
      </c>
      <c r="B1" s="4" t="s">
        <v>14</v>
      </c>
      <c r="C1" s="4" t="s">
        <v>15</v>
      </c>
      <c r="D1" s="5"/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  <c r="L1" s="5" t="s">
        <v>23</v>
      </c>
    </row>
    <row r="2" s="7" customFormat="true" ht="15" hidden="false" customHeight="true" outlineLevel="0" collapsed="false">
      <c r="D2" s="8"/>
      <c r="E2" s="8"/>
      <c r="F2" s="8"/>
      <c r="G2" s="8"/>
      <c r="H2" s="8"/>
      <c r="I2" s="8" t="s">
        <v>6</v>
      </c>
      <c r="J2" s="8"/>
      <c r="K2" s="9"/>
      <c r="L2" s="8"/>
    </row>
    <row r="3" s="10" customFormat="true" ht="20" hidden="false" customHeight="true" outlineLevel="0" collapsed="false">
      <c r="D3" s="11"/>
      <c r="E3" s="11"/>
      <c r="F3" s="11"/>
      <c r="G3" s="11"/>
      <c r="H3" s="11"/>
      <c r="I3" s="11"/>
      <c r="J3" s="11"/>
      <c r="K3" s="12"/>
      <c r="L3" s="11"/>
    </row>
    <row r="4" customFormat="false" ht="43.5" hidden="false" customHeight="false" outlineLevel="0" collapsed="false">
      <c r="A4" s="13" t="n">
        <v>1</v>
      </c>
      <c r="B4" s="14" t="s">
        <v>24</v>
      </c>
      <c r="C4" s="14" t="s">
        <v>25</v>
      </c>
      <c r="D4" s="15" t="s">
        <v>26</v>
      </c>
      <c r="E4" s="16" t="s">
        <v>27</v>
      </c>
      <c r="F4" s="15"/>
      <c r="G4" s="15" t="s">
        <v>28</v>
      </c>
      <c r="H4" s="15" t="s">
        <v>29</v>
      </c>
      <c r="I4" s="17" t="n">
        <v>25</v>
      </c>
      <c r="J4" s="15" t="s">
        <v>30</v>
      </c>
      <c r="K4" s="18" t="s">
        <v>31</v>
      </c>
      <c r="L4" s="2" t="s">
        <v>32</v>
      </c>
    </row>
    <row r="5" customFormat="false" ht="43.5" hidden="false" customHeight="false" outlineLevel="0" collapsed="false">
      <c r="A5" s="13" t="n">
        <v>2</v>
      </c>
      <c r="B5" s="14" t="s">
        <v>33</v>
      </c>
      <c r="C5" s="14" t="s">
        <v>34</v>
      </c>
      <c r="D5" s="15" t="s">
        <v>35</v>
      </c>
      <c r="E5" s="16" t="s">
        <v>27</v>
      </c>
      <c r="G5" s="15" t="s">
        <v>28</v>
      </c>
      <c r="H5" s="15" t="s">
        <v>36</v>
      </c>
      <c r="I5" s="17" t="s">
        <v>37</v>
      </c>
      <c r="J5" s="15" t="s">
        <v>30</v>
      </c>
      <c r="K5" s="18" t="s">
        <v>31</v>
      </c>
    </row>
    <row r="6" customFormat="false" ht="29" hidden="false" customHeight="false" outlineLevel="0" collapsed="false">
      <c r="A6" s="14" t="n">
        <v>3</v>
      </c>
      <c r="B6" s="14" t="s">
        <v>33</v>
      </c>
      <c r="C6" s="14" t="s">
        <v>34</v>
      </c>
      <c r="D6" s="15" t="s">
        <v>35</v>
      </c>
      <c r="E6" s="15"/>
      <c r="F6" s="15" t="s">
        <v>38</v>
      </c>
      <c r="G6" s="15"/>
      <c r="H6" s="15" t="s">
        <v>39</v>
      </c>
      <c r="I6" s="17" t="s">
        <v>37</v>
      </c>
      <c r="J6" s="15" t="s">
        <v>30</v>
      </c>
      <c r="K6" s="18"/>
    </row>
    <row r="7" customFormat="false" ht="43.5" hidden="false" customHeight="false" outlineLevel="0" collapsed="false">
      <c r="A7" s="13" t="n">
        <v>4</v>
      </c>
      <c r="B7" s="14" t="s">
        <v>40</v>
      </c>
      <c r="C7" s="14" t="s">
        <v>41</v>
      </c>
      <c r="D7" s="15" t="s">
        <v>42</v>
      </c>
      <c r="E7" s="16" t="s">
        <v>27</v>
      </c>
      <c r="F7" s="15"/>
      <c r="G7" s="15" t="s">
        <v>28</v>
      </c>
      <c r="H7" s="15" t="s">
        <v>43</v>
      </c>
      <c r="I7" s="17" t="s">
        <v>44</v>
      </c>
      <c r="J7" s="15" t="s">
        <v>30</v>
      </c>
      <c r="K7" s="18" t="s">
        <v>31</v>
      </c>
      <c r="L7" s="2" t="s">
        <v>32</v>
      </c>
    </row>
    <row r="8" customFormat="false" ht="29" hidden="false" customHeight="false" outlineLevel="0" collapsed="false">
      <c r="A8" s="13" t="n">
        <v>5</v>
      </c>
      <c r="B8" s="14" t="s">
        <v>45</v>
      </c>
      <c r="C8" s="14" t="s">
        <v>46</v>
      </c>
      <c r="D8" s="15" t="s">
        <v>47</v>
      </c>
      <c r="E8" s="16" t="s">
        <v>27</v>
      </c>
      <c r="F8" s="15"/>
      <c r="G8" s="15" t="s">
        <v>28</v>
      </c>
      <c r="H8" s="15" t="s">
        <v>48</v>
      </c>
      <c r="I8" s="17" t="s">
        <v>49</v>
      </c>
      <c r="J8" s="15" t="s">
        <v>30</v>
      </c>
      <c r="K8" s="18" t="s">
        <v>31</v>
      </c>
    </row>
    <row r="9" customFormat="false" ht="43.5" hidden="false" customHeight="false" outlineLevel="0" collapsed="false">
      <c r="A9" s="13" t="n">
        <v>6</v>
      </c>
      <c r="B9" s="14" t="s">
        <v>50</v>
      </c>
      <c r="C9" s="14" t="s">
        <v>51</v>
      </c>
      <c r="D9" s="15" t="s">
        <v>52</v>
      </c>
      <c r="E9" s="16" t="s">
        <v>27</v>
      </c>
      <c r="F9" s="15" t="s">
        <v>38</v>
      </c>
      <c r="G9" s="15" t="s">
        <v>28</v>
      </c>
      <c r="H9" s="15" t="s">
        <v>36</v>
      </c>
      <c r="I9" s="17" t="n">
        <v>25</v>
      </c>
      <c r="J9" s="15" t="s">
        <v>30</v>
      </c>
      <c r="K9" s="18" t="s">
        <v>31</v>
      </c>
    </row>
    <row r="10" customFormat="false" ht="43.5" hidden="false" customHeight="false" outlineLevel="0" collapsed="false">
      <c r="A10" s="13" t="n">
        <v>7</v>
      </c>
      <c r="B10" s="14" t="s">
        <v>53</v>
      </c>
      <c r="C10" s="14" t="s">
        <v>54</v>
      </c>
      <c r="D10" s="15" t="s">
        <v>55</v>
      </c>
      <c r="E10" s="16" t="s">
        <v>27</v>
      </c>
      <c r="F10" s="15"/>
      <c r="G10" s="15" t="s">
        <v>28</v>
      </c>
      <c r="H10" s="15" t="s">
        <v>56</v>
      </c>
      <c r="I10" s="17" t="s">
        <v>57</v>
      </c>
      <c r="J10" s="15" t="s">
        <v>30</v>
      </c>
      <c r="K10" s="18" t="s">
        <v>31</v>
      </c>
      <c r="L10" s="15" t="s">
        <v>58</v>
      </c>
    </row>
    <row r="11" customFormat="false" ht="29" hidden="false" customHeight="false" outlineLevel="0" collapsed="false">
      <c r="A11" s="14" t="n">
        <v>8</v>
      </c>
      <c r="B11" s="14" t="s">
        <v>59</v>
      </c>
      <c r="C11" s="14" t="s">
        <v>60</v>
      </c>
      <c r="D11" s="15" t="s">
        <v>61</v>
      </c>
      <c r="F11" s="15" t="s">
        <v>38</v>
      </c>
      <c r="G11" s="15"/>
      <c r="H11" s="15" t="s">
        <v>62</v>
      </c>
      <c r="I11" s="17" t="n">
        <v>25</v>
      </c>
      <c r="J11" s="15" t="s">
        <v>63</v>
      </c>
      <c r="K11" s="18" t="s">
        <v>64</v>
      </c>
    </row>
    <row r="12" customFormat="false" ht="29" hidden="false" customHeight="false" outlineLevel="0" collapsed="false">
      <c r="A12" s="14" t="n">
        <v>9</v>
      </c>
      <c r="B12" s="14" t="s">
        <v>65</v>
      </c>
      <c r="C12" s="14" t="s">
        <v>66</v>
      </c>
      <c r="D12" s="15" t="s">
        <v>67</v>
      </c>
      <c r="E12" s="15" t="s">
        <v>27</v>
      </c>
      <c r="F12" s="15"/>
      <c r="G12" s="15" t="s">
        <v>68</v>
      </c>
      <c r="H12" s="15" t="s">
        <v>69</v>
      </c>
      <c r="I12" s="17" t="n">
        <v>25</v>
      </c>
      <c r="J12" s="15" t="s">
        <v>70</v>
      </c>
      <c r="K12" s="18" t="s">
        <v>71</v>
      </c>
      <c r="L12" s="2" t="s">
        <v>72</v>
      </c>
    </row>
    <row r="13" customFormat="false" ht="29" hidden="false" customHeight="false" outlineLevel="0" collapsed="false">
      <c r="A13" s="14" t="n">
        <v>10</v>
      </c>
      <c r="B13" s="14" t="s">
        <v>73</v>
      </c>
      <c r="C13" s="14" t="s">
        <v>74</v>
      </c>
      <c r="D13" s="15" t="s">
        <v>75</v>
      </c>
      <c r="E13" s="15" t="s">
        <v>76</v>
      </c>
      <c r="F13" s="15"/>
      <c r="G13" s="15"/>
      <c r="H13" s="15" t="s">
        <v>77</v>
      </c>
      <c r="I13" s="17"/>
      <c r="J13" s="15" t="s">
        <v>78</v>
      </c>
      <c r="K13" s="18" t="s">
        <v>79</v>
      </c>
    </row>
    <row r="14" customFormat="false" ht="29" hidden="false" customHeight="false" outlineLevel="0" collapsed="false">
      <c r="A14" s="14" t="n">
        <v>11</v>
      </c>
      <c r="B14" s="14" t="s">
        <v>80</v>
      </c>
      <c r="C14" s="15" t="s">
        <v>81</v>
      </c>
      <c r="D14" s="15" t="s">
        <v>82</v>
      </c>
      <c r="E14" s="15" t="s">
        <v>27</v>
      </c>
      <c r="F14" s="15"/>
      <c r="G14" s="15" t="s">
        <v>28</v>
      </c>
      <c r="H14" s="15" t="s">
        <v>83</v>
      </c>
      <c r="I14" s="17"/>
      <c r="J14" s="15" t="s">
        <v>63</v>
      </c>
      <c r="K14" s="18" t="s">
        <v>84</v>
      </c>
    </row>
    <row r="15" customFormat="false" ht="29" hidden="false" customHeight="false" outlineLevel="0" collapsed="false">
      <c r="A15" s="14" t="n">
        <v>12</v>
      </c>
      <c r="B15" s="14" t="s">
        <v>85</v>
      </c>
      <c r="C15" s="14" t="s">
        <v>86</v>
      </c>
      <c r="D15" s="15" t="s">
        <v>87</v>
      </c>
      <c r="E15" s="15"/>
      <c r="F15" s="15"/>
      <c r="G15" s="15"/>
      <c r="H15" s="15"/>
      <c r="I15" s="15"/>
      <c r="J15" s="15"/>
      <c r="K15" s="18"/>
      <c r="L15" s="2" t="s">
        <v>88</v>
      </c>
    </row>
    <row r="16" customFormat="false" ht="43.5" hidden="false" customHeight="false" outlineLevel="0" collapsed="false">
      <c r="A16" s="14" t="n">
        <v>13</v>
      </c>
      <c r="B16" s="14" t="s">
        <v>59</v>
      </c>
      <c r="C16" s="14" t="s">
        <v>89</v>
      </c>
      <c r="D16" s="15" t="s">
        <v>90</v>
      </c>
      <c r="E16" s="15"/>
      <c r="F16" s="15" t="s">
        <v>38</v>
      </c>
      <c r="G16" s="15"/>
      <c r="H16" s="15" t="s">
        <v>91</v>
      </c>
      <c r="I16" s="15" t="n">
        <v>25</v>
      </c>
      <c r="J16" s="15" t="s">
        <v>63</v>
      </c>
      <c r="K16" s="18" t="s">
        <v>92</v>
      </c>
    </row>
    <row r="17" customFormat="false" ht="43.5" hidden="false" customHeight="false" outlineLevel="0" collapsed="false">
      <c r="A17" s="14" t="n">
        <v>14</v>
      </c>
      <c r="B17" s="14" t="s">
        <v>93</v>
      </c>
      <c r="C17" s="14" t="s">
        <v>94</v>
      </c>
      <c r="D17" s="15" t="s">
        <v>95</v>
      </c>
      <c r="E17" s="15"/>
      <c r="F17" s="15" t="s">
        <v>38</v>
      </c>
      <c r="G17" s="15"/>
      <c r="H17" s="15" t="s">
        <v>96</v>
      </c>
      <c r="I17" s="15" t="n">
        <v>40</v>
      </c>
      <c r="J17" s="15" t="s">
        <v>63</v>
      </c>
      <c r="K17" s="18"/>
    </row>
    <row r="18" customFormat="false" ht="43.5" hidden="false" customHeight="false" outlineLevel="0" collapsed="false">
      <c r="A18" s="14" t="n">
        <v>15</v>
      </c>
      <c r="B18" s="14" t="s">
        <v>97</v>
      </c>
      <c r="C18" s="14" t="s">
        <v>98</v>
      </c>
      <c r="D18" s="15" t="s">
        <v>99</v>
      </c>
      <c r="E18" s="15" t="s">
        <v>27</v>
      </c>
      <c r="F18" s="15"/>
      <c r="G18" s="15" t="s">
        <v>100</v>
      </c>
      <c r="H18" s="15" t="s">
        <v>101</v>
      </c>
      <c r="I18" s="15" t="s">
        <v>102</v>
      </c>
      <c r="J18" s="15" t="s">
        <v>63</v>
      </c>
      <c r="K18" s="18"/>
    </row>
    <row r="19" customFormat="false" ht="43.5" hidden="false" customHeight="false" outlineLevel="0" collapsed="false">
      <c r="A19" s="14" t="n">
        <v>16</v>
      </c>
      <c r="B19" s="14" t="s">
        <v>103</v>
      </c>
      <c r="C19" s="14" t="s">
        <v>104</v>
      </c>
      <c r="D19" s="15" t="s">
        <v>105</v>
      </c>
      <c r="E19" s="15" t="s">
        <v>27</v>
      </c>
      <c r="F19" s="15"/>
      <c r="G19" s="15" t="s">
        <v>106</v>
      </c>
      <c r="H19" s="15" t="s">
        <v>107</v>
      </c>
      <c r="I19" s="15" t="s">
        <v>108</v>
      </c>
      <c r="J19" s="15" t="s">
        <v>78</v>
      </c>
      <c r="K19" s="18" t="s">
        <v>109</v>
      </c>
    </row>
    <row r="20" customFormat="false" ht="43.5" hidden="false" customHeight="false" outlineLevel="0" collapsed="false">
      <c r="A20" s="14" t="n">
        <v>17</v>
      </c>
      <c r="B20" s="14" t="s">
        <v>110</v>
      </c>
      <c r="C20" s="14" t="s">
        <v>111</v>
      </c>
      <c r="D20" s="15" t="s">
        <v>112</v>
      </c>
      <c r="E20" s="15" t="s">
        <v>113</v>
      </c>
      <c r="F20" s="15"/>
      <c r="G20" s="15" t="s">
        <v>114</v>
      </c>
      <c r="H20" s="15" t="s">
        <v>115</v>
      </c>
      <c r="I20" s="15" t="s">
        <v>116</v>
      </c>
      <c r="J20" s="15" t="s">
        <v>63</v>
      </c>
      <c r="K20" s="18"/>
    </row>
    <row r="21" customFormat="false" ht="58" hidden="false" customHeight="false" outlineLevel="0" collapsed="false">
      <c r="A21" s="14" t="n">
        <v>18</v>
      </c>
      <c r="B21" s="14" t="s">
        <v>117</v>
      </c>
      <c r="C21" s="0" t="s">
        <v>118</v>
      </c>
      <c r="D21" s="15" t="s">
        <v>119</v>
      </c>
      <c r="E21" s="2" t="s">
        <v>120</v>
      </c>
      <c r="G21" s="2" t="s">
        <v>121</v>
      </c>
      <c r="H21" s="2" t="s">
        <v>122</v>
      </c>
      <c r="I21" s="2" t="n">
        <v>25</v>
      </c>
    </row>
    <row r="22" customFormat="false" ht="29" hidden="false" customHeight="false" outlineLevel="0" collapsed="false">
      <c r="A22" s="14" t="n">
        <v>19</v>
      </c>
      <c r="B22" s="14" t="s">
        <v>123</v>
      </c>
      <c r="C22" s="0" t="s">
        <v>124</v>
      </c>
      <c r="D22" s="2" t="s">
        <v>125</v>
      </c>
      <c r="E22" s="2" t="s">
        <v>120</v>
      </c>
      <c r="G22" s="2" t="s">
        <v>126</v>
      </c>
      <c r="H22" s="2" t="s">
        <v>127</v>
      </c>
      <c r="I22" s="2" t="n">
        <v>25</v>
      </c>
    </row>
    <row r="23" customFormat="false" ht="29" hidden="false" customHeight="false" outlineLevel="0" collapsed="false">
      <c r="A23" s="14" t="n">
        <v>20</v>
      </c>
      <c r="B23" s="14" t="s">
        <v>128</v>
      </c>
      <c r="C23" s="0" t="s">
        <v>129</v>
      </c>
      <c r="D23" s="15" t="s">
        <v>130</v>
      </c>
      <c r="E23" s="2" t="s">
        <v>120</v>
      </c>
      <c r="G23" s="2" t="s">
        <v>121</v>
      </c>
      <c r="H23" s="2" t="s">
        <v>122</v>
      </c>
      <c r="I23" s="2" t="n">
        <v>25</v>
      </c>
    </row>
    <row r="24" customFormat="false" ht="29" hidden="false" customHeight="false" outlineLevel="0" collapsed="false">
      <c r="A24" s="14" t="n">
        <v>21</v>
      </c>
      <c r="B24" s="14" t="s">
        <v>131</v>
      </c>
      <c r="C24" s="0" t="s">
        <v>132</v>
      </c>
      <c r="D24" s="15" t="s">
        <v>133</v>
      </c>
      <c r="E24" s="2" t="s">
        <v>120</v>
      </c>
      <c r="G24" s="2" t="s">
        <v>121</v>
      </c>
      <c r="H24" s="2" t="s">
        <v>127</v>
      </c>
      <c r="I24" s="2" t="n">
        <v>25</v>
      </c>
    </row>
    <row r="25" customFormat="false" ht="58" hidden="false" customHeight="false" outlineLevel="0" collapsed="false">
      <c r="A25" s="14" t="n">
        <v>22</v>
      </c>
      <c r="B25" s="14" t="s">
        <v>134</v>
      </c>
      <c r="C25" s="0" t="s">
        <v>135</v>
      </c>
      <c r="D25" s="2" t="s">
        <v>136</v>
      </c>
      <c r="E25" s="2" t="s">
        <v>120</v>
      </c>
      <c r="G25" s="2" t="s">
        <v>137</v>
      </c>
      <c r="H25" s="2" t="s">
        <v>122</v>
      </c>
      <c r="I25" s="2" t="n">
        <v>25</v>
      </c>
    </row>
    <row r="26" customFormat="false" ht="58" hidden="false" customHeight="false" outlineLevel="0" collapsed="false">
      <c r="A26" s="14" t="n">
        <v>23</v>
      </c>
      <c r="B26" s="14" t="s">
        <v>138</v>
      </c>
      <c r="C26" s="0" t="s">
        <v>139</v>
      </c>
      <c r="D26" s="2" t="s">
        <v>140</v>
      </c>
      <c r="E26" s="2" t="s">
        <v>120</v>
      </c>
      <c r="G26" s="2" t="s">
        <v>141</v>
      </c>
      <c r="H26" s="2" t="s">
        <v>122</v>
      </c>
      <c r="I26" s="2" t="n">
        <v>25</v>
      </c>
    </row>
    <row r="27" customFormat="false" ht="29" hidden="false" customHeight="false" outlineLevel="0" collapsed="false">
      <c r="A27" s="14" t="n">
        <v>24</v>
      </c>
      <c r="B27" s="14" t="s">
        <v>142</v>
      </c>
      <c r="C27" s="0" t="s">
        <v>143</v>
      </c>
      <c r="D27" s="2" t="s">
        <v>144</v>
      </c>
      <c r="E27" s="2" t="s">
        <v>120</v>
      </c>
      <c r="G27" s="2" t="s">
        <v>126</v>
      </c>
      <c r="H27" s="2" t="s">
        <v>127</v>
      </c>
      <c r="I27" s="2" t="n">
        <v>25</v>
      </c>
    </row>
    <row r="28" customFormat="false" ht="43.5" hidden="false" customHeight="false" outlineLevel="0" collapsed="false">
      <c r="A28" s="14" t="n">
        <v>25</v>
      </c>
      <c r="B28" s="14" t="s">
        <v>145</v>
      </c>
      <c r="C28" s="0" t="s">
        <v>146</v>
      </c>
      <c r="D28" s="2" t="s">
        <v>147</v>
      </c>
      <c r="E28" s="2" t="s">
        <v>120</v>
      </c>
      <c r="G28" s="2" t="s">
        <v>121</v>
      </c>
      <c r="H28" s="2" t="s">
        <v>122</v>
      </c>
      <c r="I28" s="2" t="s">
        <v>148</v>
      </c>
    </row>
    <row r="29" customFormat="false" ht="14.5" hidden="false" customHeight="false" outlineLevel="0" collapsed="false">
      <c r="A29" s="14"/>
      <c r="B29" s="14"/>
    </row>
  </sheetData>
  <autoFilter ref="A3:L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" activePane="bottomLeft" state="frozen"/>
      <selection pane="topLeft" activeCell="A1" activeCellId="0" sqref="A1"/>
      <selection pane="bottomLeft" activeCell="R56" activeCellId="0" sqref="R5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4.09"/>
    <col collapsed="false" customWidth="true" hidden="false" outlineLevel="0" max="3" min="3" style="0" width="18"/>
    <col collapsed="false" customWidth="true" hidden="false" outlineLevel="0" max="4" min="4" style="0" width="18.28"/>
    <col collapsed="false" customWidth="true" hidden="false" outlineLevel="0" max="5" min="5" style="0" width="11.45"/>
    <col collapsed="false" customWidth="true" hidden="false" outlineLevel="0" max="6" min="6" style="0" width="12.54"/>
    <col collapsed="false" customWidth="true" hidden="false" outlineLevel="0" max="7" min="7" style="0" width="12"/>
    <col collapsed="false" customWidth="true" hidden="false" outlineLevel="0" max="9" min="8" style="0" width="11.63"/>
    <col collapsed="false" customWidth="true" hidden="false" outlineLevel="0" max="12" min="10" style="0" width="21.18"/>
    <col collapsed="false" customWidth="true" hidden="false" outlineLevel="0" max="13" min="13" style="0" width="10.54"/>
    <col collapsed="false" customWidth="true" hidden="false" outlineLevel="0" max="14" min="14" style="0" width="10.9"/>
    <col collapsed="false" customWidth="true" hidden="false" outlineLevel="0" max="15" min="15" style="0" width="11"/>
    <col collapsed="false" customWidth="true" hidden="false" outlineLevel="0" max="16" min="16" style="0" width="12.54"/>
    <col collapsed="false" customWidth="true" hidden="false" outlineLevel="0" max="17" min="17" style="0" width="10.45"/>
  </cols>
  <sheetData>
    <row r="1" s="19" customFormat="true" ht="25" hidden="false" customHeight="true" outlineLevel="0" collapsed="false">
      <c r="A1" s="19" t="s">
        <v>13</v>
      </c>
      <c r="B1" s="19" t="s">
        <v>14</v>
      </c>
      <c r="C1" s="20" t="s">
        <v>149</v>
      </c>
      <c r="D1" s="20" t="s">
        <v>150</v>
      </c>
      <c r="E1" s="19" t="s">
        <v>151</v>
      </c>
      <c r="F1" s="19" t="s">
        <v>18</v>
      </c>
      <c r="G1" s="19" t="s">
        <v>152</v>
      </c>
      <c r="H1" s="19" t="s">
        <v>153</v>
      </c>
      <c r="I1" s="19" t="s">
        <v>154</v>
      </c>
      <c r="J1" s="19" t="s">
        <v>155</v>
      </c>
      <c r="K1" s="19" t="s">
        <v>156</v>
      </c>
      <c r="L1" s="19" t="s">
        <v>157</v>
      </c>
      <c r="M1" s="19" t="s">
        <v>158</v>
      </c>
      <c r="N1" s="19" t="s">
        <v>159</v>
      </c>
      <c r="O1" s="19" t="s">
        <v>160</v>
      </c>
      <c r="P1" s="19" t="s">
        <v>161</v>
      </c>
      <c r="Q1" s="19" t="s">
        <v>162</v>
      </c>
    </row>
    <row r="2" s="21" customFormat="true" ht="15" hidden="false" customHeight="true" outlineLevel="0" collapsed="false">
      <c r="C2" s="22" t="s">
        <v>6</v>
      </c>
      <c r="D2" s="22" t="s">
        <v>6</v>
      </c>
      <c r="J2" s="23" t="s">
        <v>163</v>
      </c>
      <c r="K2" s="23" t="s">
        <v>163</v>
      </c>
      <c r="L2" s="23" t="s">
        <v>163</v>
      </c>
      <c r="M2" s="21" t="s">
        <v>164</v>
      </c>
      <c r="N2" s="21" t="s">
        <v>164</v>
      </c>
      <c r="O2" s="21" t="s">
        <v>165</v>
      </c>
      <c r="P2" s="21" t="s">
        <v>165</v>
      </c>
    </row>
    <row r="3" s="24" customFormat="true" ht="20" hidden="false" customHeight="true" outlineLevel="0" collapsed="false">
      <c r="C3" s="25"/>
      <c r="D3" s="25"/>
    </row>
    <row r="4" customFormat="false" ht="14.5" hidden="false" customHeight="false" outlineLevel="0" collapsed="false">
      <c r="A4" s="26" t="n">
        <f aca="false">IF(ISNUMBER(references!A$4),references!A$4, "")</f>
        <v>1</v>
      </c>
      <c r="B4" s="0" t="str">
        <f aca="false">IF(ISTEXT(references!B$4), references!B$4, "")</f>
        <v>MAR/WAR1980</v>
      </c>
      <c r="C4" s="0" t="n">
        <v>25</v>
      </c>
      <c r="E4" s="0" t="s">
        <v>166</v>
      </c>
      <c r="F4" s="0" t="s">
        <v>28</v>
      </c>
      <c r="G4" s="0" t="s">
        <v>122</v>
      </c>
      <c r="J4" s="0" t="s">
        <v>167</v>
      </c>
      <c r="M4" s="27"/>
      <c r="N4" s="27"/>
      <c r="O4" s="0" t="n">
        <f aca="false">TRUE()</f>
        <v>1</v>
      </c>
      <c r="P4" s="0" t="n">
        <f aca="false">FALSE()</f>
        <v>0</v>
      </c>
      <c r="Q4" s="0" t="s">
        <v>168</v>
      </c>
    </row>
    <row r="5" customFormat="false" ht="14.5" hidden="false" customHeight="false" outlineLevel="0" collapsed="false">
      <c r="A5" s="26" t="n">
        <f aca="false">IF(ISNUMBER(references!A$4),references!A$4, "")</f>
        <v>1</v>
      </c>
      <c r="B5" s="0" t="str">
        <f aca="false">IF(ISTEXT(references!B$4), references!B$4, "")</f>
        <v>MAR/WAR1980</v>
      </c>
      <c r="C5" s="0" t="n">
        <v>25</v>
      </c>
      <c r="E5" s="0" t="s">
        <v>169</v>
      </c>
      <c r="F5" s="0" t="s">
        <v>28</v>
      </c>
      <c r="G5" s="0" t="s">
        <v>170</v>
      </c>
      <c r="J5" s="0" t="s">
        <v>171</v>
      </c>
      <c r="M5" s="27"/>
      <c r="N5" s="27"/>
      <c r="O5" s="0" t="n">
        <f aca="false">TRUE()</f>
        <v>1</v>
      </c>
      <c r="P5" s="0" t="n">
        <f aca="false">FALSE()</f>
        <v>0</v>
      </c>
      <c r="Q5" s="0" t="s">
        <v>168</v>
      </c>
    </row>
    <row r="6" customFormat="false" ht="14.5" hidden="false" customHeight="false" outlineLevel="0" collapsed="false">
      <c r="A6" s="26" t="n">
        <f aca="false">IF(ISNUMBER(references!A$4),references!A$4, "")</f>
        <v>1</v>
      </c>
      <c r="B6" s="0" t="str">
        <f aca="false">IF(ISTEXT(references!B$4), references!B$4, "")</f>
        <v>MAR/WAR1980</v>
      </c>
      <c r="C6" s="0" t="n">
        <v>25</v>
      </c>
      <c r="E6" s="0" t="s">
        <v>172</v>
      </c>
      <c r="F6" s="0" t="s">
        <v>28</v>
      </c>
      <c r="G6" s="0" t="s">
        <v>173</v>
      </c>
      <c r="J6" s="0" t="s">
        <v>174</v>
      </c>
      <c r="M6" s="27"/>
      <c r="N6" s="27"/>
      <c r="O6" s="0" t="n">
        <f aca="false">TRUE()</f>
        <v>1</v>
      </c>
      <c r="P6" s="0" t="n">
        <f aca="false">FALSE()</f>
        <v>0</v>
      </c>
      <c r="Q6" s="0" t="s">
        <v>168</v>
      </c>
    </row>
    <row r="7" customFormat="false" ht="14.5" hidden="false" customHeight="false" outlineLevel="0" collapsed="false">
      <c r="A7" s="26" t="n">
        <f aca="false">IF(ISNUMBER(references!A$4),references!A$4, "")</f>
        <v>1</v>
      </c>
      <c r="B7" s="0" t="str">
        <f aca="false">IF(ISTEXT(references!B$4), references!B$4, "")</f>
        <v>MAR/WAR1980</v>
      </c>
      <c r="C7" s="0" t="n">
        <v>25</v>
      </c>
      <c r="E7" s="0" t="s">
        <v>175</v>
      </c>
      <c r="F7" s="0" t="s">
        <v>28</v>
      </c>
      <c r="G7" s="0" t="s">
        <v>176</v>
      </c>
      <c r="J7" s="0" t="s">
        <v>177</v>
      </c>
      <c r="M7" s="27"/>
      <c r="N7" s="27"/>
      <c r="O7" s="0" t="n">
        <f aca="false">TRUE()</f>
        <v>1</v>
      </c>
      <c r="P7" s="0" t="n">
        <f aca="false">FALSE()</f>
        <v>0</v>
      </c>
      <c r="Q7" s="0" t="s">
        <v>168</v>
      </c>
    </row>
    <row r="8" customFormat="false" ht="14.5" hidden="false" customHeight="false" outlineLevel="0" collapsed="false">
      <c r="A8" s="26" t="n">
        <f aca="false">IF(ISNUMBER(references!A$4),references!A$4, "")</f>
        <v>1</v>
      </c>
      <c r="B8" s="0" t="str">
        <f aca="false">IF(ISTEXT(references!B$4), references!B$4, "")</f>
        <v>MAR/WAR1980</v>
      </c>
      <c r="C8" s="0" t="n">
        <v>25</v>
      </c>
      <c r="E8" s="0" t="s">
        <v>178</v>
      </c>
      <c r="F8" s="0" t="s">
        <v>28</v>
      </c>
      <c r="G8" s="0" t="s">
        <v>179</v>
      </c>
      <c r="J8" s="0" t="s">
        <v>180</v>
      </c>
      <c r="M8" s="27"/>
      <c r="N8" s="27"/>
      <c r="O8" s="0" t="n">
        <f aca="false">TRUE()</f>
        <v>1</v>
      </c>
      <c r="P8" s="0" t="n">
        <f aca="false">FALSE()</f>
        <v>0</v>
      </c>
      <c r="Q8" s="0" t="s">
        <v>168</v>
      </c>
    </row>
    <row r="9" customFormat="false" ht="14.5" hidden="false" customHeight="false" outlineLevel="0" collapsed="false">
      <c r="A9" s="26" t="n">
        <f aca="false">IF(ISNUMBER(references!A$4),references!A$4, "")</f>
        <v>1</v>
      </c>
      <c r="B9" s="0" t="str">
        <f aca="false">IF(ISTEXT(references!B$4), references!B$4, "")</f>
        <v>MAR/WAR1980</v>
      </c>
      <c r="C9" s="0" t="n">
        <v>25</v>
      </c>
      <c r="E9" s="0" t="s">
        <v>181</v>
      </c>
      <c r="F9" s="0" t="s">
        <v>28</v>
      </c>
      <c r="G9" s="0" t="s">
        <v>182</v>
      </c>
      <c r="J9" s="0" t="s">
        <v>183</v>
      </c>
      <c r="M9" s="27"/>
      <c r="N9" s="27"/>
      <c r="O9" s="0" t="n">
        <f aca="false">TRUE()</f>
        <v>1</v>
      </c>
      <c r="P9" s="0" t="n">
        <f aca="false">FALSE()</f>
        <v>0</v>
      </c>
      <c r="Q9" s="0" t="s">
        <v>168</v>
      </c>
    </row>
    <row r="10" customFormat="false" ht="14.5" hidden="false" customHeight="false" outlineLevel="0" collapsed="false">
      <c r="A10" s="26" t="n">
        <f aca="false">IF(ISNUMBER(references!A$4),references!A$4, "")</f>
        <v>1</v>
      </c>
      <c r="B10" s="0" t="str">
        <f aca="false">IF(ISTEXT(references!B$4), references!B$4, "")</f>
        <v>MAR/WAR1980</v>
      </c>
      <c r="C10" s="0" t="n">
        <v>25</v>
      </c>
      <c r="E10" s="0" t="s">
        <v>184</v>
      </c>
      <c r="F10" s="0" t="s">
        <v>28</v>
      </c>
      <c r="G10" s="0" t="s">
        <v>185</v>
      </c>
      <c r="J10" s="0" t="s">
        <v>186</v>
      </c>
      <c r="M10" s="27"/>
      <c r="N10" s="27"/>
      <c r="O10" s="0" t="n">
        <f aca="false">TRUE()</f>
        <v>1</v>
      </c>
      <c r="P10" s="0" t="n">
        <f aca="false">FALSE()</f>
        <v>0</v>
      </c>
      <c r="Q10" s="0" t="s">
        <v>168</v>
      </c>
    </row>
    <row r="11" customFormat="false" ht="14.5" hidden="false" customHeight="false" outlineLevel="0" collapsed="false">
      <c r="A11" s="26" t="n">
        <f aca="false">IF(ISNUMBER(references!A$4),references!A$4, "")</f>
        <v>1</v>
      </c>
      <c r="B11" s="0" t="str">
        <f aca="false">IF(ISTEXT(references!B$4), references!B$4, "")</f>
        <v>MAR/WAR1980</v>
      </c>
      <c r="C11" s="0" t="n">
        <v>25</v>
      </c>
      <c r="E11" s="0" t="s">
        <v>187</v>
      </c>
      <c r="F11" s="0" t="s">
        <v>28</v>
      </c>
      <c r="G11" s="0" t="s">
        <v>188</v>
      </c>
      <c r="J11" s="0" t="s">
        <v>189</v>
      </c>
      <c r="M11" s="27"/>
      <c r="N11" s="27"/>
      <c r="O11" s="0" t="n">
        <f aca="false">FALSE()</f>
        <v>0</v>
      </c>
      <c r="P11" s="0" t="n">
        <f aca="false">FALSE()</f>
        <v>0</v>
      </c>
      <c r="Q11" s="0" t="s">
        <v>168</v>
      </c>
    </row>
    <row r="12" customFormat="false" ht="14.5" hidden="false" customHeight="false" outlineLevel="0" collapsed="false">
      <c r="A12" s="26" t="n">
        <f aca="false">IF(ISNUMBER(references!A$4),references!A$4, "")</f>
        <v>1</v>
      </c>
      <c r="B12" s="0" t="str">
        <f aca="false">IF(ISTEXT(references!B$4), references!B$4, "")</f>
        <v>MAR/WAR1980</v>
      </c>
      <c r="C12" s="0" t="n">
        <v>25</v>
      </c>
      <c r="E12" s="0" t="s">
        <v>190</v>
      </c>
      <c r="F12" s="0" t="s">
        <v>28</v>
      </c>
      <c r="G12" s="0" t="s">
        <v>191</v>
      </c>
      <c r="J12" s="0" t="s">
        <v>192</v>
      </c>
      <c r="M12" s="27"/>
      <c r="N12" s="27"/>
      <c r="O12" s="0" t="n">
        <f aca="false">FALSE()</f>
        <v>0</v>
      </c>
      <c r="P12" s="0" t="n">
        <f aca="false">FALSE()</f>
        <v>0</v>
      </c>
      <c r="Q12" s="0" t="s">
        <v>168</v>
      </c>
    </row>
    <row r="13" customFormat="false" ht="14.5" hidden="false" customHeight="false" outlineLevel="0" collapsed="false">
      <c r="A13" s="26" t="n">
        <f aca="false">IF(ISNUMBER(references!A$4),references!A$4, "")</f>
        <v>1</v>
      </c>
      <c r="B13" s="0" t="str">
        <f aca="false">IF(ISTEXT(references!B$4), references!B$4, "")</f>
        <v>MAR/WAR1980</v>
      </c>
      <c r="C13" s="0" t="n">
        <v>25</v>
      </c>
      <c r="E13" s="0" t="s">
        <v>193</v>
      </c>
      <c r="F13" s="0" t="s">
        <v>28</v>
      </c>
      <c r="G13" s="0" t="s">
        <v>194</v>
      </c>
      <c r="J13" s="0" t="s">
        <v>195</v>
      </c>
      <c r="M13" s="27"/>
      <c r="N13" s="27"/>
      <c r="O13" s="0" t="n">
        <f aca="false">TRUE()</f>
        <v>1</v>
      </c>
      <c r="P13" s="0" t="n">
        <f aca="false">FALSE()</f>
        <v>0</v>
      </c>
      <c r="Q13" s="0" t="s">
        <v>168</v>
      </c>
    </row>
    <row r="14" customFormat="false" ht="14.5" hidden="false" customHeight="false" outlineLevel="0" collapsed="false">
      <c r="A14" s="26" t="n">
        <f aca="false">references!A7</f>
        <v>4</v>
      </c>
      <c r="B14" s="0" t="str">
        <f aca="false">references!B7</f>
        <v>MAR1980b</v>
      </c>
      <c r="C14" s="0" t="n">
        <v>25</v>
      </c>
      <c r="D14" s="0" t="n">
        <v>300</v>
      </c>
      <c r="E14" s="0" t="s">
        <v>196</v>
      </c>
      <c r="F14" s="0" t="s">
        <v>28</v>
      </c>
      <c r="G14" s="0" t="s">
        <v>43</v>
      </c>
      <c r="J14" s="0" t="s">
        <v>197</v>
      </c>
      <c r="M14" s="27"/>
      <c r="N14" s="27"/>
      <c r="O14" s="0" t="n">
        <f aca="false">FALSE()</f>
        <v>0</v>
      </c>
      <c r="P14" s="0" t="n">
        <f aca="false">FALSE()</f>
        <v>0</v>
      </c>
      <c r="Q14" s="0" t="s">
        <v>168</v>
      </c>
    </row>
    <row r="15" customFormat="false" ht="14.5" hidden="false" customHeight="false" outlineLevel="0" collapsed="false">
      <c r="A15" s="26" t="n">
        <f aca="false">IF(ISNUMBER(references!A$9),references!A$9, "")</f>
        <v>6</v>
      </c>
      <c r="B15" s="0" t="str">
        <f aca="false">IF(ISTEXT(references!B$9), references!B$9, "")</f>
        <v>MEY2006</v>
      </c>
      <c r="C15" s="0" t="n">
        <v>25</v>
      </c>
      <c r="E15" s="0" t="s">
        <v>166</v>
      </c>
      <c r="F15" s="0" t="s">
        <v>28</v>
      </c>
      <c r="G15" s="0" t="s">
        <v>122</v>
      </c>
      <c r="J15" s="0" t="s">
        <v>198</v>
      </c>
      <c r="M15" s="27"/>
      <c r="N15" s="27"/>
      <c r="O15" s="0" t="n">
        <f aca="false">TRUE()</f>
        <v>1</v>
      </c>
      <c r="P15" s="0" t="n">
        <f aca="false">FALSE()</f>
        <v>0</v>
      </c>
      <c r="Q15" s="0" t="s">
        <v>199</v>
      </c>
    </row>
    <row r="16" customFormat="false" ht="14.5" hidden="false" customHeight="false" outlineLevel="0" collapsed="false">
      <c r="A16" s="26" t="n">
        <f aca="false">IF(ISNUMBER(references!A$9),references!A$9, "")</f>
        <v>6</v>
      </c>
      <c r="B16" s="0" t="str">
        <f aca="false">IF(ISTEXT(references!B$9), references!B$9, "")</f>
        <v>MEY2006</v>
      </c>
      <c r="C16" s="0" t="n">
        <v>25</v>
      </c>
      <c r="E16" s="0" t="s">
        <v>169</v>
      </c>
      <c r="F16" s="0" t="s">
        <v>28</v>
      </c>
      <c r="G16" s="0" t="s">
        <v>170</v>
      </c>
      <c r="J16" s="0" t="s">
        <v>200</v>
      </c>
      <c r="M16" s="27"/>
      <c r="N16" s="27"/>
      <c r="O16" s="0" t="n">
        <f aca="false">TRUE()</f>
        <v>1</v>
      </c>
      <c r="P16" s="0" t="n">
        <f aca="false">FALSE()</f>
        <v>0</v>
      </c>
      <c r="Q16" s="0" t="s">
        <v>201</v>
      </c>
    </row>
    <row r="17" customFormat="false" ht="14.5" hidden="false" customHeight="false" outlineLevel="0" collapsed="false">
      <c r="A17" s="26" t="n">
        <f aca="false">IF(ISNUMBER(references!A$9),references!A$9, "")</f>
        <v>6</v>
      </c>
      <c r="B17" s="0" t="str">
        <f aca="false">IF(ISTEXT(references!B$9), references!B$9, "")</f>
        <v>MEY2006</v>
      </c>
      <c r="C17" s="0" t="n">
        <v>25</v>
      </c>
      <c r="E17" s="0" t="s">
        <v>175</v>
      </c>
      <c r="F17" s="0" t="s">
        <v>28</v>
      </c>
      <c r="G17" s="0" t="s">
        <v>176</v>
      </c>
      <c r="J17" s="0" t="s">
        <v>202</v>
      </c>
      <c r="M17" s="27"/>
      <c r="N17" s="27"/>
      <c r="O17" s="0" t="n">
        <f aca="false">TRUE()</f>
        <v>1</v>
      </c>
      <c r="P17" s="0" t="n">
        <f aca="false">FALSE()</f>
        <v>0</v>
      </c>
      <c r="Q17" s="0" t="s">
        <v>203</v>
      </c>
    </row>
    <row r="18" customFormat="false" ht="14.5" hidden="false" customHeight="false" outlineLevel="0" collapsed="false">
      <c r="A18" s="26" t="n">
        <f aca="false">IF(ISNUMBER(references!A$9),references!A$9, "")</f>
        <v>6</v>
      </c>
      <c r="B18" s="0" t="str">
        <f aca="false">IF(ISTEXT(references!B$9), references!B$9, "")</f>
        <v>MEY2006</v>
      </c>
      <c r="C18" s="0" t="n">
        <v>25</v>
      </c>
      <c r="E18" s="0" t="s">
        <v>178</v>
      </c>
      <c r="F18" s="0" t="s">
        <v>28</v>
      </c>
      <c r="G18" s="0" t="s">
        <v>179</v>
      </c>
      <c r="J18" s="0" t="s">
        <v>200</v>
      </c>
      <c r="M18" s="27"/>
      <c r="N18" s="27"/>
      <c r="O18" s="0" t="n">
        <f aca="false">TRUE()</f>
        <v>1</v>
      </c>
      <c r="P18" s="0" t="n">
        <f aca="false">FALSE()</f>
        <v>0</v>
      </c>
      <c r="Q18" s="0" t="s">
        <v>204</v>
      </c>
    </row>
    <row r="19" customFormat="false" ht="14.5" hidden="false" customHeight="false" outlineLevel="0" collapsed="false">
      <c r="A19" s="26" t="n">
        <f aca="false">IF(ISNUMBER(references!A$9),references!A$9, "")</f>
        <v>6</v>
      </c>
      <c r="B19" s="0" t="str">
        <f aca="false">IF(ISTEXT(references!B$9), references!B$9, "")</f>
        <v>MEY2006</v>
      </c>
      <c r="C19" s="0" t="n">
        <v>25</v>
      </c>
      <c r="E19" s="0" t="s">
        <v>205</v>
      </c>
      <c r="F19" s="0" t="s">
        <v>28</v>
      </c>
      <c r="G19" s="0" t="s">
        <v>206</v>
      </c>
      <c r="J19" s="0" t="s">
        <v>207</v>
      </c>
      <c r="M19" s="27"/>
      <c r="N19" s="27"/>
      <c r="O19" s="0" t="n">
        <f aca="false">TRUE()</f>
        <v>1</v>
      </c>
      <c r="P19" s="0" t="n">
        <f aca="false">FALSE()</f>
        <v>0</v>
      </c>
      <c r="Q19" s="0" t="s">
        <v>208</v>
      </c>
    </row>
    <row r="20" customFormat="false" ht="14.5" hidden="false" customHeight="false" outlineLevel="0" collapsed="false">
      <c r="A20" s="26" t="n">
        <f aca="false">IF(ISNUMBER(references!A$9),references!A$9, "")</f>
        <v>6</v>
      </c>
      <c r="B20" s="0" t="str">
        <f aca="false">IF(ISTEXT(references!B$9), references!B$9, "")</f>
        <v>MEY2006</v>
      </c>
      <c r="C20" s="0" t="n">
        <v>25</v>
      </c>
      <c r="E20" s="0" t="s">
        <v>209</v>
      </c>
      <c r="F20" s="0" t="s">
        <v>28</v>
      </c>
      <c r="G20" s="0" t="s">
        <v>122</v>
      </c>
      <c r="H20" s="0" t="s">
        <v>179</v>
      </c>
      <c r="J20" s="0" t="s">
        <v>210</v>
      </c>
      <c r="K20" s="0" t="s">
        <v>211</v>
      </c>
      <c r="M20" s="27"/>
      <c r="N20" s="27"/>
      <c r="O20" s="0" t="n">
        <f aca="false">TRUE()</f>
        <v>1</v>
      </c>
      <c r="P20" s="0" t="n">
        <f aca="false">FALSE()</f>
        <v>0</v>
      </c>
      <c r="Q20" s="0" t="s">
        <v>212</v>
      </c>
    </row>
    <row r="21" customFormat="false" ht="14.5" hidden="false" customHeight="false" outlineLevel="0" collapsed="false">
      <c r="A21" s="26" t="n">
        <f aca="false">IF(ISNUMBER(references!A$9),references!A$9, "")</f>
        <v>6</v>
      </c>
      <c r="B21" s="0" t="str">
        <f aca="false">IF(ISTEXT(references!B$9), references!B$9, "")</f>
        <v>MEY2006</v>
      </c>
      <c r="C21" s="0" t="n">
        <v>25</v>
      </c>
      <c r="E21" s="0" t="s">
        <v>213</v>
      </c>
      <c r="F21" s="0" t="s">
        <v>28</v>
      </c>
      <c r="G21" s="0" t="s">
        <v>122</v>
      </c>
      <c r="H21" s="0" t="s">
        <v>176</v>
      </c>
      <c r="J21" s="0" t="s">
        <v>214</v>
      </c>
      <c r="K21" s="0" t="s">
        <v>215</v>
      </c>
      <c r="M21" s="27"/>
      <c r="N21" s="27"/>
      <c r="O21" s="0" t="n">
        <f aca="false">TRUE()</f>
        <v>1</v>
      </c>
      <c r="P21" s="0" t="n">
        <f aca="false">FALSE()</f>
        <v>0</v>
      </c>
      <c r="Q21" s="0" t="s">
        <v>216</v>
      </c>
    </row>
    <row r="22" customFormat="false" ht="14.5" hidden="false" customHeight="false" outlineLevel="0" collapsed="false">
      <c r="A22" s="26" t="n">
        <f aca="false">IF(ISNUMBER(references!A$9),references!A$9, "")</f>
        <v>6</v>
      </c>
      <c r="B22" s="0" t="str">
        <f aca="false">IF(ISTEXT(references!B$9), references!B$9, "")</f>
        <v>MEY2006</v>
      </c>
      <c r="C22" s="0" t="n">
        <v>25</v>
      </c>
      <c r="E22" s="0" t="s">
        <v>217</v>
      </c>
      <c r="F22" s="0" t="s">
        <v>28</v>
      </c>
      <c r="G22" s="0" t="s">
        <v>170</v>
      </c>
      <c r="H22" s="0" t="s">
        <v>179</v>
      </c>
      <c r="J22" s="0" t="s">
        <v>211</v>
      </c>
      <c r="K22" s="0" t="s">
        <v>218</v>
      </c>
      <c r="M22" s="27"/>
      <c r="N22" s="27"/>
      <c r="O22" s="0" t="n">
        <f aca="false">TRUE()</f>
        <v>1</v>
      </c>
      <c r="P22" s="0" t="n">
        <f aca="false">FALSE()</f>
        <v>0</v>
      </c>
      <c r="Q22" s="0" t="s">
        <v>219</v>
      </c>
    </row>
    <row r="23" customFormat="false" ht="14.5" hidden="false" customHeight="false" outlineLevel="0" collapsed="false">
      <c r="A23" s="26" t="n">
        <f aca="false">IF(ISNUMBER(references!A$9),references!A$9, "")</f>
        <v>6</v>
      </c>
      <c r="B23" s="0" t="str">
        <f aca="false">IF(ISTEXT(references!B$9), references!B$9, "")</f>
        <v>MEY2006</v>
      </c>
      <c r="C23" s="0" t="n">
        <v>25</v>
      </c>
      <c r="E23" s="0" t="s">
        <v>220</v>
      </c>
      <c r="F23" s="0" t="s">
        <v>28</v>
      </c>
      <c r="G23" s="0" t="s">
        <v>170</v>
      </c>
      <c r="H23" s="0" t="s">
        <v>176</v>
      </c>
      <c r="J23" s="0" t="s">
        <v>218</v>
      </c>
      <c r="K23" s="0" t="s">
        <v>221</v>
      </c>
      <c r="M23" s="27"/>
      <c r="N23" s="27"/>
      <c r="O23" s="0" t="n">
        <f aca="false">TRUE()</f>
        <v>1</v>
      </c>
      <c r="P23" s="0" t="n">
        <f aca="false">FALSE()</f>
        <v>0</v>
      </c>
      <c r="Q23" s="0" t="s">
        <v>222</v>
      </c>
    </row>
    <row r="24" customFormat="false" ht="14.5" hidden="false" customHeight="false" outlineLevel="0" collapsed="false">
      <c r="A24" s="26" t="n">
        <f aca="false">IF(ISNUMBER(references!A$9),references!A$9, "")</f>
        <v>6</v>
      </c>
      <c r="B24" s="0" t="str">
        <f aca="false">IF(ISTEXT(references!B$9), references!B$9, "")</f>
        <v>MEY2006</v>
      </c>
      <c r="C24" s="0" t="n">
        <v>25</v>
      </c>
      <c r="E24" s="0" t="s">
        <v>223</v>
      </c>
      <c r="F24" s="0" t="s">
        <v>28</v>
      </c>
      <c r="G24" s="0" t="s">
        <v>182</v>
      </c>
      <c r="H24" s="0" t="s">
        <v>206</v>
      </c>
      <c r="J24" s="0" t="s">
        <v>224</v>
      </c>
      <c r="K24" s="0" t="s">
        <v>225</v>
      </c>
      <c r="M24" s="27"/>
      <c r="N24" s="27"/>
      <c r="O24" s="0" t="n">
        <f aca="false">TRUE()</f>
        <v>1</v>
      </c>
      <c r="P24" s="0" t="n">
        <f aca="false">FALSE()</f>
        <v>0</v>
      </c>
      <c r="Q24" s="0" t="s">
        <v>226</v>
      </c>
    </row>
    <row r="25" customFormat="false" ht="14.5" hidden="false" customHeight="false" outlineLevel="0" collapsed="false">
      <c r="A25" s="26" t="n">
        <f aca="false">IF(ISNUMBER(references!A$9),references!A$9, "")</f>
        <v>6</v>
      </c>
      <c r="B25" s="0" t="str">
        <f aca="false">IF(ISTEXT(references!B$9), references!B$9, "")</f>
        <v>MEY2006</v>
      </c>
      <c r="C25" s="0" t="n">
        <v>25</v>
      </c>
      <c r="E25" s="0" t="s">
        <v>227</v>
      </c>
      <c r="F25" s="0" t="s">
        <v>28</v>
      </c>
      <c r="G25" s="0" t="s">
        <v>179</v>
      </c>
      <c r="H25" s="0" t="s">
        <v>176</v>
      </c>
      <c r="J25" s="0" t="s">
        <v>224</v>
      </c>
      <c r="K25" s="0" t="s">
        <v>224</v>
      </c>
      <c r="M25" s="27"/>
      <c r="N25" s="27"/>
      <c r="O25" s="0" t="n">
        <f aca="false">TRUE()</f>
        <v>1</v>
      </c>
      <c r="P25" s="0" t="n">
        <f aca="false">FALSE()</f>
        <v>0</v>
      </c>
      <c r="Q25" s="0" t="s">
        <v>228</v>
      </c>
    </row>
    <row r="26" customFormat="false" ht="14.5" hidden="false" customHeight="false" outlineLevel="0" collapsed="false">
      <c r="A26" s="26" t="n">
        <f aca="false">references!A$8</f>
        <v>5</v>
      </c>
      <c r="B26" s="0" t="str">
        <f aca="false">references!B$8</f>
        <v>GAL1989</v>
      </c>
      <c r="C26" s="0" t="n">
        <v>25</v>
      </c>
      <c r="D26" s="0" t="n">
        <v>250</v>
      </c>
      <c r="E26" s="0" t="s">
        <v>229</v>
      </c>
      <c r="F26" s="0" t="s">
        <v>28</v>
      </c>
      <c r="O26" s="0" t="n">
        <f aca="false">TRUE()</f>
        <v>1</v>
      </c>
      <c r="P26" s="0" t="n">
        <f aca="false">FALSE()</f>
        <v>0</v>
      </c>
      <c r="Q26" s="0" t="s">
        <v>168</v>
      </c>
    </row>
    <row r="27" customFormat="false" ht="14.5" hidden="false" customHeight="false" outlineLevel="0" collapsed="false">
      <c r="A27" s="26" t="n">
        <f aca="false">references!A$8</f>
        <v>5</v>
      </c>
      <c r="B27" s="0" t="str">
        <f aca="false">references!B$8</f>
        <v>GAL1989</v>
      </c>
      <c r="C27" s="0" t="n">
        <v>25</v>
      </c>
      <c r="D27" s="0" t="n">
        <v>250</v>
      </c>
      <c r="E27" s="0" t="s">
        <v>166</v>
      </c>
      <c r="F27" s="0" t="s">
        <v>28</v>
      </c>
      <c r="G27" s="0" t="s">
        <v>122</v>
      </c>
      <c r="J27" s="0" t="s">
        <v>230</v>
      </c>
      <c r="O27" s="0" t="n">
        <f aca="false">TRUE()</f>
        <v>1</v>
      </c>
      <c r="P27" s="0" t="n">
        <f aca="false">FALSE()</f>
        <v>0</v>
      </c>
      <c r="Q27" s="0" t="s">
        <v>231</v>
      </c>
    </row>
    <row r="28" customFormat="false" ht="14.5" hidden="false" customHeight="false" outlineLevel="0" collapsed="false">
      <c r="A28" s="26" t="n">
        <f aca="false">references!A$8</f>
        <v>5</v>
      </c>
      <c r="B28" s="0" t="str">
        <f aca="false">references!B$8</f>
        <v>GAL1989</v>
      </c>
      <c r="C28" s="0" t="n">
        <v>25</v>
      </c>
      <c r="D28" s="0" t="n">
        <v>250</v>
      </c>
      <c r="E28" s="0" t="s">
        <v>175</v>
      </c>
      <c r="F28" s="0" t="s">
        <v>28</v>
      </c>
      <c r="G28" s="0" t="s">
        <v>176</v>
      </c>
      <c r="J28" s="0" t="s">
        <v>232</v>
      </c>
      <c r="O28" s="0" t="n">
        <f aca="false">TRUE()</f>
        <v>1</v>
      </c>
      <c r="P28" s="0" t="n">
        <f aca="false">FALSE()</f>
        <v>0</v>
      </c>
      <c r="Q28" s="0" t="s">
        <v>233</v>
      </c>
    </row>
    <row r="29" customFormat="false" ht="14.5" hidden="false" customHeight="false" outlineLevel="0" collapsed="false">
      <c r="A29" s="26" t="n">
        <f aca="false">references!A$8</f>
        <v>5</v>
      </c>
      <c r="B29" s="0" t="str">
        <f aca="false">references!B$8</f>
        <v>GAL1989</v>
      </c>
      <c r="C29" s="0" t="n">
        <v>25</v>
      </c>
      <c r="D29" s="0" t="n">
        <v>250</v>
      </c>
      <c r="E29" s="0" t="s">
        <v>178</v>
      </c>
      <c r="F29" s="0" t="s">
        <v>28</v>
      </c>
      <c r="G29" s="0" t="s">
        <v>179</v>
      </c>
      <c r="J29" s="0" t="n">
        <v>1.02</v>
      </c>
      <c r="O29" s="0" t="n">
        <f aca="false">TRUE()</f>
        <v>1</v>
      </c>
      <c r="P29" s="0" t="n">
        <f aca="false">FALSE()</f>
        <v>0</v>
      </c>
      <c r="Q29" s="0" t="s">
        <v>234</v>
      </c>
    </row>
    <row r="30" customFormat="false" ht="14.5" hidden="false" customHeight="false" outlineLevel="0" collapsed="false">
      <c r="A30" s="26" t="n">
        <f aca="false">references!A$8</f>
        <v>5</v>
      </c>
      <c r="B30" s="0" t="str">
        <f aca="false">references!B$8</f>
        <v>GAL1989</v>
      </c>
      <c r="C30" s="0" t="n">
        <v>25</v>
      </c>
      <c r="D30" s="0" t="n">
        <v>250</v>
      </c>
      <c r="E30" s="0" t="s">
        <v>169</v>
      </c>
      <c r="F30" s="0" t="s">
        <v>28</v>
      </c>
      <c r="G30" s="0" t="s">
        <v>170</v>
      </c>
      <c r="J30" s="0" t="s">
        <v>235</v>
      </c>
      <c r="O30" s="0" t="n">
        <f aca="false">TRUE()</f>
        <v>1</v>
      </c>
      <c r="P30" s="0" t="n">
        <f aca="false">FALSE()</f>
        <v>0</v>
      </c>
      <c r="Q30" s="0" t="s">
        <v>236</v>
      </c>
    </row>
    <row r="31" customFormat="false" ht="14.5" hidden="false" customHeight="false" outlineLevel="0" collapsed="false">
      <c r="A31" s="26" t="n">
        <f aca="false">references!A$10</f>
        <v>7</v>
      </c>
      <c r="B31" s="0" t="str">
        <f aca="false">references!B$10</f>
        <v>CHE/MAR1982</v>
      </c>
      <c r="C31" s="0" t="n">
        <v>25</v>
      </c>
      <c r="D31" s="0" t="n">
        <v>350</v>
      </c>
      <c r="E31" s="0" t="s">
        <v>229</v>
      </c>
      <c r="F31" s="0" t="s">
        <v>28</v>
      </c>
      <c r="O31" s="0" t="n">
        <f aca="false">TRUE()</f>
        <v>1</v>
      </c>
      <c r="P31" s="0" t="n">
        <f aca="false">FALSE()</f>
        <v>0</v>
      </c>
      <c r="Q31" s="0" t="s">
        <v>168</v>
      </c>
    </row>
    <row r="32" customFormat="false" ht="14.5" hidden="false" customHeight="false" outlineLevel="0" collapsed="false">
      <c r="A32" s="26" t="n">
        <f aca="false">references!A$10</f>
        <v>7</v>
      </c>
      <c r="B32" s="0" t="str">
        <f aca="false">references!B$10</f>
        <v>CHE/MAR1982</v>
      </c>
      <c r="C32" s="0" t="n">
        <v>25</v>
      </c>
      <c r="D32" s="0" t="n">
        <v>350</v>
      </c>
      <c r="E32" s="0" t="s">
        <v>166</v>
      </c>
      <c r="F32" s="0" t="s">
        <v>28</v>
      </c>
      <c r="G32" s="0" t="s">
        <v>122</v>
      </c>
      <c r="J32" s="0" t="s">
        <v>237</v>
      </c>
      <c r="O32" s="0" t="n">
        <f aca="false">TRUE()</f>
        <v>1</v>
      </c>
      <c r="P32" s="0" t="n">
        <f aca="false">FALSE()</f>
        <v>0</v>
      </c>
      <c r="Q32" s="0" t="s">
        <v>238</v>
      </c>
    </row>
    <row r="33" customFormat="false" ht="14.5" hidden="false" customHeight="false" outlineLevel="0" collapsed="false">
      <c r="A33" s="26" t="n">
        <f aca="false">references!A$10</f>
        <v>7</v>
      </c>
      <c r="B33" s="0" t="str">
        <f aca="false">references!B$10</f>
        <v>CHE/MAR1982</v>
      </c>
      <c r="C33" s="0" t="n">
        <v>25</v>
      </c>
      <c r="D33" s="0" t="n">
        <v>350</v>
      </c>
      <c r="E33" s="0" t="s">
        <v>181</v>
      </c>
      <c r="F33" s="0" t="s">
        <v>28</v>
      </c>
      <c r="G33" s="0" t="s">
        <v>182</v>
      </c>
      <c r="J33" s="0" t="s">
        <v>239</v>
      </c>
      <c r="O33" s="0" t="n">
        <f aca="false">TRUE()</f>
        <v>1</v>
      </c>
      <c r="P33" s="0" t="n">
        <f aca="false">FALSE()</f>
        <v>0</v>
      </c>
      <c r="Q33" s="0" t="s">
        <v>240</v>
      </c>
    </row>
    <row r="34" customFormat="false" ht="14.5" hidden="false" customHeight="false" outlineLevel="0" collapsed="false">
      <c r="A34" s="26" t="n">
        <f aca="false">references!A$10</f>
        <v>7</v>
      </c>
      <c r="B34" s="0" t="str">
        <f aca="false">references!B$10</f>
        <v>CHE/MAR1982</v>
      </c>
      <c r="C34" s="0" t="n">
        <v>25</v>
      </c>
      <c r="D34" s="0" t="n">
        <v>350</v>
      </c>
      <c r="E34" s="0" t="s">
        <v>175</v>
      </c>
      <c r="F34" s="0" t="s">
        <v>28</v>
      </c>
      <c r="G34" s="0" t="s">
        <v>176</v>
      </c>
      <c r="J34" s="0" t="s">
        <v>241</v>
      </c>
      <c r="O34" s="0" t="n">
        <f aca="false">TRUE()</f>
        <v>1</v>
      </c>
      <c r="P34" s="0" t="n">
        <f aca="false">FALSE()</f>
        <v>0</v>
      </c>
      <c r="Q34" s="0" t="s">
        <v>234</v>
      </c>
    </row>
    <row r="35" customFormat="false" ht="14.5" hidden="false" customHeight="false" outlineLevel="0" collapsed="false">
      <c r="A35" s="26" t="n">
        <f aca="false">references!A$10</f>
        <v>7</v>
      </c>
      <c r="B35" s="0" t="str">
        <f aca="false">references!B$10</f>
        <v>CHE/MAR1982</v>
      </c>
      <c r="C35" s="0" t="n">
        <v>25</v>
      </c>
      <c r="D35" s="0" t="n">
        <v>350</v>
      </c>
      <c r="E35" s="0" t="s">
        <v>193</v>
      </c>
      <c r="F35" s="0" t="s">
        <v>28</v>
      </c>
      <c r="G35" s="0" t="s">
        <v>194</v>
      </c>
      <c r="J35" s="0" t="s">
        <v>242</v>
      </c>
      <c r="O35" s="0" t="n">
        <f aca="false">TRUE()</f>
        <v>1</v>
      </c>
      <c r="P35" s="0" t="n">
        <f aca="false">FALSE()</f>
        <v>0</v>
      </c>
      <c r="Q35" s="0" t="s">
        <v>236</v>
      </c>
    </row>
    <row r="36" customFormat="false" ht="14.5" hidden="false" customHeight="false" outlineLevel="0" collapsed="false">
      <c r="A36" s="26" t="n">
        <f aca="false">references!A$5</f>
        <v>2</v>
      </c>
      <c r="B36" s="0" t="str">
        <f aca="false">references!B$5</f>
        <v>MEY/WIL2008</v>
      </c>
      <c r="C36" s="0" t="n">
        <v>45</v>
      </c>
      <c r="D36" s="0" t="n">
        <v>85</v>
      </c>
      <c r="E36" s="0" t="s">
        <v>166</v>
      </c>
      <c r="F36" s="0" t="s">
        <v>28</v>
      </c>
      <c r="G36" s="0" t="s">
        <v>122</v>
      </c>
      <c r="J36" s="0" t="s">
        <v>243</v>
      </c>
      <c r="O36" s="0" t="n">
        <f aca="false">TRUE()</f>
        <v>1</v>
      </c>
      <c r="P36" s="0" t="n">
        <f aca="false">FALSE()</f>
        <v>0</v>
      </c>
      <c r="Q36" s="0" t="s">
        <v>244</v>
      </c>
    </row>
    <row r="37" customFormat="false" ht="14.5" hidden="false" customHeight="false" outlineLevel="0" collapsed="false">
      <c r="A37" s="26" t="n">
        <f aca="false">references!A$5</f>
        <v>2</v>
      </c>
      <c r="B37" s="0" t="str">
        <f aca="false">references!B$5</f>
        <v>MEY/WIL2008</v>
      </c>
      <c r="C37" s="0" t="n">
        <v>45</v>
      </c>
      <c r="D37" s="0" t="n">
        <v>85</v>
      </c>
      <c r="E37" s="0" t="s">
        <v>169</v>
      </c>
      <c r="F37" s="0" t="s">
        <v>28</v>
      </c>
      <c r="G37" s="0" t="s">
        <v>170</v>
      </c>
      <c r="J37" s="0" t="s">
        <v>210</v>
      </c>
      <c r="O37" s="0" t="n">
        <f aca="false">TRUE()</f>
        <v>1</v>
      </c>
      <c r="P37" s="0" t="n">
        <f aca="false">FALSE()</f>
        <v>0</v>
      </c>
      <c r="Q37" s="0" t="s">
        <v>245</v>
      </c>
    </row>
    <row r="38" customFormat="false" ht="14.5" hidden="false" customHeight="false" outlineLevel="0" collapsed="false">
      <c r="A38" s="26" t="n">
        <f aca="false">references!A$5</f>
        <v>2</v>
      </c>
      <c r="B38" s="0" t="str">
        <f aca="false">references!B$5</f>
        <v>MEY/WIL2008</v>
      </c>
      <c r="C38" s="0" t="n">
        <v>45</v>
      </c>
      <c r="D38" s="0" t="n">
        <v>85</v>
      </c>
      <c r="E38" s="0" t="s">
        <v>175</v>
      </c>
      <c r="F38" s="0" t="s">
        <v>28</v>
      </c>
      <c r="G38" s="0" t="s">
        <v>176</v>
      </c>
      <c r="J38" s="0" t="s">
        <v>243</v>
      </c>
      <c r="O38" s="0" t="n">
        <f aca="false">TRUE()</f>
        <v>1</v>
      </c>
      <c r="P38" s="0" t="n">
        <f aca="false">FALSE()</f>
        <v>0</v>
      </c>
      <c r="Q38" s="0" t="s">
        <v>246</v>
      </c>
    </row>
    <row r="39" customFormat="false" ht="14.5" hidden="false" customHeight="false" outlineLevel="0" collapsed="false">
      <c r="A39" s="26" t="n">
        <f aca="false">references!A$5</f>
        <v>2</v>
      </c>
      <c r="B39" s="0" t="str">
        <f aca="false">references!B$5</f>
        <v>MEY/WIL2008</v>
      </c>
      <c r="C39" s="0" t="n">
        <v>45</v>
      </c>
      <c r="D39" s="0" t="n">
        <v>85</v>
      </c>
      <c r="E39" s="0" t="s">
        <v>178</v>
      </c>
      <c r="F39" s="0" t="s">
        <v>28</v>
      </c>
      <c r="G39" s="0" t="s">
        <v>179</v>
      </c>
      <c r="J39" s="0" t="s">
        <v>247</v>
      </c>
      <c r="O39" s="0" t="n">
        <f aca="false">TRUE()</f>
        <v>1</v>
      </c>
      <c r="P39" s="0" t="n">
        <f aca="false">FALSE()</f>
        <v>0</v>
      </c>
      <c r="Q39" s="0" t="s">
        <v>248</v>
      </c>
    </row>
    <row r="40" customFormat="false" ht="14.5" hidden="false" customHeight="false" outlineLevel="0" collapsed="false">
      <c r="A40" s="26" t="n">
        <f aca="false">references!A$5</f>
        <v>2</v>
      </c>
      <c r="B40" s="0" t="str">
        <f aca="false">references!B$5</f>
        <v>MEY/WIL2008</v>
      </c>
      <c r="C40" s="0" t="n">
        <v>45</v>
      </c>
      <c r="D40" s="0" t="n">
        <v>85</v>
      </c>
      <c r="E40" s="0" t="s">
        <v>181</v>
      </c>
      <c r="F40" s="0" t="s">
        <v>28</v>
      </c>
      <c r="G40" s="0" t="s">
        <v>182</v>
      </c>
      <c r="J40" s="0" t="s">
        <v>249</v>
      </c>
      <c r="O40" s="0" t="n">
        <f aca="false">TRUE()</f>
        <v>1</v>
      </c>
      <c r="P40" s="0" t="n">
        <f aca="false">FALSE()</f>
        <v>0</v>
      </c>
      <c r="Q40" s="0" t="s">
        <v>250</v>
      </c>
    </row>
    <row r="41" customFormat="false" ht="14.5" hidden="false" customHeight="false" outlineLevel="0" collapsed="false">
      <c r="A41" s="26" t="n">
        <f aca="false">references!A$5</f>
        <v>2</v>
      </c>
      <c r="B41" s="0" t="str">
        <f aca="false">references!B$5</f>
        <v>MEY/WIL2008</v>
      </c>
      <c r="C41" s="0" t="n">
        <v>45</v>
      </c>
      <c r="D41" s="0" t="n">
        <v>85</v>
      </c>
      <c r="E41" s="0" t="s">
        <v>205</v>
      </c>
      <c r="F41" s="0" t="s">
        <v>28</v>
      </c>
      <c r="G41" s="0" t="s">
        <v>206</v>
      </c>
      <c r="J41" s="0" t="s">
        <v>207</v>
      </c>
      <c r="O41" s="0" t="n">
        <f aca="false">TRUE()</f>
        <v>1</v>
      </c>
      <c r="P41" s="0" t="n">
        <f aca="false">FALSE()</f>
        <v>0</v>
      </c>
      <c r="Q41" s="0" t="s">
        <v>251</v>
      </c>
    </row>
    <row r="42" customFormat="false" ht="14.5" hidden="false" customHeight="false" outlineLevel="0" collapsed="false">
      <c r="A42" s="26" t="n">
        <f aca="false">references!A$5</f>
        <v>2</v>
      </c>
      <c r="B42" s="0" t="str">
        <f aca="false">references!B$5</f>
        <v>MEY/WIL2008</v>
      </c>
      <c r="C42" s="0" t="n">
        <v>45</v>
      </c>
      <c r="D42" s="0" t="n">
        <v>85</v>
      </c>
      <c r="E42" s="0" t="s">
        <v>209</v>
      </c>
      <c r="F42" s="0" t="s">
        <v>28</v>
      </c>
      <c r="G42" s="0" t="s">
        <v>122</v>
      </c>
      <c r="H42" s="0" t="s">
        <v>179</v>
      </c>
      <c r="J42" s="0" t="s">
        <v>252</v>
      </c>
      <c r="K42" s="0" t="s">
        <v>253</v>
      </c>
      <c r="O42" s="0" t="n">
        <f aca="false">TRUE()</f>
        <v>1</v>
      </c>
      <c r="P42" s="0" t="n">
        <f aca="false">FALSE()</f>
        <v>0</v>
      </c>
      <c r="Q42" s="0" t="s">
        <v>254</v>
      </c>
    </row>
    <row r="43" customFormat="false" ht="14.5" hidden="false" customHeight="false" outlineLevel="0" collapsed="false">
      <c r="A43" s="26" t="n">
        <f aca="false">references!A$5</f>
        <v>2</v>
      </c>
      <c r="B43" s="0" t="str">
        <f aca="false">references!B$5</f>
        <v>MEY/WIL2008</v>
      </c>
      <c r="C43" s="0" t="n">
        <v>45</v>
      </c>
      <c r="D43" s="0" t="n">
        <v>85</v>
      </c>
      <c r="E43" s="0" t="s">
        <v>217</v>
      </c>
      <c r="F43" s="0" t="s">
        <v>28</v>
      </c>
      <c r="G43" s="0" t="s">
        <v>170</v>
      </c>
      <c r="H43" s="0" t="s">
        <v>179</v>
      </c>
      <c r="J43" s="0" t="s">
        <v>255</v>
      </c>
      <c r="K43" s="0" t="s">
        <v>256</v>
      </c>
      <c r="O43" s="0" t="n">
        <f aca="false">TRUE()</f>
        <v>1</v>
      </c>
      <c r="P43" s="0" t="n">
        <f aca="false">FALSE()</f>
        <v>0</v>
      </c>
      <c r="Q43" s="0" t="s">
        <v>257</v>
      </c>
    </row>
    <row r="44" customFormat="false" ht="14.5" hidden="false" customHeight="false" outlineLevel="0" collapsed="false">
      <c r="A44" s="26" t="n">
        <f aca="false">references!A$5</f>
        <v>2</v>
      </c>
      <c r="B44" s="0" t="str">
        <f aca="false">references!B$5</f>
        <v>MEY/WIL2008</v>
      </c>
      <c r="C44" s="0" t="n">
        <v>85</v>
      </c>
      <c r="E44" s="0" t="s">
        <v>258</v>
      </c>
      <c r="F44" s="0" t="s">
        <v>28</v>
      </c>
      <c r="G44" s="0" t="s">
        <v>122</v>
      </c>
      <c r="H44" s="0" t="s">
        <v>170</v>
      </c>
      <c r="J44" s="0" t="s">
        <v>259</v>
      </c>
      <c r="K44" s="0" t="s">
        <v>260</v>
      </c>
      <c r="O44" s="0" t="n">
        <f aca="false">TRUE()</f>
        <v>1</v>
      </c>
      <c r="P44" s="0" t="n">
        <f aca="false">FALSE()</f>
        <v>0</v>
      </c>
      <c r="Q44" s="0" t="s">
        <v>261</v>
      </c>
    </row>
    <row r="45" customFormat="false" ht="14.5" hidden="false" customHeight="false" outlineLevel="0" collapsed="false">
      <c r="A45" s="26" t="n">
        <f aca="false">references!A$5</f>
        <v>2</v>
      </c>
      <c r="B45" s="0" t="str">
        <f aca="false">references!B$5</f>
        <v>MEY/WIL2008</v>
      </c>
      <c r="C45" s="0" t="n">
        <v>85</v>
      </c>
      <c r="E45" s="0" t="s">
        <v>213</v>
      </c>
      <c r="F45" s="0" t="s">
        <v>28</v>
      </c>
      <c r="G45" s="0" t="s">
        <v>122</v>
      </c>
      <c r="H45" s="0" t="s">
        <v>176</v>
      </c>
      <c r="J45" s="0" t="s">
        <v>262</v>
      </c>
      <c r="K45" s="0" t="s">
        <v>263</v>
      </c>
      <c r="O45" s="0" t="n">
        <f aca="false">TRUE()</f>
        <v>1</v>
      </c>
      <c r="P45" s="0" t="n">
        <f aca="false">FALSE()</f>
        <v>0</v>
      </c>
      <c r="Q45" s="0" t="s">
        <v>264</v>
      </c>
    </row>
    <row r="46" customFormat="false" ht="14.5" hidden="false" customHeight="false" outlineLevel="0" collapsed="false">
      <c r="A46" s="26" t="n">
        <f aca="false">references!A$5</f>
        <v>2</v>
      </c>
      <c r="B46" s="0" t="str">
        <f aca="false">references!B$5</f>
        <v>MEY/WIL2008</v>
      </c>
      <c r="C46" s="0" t="n">
        <v>85</v>
      </c>
      <c r="E46" s="0" t="s">
        <v>220</v>
      </c>
      <c r="F46" s="0" t="s">
        <v>28</v>
      </c>
      <c r="G46" s="0" t="s">
        <v>170</v>
      </c>
      <c r="H46" s="0" t="s">
        <v>176</v>
      </c>
      <c r="J46" s="0" t="s">
        <v>265</v>
      </c>
      <c r="K46" s="0" t="s">
        <v>266</v>
      </c>
      <c r="O46" s="0" t="n">
        <f aca="false">TRUE()</f>
        <v>1</v>
      </c>
      <c r="P46" s="0" t="n">
        <f aca="false">FALSE()</f>
        <v>0</v>
      </c>
      <c r="Q46" s="0" t="s">
        <v>267</v>
      </c>
    </row>
    <row r="47" customFormat="false" ht="14.5" hidden="false" customHeight="false" outlineLevel="0" collapsed="false">
      <c r="A47" s="26" t="n">
        <f aca="false">references!A$5</f>
        <v>2</v>
      </c>
      <c r="B47" s="0" t="str">
        <f aca="false">references!B$5</f>
        <v>MEY/WIL2008</v>
      </c>
      <c r="C47" s="0" t="n">
        <v>85</v>
      </c>
      <c r="E47" s="0" t="s">
        <v>227</v>
      </c>
      <c r="F47" s="0" t="s">
        <v>28</v>
      </c>
      <c r="G47" s="0" t="s">
        <v>179</v>
      </c>
      <c r="H47" s="0" t="s">
        <v>176</v>
      </c>
      <c r="J47" s="0" t="s">
        <v>268</v>
      </c>
      <c r="K47" s="0" t="s">
        <v>269</v>
      </c>
      <c r="O47" s="0" t="n">
        <f aca="false">TRUE()</f>
        <v>1</v>
      </c>
      <c r="P47" s="0" t="n">
        <f aca="false">FALSE()</f>
        <v>0</v>
      </c>
      <c r="Q47" s="0" t="s">
        <v>270</v>
      </c>
    </row>
    <row r="48" customFormat="false" ht="14.5" hidden="false" customHeight="false" outlineLevel="0" collapsed="false">
      <c r="A48" s="0" t="n">
        <f aca="false">references!A24</f>
        <v>21</v>
      </c>
      <c r="B48" s="0" t="str">
        <f aca="false">references!B24</f>
        <v>LAG1959</v>
      </c>
      <c r="C48" s="0" t="n">
        <v>25</v>
      </c>
      <c r="D48" s="0" t="n">
        <v>50</v>
      </c>
      <c r="E48" s="0" t="s">
        <v>271</v>
      </c>
      <c r="G48" s="0" t="s">
        <v>127</v>
      </c>
      <c r="H48" s="0" t="s">
        <v>272</v>
      </c>
      <c r="J48" s="0" t="s">
        <v>273</v>
      </c>
      <c r="K48" s="0" t="s">
        <v>274</v>
      </c>
      <c r="O48" s="0" t="n">
        <f aca="false">TRUE()</f>
        <v>1</v>
      </c>
      <c r="P48" s="0" t="n">
        <f aca="false">FALSE()</f>
        <v>0</v>
      </c>
      <c r="Q48" s="0" t="s">
        <v>275</v>
      </c>
      <c r="R48" s="0" t="s">
        <v>276</v>
      </c>
    </row>
    <row r="49" customFormat="false" ht="14.5" hidden="false" customHeight="false" outlineLevel="0" collapsed="false">
      <c r="A49" s="0" t="n">
        <f aca="false">references!A23</f>
        <v>20</v>
      </c>
      <c r="B49" s="0" t="str">
        <f aca="false">references!B23</f>
        <v>ING1959</v>
      </c>
      <c r="C49" s="0" t="n">
        <v>25</v>
      </c>
      <c r="E49" s="0" t="s">
        <v>271</v>
      </c>
      <c r="G49" s="0" t="s">
        <v>122</v>
      </c>
      <c r="H49" s="0" t="s">
        <v>272</v>
      </c>
      <c r="J49" s="0" t="n">
        <v>0.5</v>
      </c>
      <c r="K49" s="0" t="s">
        <v>277</v>
      </c>
      <c r="O49" s="0" t="n">
        <f aca="false">TRUE()</f>
        <v>1</v>
      </c>
      <c r="P49" s="0" t="n">
        <f aca="false">FALSE()</f>
        <v>0</v>
      </c>
      <c r="Q49" s="0" t="s">
        <v>278</v>
      </c>
      <c r="R49" s="0" t="s">
        <v>276</v>
      </c>
    </row>
    <row r="50" customFormat="false" ht="14.5" hidden="false" customHeight="false" outlineLevel="0" collapsed="false">
      <c r="A50" s="0" t="n">
        <f aca="false">references!A22</f>
        <v>19</v>
      </c>
      <c r="B50" s="0" t="str">
        <f aca="false">references!B22</f>
        <v>BLI/ING1967</v>
      </c>
      <c r="C50" s="0" t="n">
        <v>25</v>
      </c>
      <c r="E50" s="0" t="s">
        <v>271</v>
      </c>
      <c r="G50" s="0" t="s">
        <v>127</v>
      </c>
      <c r="H50" s="0" t="s">
        <v>272</v>
      </c>
      <c r="J50" s="0" t="n">
        <v>0.5</v>
      </c>
      <c r="K50" s="0" t="s">
        <v>279</v>
      </c>
      <c r="O50" s="0" t="n">
        <f aca="false">TRUE()</f>
        <v>1</v>
      </c>
      <c r="P50" s="0" t="n">
        <f aca="false">FALSE()</f>
        <v>0</v>
      </c>
      <c r="R50" s="0" t="s">
        <v>280</v>
      </c>
    </row>
    <row r="51" customFormat="false" ht="14.5" hidden="false" customHeight="false" outlineLevel="0" collapsed="false">
      <c r="A51" s="0" t="n">
        <f aca="false">references!A25</f>
        <v>22</v>
      </c>
      <c r="B51" s="0" t="str">
        <f aca="false">references!B25</f>
        <v>SJO/NOR1981</v>
      </c>
      <c r="C51" s="0" t="n">
        <v>25</v>
      </c>
      <c r="E51" s="0" t="s">
        <v>271</v>
      </c>
      <c r="G51" s="0" t="s">
        <v>122</v>
      </c>
      <c r="H51" s="0" t="s">
        <v>272</v>
      </c>
      <c r="J51" s="0" t="n">
        <v>0.6</v>
      </c>
      <c r="K51" s="0" t="s">
        <v>281</v>
      </c>
      <c r="O51" s="0" t="n">
        <f aca="false">TRUE()</f>
        <v>1</v>
      </c>
      <c r="P51" s="0" t="n">
        <f aca="false">FALSE()</f>
        <v>0</v>
      </c>
      <c r="R51" s="0" t="s">
        <v>280</v>
      </c>
    </row>
    <row r="52" customFormat="false" ht="14.5" hidden="false" customHeight="false" outlineLevel="0" collapsed="false">
      <c r="A52" s="0" t="n">
        <f aca="false">references!A26</f>
        <v>23</v>
      </c>
      <c r="B52" s="0" t="str">
        <f aca="false">references!B26</f>
        <v>SJO/NOR1985</v>
      </c>
      <c r="C52" s="0" t="n">
        <v>25</v>
      </c>
      <c r="E52" s="0" t="s">
        <v>271</v>
      </c>
      <c r="G52" s="0" t="s">
        <v>122</v>
      </c>
      <c r="H52" s="0" t="s">
        <v>272</v>
      </c>
      <c r="J52" s="0" t="n">
        <v>0.6</v>
      </c>
      <c r="K52" s="0" t="s">
        <v>282</v>
      </c>
      <c r="O52" s="0" t="n">
        <f aca="false">TRUE()</f>
        <v>1</v>
      </c>
      <c r="P52" s="0" t="n">
        <f aca="false">FALSE()</f>
        <v>0</v>
      </c>
      <c r="R52" s="0" t="s">
        <v>280</v>
      </c>
    </row>
    <row r="53" customFormat="false" ht="14.5" hidden="false" customHeight="false" outlineLevel="0" collapsed="false">
      <c r="A53" s="0" t="n">
        <f aca="false">references!A27</f>
        <v>24</v>
      </c>
      <c r="B53" s="0" t="str">
        <f aca="false">references!B27</f>
        <v>SAN/SCH1974</v>
      </c>
      <c r="C53" s="0" t="n">
        <v>25</v>
      </c>
      <c r="E53" s="0" t="s">
        <v>271</v>
      </c>
      <c r="G53" s="0" t="s">
        <v>127</v>
      </c>
      <c r="H53" s="0" t="s">
        <v>272</v>
      </c>
      <c r="J53" s="0" t="n">
        <v>1</v>
      </c>
      <c r="K53" s="0" t="s">
        <v>283</v>
      </c>
      <c r="O53" s="0" t="n">
        <f aca="false">TRUE()</f>
        <v>1</v>
      </c>
      <c r="P53" s="0" t="n">
        <f aca="false">FALSE()</f>
        <v>0</v>
      </c>
      <c r="R53" s="0" t="s">
        <v>280</v>
      </c>
    </row>
    <row r="54" customFormat="false" ht="14.5" hidden="false" customHeight="false" outlineLevel="0" collapsed="false">
      <c r="A54" s="0" t="n">
        <f aca="false">references!A21</f>
        <v>18</v>
      </c>
      <c r="B54" s="0" t="str">
        <f aca="false">references!B21</f>
        <v>SJO/HAG1983</v>
      </c>
      <c r="C54" s="0" t="n">
        <v>25</v>
      </c>
      <c r="E54" s="0" t="s">
        <v>271</v>
      </c>
      <c r="G54" s="0" t="s">
        <v>122</v>
      </c>
      <c r="H54" s="0" t="s">
        <v>272</v>
      </c>
      <c r="J54" s="0" t="s">
        <v>284</v>
      </c>
      <c r="K54" s="0" t="s">
        <v>285</v>
      </c>
      <c r="O54" s="0" t="n">
        <f aca="false">TRUE()</f>
        <v>1</v>
      </c>
      <c r="P54" s="0" t="n">
        <f aca="false">FALSE()</f>
        <v>0</v>
      </c>
      <c r="R54" s="0" t="s">
        <v>280</v>
      </c>
    </row>
    <row r="55" customFormat="false" ht="14.5" hidden="false" customHeight="false" outlineLevel="0" collapsed="false">
      <c r="A55" s="0" t="n">
        <f aca="false">references!A28</f>
        <v>25</v>
      </c>
      <c r="B55" s="0" t="str">
        <f aca="false">references!B28</f>
        <v>BUS/MES1977</v>
      </c>
      <c r="C55" s="0" t="n">
        <v>25</v>
      </c>
      <c r="D55" s="0" t="n">
        <v>300</v>
      </c>
      <c r="E55" s="0" t="s">
        <v>271</v>
      </c>
      <c r="G55" s="0" t="s">
        <v>122</v>
      </c>
      <c r="H55" s="0" t="s">
        <v>286</v>
      </c>
      <c r="J55" s="0" t="s">
        <v>287</v>
      </c>
      <c r="K55" s="0" t="s">
        <v>288</v>
      </c>
      <c r="O55" s="0" t="n">
        <f aca="false">TRUE()</f>
        <v>1</v>
      </c>
      <c r="P55" s="0" t="n">
        <f aca="false">FALSE()</f>
        <v>0</v>
      </c>
      <c r="R55" s="0" t="s">
        <v>276</v>
      </c>
    </row>
  </sheetData>
  <autoFilter ref="A3:Q3"/>
  <conditionalFormatting sqref="O1:O1048576 P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P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830" activePane="bottomLeft" state="frozen"/>
      <selection pane="topLeft" activeCell="A1" activeCellId="0" sqref="A1"/>
      <selection pane="bottomLeft" activeCell="A1" activeCellId="0" sqref="A1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11.63"/>
    <col collapsed="false" customWidth="true" hidden="false" outlineLevel="0" max="4" min="4" style="0" width="11.09"/>
    <col collapsed="false" customWidth="true" hidden="false" outlineLevel="0" max="7" min="5" style="0" width="12"/>
    <col collapsed="false" customWidth="true" hidden="false" outlineLevel="0" max="10" min="8" style="0" width="21.82"/>
  </cols>
  <sheetData>
    <row r="1" s="4" customFormat="true" ht="20" hidden="false" customHeight="true" outlineLevel="0" collapsed="false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294</v>
      </c>
    </row>
    <row r="2" s="7" customFormat="true" ht="15" hidden="false" customHeight="true" outlineLevel="0" collapsed="false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 t="s">
        <v>163</v>
      </c>
      <c r="L2" s="23" t="s">
        <v>163</v>
      </c>
      <c r="M2" s="23" t="s">
        <v>163</v>
      </c>
      <c r="N2" s="23" t="s">
        <v>163</v>
      </c>
    </row>
    <row r="3" s="28" customFormat="true" ht="20" hidden="false" customHeight="true" outlineLevel="0" collapsed="false">
      <c r="A3" s="24"/>
      <c r="B3" s="24"/>
      <c r="C3" s="25"/>
      <c r="D3" s="25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customFormat="false" ht="14.5" hidden="false" customHeight="false" outlineLevel="0" collapsed="false">
      <c r="A4" s="0" t="str">
        <f aca="false">references!B$4</f>
        <v>MAR/WAR1980</v>
      </c>
      <c r="B4" s="0" t="n">
        <v>1</v>
      </c>
      <c r="C4" s="0" t="n">
        <f aca="false">references_description!C$4</f>
        <v>25</v>
      </c>
      <c r="D4" s="0" t="str">
        <f aca="false">references_description!F$4</f>
        <v>SiO2(am)</v>
      </c>
      <c r="E4" s="0" t="str">
        <f aca="false">references_description!G$4</f>
        <v>NaCl</v>
      </c>
      <c r="H4" s="0" t="n">
        <v>0</v>
      </c>
      <c r="K4" s="0" t="n">
        <v>0.002208</v>
      </c>
      <c r="O4" s="0" t="s">
        <v>295</v>
      </c>
    </row>
    <row r="5" customFormat="false" ht="14.5" hidden="false" customHeight="false" outlineLevel="0" collapsed="false">
      <c r="A5" s="0" t="str">
        <f aca="false">references!B$4</f>
        <v>MAR/WAR1980</v>
      </c>
      <c r="B5" s="0" t="n">
        <v>2</v>
      </c>
      <c r="C5" s="0" t="n">
        <f aca="false">references_description!C$4</f>
        <v>25</v>
      </c>
      <c r="D5" s="0" t="str">
        <f aca="false">references_description!F$4</f>
        <v>SiO2(am)</v>
      </c>
      <c r="E5" s="0" t="str">
        <f aca="false">references_description!G$4</f>
        <v>NaCl</v>
      </c>
      <c r="H5" s="0" t="n">
        <v>0.51</v>
      </c>
      <c r="K5" s="0" t="n">
        <v>0.00196</v>
      </c>
    </row>
    <row r="6" customFormat="false" ht="14.5" hidden="false" customHeight="false" outlineLevel="0" collapsed="false">
      <c r="A6" s="0" t="str">
        <f aca="false">references!B$4</f>
        <v>MAR/WAR1980</v>
      </c>
      <c r="B6" s="0" t="n">
        <v>3</v>
      </c>
      <c r="C6" s="0" t="n">
        <f aca="false">references_description!C$4</f>
        <v>25</v>
      </c>
      <c r="D6" s="0" t="str">
        <f aca="false">references_description!F$4</f>
        <v>SiO2(am)</v>
      </c>
      <c r="E6" s="0" t="str">
        <f aca="false">references_description!G$4</f>
        <v>NaCl</v>
      </c>
      <c r="H6" s="0" t="n">
        <v>1.02</v>
      </c>
      <c r="K6" s="0" t="n">
        <v>0.00176</v>
      </c>
    </row>
    <row r="7" customFormat="false" ht="14.5" hidden="false" customHeight="false" outlineLevel="0" collapsed="false">
      <c r="A7" s="0" t="str">
        <f aca="false">references!B$4</f>
        <v>MAR/WAR1980</v>
      </c>
      <c r="B7" s="0" t="n">
        <v>4</v>
      </c>
      <c r="C7" s="0" t="n">
        <f aca="false">references_description!C$4</f>
        <v>25</v>
      </c>
      <c r="D7" s="0" t="str">
        <f aca="false">references_description!F$4</f>
        <v>SiO2(am)</v>
      </c>
      <c r="E7" s="0" t="str">
        <f aca="false">references_description!G$4</f>
        <v>NaCl</v>
      </c>
      <c r="H7" s="0" t="n">
        <v>1.55</v>
      </c>
      <c r="K7" s="0" t="n">
        <v>0.0016</v>
      </c>
    </row>
    <row r="8" customFormat="false" ht="14.5" hidden="false" customHeight="false" outlineLevel="0" collapsed="false">
      <c r="A8" s="0" t="str">
        <f aca="false">references!B$4</f>
        <v>MAR/WAR1980</v>
      </c>
      <c r="B8" s="0" t="n">
        <v>5</v>
      </c>
      <c r="C8" s="0" t="n">
        <f aca="false">references_description!C$4</f>
        <v>25</v>
      </c>
      <c r="D8" s="0" t="str">
        <f aca="false">references_description!F$4</f>
        <v>SiO2(am)</v>
      </c>
      <c r="E8" s="0" t="str">
        <f aca="false">references_description!G$4</f>
        <v>NaCl</v>
      </c>
      <c r="H8" s="0" t="n">
        <v>2.09</v>
      </c>
      <c r="K8" s="0" t="n">
        <v>0.00144</v>
      </c>
    </row>
    <row r="9" customFormat="false" ht="14.5" hidden="false" customHeight="false" outlineLevel="0" collapsed="false">
      <c r="A9" s="0" t="str">
        <f aca="false">references!B$4</f>
        <v>MAR/WAR1980</v>
      </c>
      <c r="B9" s="0" t="n">
        <v>6</v>
      </c>
      <c r="C9" s="0" t="n">
        <f aca="false">references_description!C$4</f>
        <v>25</v>
      </c>
      <c r="D9" s="0" t="str">
        <f aca="false">references_description!F$4</f>
        <v>SiO2(am)</v>
      </c>
      <c r="E9" s="0" t="str">
        <f aca="false">references_description!G$4</f>
        <v>NaCl</v>
      </c>
      <c r="H9" s="0" t="n">
        <v>2.64</v>
      </c>
      <c r="K9" s="0" t="n">
        <v>0.0013</v>
      </c>
    </row>
    <row r="10" customFormat="false" ht="14.5" hidden="false" customHeight="false" outlineLevel="0" collapsed="false">
      <c r="A10" s="0" t="str">
        <f aca="false">references!B$4</f>
        <v>MAR/WAR1980</v>
      </c>
      <c r="B10" s="0" t="n">
        <v>7</v>
      </c>
      <c r="C10" s="0" t="n">
        <f aca="false">references_description!C$4</f>
        <v>25</v>
      </c>
      <c r="D10" s="0" t="str">
        <f aca="false">references_description!F$4</f>
        <v>SiO2(am)</v>
      </c>
      <c r="E10" s="0" t="str">
        <f aca="false">references_description!G$4</f>
        <v>NaCl</v>
      </c>
      <c r="H10" s="0" t="n">
        <v>3.2</v>
      </c>
      <c r="K10" s="0" t="n">
        <v>0.00118</v>
      </c>
    </row>
    <row r="11" customFormat="false" ht="14.5" hidden="false" customHeight="false" outlineLevel="0" collapsed="false">
      <c r="A11" s="0" t="str">
        <f aca="false">references!B$4</f>
        <v>MAR/WAR1980</v>
      </c>
      <c r="B11" s="0" t="n">
        <v>8</v>
      </c>
      <c r="C11" s="0" t="n">
        <f aca="false">references_description!C$4</f>
        <v>25</v>
      </c>
      <c r="D11" s="0" t="str">
        <f aca="false">references_description!F$4</f>
        <v>SiO2(am)</v>
      </c>
      <c r="E11" s="0" t="str">
        <f aca="false">references_description!G$4</f>
        <v>NaCl</v>
      </c>
      <c r="H11" s="0" t="n">
        <v>3.78</v>
      </c>
      <c r="K11" s="0" t="n">
        <v>0.00107</v>
      </c>
    </row>
    <row r="12" customFormat="false" ht="14.5" hidden="false" customHeight="false" outlineLevel="0" collapsed="false">
      <c r="A12" s="0" t="str">
        <f aca="false">references!B$4</f>
        <v>MAR/WAR1980</v>
      </c>
      <c r="B12" s="0" t="n">
        <v>9</v>
      </c>
      <c r="C12" s="0" t="n">
        <f aca="false">references_description!C$4</f>
        <v>25</v>
      </c>
      <c r="D12" s="0" t="str">
        <f aca="false">references_description!F$4</f>
        <v>SiO2(am)</v>
      </c>
      <c r="E12" s="0" t="str">
        <f aca="false">references_description!G$4</f>
        <v>NaCl</v>
      </c>
      <c r="H12" s="0" t="n">
        <v>4.37</v>
      </c>
      <c r="K12" s="0" t="n">
        <v>0.000942</v>
      </c>
    </row>
    <row r="13" customFormat="false" ht="14.5" hidden="false" customHeight="false" outlineLevel="0" collapsed="false">
      <c r="A13" s="0" t="str">
        <f aca="false">references!B$4</f>
        <v>MAR/WAR1980</v>
      </c>
      <c r="B13" s="0" t="n">
        <v>10</v>
      </c>
      <c r="C13" s="0" t="n">
        <f aca="false">references_description!C$4</f>
        <v>25</v>
      </c>
      <c r="D13" s="0" t="str">
        <f aca="false">references_description!F$4</f>
        <v>SiO2(am)</v>
      </c>
      <c r="E13" s="0" t="str">
        <f aca="false">references_description!G$4</f>
        <v>NaCl</v>
      </c>
      <c r="H13" s="0" t="n">
        <v>4.98</v>
      </c>
      <c r="K13" s="0" t="n">
        <v>0.00085</v>
      </c>
    </row>
    <row r="14" customFormat="false" ht="14.5" hidden="false" customHeight="false" outlineLevel="0" collapsed="false">
      <c r="A14" s="0" t="str">
        <f aca="false">references!B$4</f>
        <v>MAR/WAR1980</v>
      </c>
      <c r="B14" s="0" t="n">
        <v>11</v>
      </c>
      <c r="C14" s="0" t="n">
        <f aca="false">references_description!C$4</f>
        <v>25</v>
      </c>
      <c r="D14" s="0" t="str">
        <f aca="false">references_description!F$4</f>
        <v>SiO2(am)</v>
      </c>
      <c r="E14" s="0" t="str">
        <f aca="false">references_description!G$4</f>
        <v>NaCl</v>
      </c>
      <c r="H14" s="0" t="n">
        <v>5.61</v>
      </c>
      <c r="K14" s="0" t="n">
        <v>0.000765</v>
      </c>
    </row>
    <row r="15" customFormat="false" ht="14.5" hidden="false" customHeight="false" outlineLevel="0" collapsed="false">
      <c r="A15" s="0" t="str">
        <f aca="false">references!B$4</f>
        <v>MAR/WAR1980</v>
      </c>
      <c r="B15" s="0" t="n">
        <v>12</v>
      </c>
      <c r="C15" s="0" t="n">
        <f aca="false">references_description!C$4</f>
        <v>25</v>
      </c>
      <c r="D15" s="0" t="str">
        <f aca="false">references_description!F$4</f>
        <v>SiO2(am)</v>
      </c>
      <c r="E15" s="0" t="str">
        <f aca="false">references_description!G$4</f>
        <v>NaCl</v>
      </c>
      <c r="H15" s="0" t="n">
        <v>6.14</v>
      </c>
      <c r="K15" s="0" t="n">
        <v>0.000676</v>
      </c>
      <c r="O15" s="0" t="s">
        <v>296</v>
      </c>
    </row>
    <row r="16" customFormat="false" ht="14.5" hidden="false" customHeight="false" outlineLevel="0" collapsed="false">
      <c r="A16" s="0" t="str">
        <f aca="false">references!B$4</f>
        <v>MAR/WAR1980</v>
      </c>
      <c r="B16" s="0" t="n">
        <v>1</v>
      </c>
      <c r="C16" s="0" t="n">
        <f aca="false">references_description!C$4</f>
        <v>25</v>
      </c>
      <c r="D16" s="0" t="str">
        <f aca="false">references_description!F$4</f>
        <v>SiO2(am)</v>
      </c>
      <c r="E16" s="0" t="str">
        <f aca="false">references_description!G$5</f>
        <v>KCl</v>
      </c>
      <c r="H16" s="0" t="n">
        <v>0</v>
      </c>
      <c r="K16" s="0" t="n">
        <v>0.00222</v>
      </c>
    </row>
    <row r="17" customFormat="false" ht="14.5" hidden="false" customHeight="false" outlineLevel="0" collapsed="false">
      <c r="A17" s="0" t="str">
        <f aca="false">references!B$4</f>
        <v>MAR/WAR1980</v>
      </c>
      <c r="B17" s="0" t="n">
        <v>2</v>
      </c>
      <c r="C17" s="0" t="n">
        <f aca="false">references_description!C$4</f>
        <v>25</v>
      </c>
      <c r="D17" s="0" t="str">
        <f aca="false">references_description!F$4</f>
        <v>SiO2(am)</v>
      </c>
      <c r="E17" s="0" t="str">
        <f aca="false">references_description!G$5</f>
        <v>KCl</v>
      </c>
      <c r="H17" s="0" t="n">
        <v>0.35</v>
      </c>
      <c r="K17" s="0" t="n">
        <v>0.00199</v>
      </c>
    </row>
    <row r="18" customFormat="false" ht="14.5" hidden="false" customHeight="false" outlineLevel="0" collapsed="false">
      <c r="A18" s="0" t="str">
        <f aca="false">references!B$4</f>
        <v>MAR/WAR1980</v>
      </c>
      <c r="B18" s="0" t="n">
        <v>3</v>
      </c>
      <c r="C18" s="0" t="n">
        <f aca="false">references_description!C$4</f>
        <v>25</v>
      </c>
      <c r="D18" s="0" t="str">
        <f aca="false">references_description!F$4</f>
        <v>SiO2(am)</v>
      </c>
      <c r="E18" s="0" t="str">
        <f aca="false">references_description!G$5</f>
        <v>KCl</v>
      </c>
      <c r="H18" s="0" t="n">
        <v>0.72</v>
      </c>
      <c r="K18" s="0" t="n">
        <v>0.00193</v>
      </c>
    </row>
    <row r="19" customFormat="false" ht="14.5" hidden="false" customHeight="false" outlineLevel="0" collapsed="false">
      <c r="A19" s="0" t="str">
        <f aca="false">references!B$4</f>
        <v>MAR/WAR1980</v>
      </c>
      <c r="B19" s="0" t="n">
        <v>4</v>
      </c>
      <c r="C19" s="0" t="n">
        <f aca="false">references_description!C$4</f>
        <v>25</v>
      </c>
      <c r="D19" s="0" t="str">
        <f aca="false">references_description!F$4</f>
        <v>SiO2(am)</v>
      </c>
      <c r="E19" s="0" t="str">
        <f aca="false">references_description!G$5</f>
        <v>KCl</v>
      </c>
      <c r="H19" s="0" t="n">
        <v>1.09</v>
      </c>
      <c r="K19" s="0" t="n">
        <v>0.00188</v>
      </c>
    </row>
    <row r="20" customFormat="false" ht="14.5" hidden="false" customHeight="false" outlineLevel="0" collapsed="false">
      <c r="A20" s="0" t="str">
        <f aca="false">references!B$4</f>
        <v>MAR/WAR1980</v>
      </c>
      <c r="B20" s="0" t="n">
        <v>5</v>
      </c>
      <c r="C20" s="0" t="n">
        <f aca="false">references_description!C$4</f>
        <v>25</v>
      </c>
      <c r="D20" s="0" t="str">
        <f aca="false">references_description!F$4</f>
        <v>SiO2(am)</v>
      </c>
      <c r="E20" s="0" t="str">
        <f aca="false">references_description!G$5</f>
        <v>KCl</v>
      </c>
      <c r="H20" s="0" t="n">
        <v>1.46</v>
      </c>
      <c r="K20" s="0" t="n">
        <v>0.00188</v>
      </c>
    </row>
    <row r="21" customFormat="false" ht="14.5" hidden="false" customHeight="false" outlineLevel="0" collapsed="false">
      <c r="A21" s="0" t="str">
        <f aca="false">references!B$4</f>
        <v>MAR/WAR1980</v>
      </c>
      <c r="B21" s="0" t="n">
        <v>6</v>
      </c>
      <c r="C21" s="0" t="n">
        <f aca="false">references_description!C$4</f>
        <v>25</v>
      </c>
      <c r="D21" s="0" t="str">
        <f aca="false">references_description!F$4</f>
        <v>SiO2(am)</v>
      </c>
      <c r="E21" s="0" t="str">
        <f aca="false">references_description!G$5</f>
        <v>KCl</v>
      </c>
      <c r="H21" s="0" t="n">
        <v>1.85</v>
      </c>
      <c r="K21" s="0" t="n">
        <v>0.00186</v>
      </c>
    </row>
    <row r="22" customFormat="false" ht="14.5" hidden="false" customHeight="false" outlineLevel="0" collapsed="false">
      <c r="A22" s="0" t="str">
        <f aca="false">references!B$4</f>
        <v>MAR/WAR1980</v>
      </c>
      <c r="B22" s="0" t="n">
        <v>7</v>
      </c>
      <c r="C22" s="0" t="n">
        <f aca="false">references_description!C$4</f>
        <v>25</v>
      </c>
      <c r="D22" s="0" t="str">
        <f aca="false">references_description!F$4</f>
        <v>SiO2(am)</v>
      </c>
      <c r="E22" s="0" t="str">
        <f aca="false">references_description!G$5</f>
        <v>KCl</v>
      </c>
      <c r="H22" s="0" t="n">
        <v>2.25</v>
      </c>
      <c r="K22" s="0" t="n">
        <v>0.00181</v>
      </c>
    </row>
    <row r="23" customFormat="false" ht="14.5" hidden="false" customHeight="false" outlineLevel="0" collapsed="false">
      <c r="A23" s="0" t="str">
        <f aca="false">references!B$4</f>
        <v>MAR/WAR1980</v>
      </c>
      <c r="B23" s="0" t="n">
        <v>8</v>
      </c>
      <c r="C23" s="0" t="n">
        <f aca="false">references_description!C$4</f>
        <v>25</v>
      </c>
      <c r="D23" s="0" t="str">
        <f aca="false">references_description!F$4</f>
        <v>SiO2(am)</v>
      </c>
      <c r="E23" s="0" t="str">
        <f aca="false">references_description!G$5</f>
        <v>KCl</v>
      </c>
      <c r="H23" s="0" t="n">
        <v>2.66</v>
      </c>
      <c r="K23" s="0" t="n">
        <v>0.00177</v>
      </c>
    </row>
    <row r="24" customFormat="false" ht="14.5" hidden="false" customHeight="false" outlineLevel="0" collapsed="false">
      <c r="A24" s="0" t="str">
        <f aca="false">references!B$4</f>
        <v>MAR/WAR1980</v>
      </c>
      <c r="B24" s="0" t="n">
        <v>9</v>
      </c>
      <c r="C24" s="0" t="n">
        <f aca="false">references_description!C$4</f>
        <v>25</v>
      </c>
      <c r="D24" s="0" t="str">
        <f aca="false">references_description!F$4</f>
        <v>SiO2(am)</v>
      </c>
      <c r="E24" s="0" t="str">
        <f aca="false">references_description!G$5</f>
        <v>KCl</v>
      </c>
      <c r="H24" s="0" t="n">
        <v>3.07</v>
      </c>
      <c r="K24" s="0" t="n">
        <v>0.00171</v>
      </c>
    </row>
    <row r="25" customFormat="false" ht="14.5" hidden="false" customHeight="false" outlineLevel="0" collapsed="false">
      <c r="A25" s="0" t="str">
        <f aca="false">references!B$4</f>
        <v>MAR/WAR1980</v>
      </c>
      <c r="B25" s="0" t="n">
        <v>10</v>
      </c>
      <c r="C25" s="0" t="n">
        <f aca="false">references_description!C$4</f>
        <v>25</v>
      </c>
      <c r="D25" s="0" t="str">
        <f aca="false">references_description!F$4</f>
        <v>SiO2(am)</v>
      </c>
      <c r="E25" s="0" t="str">
        <f aca="false">references_description!G$5</f>
        <v>KCl</v>
      </c>
      <c r="H25" s="0" t="n">
        <v>3.5</v>
      </c>
      <c r="K25" s="0" t="n">
        <v>0.00169</v>
      </c>
    </row>
    <row r="26" customFormat="false" ht="14.5" hidden="false" customHeight="false" outlineLevel="0" collapsed="false">
      <c r="A26" s="0" t="str">
        <f aca="false">references!B$4</f>
        <v>MAR/WAR1980</v>
      </c>
      <c r="B26" s="0" t="n">
        <v>11</v>
      </c>
      <c r="C26" s="0" t="n">
        <f aca="false">references_description!C$4</f>
        <v>25</v>
      </c>
      <c r="D26" s="0" t="str">
        <f aca="false">references_description!F$4</f>
        <v>SiO2(am)</v>
      </c>
      <c r="E26" s="0" t="str">
        <f aca="false">references_description!G$5</f>
        <v>KCl</v>
      </c>
      <c r="H26" s="0" t="n">
        <v>3.94</v>
      </c>
      <c r="K26" s="0" t="n">
        <v>0.00168</v>
      </c>
    </row>
    <row r="27" customFormat="false" ht="14.5" hidden="false" customHeight="false" outlineLevel="0" collapsed="false">
      <c r="A27" s="0" t="str">
        <f aca="false">references!B$4</f>
        <v>MAR/WAR1980</v>
      </c>
      <c r="B27" s="0" t="n">
        <v>12</v>
      </c>
      <c r="C27" s="0" t="n">
        <f aca="false">references_description!C$4</f>
        <v>25</v>
      </c>
      <c r="D27" s="0" t="str">
        <f aca="false">references_description!F$4</f>
        <v>SiO2(am)</v>
      </c>
      <c r="E27" s="0" t="str">
        <f aca="false">references_description!G$5</f>
        <v>KCl</v>
      </c>
      <c r="H27" s="0" t="n">
        <v>4.81</v>
      </c>
      <c r="K27" s="0" t="n">
        <v>0.00162</v>
      </c>
      <c r="O27" s="0" t="s">
        <v>296</v>
      </c>
    </row>
    <row r="28" customFormat="false" ht="14.5" hidden="false" customHeight="false" outlineLevel="0" collapsed="false">
      <c r="A28" s="0" t="str">
        <f aca="false">references!B$4</f>
        <v>MAR/WAR1980</v>
      </c>
      <c r="B28" s="0" t="n">
        <v>1</v>
      </c>
      <c r="C28" s="0" t="n">
        <f aca="false">references_description!C$4</f>
        <v>25</v>
      </c>
      <c r="D28" s="0" t="str">
        <f aca="false">references_description!F$4</f>
        <v>SiO2(am)</v>
      </c>
      <c r="E28" s="0" t="str">
        <f aca="false">references_description!G$6</f>
        <v>LiCl</v>
      </c>
      <c r="H28" s="0" t="n">
        <v>0</v>
      </c>
      <c r="K28" s="0" t="n">
        <v>0.00212</v>
      </c>
    </row>
    <row r="29" customFormat="false" ht="14.5" hidden="false" customHeight="false" outlineLevel="0" collapsed="false">
      <c r="A29" s="0" t="str">
        <f aca="false">references!B$4</f>
        <v>MAR/WAR1980</v>
      </c>
      <c r="B29" s="0" t="n">
        <v>2</v>
      </c>
      <c r="C29" s="0" t="n">
        <f aca="false">references_description!C$4</f>
        <v>25</v>
      </c>
      <c r="D29" s="0" t="str">
        <f aca="false">references_description!F$4</f>
        <v>SiO2(am)</v>
      </c>
      <c r="E29" s="0" t="str">
        <f aca="false">references_description!G$6</f>
        <v>LiCl</v>
      </c>
      <c r="H29" s="0" t="n">
        <v>0.51</v>
      </c>
      <c r="K29" s="0" t="n">
        <v>0.00181</v>
      </c>
    </row>
    <row r="30" customFormat="false" ht="14.5" hidden="false" customHeight="false" outlineLevel="0" collapsed="false">
      <c r="A30" s="0" t="str">
        <f aca="false">references!B$4</f>
        <v>MAR/WAR1980</v>
      </c>
      <c r="B30" s="0" t="n">
        <v>3</v>
      </c>
      <c r="C30" s="0" t="n">
        <f aca="false">references_description!C$4</f>
        <v>25</v>
      </c>
      <c r="D30" s="0" t="str">
        <f aca="false">references_description!F$4</f>
        <v>SiO2(am)</v>
      </c>
      <c r="E30" s="0" t="str">
        <f aca="false">references_description!G$6</f>
        <v>LiCl</v>
      </c>
      <c r="H30" s="0" t="n">
        <v>1.02</v>
      </c>
      <c r="K30" s="0" t="n">
        <v>0.00152</v>
      </c>
    </row>
    <row r="31" customFormat="false" ht="14.5" hidden="false" customHeight="false" outlineLevel="0" collapsed="false">
      <c r="A31" s="0" t="str">
        <f aca="false">references!B$4</f>
        <v>MAR/WAR1980</v>
      </c>
      <c r="B31" s="0" t="n">
        <v>4</v>
      </c>
      <c r="C31" s="0" t="n">
        <f aca="false">references_description!C$4</f>
        <v>25</v>
      </c>
      <c r="D31" s="0" t="str">
        <f aca="false">references_description!F$4</f>
        <v>SiO2(am)</v>
      </c>
      <c r="E31" s="0" t="str">
        <f aca="false">references_description!G$6</f>
        <v>LiCl</v>
      </c>
      <c r="H31" s="0" t="n">
        <v>1.55</v>
      </c>
      <c r="K31" s="0" t="n">
        <v>0.00133</v>
      </c>
    </row>
    <row r="32" customFormat="false" ht="14.5" hidden="false" customHeight="false" outlineLevel="0" collapsed="false">
      <c r="A32" s="0" t="str">
        <f aca="false">references!B$4</f>
        <v>MAR/WAR1980</v>
      </c>
      <c r="B32" s="0" t="n">
        <v>5</v>
      </c>
      <c r="C32" s="0" t="n">
        <f aca="false">references_description!C$4</f>
        <v>25</v>
      </c>
      <c r="D32" s="0" t="str">
        <f aca="false">references_description!F$4</f>
        <v>SiO2(am)</v>
      </c>
      <c r="E32" s="0" t="str">
        <f aca="false">references_description!G$6</f>
        <v>LiCl</v>
      </c>
      <c r="H32" s="0" t="n">
        <v>2.09</v>
      </c>
      <c r="K32" s="0" t="n">
        <v>0.0011</v>
      </c>
    </row>
    <row r="33" customFormat="false" ht="14.5" hidden="false" customHeight="false" outlineLevel="0" collapsed="false">
      <c r="A33" s="0" t="str">
        <f aca="false">references!B$4</f>
        <v>MAR/WAR1980</v>
      </c>
      <c r="B33" s="0" t="n">
        <v>6</v>
      </c>
      <c r="C33" s="0" t="n">
        <f aca="false">references_description!C$4</f>
        <v>25</v>
      </c>
      <c r="D33" s="0" t="str">
        <f aca="false">references_description!F$4</f>
        <v>SiO2(am)</v>
      </c>
      <c r="E33" s="0" t="str">
        <f aca="false">references_description!G$6</f>
        <v>LiCl</v>
      </c>
      <c r="H33" s="0" t="n">
        <v>2.63</v>
      </c>
      <c r="K33" s="0" t="n">
        <v>0.000933</v>
      </c>
    </row>
    <row r="34" customFormat="false" ht="14.5" hidden="false" customHeight="false" outlineLevel="0" collapsed="false">
      <c r="A34" s="0" t="str">
        <f aca="false">references!B$4</f>
        <v>MAR/WAR1980</v>
      </c>
      <c r="B34" s="0" t="n">
        <v>7</v>
      </c>
      <c r="C34" s="0" t="n">
        <f aca="false">references_description!C$4</f>
        <v>25</v>
      </c>
      <c r="D34" s="0" t="str">
        <f aca="false">references_description!F$4</f>
        <v>SiO2(am)</v>
      </c>
      <c r="E34" s="0" t="str">
        <f aca="false">references_description!G$6</f>
        <v>LiCl</v>
      </c>
      <c r="H34" s="0" t="n">
        <v>3.2</v>
      </c>
      <c r="K34" s="0" t="n">
        <v>0.000794</v>
      </c>
    </row>
    <row r="35" customFormat="false" ht="14.5" hidden="false" customHeight="false" outlineLevel="0" collapsed="false">
      <c r="A35" s="0" t="str">
        <f aca="false">references!B$4</f>
        <v>MAR/WAR1980</v>
      </c>
      <c r="B35" s="0" t="n">
        <v>8</v>
      </c>
      <c r="C35" s="0" t="n">
        <f aca="false">references_description!C$4</f>
        <v>25</v>
      </c>
      <c r="D35" s="0" t="str">
        <f aca="false">references_description!F$4</f>
        <v>SiO2(am)</v>
      </c>
      <c r="E35" s="0" t="str">
        <f aca="false">references_description!G$6</f>
        <v>LiCl</v>
      </c>
      <c r="H35" s="0" t="n">
        <v>4.36</v>
      </c>
      <c r="K35" s="0" t="n">
        <v>0.000569</v>
      </c>
    </row>
    <row r="36" customFormat="false" ht="14.5" hidden="false" customHeight="false" outlineLevel="0" collapsed="false">
      <c r="A36" s="0" t="str">
        <f aca="false">references!B$4</f>
        <v>MAR/WAR1980</v>
      </c>
      <c r="B36" s="0" t="n">
        <v>9</v>
      </c>
      <c r="C36" s="0" t="n">
        <f aca="false">references_description!C$4</f>
        <v>25</v>
      </c>
      <c r="D36" s="0" t="str">
        <f aca="false">references_description!F$4</f>
        <v>SiO2(am)</v>
      </c>
      <c r="E36" s="0" t="str">
        <f aca="false">references_description!G$6</f>
        <v>LiCl</v>
      </c>
      <c r="H36" s="0" t="n">
        <v>6.86</v>
      </c>
      <c r="K36" s="0" t="n">
        <v>0.00027</v>
      </c>
    </row>
    <row r="37" customFormat="false" ht="14.5" hidden="false" customHeight="false" outlineLevel="0" collapsed="false">
      <c r="A37" s="0" t="str">
        <f aca="false">references!B$4</f>
        <v>MAR/WAR1980</v>
      </c>
      <c r="B37" s="0" t="n">
        <v>10</v>
      </c>
      <c r="C37" s="0" t="n">
        <f aca="false">references_description!C$4</f>
        <v>25</v>
      </c>
      <c r="D37" s="0" t="str">
        <f aca="false">references_description!F$4</f>
        <v>SiO2(am)</v>
      </c>
      <c r="E37" s="0" t="str">
        <f aca="false">references_description!G$6</f>
        <v>LiCl</v>
      </c>
      <c r="H37" s="0" t="n">
        <v>8.2</v>
      </c>
      <c r="K37" s="0" t="n">
        <v>0.000203</v>
      </c>
    </row>
    <row r="38" customFormat="false" ht="14.5" hidden="false" customHeight="false" outlineLevel="0" collapsed="false">
      <c r="A38" s="0" t="str">
        <f aca="false">references!B$4</f>
        <v>MAR/WAR1980</v>
      </c>
      <c r="B38" s="0" t="n">
        <v>11</v>
      </c>
      <c r="C38" s="0" t="n">
        <f aca="false">references_description!C$4</f>
        <v>25</v>
      </c>
      <c r="D38" s="0" t="str">
        <f aca="false">references_description!F$4</f>
        <v>SiO2(am)</v>
      </c>
      <c r="E38" s="0" t="str">
        <f aca="false">references_description!G$6</f>
        <v>LiCl</v>
      </c>
      <c r="H38" s="0" t="n">
        <v>9.62</v>
      </c>
      <c r="K38" s="0" t="n">
        <v>0.000129</v>
      </c>
    </row>
    <row r="39" customFormat="false" ht="14.5" hidden="false" customHeight="false" outlineLevel="0" collapsed="false">
      <c r="A39" s="0" t="str">
        <f aca="false">references!B$4</f>
        <v>MAR/WAR1980</v>
      </c>
      <c r="B39" s="0" t="n">
        <v>12</v>
      </c>
      <c r="C39" s="0" t="n">
        <f aca="false">references_description!C$4</f>
        <v>25</v>
      </c>
      <c r="D39" s="0" t="str">
        <f aca="false">references_description!F$4</f>
        <v>SiO2(am)</v>
      </c>
      <c r="E39" s="0" t="str">
        <f aca="false">references_description!G$6</f>
        <v>LiCl</v>
      </c>
      <c r="H39" s="0" t="n">
        <v>11.11</v>
      </c>
      <c r="K39" s="0" t="n">
        <v>0.000111</v>
      </c>
    </row>
    <row r="40" customFormat="false" ht="14.5" hidden="false" customHeight="false" outlineLevel="0" collapsed="false">
      <c r="A40" s="0" t="str">
        <f aca="false">references!B$4</f>
        <v>MAR/WAR1980</v>
      </c>
      <c r="B40" s="0" t="n">
        <v>13</v>
      </c>
      <c r="C40" s="0" t="n">
        <f aca="false">references_description!C$4</f>
        <v>25</v>
      </c>
      <c r="D40" s="0" t="str">
        <f aca="false">references_description!F$4</f>
        <v>SiO2(am)</v>
      </c>
      <c r="E40" s="0" t="str">
        <f aca="false">references_description!G$6</f>
        <v>LiCl</v>
      </c>
      <c r="H40" s="0" t="n">
        <v>12.68</v>
      </c>
      <c r="K40" s="0" t="n">
        <v>8.5E-005</v>
      </c>
    </row>
    <row r="41" customFormat="false" ht="14.5" hidden="false" customHeight="false" outlineLevel="0" collapsed="false">
      <c r="A41" s="0" t="str">
        <f aca="false">references!B$4</f>
        <v>MAR/WAR1980</v>
      </c>
      <c r="B41" s="0" t="n">
        <v>14</v>
      </c>
      <c r="C41" s="0" t="n">
        <f aca="false">references_description!C$4</f>
        <v>25</v>
      </c>
      <c r="D41" s="0" t="str">
        <f aca="false">references_description!F$4</f>
        <v>SiO2(am)</v>
      </c>
      <c r="E41" s="0" t="str">
        <f aca="false">references_description!G$6</f>
        <v>LiCl</v>
      </c>
      <c r="H41" s="0" t="n">
        <v>19.19</v>
      </c>
      <c r="K41" s="0" t="n">
        <v>5.8E-005</v>
      </c>
    </row>
    <row r="42" customFormat="false" ht="14.5" hidden="false" customHeight="false" outlineLevel="0" collapsed="false">
      <c r="A42" s="0" t="str">
        <f aca="false">references!B$4</f>
        <v>MAR/WAR1980</v>
      </c>
      <c r="B42" s="0" t="n">
        <v>1</v>
      </c>
      <c r="C42" s="0" t="n">
        <f aca="false">references_description!C$4</f>
        <v>25</v>
      </c>
      <c r="D42" s="0" t="str">
        <f aca="false">references_description!F$4</f>
        <v>SiO2(am)</v>
      </c>
      <c r="E42" s="0" t="str">
        <f aca="false">references_description!G$7</f>
        <v>MgCl2</v>
      </c>
      <c r="H42" s="0" t="n">
        <v>0</v>
      </c>
      <c r="K42" s="0" t="n">
        <v>0.0023</v>
      </c>
      <c r="L42" s="0" t="n">
        <f aca="false">K42*0.917</f>
        <v>0.0021091</v>
      </c>
      <c r="O42" s="0" t="s">
        <v>295</v>
      </c>
    </row>
    <row r="43" customFormat="false" ht="14.5" hidden="false" customHeight="false" outlineLevel="0" collapsed="false">
      <c r="A43" s="0" t="str">
        <f aca="false">references!B$4</f>
        <v>MAR/WAR1980</v>
      </c>
      <c r="B43" s="0" t="n">
        <v>2</v>
      </c>
      <c r="C43" s="0" t="n">
        <f aca="false">references_description!C$4</f>
        <v>25</v>
      </c>
      <c r="D43" s="0" t="str">
        <f aca="false">references_description!F$4</f>
        <v>SiO2(am)</v>
      </c>
      <c r="E43" s="0" t="str">
        <f aca="false">references_description!G$7</f>
        <v>MgCl2</v>
      </c>
      <c r="H43" s="0" t="n">
        <v>0</v>
      </c>
      <c r="K43" s="0" t="n">
        <v>0.0022</v>
      </c>
      <c r="L43" s="0" t="n">
        <f aca="false">K43*0.917</f>
        <v>0.0020174</v>
      </c>
    </row>
    <row r="44" customFormat="false" ht="14.5" hidden="false" customHeight="false" outlineLevel="0" collapsed="false">
      <c r="A44" s="0" t="str">
        <f aca="false">references!B$4</f>
        <v>MAR/WAR1980</v>
      </c>
      <c r="B44" s="0" t="n">
        <v>3</v>
      </c>
      <c r="C44" s="0" t="n">
        <f aca="false">references_description!C$4</f>
        <v>25</v>
      </c>
      <c r="D44" s="0" t="str">
        <f aca="false">references_description!F$4</f>
        <v>SiO2(am)</v>
      </c>
      <c r="E44" s="0" t="str">
        <f aca="false">references_description!G$7</f>
        <v>MgCl2</v>
      </c>
      <c r="H44" s="0" t="n">
        <v>0.49</v>
      </c>
      <c r="K44" s="0" t="n">
        <v>0.00162</v>
      </c>
      <c r="L44" s="0" t="n">
        <f aca="false">K44*0.917</f>
        <v>0.00148554</v>
      </c>
    </row>
    <row r="45" customFormat="false" ht="14.5" hidden="false" customHeight="false" outlineLevel="0" collapsed="false">
      <c r="A45" s="0" t="str">
        <f aca="false">references!B$4</f>
        <v>MAR/WAR1980</v>
      </c>
      <c r="B45" s="0" t="n">
        <v>4</v>
      </c>
      <c r="C45" s="0" t="n">
        <f aca="false">references_description!C$4</f>
        <v>25</v>
      </c>
      <c r="D45" s="0" t="str">
        <f aca="false">references_description!F$4</f>
        <v>SiO2(am)</v>
      </c>
      <c r="E45" s="0" t="str">
        <f aca="false">references_description!G$7</f>
        <v>MgCl2</v>
      </c>
      <c r="H45" s="0" t="n">
        <v>1</v>
      </c>
      <c r="K45" s="0" t="n">
        <v>0.00114</v>
      </c>
      <c r="L45" s="0" t="n">
        <f aca="false">K45*0.917</f>
        <v>0.00104538</v>
      </c>
    </row>
    <row r="46" customFormat="false" ht="14.5" hidden="false" customHeight="false" outlineLevel="0" collapsed="false">
      <c r="A46" s="0" t="str">
        <f aca="false">references!B$4</f>
        <v>MAR/WAR1980</v>
      </c>
      <c r="B46" s="0" t="n">
        <v>5</v>
      </c>
      <c r="C46" s="0" t="n">
        <f aca="false">references_description!C$4</f>
        <v>25</v>
      </c>
      <c r="D46" s="0" t="str">
        <f aca="false">references_description!F$4</f>
        <v>SiO2(am)</v>
      </c>
      <c r="E46" s="0" t="str">
        <f aca="false">references_description!G$7</f>
        <v>MgCl2</v>
      </c>
      <c r="H46" s="0" t="n">
        <v>1.52</v>
      </c>
      <c r="K46" s="0" t="n">
        <v>0.000816</v>
      </c>
      <c r="L46" s="0" t="n">
        <f aca="false">K46*0.917</f>
        <v>0.000748272</v>
      </c>
    </row>
    <row r="47" customFormat="false" ht="14.5" hidden="false" customHeight="false" outlineLevel="0" collapsed="false">
      <c r="A47" s="0" t="str">
        <f aca="false">references!B$4</f>
        <v>MAR/WAR1980</v>
      </c>
      <c r="B47" s="0" t="n">
        <v>6</v>
      </c>
      <c r="C47" s="0" t="n">
        <f aca="false">references_description!C$4</f>
        <v>25</v>
      </c>
      <c r="D47" s="0" t="str">
        <f aca="false">references_description!F$4</f>
        <v>SiO2(am)</v>
      </c>
      <c r="E47" s="0" t="str">
        <f aca="false">references_description!G$7</f>
        <v>MgCl2</v>
      </c>
      <c r="H47" s="0" t="n">
        <v>2.06</v>
      </c>
      <c r="K47" s="0" t="n">
        <v>0.00057</v>
      </c>
      <c r="L47" s="0" t="n">
        <f aca="false">K47*0.917</f>
        <v>0.00052269</v>
      </c>
    </row>
    <row r="48" customFormat="false" ht="14.5" hidden="false" customHeight="false" outlineLevel="0" collapsed="false">
      <c r="A48" s="0" t="str">
        <f aca="false">references!B$4</f>
        <v>MAR/WAR1980</v>
      </c>
      <c r="B48" s="0" t="n">
        <v>7</v>
      </c>
      <c r="C48" s="0" t="n">
        <f aca="false">references_description!C$4</f>
        <v>25</v>
      </c>
      <c r="D48" s="0" t="str">
        <f aca="false">references_description!F$4</f>
        <v>SiO2(am)</v>
      </c>
      <c r="E48" s="0" t="str">
        <f aca="false">references_description!G$7</f>
        <v>MgCl2</v>
      </c>
      <c r="H48" s="0" t="n">
        <v>2.61</v>
      </c>
      <c r="K48" s="0" t="n">
        <v>0.000387</v>
      </c>
      <c r="L48" s="0" t="n">
        <f aca="false">K48*0.917</f>
        <v>0.000354879</v>
      </c>
    </row>
    <row r="49" customFormat="false" ht="14.5" hidden="false" customHeight="false" outlineLevel="0" collapsed="false">
      <c r="A49" s="0" t="str">
        <f aca="false">references!B$4</f>
        <v>MAR/WAR1980</v>
      </c>
      <c r="B49" s="0" t="n">
        <v>8</v>
      </c>
      <c r="C49" s="0" t="n">
        <f aca="false">references_description!C$4</f>
        <v>25</v>
      </c>
      <c r="D49" s="0" t="str">
        <f aca="false">references_description!F$4</f>
        <v>SiO2(am)</v>
      </c>
      <c r="E49" s="0" t="str">
        <f aca="false">references_description!G$7</f>
        <v>MgCl2</v>
      </c>
      <c r="H49" s="0" t="n">
        <v>3.18</v>
      </c>
      <c r="K49" s="0" t="n">
        <v>0.000288</v>
      </c>
      <c r="L49" s="0" t="n">
        <f aca="false">K49*0.917</f>
        <v>0.000264096</v>
      </c>
    </row>
    <row r="50" customFormat="false" ht="14.5" hidden="false" customHeight="false" outlineLevel="0" collapsed="false">
      <c r="A50" s="0" t="str">
        <f aca="false">references!B$4</f>
        <v>MAR/WAR1980</v>
      </c>
      <c r="B50" s="0" t="n">
        <v>9</v>
      </c>
      <c r="C50" s="0" t="n">
        <f aca="false">references_description!C$4</f>
        <v>25</v>
      </c>
      <c r="D50" s="0" t="str">
        <f aca="false">references_description!F$4</f>
        <v>SiO2(am)</v>
      </c>
      <c r="E50" s="0" t="str">
        <f aca="false">references_description!G$7</f>
        <v>MgCl2</v>
      </c>
      <c r="H50" s="0" t="n">
        <v>3.78</v>
      </c>
      <c r="K50" s="0" t="n">
        <v>0.000225</v>
      </c>
      <c r="L50" s="0" t="n">
        <f aca="false">K50*0.917</f>
        <v>0.000206325</v>
      </c>
    </row>
    <row r="51" customFormat="false" ht="14.5" hidden="false" customHeight="false" outlineLevel="0" collapsed="false">
      <c r="A51" s="0" t="str">
        <f aca="false">references!B$4</f>
        <v>MAR/WAR1980</v>
      </c>
      <c r="B51" s="0" t="n">
        <v>10</v>
      </c>
      <c r="C51" s="0" t="n">
        <f aca="false">references_description!C$4</f>
        <v>25</v>
      </c>
      <c r="D51" s="0" t="str">
        <f aca="false">references_description!F$4</f>
        <v>SiO2(am)</v>
      </c>
      <c r="E51" s="0" t="str">
        <f aca="false">references_description!G$7</f>
        <v>MgCl2</v>
      </c>
      <c r="H51" s="0" t="n">
        <v>4.39</v>
      </c>
      <c r="K51" s="0" t="n">
        <v>0.000144</v>
      </c>
      <c r="L51" s="0" t="n">
        <f aca="false">K51*0.917</f>
        <v>0.000132048</v>
      </c>
    </row>
    <row r="52" customFormat="false" ht="14.5" hidden="false" customHeight="false" outlineLevel="0" collapsed="false">
      <c r="A52" s="0" t="str">
        <f aca="false">references!B$4</f>
        <v>MAR/WAR1980</v>
      </c>
      <c r="B52" s="0" t="n">
        <v>11</v>
      </c>
      <c r="C52" s="0" t="n">
        <f aca="false">references_description!C$4</f>
        <v>25</v>
      </c>
      <c r="D52" s="0" t="str">
        <f aca="false">references_description!F$4</f>
        <v>SiO2(am)</v>
      </c>
      <c r="E52" s="0" t="str">
        <f aca="false">references_description!G$7</f>
        <v>MgCl2</v>
      </c>
      <c r="H52" s="0" t="n">
        <v>5.04</v>
      </c>
      <c r="K52" s="0" t="n">
        <v>0.000143</v>
      </c>
      <c r="L52" s="0" t="n">
        <f aca="false">K52*0.917</f>
        <v>0.000131131</v>
      </c>
    </row>
    <row r="53" customFormat="false" ht="14.5" hidden="false" customHeight="false" outlineLevel="0" collapsed="false">
      <c r="A53" s="0" t="str">
        <f aca="false">references!B$4</f>
        <v>MAR/WAR1980</v>
      </c>
      <c r="B53" s="0" t="n">
        <v>12</v>
      </c>
      <c r="C53" s="0" t="n">
        <f aca="false">references_description!C$4</f>
        <v>25</v>
      </c>
      <c r="D53" s="0" t="str">
        <f aca="false">references_description!F$4</f>
        <v>SiO2(am)</v>
      </c>
      <c r="E53" s="0" t="str">
        <f aca="false">references_description!G$7</f>
        <v>MgCl2</v>
      </c>
      <c r="H53" s="0" t="n">
        <v>5.78</v>
      </c>
      <c r="K53" s="0" t="n">
        <v>0.000117</v>
      </c>
      <c r="L53" s="0" t="n">
        <f aca="false">K53*0.917</f>
        <v>0.000107289</v>
      </c>
    </row>
    <row r="54" customFormat="false" ht="14.5" hidden="false" customHeight="false" outlineLevel="0" collapsed="false">
      <c r="A54" s="0" t="str">
        <f aca="false">references!B$4</f>
        <v>MAR/WAR1980</v>
      </c>
      <c r="B54" s="0" t="n">
        <v>1</v>
      </c>
      <c r="C54" s="0" t="n">
        <f aca="false">references_description!C$4</f>
        <v>25</v>
      </c>
      <c r="D54" s="0" t="str">
        <f aca="false">references_description!F$4</f>
        <v>SiO2(am)</v>
      </c>
      <c r="E54" s="0" t="str">
        <f aca="false">references_description!G$8</f>
        <v>CaCl2</v>
      </c>
      <c r="H54" s="0" t="n">
        <v>0.43</v>
      </c>
      <c r="K54" s="0" t="n">
        <v>0.00171</v>
      </c>
      <c r="O54" s="0" t="s">
        <v>295</v>
      </c>
    </row>
    <row r="55" customFormat="false" ht="14.5" hidden="false" customHeight="false" outlineLevel="0" collapsed="false">
      <c r="A55" s="0" t="str">
        <f aca="false">references!B$4</f>
        <v>MAR/WAR1980</v>
      </c>
      <c r="B55" s="0" t="n">
        <v>2</v>
      </c>
      <c r="C55" s="0" t="n">
        <f aca="false">references_description!C$4</f>
        <v>25</v>
      </c>
      <c r="D55" s="0" t="str">
        <f aca="false">references_description!F$4</f>
        <v>SiO2(am)</v>
      </c>
      <c r="E55" s="0" t="str">
        <f aca="false">references_description!G$8</f>
        <v>CaCl2</v>
      </c>
      <c r="H55" s="0" t="n">
        <v>0.87</v>
      </c>
      <c r="K55" s="0" t="n">
        <v>0.00133</v>
      </c>
    </row>
    <row r="56" customFormat="false" ht="14.5" hidden="false" customHeight="false" outlineLevel="0" collapsed="false">
      <c r="A56" s="0" t="str">
        <f aca="false">references!B$4</f>
        <v>MAR/WAR1980</v>
      </c>
      <c r="B56" s="0" t="n">
        <v>3</v>
      </c>
      <c r="C56" s="0" t="n">
        <f aca="false">references_description!C$4</f>
        <v>25</v>
      </c>
      <c r="D56" s="0" t="str">
        <f aca="false">references_description!F$4</f>
        <v>SiO2(am)</v>
      </c>
      <c r="E56" s="0" t="str">
        <f aca="false">references_description!G$8</f>
        <v>CaCl2</v>
      </c>
      <c r="H56" s="0" t="n">
        <v>1.32</v>
      </c>
      <c r="K56" s="0" t="n">
        <v>0.00101</v>
      </c>
    </row>
    <row r="57" customFormat="false" ht="14.5" hidden="false" customHeight="false" outlineLevel="0" collapsed="false">
      <c r="A57" s="0" t="str">
        <f aca="false">references!B$4</f>
        <v>MAR/WAR1980</v>
      </c>
      <c r="B57" s="0" t="n">
        <v>4</v>
      </c>
      <c r="C57" s="0" t="n">
        <f aca="false">references_description!C$4</f>
        <v>25</v>
      </c>
      <c r="D57" s="0" t="str">
        <f aca="false">references_description!F$4</f>
        <v>SiO2(am)</v>
      </c>
      <c r="E57" s="0" t="str">
        <f aca="false">references_description!G$8</f>
        <v>CaCl2</v>
      </c>
      <c r="H57" s="0" t="n">
        <v>1.78</v>
      </c>
      <c r="K57" s="0" t="n">
        <v>0.000763</v>
      </c>
    </row>
    <row r="58" customFormat="false" ht="14.5" hidden="false" customHeight="false" outlineLevel="0" collapsed="false">
      <c r="A58" s="0" t="str">
        <f aca="false">references!B$4</f>
        <v>MAR/WAR1980</v>
      </c>
      <c r="B58" s="0" t="n">
        <v>5</v>
      </c>
      <c r="C58" s="0" t="n">
        <f aca="false">references_description!C$4</f>
        <v>25</v>
      </c>
      <c r="D58" s="0" t="str">
        <f aca="false">references_description!F$4</f>
        <v>SiO2(am)</v>
      </c>
      <c r="E58" s="0" t="str">
        <f aca="false">references_description!G$8</f>
        <v>CaCl2</v>
      </c>
      <c r="H58" s="0" t="n">
        <v>2.25</v>
      </c>
      <c r="K58" s="0" t="n">
        <v>0.000565</v>
      </c>
    </row>
    <row r="59" customFormat="false" ht="14.5" hidden="false" customHeight="false" outlineLevel="0" collapsed="false">
      <c r="A59" s="0" t="str">
        <f aca="false">references!B$4</f>
        <v>MAR/WAR1980</v>
      </c>
      <c r="B59" s="0" t="n">
        <v>6</v>
      </c>
      <c r="C59" s="0" t="n">
        <f aca="false">references_description!C$4</f>
        <v>25</v>
      </c>
      <c r="D59" s="0" t="str">
        <f aca="false">references_description!F$4</f>
        <v>SiO2(am)</v>
      </c>
      <c r="E59" s="0" t="str">
        <f aca="false">references_description!G$8</f>
        <v>CaCl2</v>
      </c>
      <c r="H59" s="0" t="n">
        <v>2.74</v>
      </c>
      <c r="K59" s="0" t="n">
        <v>0.000389</v>
      </c>
    </row>
    <row r="60" customFormat="false" ht="14.5" hidden="false" customHeight="false" outlineLevel="0" collapsed="false">
      <c r="A60" s="0" t="str">
        <f aca="false">references!B$4</f>
        <v>MAR/WAR1980</v>
      </c>
      <c r="B60" s="0" t="n">
        <v>7</v>
      </c>
      <c r="C60" s="0" t="n">
        <f aca="false">references_description!C$4</f>
        <v>25</v>
      </c>
      <c r="D60" s="0" t="str">
        <f aca="false">references_description!F$4</f>
        <v>SiO2(am)</v>
      </c>
      <c r="E60" s="0" t="str">
        <f aca="false">references_description!G$8</f>
        <v>CaCl2</v>
      </c>
      <c r="H60" s="0" t="n">
        <v>3.25</v>
      </c>
      <c r="K60" s="0" t="n">
        <v>0.000276</v>
      </c>
    </row>
    <row r="61" customFormat="false" ht="14.5" hidden="false" customHeight="false" outlineLevel="0" collapsed="false">
      <c r="A61" s="0" t="str">
        <f aca="false">references!B$4</f>
        <v>MAR/WAR1980</v>
      </c>
      <c r="B61" s="0" t="n">
        <v>8</v>
      </c>
      <c r="C61" s="0" t="n">
        <f aca="false">references_description!C$4</f>
        <v>25</v>
      </c>
      <c r="D61" s="0" t="str">
        <f aca="false">references_description!F$4</f>
        <v>SiO2(am)</v>
      </c>
      <c r="E61" s="0" t="str">
        <f aca="false">references_description!G$8</f>
        <v>CaCl2</v>
      </c>
      <c r="H61" s="0" t="n">
        <v>3.78</v>
      </c>
      <c r="K61" s="0" t="n">
        <v>0.000198</v>
      </c>
    </row>
    <row r="62" customFormat="false" ht="14.5" hidden="false" customHeight="false" outlineLevel="0" collapsed="false">
      <c r="A62" s="0" t="str">
        <f aca="false">references!B$4</f>
        <v>MAR/WAR1980</v>
      </c>
      <c r="B62" s="0" t="n">
        <v>9</v>
      </c>
      <c r="C62" s="0" t="n">
        <f aca="false">references_description!C$4</f>
        <v>25</v>
      </c>
      <c r="D62" s="0" t="str">
        <f aca="false">references_description!F$4</f>
        <v>SiO2(am)</v>
      </c>
      <c r="E62" s="0" t="str">
        <f aca="false">references_description!G$8</f>
        <v>CaCl2</v>
      </c>
      <c r="H62" s="0" t="n">
        <v>4.32</v>
      </c>
      <c r="K62" s="0" t="n">
        <v>0.000135</v>
      </c>
    </row>
    <row r="63" customFormat="false" ht="14.5" hidden="false" customHeight="false" outlineLevel="0" collapsed="false">
      <c r="A63" s="0" t="str">
        <f aca="false">references!B$4</f>
        <v>MAR/WAR1980</v>
      </c>
      <c r="B63" s="0" t="n">
        <v>10</v>
      </c>
      <c r="C63" s="0" t="n">
        <f aca="false">references_description!C$4</f>
        <v>25</v>
      </c>
      <c r="D63" s="0" t="str">
        <f aca="false">references_description!F$4</f>
        <v>SiO2(am)</v>
      </c>
      <c r="E63" s="0" t="str">
        <f aca="false">references_description!G$8</f>
        <v>CaCl2</v>
      </c>
      <c r="H63" s="0" t="n">
        <v>6.03</v>
      </c>
      <c r="K63" s="0" t="n">
        <v>7.4E-005</v>
      </c>
      <c r="O63" s="0" t="s">
        <v>296</v>
      </c>
    </row>
    <row r="64" customFormat="false" ht="14.5" hidden="false" customHeight="false" outlineLevel="0" collapsed="false">
      <c r="A64" s="0" t="str">
        <f aca="false">references!B$4</f>
        <v>MAR/WAR1980</v>
      </c>
      <c r="B64" s="0" t="n">
        <v>1</v>
      </c>
      <c r="C64" s="0" t="n">
        <f aca="false">references_description!C$4</f>
        <v>25</v>
      </c>
      <c r="D64" s="0" t="str">
        <f aca="false">references_description!F$4</f>
        <v>SiO2(am)</v>
      </c>
      <c r="E64" s="0" t="str">
        <f aca="false">references_description!G$9</f>
        <v>Na2SO4</v>
      </c>
      <c r="H64" s="0" t="n">
        <v>0</v>
      </c>
      <c r="K64" s="0" t="n">
        <v>0.0021</v>
      </c>
      <c r="O64" s="0" t="s">
        <v>295</v>
      </c>
    </row>
    <row r="65" customFormat="false" ht="14.5" hidden="false" customHeight="false" outlineLevel="0" collapsed="false">
      <c r="A65" s="0" t="str">
        <f aca="false">references!B$4</f>
        <v>MAR/WAR1980</v>
      </c>
      <c r="B65" s="0" t="n">
        <v>2</v>
      </c>
      <c r="C65" s="0" t="n">
        <f aca="false">references_description!C$4</f>
        <v>25</v>
      </c>
      <c r="D65" s="0" t="str">
        <f aca="false">references_description!F$4</f>
        <v>SiO2(am)</v>
      </c>
      <c r="E65" s="0" t="str">
        <f aca="false">references_description!G$9</f>
        <v>Na2SO4</v>
      </c>
      <c r="H65" s="0" t="n">
        <v>0.2</v>
      </c>
      <c r="K65" s="0" t="n">
        <v>0.002</v>
      </c>
    </row>
    <row r="66" customFormat="false" ht="14.5" hidden="false" customHeight="false" outlineLevel="0" collapsed="false">
      <c r="A66" s="0" t="str">
        <f aca="false">references!B$4</f>
        <v>MAR/WAR1980</v>
      </c>
      <c r="B66" s="0" t="n">
        <v>3</v>
      </c>
      <c r="C66" s="0" t="n">
        <f aca="false">references_description!C$4</f>
        <v>25</v>
      </c>
      <c r="D66" s="0" t="str">
        <f aca="false">references_description!F$4</f>
        <v>SiO2(am)</v>
      </c>
      <c r="E66" s="0" t="str">
        <f aca="false">references_description!G$9</f>
        <v>Na2SO4</v>
      </c>
      <c r="H66" s="0" t="n">
        <v>0.4</v>
      </c>
      <c r="K66" s="0" t="n">
        <v>0.00202</v>
      </c>
    </row>
    <row r="67" customFormat="false" ht="14.5" hidden="false" customHeight="false" outlineLevel="0" collapsed="false">
      <c r="A67" s="0" t="str">
        <f aca="false">references!B$4</f>
        <v>MAR/WAR1980</v>
      </c>
      <c r="B67" s="0" t="n">
        <v>4</v>
      </c>
      <c r="C67" s="0" t="n">
        <f aca="false">references_description!C$4</f>
        <v>25</v>
      </c>
      <c r="D67" s="0" t="str">
        <f aca="false">references_description!F$4</f>
        <v>SiO2(am)</v>
      </c>
      <c r="E67" s="0" t="str">
        <f aca="false">references_description!G$9</f>
        <v>Na2SO4</v>
      </c>
      <c r="H67" s="0" t="n">
        <v>0.61</v>
      </c>
      <c r="K67" s="0" t="n">
        <v>0.00201</v>
      </c>
    </row>
    <row r="68" customFormat="false" ht="14.5" hidden="false" customHeight="false" outlineLevel="0" collapsed="false">
      <c r="A68" s="0" t="str">
        <f aca="false">references!B$4</f>
        <v>MAR/WAR1980</v>
      </c>
      <c r="B68" s="0" t="n">
        <v>5</v>
      </c>
      <c r="C68" s="0" t="n">
        <f aca="false">references_description!C$4</f>
        <v>25</v>
      </c>
      <c r="D68" s="0" t="str">
        <f aca="false">references_description!F$4</f>
        <v>SiO2(am)</v>
      </c>
      <c r="E68" s="0" t="str">
        <f aca="false">references_description!G$9</f>
        <v>Na2SO4</v>
      </c>
      <c r="H68" s="0" t="n">
        <v>0.81</v>
      </c>
      <c r="K68" s="0" t="n">
        <v>0.002</v>
      </c>
    </row>
    <row r="69" customFormat="false" ht="14.5" hidden="false" customHeight="false" outlineLevel="0" collapsed="false">
      <c r="A69" s="0" t="str">
        <f aca="false">references!B$4</f>
        <v>MAR/WAR1980</v>
      </c>
      <c r="B69" s="0" t="n">
        <v>6</v>
      </c>
      <c r="C69" s="0" t="n">
        <f aca="false">references_description!C$4</f>
        <v>25</v>
      </c>
      <c r="D69" s="0" t="str">
        <f aca="false">references_description!F$4</f>
        <v>SiO2(am)</v>
      </c>
      <c r="E69" s="0" t="str">
        <f aca="false">references_description!G$9</f>
        <v>Na2SO4</v>
      </c>
      <c r="H69" s="0" t="n">
        <v>1.02</v>
      </c>
      <c r="K69" s="0" t="n">
        <v>0.002</v>
      </c>
    </row>
    <row r="70" customFormat="false" ht="14.5" hidden="false" customHeight="false" outlineLevel="0" collapsed="false">
      <c r="A70" s="0" t="str">
        <f aca="false">references!B$4</f>
        <v>MAR/WAR1980</v>
      </c>
      <c r="B70" s="0" t="n">
        <v>7</v>
      </c>
      <c r="C70" s="0" t="n">
        <f aca="false">references_description!C$4</f>
        <v>25</v>
      </c>
      <c r="D70" s="0" t="str">
        <f aca="false">references_description!F$4</f>
        <v>SiO2(am)</v>
      </c>
      <c r="E70" s="0" t="str">
        <f aca="false">references_description!G$9</f>
        <v>Na2SO4</v>
      </c>
      <c r="H70" s="0" t="n">
        <v>1.23</v>
      </c>
      <c r="K70" s="0" t="n">
        <v>0.00198</v>
      </c>
    </row>
    <row r="71" customFormat="false" ht="14.5" hidden="false" customHeight="false" outlineLevel="0" collapsed="false">
      <c r="A71" s="0" t="str">
        <f aca="false">references!B$4</f>
        <v>MAR/WAR1980</v>
      </c>
      <c r="B71" s="0" t="n">
        <v>8</v>
      </c>
      <c r="C71" s="0" t="n">
        <f aca="false">references_description!C$4</f>
        <v>25</v>
      </c>
      <c r="D71" s="0" t="str">
        <f aca="false">references_description!F$4</f>
        <v>SiO2(am)</v>
      </c>
      <c r="E71" s="0" t="str">
        <f aca="false">references_description!G$9</f>
        <v>Na2SO4</v>
      </c>
      <c r="H71" s="0" t="n">
        <v>1.45</v>
      </c>
      <c r="K71" s="0" t="n">
        <v>0.00195</v>
      </c>
    </row>
    <row r="72" customFormat="false" ht="14.5" hidden="false" customHeight="false" outlineLevel="0" collapsed="false">
      <c r="A72" s="0" t="str">
        <f aca="false">references!B$4</f>
        <v>MAR/WAR1980</v>
      </c>
      <c r="B72" s="0" t="n">
        <v>9</v>
      </c>
      <c r="C72" s="0" t="n">
        <f aca="false">references_description!C$4</f>
        <v>25</v>
      </c>
      <c r="D72" s="0" t="str">
        <f aca="false">references_description!F$4</f>
        <v>SiO2(am)</v>
      </c>
      <c r="E72" s="0" t="str">
        <f aca="false">references_description!G$9</f>
        <v>Na2SO4</v>
      </c>
      <c r="H72" s="0" t="n">
        <v>1.67</v>
      </c>
      <c r="K72" s="0" t="n">
        <v>0.00194</v>
      </c>
    </row>
    <row r="73" customFormat="false" ht="14.5" hidden="false" customHeight="false" outlineLevel="0" collapsed="false">
      <c r="A73" s="0" t="str">
        <f aca="false">references!B$4</f>
        <v>MAR/WAR1980</v>
      </c>
      <c r="B73" s="0" t="n">
        <v>10</v>
      </c>
      <c r="C73" s="0" t="n">
        <f aca="false">references_description!C$4</f>
        <v>25</v>
      </c>
      <c r="D73" s="0" t="str">
        <f aca="false">references_description!F$4</f>
        <v>SiO2(am)</v>
      </c>
      <c r="E73" s="0" t="str">
        <f aca="false">references_description!G$9</f>
        <v>Na2SO4</v>
      </c>
      <c r="H73" s="0" t="n">
        <v>1.97</v>
      </c>
      <c r="K73" s="0" t="n">
        <v>0.00194</v>
      </c>
      <c r="O73" s="0" t="s">
        <v>296</v>
      </c>
    </row>
    <row r="74" customFormat="false" ht="14.5" hidden="false" customHeight="false" outlineLevel="0" collapsed="false">
      <c r="A74" s="0" t="str">
        <f aca="false">references!B$4</f>
        <v>MAR/WAR1980</v>
      </c>
      <c r="B74" s="0" t="n">
        <v>1</v>
      </c>
      <c r="C74" s="0" t="n">
        <f aca="false">references_description!C$4</f>
        <v>25</v>
      </c>
      <c r="D74" s="0" t="str">
        <f aca="false">references_description!F$4</f>
        <v>SiO2(am)</v>
      </c>
      <c r="E74" s="0" t="str">
        <f aca="false">references_description!G$10</f>
        <v>NaHCO3</v>
      </c>
      <c r="H74" s="0" t="n">
        <v>0</v>
      </c>
      <c r="K74" s="0" t="n">
        <v>0.00218</v>
      </c>
    </row>
    <row r="75" customFormat="false" ht="14.5" hidden="false" customHeight="false" outlineLevel="0" collapsed="false">
      <c r="A75" s="0" t="str">
        <f aca="false">references!B$4</f>
        <v>MAR/WAR1980</v>
      </c>
      <c r="B75" s="0" t="n">
        <v>2</v>
      </c>
      <c r="C75" s="0" t="n">
        <f aca="false">references_description!C$4</f>
        <v>25</v>
      </c>
      <c r="D75" s="0" t="str">
        <f aca="false">references_description!F$4</f>
        <v>SiO2(am)</v>
      </c>
      <c r="E75" s="0" t="str">
        <f aca="false">references_description!G$10</f>
        <v>NaHCO3</v>
      </c>
      <c r="H75" s="0" t="n">
        <v>0.25</v>
      </c>
      <c r="K75" s="0" t="n">
        <v>0.00196</v>
      </c>
    </row>
    <row r="76" customFormat="false" ht="14.5" hidden="false" customHeight="false" outlineLevel="0" collapsed="false">
      <c r="A76" s="0" t="str">
        <f aca="false">references!B$4</f>
        <v>MAR/WAR1980</v>
      </c>
      <c r="B76" s="0" t="n">
        <v>3</v>
      </c>
      <c r="C76" s="0" t="n">
        <f aca="false">references_description!C$4</f>
        <v>25</v>
      </c>
      <c r="D76" s="0" t="str">
        <f aca="false">references_description!F$4</f>
        <v>SiO2(am)</v>
      </c>
      <c r="E76" s="0" t="str">
        <f aca="false">references_description!G$10</f>
        <v>NaHCO3</v>
      </c>
      <c r="H76" s="0" t="n">
        <v>0.51</v>
      </c>
      <c r="K76" s="0" t="n">
        <v>0.00199</v>
      </c>
    </row>
    <row r="77" customFormat="false" ht="14.5" hidden="false" customHeight="false" outlineLevel="0" collapsed="false">
      <c r="A77" s="0" t="str">
        <f aca="false">references!B$4</f>
        <v>MAR/WAR1980</v>
      </c>
      <c r="B77" s="0" t="n">
        <v>4</v>
      </c>
      <c r="C77" s="0" t="n">
        <f aca="false">references_description!C$4</f>
        <v>25</v>
      </c>
      <c r="D77" s="0" t="str">
        <f aca="false">references_description!F$4</f>
        <v>SiO2(am)</v>
      </c>
      <c r="E77" s="0" t="str">
        <f aca="false">references_description!G$10</f>
        <v>NaHCO3</v>
      </c>
      <c r="H77" s="0" t="n">
        <v>0.76</v>
      </c>
      <c r="K77" s="0" t="n">
        <v>0.00201</v>
      </c>
    </row>
    <row r="78" customFormat="false" ht="14.5" hidden="false" customHeight="false" outlineLevel="0" collapsed="false">
      <c r="A78" s="0" t="str">
        <f aca="false">references!B$4</f>
        <v>MAR/WAR1980</v>
      </c>
      <c r="B78" s="0" t="n">
        <v>5</v>
      </c>
      <c r="C78" s="0" t="n">
        <f aca="false">references_description!C$4</f>
        <v>25</v>
      </c>
      <c r="D78" s="0" t="str">
        <f aca="false">references_description!F$4</f>
        <v>SiO2(am)</v>
      </c>
      <c r="E78" s="0" t="str">
        <f aca="false">references_description!G$10</f>
        <v>NaHCO3</v>
      </c>
      <c r="H78" s="0" t="n">
        <v>1.02</v>
      </c>
      <c r="K78" s="0" t="n">
        <v>0.00203</v>
      </c>
    </row>
    <row r="79" customFormat="false" ht="14.5" hidden="false" customHeight="false" outlineLevel="0" collapsed="false">
      <c r="A79" s="0" t="str">
        <f aca="false">references!B$4</f>
        <v>MAR/WAR1980</v>
      </c>
      <c r="B79" s="0" t="n">
        <v>6</v>
      </c>
      <c r="C79" s="0" t="n">
        <f aca="false">references_description!C$4</f>
        <v>25</v>
      </c>
      <c r="D79" s="0" t="str">
        <f aca="false">references_description!F$4</f>
        <v>SiO2(am)</v>
      </c>
      <c r="E79" s="0" t="str">
        <f aca="false">references_description!G$10</f>
        <v>NaHCO3</v>
      </c>
      <c r="H79" s="0" t="n">
        <v>1.29</v>
      </c>
      <c r="K79" s="0" t="n">
        <v>0.00205</v>
      </c>
      <c r="O79" s="0" t="s">
        <v>296</v>
      </c>
    </row>
    <row r="80" customFormat="false" ht="14.5" hidden="false" customHeight="false" outlineLevel="0" collapsed="false">
      <c r="A80" s="0" t="str">
        <f aca="false">references!B$4</f>
        <v>MAR/WAR1980</v>
      </c>
      <c r="B80" s="0" t="n">
        <v>1</v>
      </c>
      <c r="C80" s="0" t="n">
        <f aca="false">references_description!C$4</f>
        <v>25</v>
      </c>
      <c r="D80" s="0" t="str">
        <f aca="false">references_description!F$4</f>
        <v>SiO2(am)</v>
      </c>
      <c r="E80" s="0" t="str">
        <f aca="false">references_description!G$11</f>
        <v>KNO3</v>
      </c>
      <c r="H80" s="0" t="n">
        <v>0</v>
      </c>
      <c r="K80" s="0" t="n">
        <v>0.0022</v>
      </c>
    </row>
    <row r="81" customFormat="false" ht="14.5" hidden="false" customHeight="false" outlineLevel="0" collapsed="false">
      <c r="A81" s="0" t="str">
        <f aca="false">references!B$4</f>
        <v>MAR/WAR1980</v>
      </c>
      <c r="B81" s="0" t="n">
        <v>2</v>
      </c>
      <c r="C81" s="0" t="n">
        <f aca="false">references_description!C$4</f>
        <v>25</v>
      </c>
      <c r="D81" s="0" t="str">
        <f aca="false">references_description!F$4</f>
        <v>SiO2(am)</v>
      </c>
      <c r="E81" s="0" t="str">
        <f aca="false">references_description!G$11</f>
        <v>KNO3</v>
      </c>
      <c r="H81" s="0" t="n">
        <v>0.28</v>
      </c>
      <c r="K81" s="0" t="n">
        <v>0.00203</v>
      </c>
    </row>
    <row r="82" customFormat="false" ht="14.5" hidden="false" customHeight="false" outlineLevel="0" collapsed="false">
      <c r="A82" s="0" t="str">
        <f aca="false">references!B$4</f>
        <v>MAR/WAR1980</v>
      </c>
      <c r="B82" s="0" t="n">
        <v>3</v>
      </c>
      <c r="C82" s="0" t="n">
        <f aca="false">references_description!C$4</f>
        <v>25</v>
      </c>
      <c r="D82" s="0" t="str">
        <f aca="false">references_description!F$4</f>
        <v>SiO2(am)</v>
      </c>
      <c r="E82" s="0" t="str">
        <f aca="false">references_description!G$11</f>
        <v>KNO3</v>
      </c>
      <c r="H82" s="0" t="n">
        <v>0.56</v>
      </c>
      <c r="K82" s="0" t="n">
        <v>0.002</v>
      </c>
    </row>
    <row r="83" customFormat="false" ht="14.5" hidden="false" customHeight="false" outlineLevel="0" collapsed="false">
      <c r="A83" s="0" t="str">
        <f aca="false">references!B$4</f>
        <v>MAR/WAR1980</v>
      </c>
      <c r="B83" s="0" t="n">
        <v>4</v>
      </c>
      <c r="C83" s="0" t="n">
        <f aca="false">references_description!C$4</f>
        <v>25</v>
      </c>
      <c r="D83" s="0" t="str">
        <f aca="false">references_description!F$4</f>
        <v>SiO2(am)</v>
      </c>
      <c r="E83" s="0" t="str">
        <f aca="false">references_description!G$11</f>
        <v>KNO3</v>
      </c>
      <c r="H83" s="0" t="n">
        <v>0.85</v>
      </c>
      <c r="K83" s="0" t="n">
        <v>0.00194</v>
      </c>
    </row>
    <row r="84" customFormat="false" ht="14.5" hidden="false" customHeight="false" outlineLevel="0" collapsed="false">
      <c r="A84" s="0" t="str">
        <f aca="false">references!B$4</f>
        <v>MAR/WAR1980</v>
      </c>
      <c r="B84" s="0" t="n">
        <v>5</v>
      </c>
      <c r="C84" s="0" t="n">
        <f aca="false">references_description!C$4</f>
        <v>25</v>
      </c>
      <c r="D84" s="0" t="str">
        <f aca="false">references_description!F$4</f>
        <v>SiO2(am)</v>
      </c>
      <c r="E84" s="0" t="str">
        <f aca="false">references_description!G$11</f>
        <v>KNO3</v>
      </c>
      <c r="H84" s="0" t="n">
        <v>1.15</v>
      </c>
      <c r="K84" s="0" t="n">
        <v>0.00196</v>
      </c>
    </row>
    <row r="85" customFormat="false" ht="14.5" hidden="false" customHeight="false" outlineLevel="0" collapsed="false">
      <c r="A85" s="0" t="str">
        <f aca="false">references!B$4</f>
        <v>MAR/WAR1980</v>
      </c>
      <c r="B85" s="0" t="n">
        <v>6</v>
      </c>
      <c r="C85" s="0" t="n">
        <f aca="false">references_description!C$4</f>
        <v>25</v>
      </c>
      <c r="D85" s="0" t="str">
        <f aca="false">references_description!F$4</f>
        <v>SiO2(am)</v>
      </c>
      <c r="E85" s="0" t="str">
        <f aca="false">references_description!G$11</f>
        <v>KNO3</v>
      </c>
      <c r="H85" s="0" t="n">
        <v>1.47</v>
      </c>
      <c r="K85" s="0" t="n">
        <v>0.00188</v>
      </c>
    </row>
    <row r="86" customFormat="false" ht="14.5" hidden="false" customHeight="false" outlineLevel="0" collapsed="false">
      <c r="A86" s="0" t="str">
        <f aca="false">references!B$4</f>
        <v>MAR/WAR1980</v>
      </c>
      <c r="B86" s="0" t="n">
        <v>7</v>
      </c>
      <c r="C86" s="0" t="n">
        <f aca="false">references_description!C$4</f>
        <v>25</v>
      </c>
      <c r="D86" s="0" t="str">
        <f aca="false">references_description!F$4</f>
        <v>SiO2(am)</v>
      </c>
      <c r="E86" s="0" t="str">
        <f aca="false">references_description!G$11</f>
        <v>KNO3</v>
      </c>
      <c r="H86" s="0" t="n">
        <v>1.77</v>
      </c>
      <c r="K86" s="0" t="n">
        <v>0.00189</v>
      </c>
    </row>
    <row r="87" customFormat="false" ht="14.5" hidden="false" customHeight="false" outlineLevel="0" collapsed="false">
      <c r="A87" s="0" t="str">
        <f aca="false">references!B$4</f>
        <v>MAR/WAR1980</v>
      </c>
      <c r="B87" s="0" t="n">
        <v>8</v>
      </c>
      <c r="C87" s="0" t="n">
        <f aca="false">references_description!C$4</f>
        <v>25</v>
      </c>
      <c r="D87" s="0" t="str">
        <f aca="false">references_description!F$4</f>
        <v>SiO2(am)</v>
      </c>
      <c r="E87" s="0" t="str">
        <f aca="false">references_description!G$11</f>
        <v>KNO3</v>
      </c>
      <c r="H87" s="0" t="n">
        <v>2.1</v>
      </c>
      <c r="K87" s="0" t="n">
        <v>0.00183</v>
      </c>
    </row>
    <row r="88" customFormat="false" ht="14.5" hidden="false" customHeight="false" outlineLevel="0" collapsed="false">
      <c r="A88" s="0" t="str">
        <f aca="false">references!B$4</f>
        <v>MAR/WAR1980</v>
      </c>
      <c r="B88" s="0" t="n">
        <v>9</v>
      </c>
      <c r="C88" s="0" t="n">
        <f aca="false">references_description!C$4</f>
        <v>25</v>
      </c>
      <c r="D88" s="0" t="str">
        <f aca="false">references_description!F$4</f>
        <v>SiO2(am)</v>
      </c>
      <c r="E88" s="0" t="str">
        <f aca="false">references_description!G$11</f>
        <v>KNO3</v>
      </c>
      <c r="H88" s="0" t="n">
        <v>2.43</v>
      </c>
      <c r="K88" s="0" t="n">
        <v>0.00181</v>
      </c>
    </row>
    <row r="89" customFormat="false" ht="14.5" hidden="false" customHeight="false" outlineLevel="0" collapsed="false">
      <c r="A89" s="0" t="str">
        <f aca="false">references!B$4</f>
        <v>MAR/WAR1980</v>
      </c>
      <c r="B89" s="0" t="n">
        <v>10</v>
      </c>
      <c r="C89" s="0" t="n">
        <f aca="false">references_description!C$4</f>
        <v>25</v>
      </c>
      <c r="D89" s="0" t="str">
        <f aca="false">references_description!F$4</f>
        <v>SiO2(am)</v>
      </c>
      <c r="E89" s="0" t="str">
        <f aca="false">references_description!G$11</f>
        <v>KNO3</v>
      </c>
      <c r="H89" s="0" t="n">
        <v>2.71</v>
      </c>
      <c r="K89" s="0" t="n">
        <v>0.00177</v>
      </c>
    </row>
    <row r="90" customFormat="false" ht="14.5" hidden="false" customHeight="false" outlineLevel="0" collapsed="false">
      <c r="A90" s="0" t="str">
        <f aca="false">references!B$4</f>
        <v>MAR/WAR1980</v>
      </c>
      <c r="B90" s="0" t="n">
        <v>11</v>
      </c>
      <c r="C90" s="0" t="n">
        <f aca="false">references_description!C$4</f>
        <v>25</v>
      </c>
      <c r="D90" s="0" t="str">
        <f aca="false">references_description!F$4</f>
        <v>SiO2(am)</v>
      </c>
      <c r="E90" s="0" t="str">
        <f aca="false">references_description!G$11</f>
        <v>KNO3</v>
      </c>
      <c r="H90" s="0" t="n">
        <v>3.12</v>
      </c>
      <c r="K90" s="0" t="n">
        <v>0.00174</v>
      </c>
    </row>
    <row r="91" customFormat="false" ht="14.5" hidden="false" customHeight="false" outlineLevel="0" collapsed="false">
      <c r="A91" s="0" t="str">
        <f aca="false">references!B$4</f>
        <v>MAR/WAR1980</v>
      </c>
      <c r="B91" s="0" t="n">
        <v>12</v>
      </c>
      <c r="C91" s="0" t="n">
        <f aca="false">references_description!C$4</f>
        <v>25</v>
      </c>
      <c r="D91" s="0" t="str">
        <f aca="false">references_description!F$4</f>
        <v>SiO2(am)</v>
      </c>
      <c r="E91" s="0" t="str">
        <f aca="false">references_description!G$11</f>
        <v>KNO3</v>
      </c>
      <c r="H91" s="0" t="n">
        <v>3.76</v>
      </c>
      <c r="K91" s="0" t="n">
        <v>0.00175</v>
      </c>
      <c r="O91" s="0" t="s">
        <v>296</v>
      </c>
    </row>
    <row r="92" customFormat="false" ht="14.5" hidden="false" customHeight="false" outlineLevel="0" collapsed="false">
      <c r="A92" s="0" t="str">
        <f aca="false">references!B$4</f>
        <v>MAR/WAR1980</v>
      </c>
      <c r="B92" s="0" t="n">
        <v>1</v>
      </c>
      <c r="C92" s="0" t="n">
        <f aca="false">references_description!C$4</f>
        <v>25</v>
      </c>
      <c r="D92" s="0" t="str">
        <f aca="false">references_description!F$4</f>
        <v>SiO2(am)</v>
      </c>
      <c r="E92" s="0" t="str">
        <f aca="false">references_description!G$12</f>
        <v>LiNO3</v>
      </c>
      <c r="H92" s="0" t="n">
        <v>0</v>
      </c>
      <c r="K92" s="0" t="n">
        <v>0.00211</v>
      </c>
    </row>
    <row r="93" customFormat="false" ht="14.5" hidden="false" customHeight="false" outlineLevel="0" collapsed="false">
      <c r="A93" s="0" t="str">
        <f aca="false">references!B$4</f>
        <v>MAR/WAR1980</v>
      </c>
      <c r="B93" s="0" t="n">
        <v>2</v>
      </c>
      <c r="C93" s="0" t="n">
        <f aca="false">references_description!C$4</f>
        <v>25</v>
      </c>
      <c r="D93" s="0" t="str">
        <f aca="false">references_description!F$4</f>
        <v>SiO2(am)</v>
      </c>
      <c r="E93" s="0" t="str">
        <f aca="false">references_description!G$12</f>
        <v>LiNO3</v>
      </c>
      <c r="H93" s="0" t="n">
        <v>0.41</v>
      </c>
      <c r="K93" s="0" t="n">
        <v>0.00183</v>
      </c>
    </row>
    <row r="94" customFormat="false" ht="14.5" hidden="false" customHeight="false" outlineLevel="0" collapsed="false">
      <c r="A94" s="0" t="str">
        <f aca="false">references!B$4</f>
        <v>MAR/WAR1980</v>
      </c>
      <c r="B94" s="0" t="n">
        <v>3</v>
      </c>
      <c r="C94" s="0" t="n">
        <f aca="false">references_description!C$4</f>
        <v>25</v>
      </c>
      <c r="D94" s="0" t="str">
        <f aca="false">references_description!F$4</f>
        <v>SiO2(am)</v>
      </c>
      <c r="E94" s="0" t="str">
        <f aca="false">references_description!G$12</f>
        <v>LiNO3</v>
      </c>
      <c r="H94" s="0" t="n">
        <v>0.82</v>
      </c>
      <c r="K94" s="0" t="n">
        <v>0.0016</v>
      </c>
    </row>
    <row r="95" customFormat="false" ht="14.5" hidden="false" customHeight="false" outlineLevel="0" collapsed="false">
      <c r="A95" s="0" t="str">
        <f aca="false">references!B$4</f>
        <v>MAR/WAR1980</v>
      </c>
      <c r="B95" s="0" t="n">
        <v>4</v>
      </c>
      <c r="C95" s="0" t="n">
        <f aca="false">references_description!C$4</f>
        <v>25</v>
      </c>
      <c r="D95" s="0" t="str">
        <f aca="false">references_description!F$4</f>
        <v>SiO2(am)</v>
      </c>
      <c r="E95" s="0" t="str">
        <f aca="false">references_description!G$12</f>
        <v>LiNO3</v>
      </c>
      <c r="H95" s="0" t="n">
        <v>1.25</v>
      </c>
      <c r="K95" s="0" t="n">
        <v>0.00142</v>
      </c>
    </row>
    <row r="96" customFormat="false" ht="14.5" hidden="false" customHeight="false" outlineLevel="0" collapsed="false">
      <c r="A96" s="0" t="str">
        <f aca="false">references!B$4</f>
        <v>MAR/WAR1980</v>
      </c>
      <c r="B96" s="0" t="n">
        <v>5</v>
      </c>
      <c r="C96" s="0" t="n">
        <f aca="false">references_description!C$4</f>
        <v>25</v>
      </c>
      <c r="D96" s="0" t="str">
        <f aca="false">references_description!F$4</f>
        <v>SiO2(am)</v>
      </c>
      <c r="E96" s="0" t="str">
        <f aca="false">references_description!G$12</f>
        <v>LiNO3</v>
      </c>
      <c r="H96" s="0" t="n">
        <v>1.68</v>
      </c>
      <c r="K96" s="0" t="n">
        <v>0.00124</v>
      </c>
    </row>
    <row r="97" customFormat="false" ht="14.5" hidden="false" customHeight="false" outlineLevel="0" collapsed="false">
      <c r="A97" s="0" t="str">
        <f aca="false">references!B$4</f>
        <v>MAR/WAR1980</v>
      </c>
      <c r="B97" s="0" t="n">
        <v>6</v>
      </c>
      <c r="C97" s="0" t="n">
        <f aca="false">references_description!C$4</f>
        <v>25</v>
      </c>
      <c r="D97" s="0" t="str">
        <f aca="false">references_description!F$4</f>
        <v>SiO2(am)</v>
      </c>
      <c r="E97" s="0" t="str">
        <f aca="false">references_description!G$12</f>
        <v>LiNO3</v>
      </c>
      <c r="H97" s="0" t="n">
        <v>2.13</v>
      </c>
      <c r="K97" s="0" t="n">
        <v>0.00109</v>
      </c>
    </row>
    <row r="98" customFormat="false" ht="14.5" hidden="false" customHeight="false" outlineLevel="0" collapsed="false">
      <c r="A98" s="0" t="str">
        <f aca="false">references!B$4</f>
        <v>MAR/WAR1980</v>
      </c>
      <c r="B98" s="0" t="n">
        <v>7</v>
      </c>
      <c r="C98" s="0" t="n">
        <f aca="false">references_description!C$4</f>
        <v>25</v>
      </c>
      <c r="D98" s="0" t="str">
        <f aca="false">references_description!F$4</f>
        <v>SiO2(am)</v>
      </c>
      <c r="E98" s="0" t="str">
        <f aca="false">references_description!G$12</f>
        <v>LiNO3</v>
      </c>
      <c r="H98" s="0" t="n">
        <v>2.59</v>
      </c>
      <c r="K98" s="0" t="n">
        <v>0.000935</v>
      </c>
    </row>
    <row r="99" customFormat="false" ht="14.5" hidden="false" customHeight="false" outlineLevel="0" collapsed="false">
      <c r="A99" s="0" t="str">
        <f aca="false">references!B$4</f>
        <v>MAR/WAR1980</v>
      </c>
      <c r="B99" s="0" t="n">
        <v>8</v>
      </c>
      <c r="C99" s="0" t="n">
        <f aca="false">references_description!C$4</f>
        <v>25</v>
      </c>
      <c r="D99" s="0" t="str">
        <f aca="false">references_description!F$4</f>
        <v>SiO2(am)</v>
      </c>
      <c r="E99" s="0" t="str">
        <f aca="false">references_description!G$12</f>
        <v>LiNO3</v>
      </c>
      <c r="H99" s="0" t="n">
        <v>3.55</v>
      </c>
      <c r="K99" s="0" t="n">
        <v>0.000729</v>
      </c>
    </row>
    <row r="100" customFormat="false" ht="14.5" hidden="false" customHeight="false" outlineLevel="0" collapsed="false">
      <c r="A100" s="0" t="str">
        <f aca="false">references!B$4</f>
        <v>MAR/WAR1980</v>
      </c>
      <c r="B100" s="0" t="n">
        <v>9</v>
      </c>
      <c r="C100" s="0" t="n">
        <f aca="false">references_description!C$4</f>
        <v>25</v>
      </c>
      <c r="D100" s="0" t="str">
        <f aca="false">references_description!F$4</f>
        <v>SiO2(am)</v>
      </c>
      <c r="E100" s="0" t="str">
        <f aca="false">references_description!G$12</f>
        <v>LiNO3</v>
      </c>
      <c r="H100" s="0" t="n">
        <v>4.57</v>
      </c>
      <c r="K100" s="0" t="n">
        <v>0.000533</v>
      </c>
    </row>
    <row r="101" customFormat="false" ht="14.5" hidden="false" customHeight="false" outlineLevel="0" collapsed="false">
      <c r="A101" s="0" t="str">
        <f aca="false">references!B$4</f>
        <v>MAR/WAR1980</v>
      </c>
      <c r="B101" s="0" t="n">
        <v>10</v>
      </c>
      <c r="C101" s="0" t="n">
        <f aca="false">references_description!C$4</f>
        <v>25</v>
      </c>
      <c r="D101" s="0" t="str">
        <f aca="false">references_description!F$4</f>
        <v>SiO2(am)</v>
      </c>
      <c r="E101" s="0" t="str">
        <f aca="false">references_description!G$12</f>
        <v>LiNO3</v>
      </c>
      <c r="H101" s="0" t="n">
        <v>6.79</v>
      </c>
      <c r="K101" s="0" t="n">
        <v>0.000323</v>
      </c>
    </row>
    <row r="102" customFormat="false" ht="14.5" hidden="false" customHeight="false" outlineLevel="0" collapsed="false">
      <c r="A102" s="0" t="str">
        <f aca="false">references!B$4</f>
        <v>MAR/WAR1980</v>
      </c>
      <c r="B102" s="0" t="n">
        <v>11</v>
      </c>
      <c r="C102" s="0" t="n">
        <f aca="false">references_description!C$4</f>
        <v>25</v>
      </c>
      <c r="D102" s="0" t="str">
        <f aca="false">references_description!F$4</f>
        <v>SiO2(am)</v>
      </c>
      <c r="E102" s="0" t="str">
        <f aca="false">references_description!G$12</f>
        <v>LiNO3</v>
      </c>
      <c r="H102" s="0" t="n">
        <v>8.01</v>
      </c>
      <c r="K102" s="0" t="n">
        <v>0.000249</v>
      </c>
    </row>
    <row r="103" customFormat="false" ht="14.5" hidden="false" customHeight="false" outlineLevel="0" collapsed="false">
      <c r="A103" s="0" t="str">
        <f aca="false">references!B$4</f>
        <v>MAR/WAR1980</v>
      </c>
      <c r="B103" s="0" t="n">
        <v>12</v>
      </c>
      <c r="C103" s="0" t="n">
        <f aca="false">references_description!C$4</f>
        <v>25</v>
      </c>
      <c r="D103" s="0" t="str">
        <f aca="false">references_description!F$4</f>
        <v>SiO2(am)</v>
      </c>
      <c r="E103" s="0" t="str">
        <f aca="false">references_description!G$12</f>
        <v>LiNO3</v>
      </c>
      <c r="H103" s="0" t="n">
        <v>9.29</v>
      </c>
      <c r="K103" s="0" t="n">
        <v>0.000197</v>
      </c>
    </row>
    <row r="104" customFormat="false" ht="14.5" hidden="false" customHeight="false" outlineLevel="0" collapsed="false">
      <c r="A104" s="0" t="str">
        <f aca="false">references!B$4</f>
        <v>MAR/WAR1980</v>
      </c>
      <c r="B104" s="0" t="n">
        <v>13</v>
      </c>
      <c r="C104" s="0" t="n">
        <f aca="false">references_description!C$4</f>
        <v>25</v>
      </c>
      <c r="D104" s="0" t="str">
        <f aca="false">references_description!F$4</f>
        <v>SiO2(am)</v>
      </c>
      <c r="E104" s="0" t="str">
        <f aca="false">references_description!G$12</f>
        <v>LiNO3</v>
      </c>
      <c r="H104" s="0" t="n">
        <v>10.65</v>
      </c>
      <c r="K104" s="0" t="n">
        <v>0.000152</v>
      </c>
    </row>
    <row r="105" customFormat="false" ht="14.5" hidden="false" customHeight="false" outlineLevel="0" collapsed="false">
      <c r="A105" s="0" t="str">
        <f aca="false">references!B$4</f>
        <v>MAR/WAR1980</v>
      </c>
      <c r="B105" s="0" t="n">
        <v>14</v>
      </c>
      <c r="C105" s="0" t="n">
        <f aca="false">references_description!C$4</f>
        <v>25</v>
      </c>
      <c r="D105" s="0" t="str">
        <f aca="false">references_description!F$4</f>
        <v>SiO2(am)</v>
      </c>
      <c r="E105" s="0" t="str">
        <f aca="false">references_description!G$12</f>
        <v>LiNO3</v>
      </c>
      <c r="H105" s="0" t="n">
        <v>12.08</v>
      </c>
      <c r="K105" s="0" t="n">
        <v>0.000118</v>
      </c>
      <c r="O105" s="0" t="s">
        <v>296</v>
      </c>
    </row>
    <row r="106" customFormat="false" ht="14.5" hidden="false" customHeight="false" outlineLevel="0" collapsed="false">
      <c r="A106" s="0" t="str">
        <f aca="false">references!B$4</f>
        <v>MAR/WAR1980</v>
      </c>
      <c r="B106" s="0" t="n">
        <v>1</v>
      </c>
      <c r="C106" s="0" t="n">
        <f aca="false">references_description!C$4</f>
        <v>25</v>
      </c>
      <c r="D106" s="0" t="str">
        <f aca="false">references_description!F$4</f>
        <v>SiO2(am)</v>
      </c>
      <c r="E106" s="0" t="str">
        <f aca="false">references_description!G$13</f>
        <v>MgSO4</v>
      </c>
      <c r="H106" s="0" t="n">
        <v>0</v>
      </c>
      <c r="K106" s="0" t="n">
        <v>0.00218</v>
      </c>
    </row>
    <row r="107" customFormat="false" ht="14.5" hidden="false" customHeight="false" outlineLevel="0" collapsed="false">
      <c r="A107" s="0" t="str">
        <f aca="false">references!B$4</f>
        <v>MAR/WAR1980</v>
      </c>
      <c r="B107" s="0" t="n">
        <v>2</v>
      </c>
      <c r="C107" s="0" t="n">
        <f aca="false">references_description!C$4</f>
        <v>25</v>
      </c>
      <c r="D107" s="0" t="str">
        <f aca="false">references_description!F$4</f>
        <v>SiO2(am)</v>
      </c>
      <c r="E107" s="0" t="str">
        <f aca="false">references_description!G$13</f>
        <v>MgSO4</v>
      </c>
      <c r="H107" s="0" t="n">
        <v>0.25</v>
      </c>
      <c r="K107" s="0" t="n">
        <v>0.00205</v>
      </c>
    </row>
    <row r="108" customFormat="false" ht="14.5" hidden="false" customHeight="false" outlineLevel="0" collapsed="false">
      <c r="A108" s="0" t="str">
        <f aca="false">references!B$4</f>
        <v>MAR/WAR1980</v>
      </c>
      <c r="B108" s="0" t="n">
        <v>3</v>
      </c>
      <c r="C108" s="0" t="n">
        <f aca="false">references_description!C$4</f>
        <v>25</v>
      </c>
      <c r="D108" s="0" t="str">
        <f aca="false">references_description!F$4</f>
        <v>SiO2(am)</v>
      </c>
      <c r="E108" s="0" t="str">
        <f aca="false">references_description!G$13</f>
        <v>MgSO4</v>
      </c>
      <c r="H108" s="0" t="n">
        <v>0.5</v>
      </c>
      <c r="K108" s="0" t="n">
        <v>0.00192</v>
      </c>
    </row>
    <row r="109" customFormat="false" ht="14.5" hidden="false" customHeight="false" outlineLevel="0" collapsed="false">
      <c r="A109" s="0" t="str">
        <f aca="false">references!B$4</f>
        <v>MAR/WAR1980</v>
      </c>
      <c r="B109" s="0" t="n">
        <v>4</v>
      </c>
      <c r="C109" s="0" t="n">
        <f aca="false">references_description!C$4</f>
        <v>25</v>
      </c>
      <c r="D109" s="0" t="str">
        <f aca="false">references_description!F$4</f>
        <v>SiO2(am)</v>
      </c>
      <c r="E109" s="0" t="str">
        <f aca="false">references_description!G$13</f>
        <v>MgSO4</v>
      </c>
      <c r="H109" s="0" t="n">
        <v>1.01</v>
      </c>
      <c r="K109" s="0" t="n">
        <v>0.00164</v>
      </c>
    </row>
    <row r="110" customFormat="false" ht="14.5" hidden="false" customHeight="false" outlineLevel="0" collapsed="false">
      <c r="A110" s="0" t="str">
        <f aca="false">references!B$4</f>
        <v>MAR/WAR1980</v>
      </c>
      <c r="B110" s="0" t="n">
        <v>5</v>
      </c>
      <c r="C110" s="0" t="n">
        <f aca="false">references_description!C$4</f>
        <v>25</v>
      </c>
      <c r="D110" s="0" t="str">
        <f aca="false">references_description!F$4</f>
        <v>SiO2(am)</v>
      </c>
      <c r="E110" s="0" t="str">
        <f aca="false">references_description!G$13</f>
        <v>MgSO4</v>
      </c>
      <c r="H110" s="0" t="n">
        <v>1.52</v>
      </c>
      <c r="K110" s="0" t="n">
        <v>0.00134</v>
      </c>
    </row>
    <row r="111" customFormat="false" ht="14.5" hidden="false" customHeight="false" outlineLevel="0" collapsed="false">
      <c r="A111" s="0" t="str">
        <f aca="false">references!B$4</f>
        <v>MAR/WAR1980</v>
      </c>
      <c r="B111" s="0" t="n">
        <v>6</v>
      </c>
      <c r="C111" s="0" t="n">
        <f aca="false">references_description!C$4</f>
        <v>25</v>
      </c>
      <c r="D111" s="0" t="str">
        <f aca="false">references_description!F$4</f>
        <v>SiO2(am)</v>
      </c>
      <c r="E111" s="0" t="str">
        <f aca="false">references_description!G$13</f>
        <v>MgSO4</v>
      </c>
      <c r="H111" s="0" t="n">
        <v>2.05</v>
      </c>
      <c r="K111" s="0" t="n">
        <v>0.00107</v>
      </c>
    </row>
    <row r="112" customFormat="false" ht="14.5" hidden="false" customHeight="false" outlineLevel="0" collapsed="false">
      <c r="A112" s="0" t="str">
        <f aca="false">references!B$4</f>
        <v>MAR/WAR1980</v>
      </c>
      <c r="B112" s="0" t="n">
        <v>7</v>
      </c>
      <c r="C112" s="0" t="n">
        <f aca="false">references_description!C$4</f>
        <v>25</v>
      </c>
      <c r="D112" s="0" t="str">
        <f aca="false">references_description!F$4</f>
        <v>SiO2(am)</v>
      </c>
      <c r="E112" s="0" t="str">
        <f aca="false">references_description!G$13</f>
        <v>MgSO4</v>
      </c>
      <c r="H112" s="0" t="n">
        <v>2.59</v>
      </c>
      <c r="K112" s="0" t="n">
        <v>0.000804</v>
      </c>
    </row>
    <row r="113" customFormat="false" ht="14.5" hidden="false" customHeight="false" outlineLevel="0" collapsed="false">
      <c r="A113" s="0" t="str">
        <f aca="false">references!B$4</f>
        <v>MAR/WAR1980</v>
      </c>
      <c r="B113" s="0" t="n">
        <v>8</v>
      </c>
      <c r="C113" s="0" t="n">
        <f aca="false">references_description!C$4</f>
        <v>25</v>
      </c>
      <c r="D113" s="0" t="str">
        <f aca="false">references_description!F$4</f>
        <v>SiO2(am)</v>
      </c>
      <c r="E113" s="0" t="str">
        <f aca="false">references_description!G$13</f>
        <v>MgSO4</v>
      </c>
      <c r="H113" s="0" t="n">
        <v>3.03</v>
      </c>
      <c r="K113" s="0" t="n">
        <v>0.000675</v>
      </c>
      <c r="O113" s="0" t="s">
        <v>296</v>
      </c>
    </row>
    <row r="114" customFormat="false" ht="14.5" hidden="false" customHeight="false" outlineLevel="0" collapsed="false">
      <c r="A114" s="0" t="str">
        <f aca="false">references!B$7</f>
        <v>MAR1980b</v>
      </c>
      <c r="B114" s="0" t="n">
        <v>1</v>
      </c>
      <c r="C114" s="0" t="n">
        <f aca="false">references_description!C$4</f>
        <v>25</v>
      </c>
      <c r="D114" s="0" t="str">
        <f aca="false">references_description!F$14</f>
        <v>SiO2(am)</v>
      </c>
      <c r="E114" s="0" t="str">
        <f aca="false">references_description!G$14</f>
        <v>NaNO3</v>
      </c>
      <c r="H114" s="0" t="n">
        <v>0</v>
      </c>
      <c r="K114" s="0" t="n">
        <v>0.00218</v>
      </c>
      <c r="O114" s="0" t="s">
        <v>295</v>
      </c>
    </row>
    <row r="115" customFormat="false" ht="14.5" hidden="false" customHeight="false" outlineLevel="0" collapsed="false">
      <c r="A115" s="0" t="str">
        <f aca="false">references!B$7</f>
        <v>MAR1980b</v>
      </c>
      <c r="B115" s="0" t="n">
        <v>2</v>
      </c>
      <c r="C115" s="0" t="n">
        <f aca="false">references_description!C$4</f>
        <v>25</v>
      </c>
      <c r="D115" s="0" t="str">
        <f aca="false">references_description!F$14</f>
        <v>SiO2(am)</v>
      </c>
      <c r="E115" s="0" t="str">
        <f aca="false">references_description!G$14</f>
        <v>NaNO3</v>
      </c>
      <c r="H115" s="0" t="n">
        <v>0.51</v>
      </c>
      <c r="K115" s="0" t="n">
        <v>0.00186</v>
      </c>
    </row>
    <row r="116" customFormat="false" ht="14.5" hidden="false" customHeight="false" outlineLevel="0" collapsed="false">
      <c r="A116" s="0" t="str">
        <f aca="false">references!B$7</f>
        <v>MAR1980b</v>
      </c>
      <c r="B116" s="0" t="n">
        <v>3</v>
      </c>
      <c r="C116" s="0" t="n">
        <f aca="false">references_description!C$4</f>
        <v>25</v>
      </c>
      <c r="D116" s="0" t="str">
        <f aca="false">references_description!F$14</f>
        <v>SiO2(am)</v>
      </c>
      <c r="E116" s="0" t="str">
        <f aca="false">references_description!G$14</f>
        <v>NaNO3</v>
      </c>
      <c r="H116" s="0" t="n">
        <v>1.03</v>
      </c>
      <c r="K116" s="0" t="n">
        <v>0.00171</v>
      </c>
    </row>
    <row r="117" customFormat="false" ht="14.5" hidden="false" customHeight="false" outlineLevel="0" collapsed="false">
      <c r="A117" s="0" t="str">
        <f aca="false">references!B$7</f>
        <v>MAR1980b</v>
      </c>
      <c r="B117" s="0" t="n">
        <v>4</v>
      </c>
      <c r="C117" s="0" t="n">
        <f aca="false">references_description!C$4</f>
        <v>25</v>
      </c>
      <c r="D117" s="0" t="str">
        <f aca="false">references_description!F$14</f>
        <v>SiO2(am)</v>
      </c>
      <c r="E117" s="0" t="str">
        <f aca="false">references_description!G$14</f>
        <v>NaNO3</v>
      </c>
      <c r="H117" s="0" t="n">
        <v>1.57</v>
      </c>
      <c r="K117" s="0" t="n">
        <v>0.00156</v>
      </c>
    </row>
    <row r="118" customFormat="false" ht="14.5" hidden="false" customHeight="false" outlineLevel="0" collapsed="false">
      <c r="A118" s="0" t="str">
        <f aca="false">references!B$7</f>
        <v>MAR1980b</v>
      </c>
      <c r="B118" s="0" t="n">
        <v>5</v>
      </c>
      <c r="C118" s="0" t="n">
        <f aca="false">references_description!C$4</f>
        <v>25</v>
      </c>
      <c r="D118" s="0" t="str">
        <f aca="false">references_description!F$14</f>
        <v>SiO2(am)</v>
      </c>
      <c r="E118" s="0" t="str">
        <f aca="false">references_description!G$14</f>
        <v>NaNO3</v>
      </c>
      <c r="H118" s="0" t="n">
        <v>2.12</v>
      </c>
      <c r="K118" s="0" t="n">
        <v>0.00143</v>
      </c>
    </row>
    <row r="119" customFormat="false" ht="14.5" hidden="false" customHeight="false" outlineLevel="0" collapsed="false">
      <c r="A119" s="0" t="str">
        <f aca="false">references!B$7</f>
        <v>MAR1980b</v>
      </c>
      <c r="B119" s="0" t="n">
        <v>6</v>
      </c>
      <c r="C119" s="0" t="n">
        <f aca="false">references_description!C$4</f>
        <v>25</v>
      </c>
      <c r="D119" s="0" t="str">
        <f aca="false">references_description!F$14</f>
        <v>SiO2(am)</v>
      </c>
      <c r="E119" s="0" t="str">
        <f aca="false">references_description!G$14</f>
        <v>NaNO3</v>
      </c>
      <c r="H119" s="0" t="n">
        <v>2.76</v>
      </c>
      <c r="K119" s="0" t="n">
        <v>0.00126</v>
      </c>
    </row>
    <row r="120" customFormat="false" ht="14.5" hidden="false" customHeight="false" outlineLevel="0" collapsed="false">
      <c r="A120" s="0" t="str">
        <f aca="false">references!B$7</f>
        <v>MAR1980b</v>
      </c>
      <c r="B120" s="0" t="n">
        <v>7</v>
      </c>
      <c r="C120" s="0" t="n">
        <f aca="false">references_description!C$4</f>
        <v>25</v>
      </c>
      <c r="D120" s="0" t="str">
        <f aca="false">references_description!F$14</f>
        <v>SiO2(am)</v>
      </c>
      <c r="E120" s="0" t="str">
        <f aca="false">references_description!G$14</f>
        <v>NaNO3</v>
      </c>
      <c r="H120" s="0" t="n">
        <v>3.36</v>
      </c>
      <c r="K120" s="0" t="n">
        <v>0.00117</v>
      </c>
    </row>
    <row r="121" customFormat="false" ht="14.5" hidden="false" customHeight="false" outlineLevel="0" collapsed="false">
      <c r="A121" s="0" t="str">
        <f aca="false">references!B$7</f>
        <v>MAR1980b</v>
      </c>
      <c r="B121" s="0" t="n">
        <v>8</v>
      </c>
      <c r="C121" s="0" t="n">
        <f aca="false">references_description!C$4</f>
        <v>25</v>
      </c>
      <c r="D121" s="0" t="str">
        <f aca="false">references_description!F$14</f>
        <v>SiO2(am)</v>
      </c>
      <c r="E121" s="0" t="str">
        <f aca="false">references_description!G$14</f>
        <v>NaNO3</v>
      </c>
      <c r="H121" s="0" t="n">
        <v>4.61</v>
      </c>
      <c r="K121" s="0" t="n">
        <v>0.00105</v>
      </c>
    </row>
    <row r="122" customFormat="false" ht="14.5" hidden="false" customHeight="false" outlineLevel="0" collapsed="false">
      <c r="A122" s="0" t="str">
        <f aca="false">references!B$7</f>
        <v>MAR1980b</v>
      </c>
      <c r="B122" s="0" t="n">
        <v>9</v>
      </c>
      <c r="C122" s="0" t="n">
        <f aca="false">references_description!C$4</f>
        <v>25</v>
      </c>
      <c r="D122" s="0" t="str">
        <f aca="false">references_description!F$14</f>
        <v>SiO2(am)</v>
      </c>
      <c r="E122" s="0" t="str">
        <f aca="false">references_description!G$14</f>
        <v>NaNO3</v>
      </c>
      <c r="H122" s="0" t="n">
        <v>6.12</v>
      </c>
      <c r="K122" s="0" t="n">
        <v>0.000856</v>
      </c>
    </row>
    <row r="123" customFormat="false" ht="14.5" hidden="false" customHeight="false" outlineLevel="0" collapsed="false">
      <c r="A123" s="0" t="str">
        <f aca="false">references!B$7</f>
        <v>MAR1980b</v>
      </c>
      <c r="B123" s="0" t="n">
        <v>1</v>
      </c>
      <c r="C123" s="0" t="n">
        <v>100</v>
      </c>
      <c r="D123" s="0" t="str">
        <f aca="false">references_description!F$14</f>
        <v>SiO2(am)</v>
      </c>
      <c r="E123" s="0" t="str">
        <f aca="false">references_description!G$14</f>
        <v>NaNO3</v>
      </c>
      <c r="H123" s="0" t="n">
        <v>0</v>
      </c>
      <c r="K123" s="0" t="n">
        <v>0.0068</v>
      </c>
      <c r="O123" s="0" t="s">
        <v>297</v>
      </c>
    </row>
    <row r="124" customFormat="false" ht="14.5" hidden="false" customHeight="false" outlineLevel="0" collapsed="false">
      <c r="A124" s="0" t="str">
        <f aca="false">references!B$7</f>
        <v>MAR1980b</v>
      </c>
      <c r="B124" s="0" t="n">
        <v>2</v>
      </c>
      <c r="C124" s="0" t="n">
        <v>100</v>
      </c>
      <c r="D124" s="0" t="str">
        <f aca="false">references_description!F$14</f>
        <v>SiO2(am)</v>
      </c>
      <c r="E124" s="0" t="str">
        <f aca="false">references_description!G$14</f>
        <v>NaNO3</v>
      </c>
      <c r="H124" s="0" t="n">
        <v>0.51</v>
      </c>
      <c r="K124" s="0" t="n">
        <v>0.00703</v>
      </c>
    </row>
    <row r="125" customFormat="false" ht="14.5" hidden="false" customHeight="false" outlineLevel="0" collapsed="false">
      <c r="A125" s="0" t="str">
        <f aca="false">references!B$7</f>
        <v>MAR1980b</v>
      </c>
      <c r="B125" s="0" t="n">
        <v>3</v>
      </c>
      <c r="C125" s="0" t="n">
        <v>100</v>
      </c>
      <c r="D125" s="0" t="str">
        <f aca="false">references_description!F$14</f>
        <v>SiO2(am)</v>
      </c>
      <c r="E125" s="0" t="str">
        <f aca="false">references_description!G$14</f>
        <v>NaNO3</v>
      </c>
      <c r="H125" s="0" t="n">
        <v>1.03</v>
      </c>
      <c r="K125" s="0" t="n">
        <v>0.00565</v>
      </c>
    </row>
    <row r="126" customFormat="false" ht="14.5" hidden="false" customHeight="false" outlineLevel="0" collapsed="false">
      <c r="A126" s="0" t="str">
        <f aca="false">references!B$7</f>
        <v>MAR1980b</v>
      </c>
      <c r="B126" s="0" t="n">
        <v>4</v>
      </c>
      <c r="C126" s="0" t="n">
        <v>100</v>
      </c>
      <c r="D126" s="0" t="str">
        <f aca="false">references_description!F$14</f>
        <v>SiO2(am)</v>
      </c>
      <c r="E126" s="0" t="str">
        <f aca="false">references_description!G$14</f>
        <v>NaNO3</v>
      </c>
      <c r="H126" s="0" t="n">
        <v>2.12</v>
      </c>
      <c r="K126" s="0" t="n">
        <v>0.00502</v>
      </c>
    </row>
    <row r="127" customFormat="false" ht="14.5" hidden="false" customHeight="false" outlineLevel="0" collapsed="false">
      <c r="A127" s="0" t="str">
        <f aca="false">references!B$7</f>
        <v>MAR1980b</v>
      </c>
      <c r="B127" s="0" t="n">
        <v>5</v>
      </c>
      <c r="C127" s="0" t="n">
        <v>100</v>
      </c>
      <c r="D127" s="0" t="str">
        <f aca="false">references_description!F$14</f>
        <v>SiO2(am)</v>
      </c>
      <c r="E127" s="0" t="str">
        <f aca="false">references_description!G$14</f>
        <v>NaNO3</v>
      </c>
      <c r="H127" s="0" t="n">
        <v>5.98</v>
      </c>
      <c r="K127" s="0" t="n">
        <v>0.00344</v>
      </c>
    </row>
    <row r="128" customFormat="false" ht="14.5" hidden="false" customHeight="false" outlineLevel="0" collapsed="false">
      <c r="A128" s="0" t="str">
        <f aca="false">references!B$7</f>
        <v>MAR1980b</v>
      </c>
      <c r="B128" s="0" t="n">
        <v>1</v>
      </c>
      <c r="C128" s="0" t="n">
        <v>150</v>
      </c>
      <c r="D128" s="0" t="str">
        <f aca="false">references_description!F$14</f>
        <v>SiO2(am)</v>
      </c>
      <c r="E128" s="0" t="str">
        <f aca="false">references_description!G$14</f>
        <v>NaNO3</v>
      </c>
      <c r="H128" s="0" t="n">
        <v>0</v>
      </c>
      <c r="K128" s="0" t="n">
        <v>0.01073</v>
      </c>
      <c r="O128" s="0" t="s">
        <v>297</v>
      </c>
    </row>
    <row r="129" customFormat="false" ht="14.5" hidden="false" customHeight="false" outlineLevel="0" collapsed="false">
      <c r="A129" s="0" t="str">
        <f aca="false">references!B$7</f>
        <v>MAR1980b</v>
      </c>
      <c r="B129" s="0" t="n">
        <v>2</v>
      </c>
      <c r="C129" s="0" t="n">
        <v>150</v>
      </c>
      <c r="D129" s="0" t="str">
        <f aca="false">references_description!F$14</f>
        <v>SiO2(am)</v>
      </c>
      <c r="E129" s="0" t="str">
        <f aca="false">references_description!G$14</f>
        <v>NaNO3</v>
      </c>
      <c r="H129" s="0" t="n">
        <v>0.51</v>
      </c>
      <c r="K129" s="0" t="n">
        <v>0.00981</v>
      </c>
    </row>
    <row r="130" customFormat="false" ht="14.5" hidden="false" customHeight="false" outlineLevel="0" collapsed="false">
      <c r="A130" s="0" t="str">
        <f aca="false">references!B$7</f>
        <v>MAR1980b</v>
      </c>
      <c r="B130" s="0" t="n">
        <v>3</v>
      </c>
      <c r="C130" s="0" t="n">
        <v>150</v>
      </c>
      <c r="D130" s="0" t="str">
        <f aca="false">references_description!F$14</f>
        <v>SiO2(am)</v>
      </c>
      <c r="E130" s="0" t="str">
        <f aca="false">references_description!G$14</f>
        <v>NaNO3</v>
      </c>
      <c r="H130" s="0" t="n">
        <v>1.03</v>
      </c>
      <c r="K130" s="0" t="n">
        <v>0.00975</v>
      </c>
    </row>
    <row r="131" customFormat="false" ht="14.5" hidden="false" customHeight="false" outlineLevel="0" collapsed="false">
      <c r="A131" s="0" t="str">
        <f aca="false">references!B$7</f>
        <v>MAR1980b</v>
      </c>
      <c r="B131" s="0" t="n">
        <v>4</v>
      </c>
      <c r="C131" s="0" t="n">
        <v>150</v>
      </c>
      <c r="D131" s="0" t="str">
        <f aca="false">references_description!F$14</f>
        <v>SiO2(am)</v>
      </c>
      <c r="E131" s="0" t="str">
        <f aca="false">references_description!G$14</f>
        <v>NaNO3</v>
      </c>
      <c r="H131" s="0" t="n">
        <v>2.12</v>
      </c>
      <c r="K131" s="0" t="n">
        <v>0.00778</v>
      </c>
    </row>
    <row r="132" customFormat="false" ht="14.5" hidden="false" customHeight="false" outlineLevel="0" collapsed="false">
      <c r="A132" s="0" t="str">
        <f aca="false">references!B$7</f>
        <v>MAR1980b</v>
      </c>
      <c r="B132" s="0" t="n">
        <v>5</v>
      </c>
      <c r="C132" s="0" t="n">
        <v>150</v>
      </c>
      <c r="D132" s="0" t="str">
        <f aca="false">references_description!F$14</f>
        <v>SiO2(am)</v>
      </c>
      <c r="E132" s="0" t="str">
        <f aca="false">references_description!G$14</f>
        <v>NaNO3</v>
      </c>
      <c r="H132" s="0" t="n">
        <v>3.31</v>
      </c>
      <c r="K132" s="0" t="n">
        <v>0.00724</v>
      </c>
    </row>
    <row r="133" customFormat="false" ht="14.5" hidden="false" customHeight="false" outlineLevel="0" collapsed="false">
      <c r="A133" s="0" t="str">
        <f aca="false">references!B$7</f>
        <v>MAR1980b</v>
      </c>
      <c r="B133" s="0" t="n">
        <v>6</v>
      </c>
      <c r="C133" s="0" t="n">
        <v>150</v>
      </c>
      <c r="D133" s="0" t="str">
        <f aca="false">references_description!F$14</f>
        <v>SiO2(am)</v>
      </c>
      <c r="E133" s="0" t="str">
        <f aca="false">references_description!G$14</f>
        <v>NaNO3</v>
      </c>
      <c r="H133" s="0" t="n">
        <v>4.6</v>
      </c>
      <c r="K133" s="0" t="n">
        <v>0.00626</v>
      </c>
    </row>
    <row r="134" customFormat="false" ht="14.5" hidden="false" customHeight="false" outlineLevel="0" collapsed="false">
      <c r="A134" s="0" t="str">
        <f aca="false">references!B$7</f>
        <v>MAR1980b</v>
      </c>
      <c r="B134" s="0" t="n">
        <v>7</v>
      </c>
      <c r="C134" s="0" t="n">
        <v>150</v>
      </c>
      <c r="D134" s="0" t="str">
        <f aca="false">references_description!F$14</f>
        <v>SiO2(am)</v>
      </c>
      <c r="E134" s="0" t="str">
        <f aca="false">references_description!G$14</f>
        <v>NaNO3</v>
      </c>
      <c r="H134" s="0" t="n">
        <v>5.98</v>
      </c>
      <c r="K134" s="0" t="n">
        <v>0.0057</v>
      </c>
    </row>
    <row r="135" customFormat="false" ht="14.5" hidden="false" customHeight="false" outlineLevel="0" collapsed="false">
      <c r="A135" s="0" t="str">
        <f aca="false">references!B$7</f>
        <v>MAR1980b</v>
      </c>
      <c r="B135" s="0" t="n">
        <v>1</v>
      </c>
      <c r="C135" s="0" t="n">
        <v>200</v>
      </c>
      <c r="D135" s="0" t="str">
        <f aca="false">references_description!F$14</f>
        <v>SiO2(am)</v>
      </c>
      <c r="E135" s="0" t="str">
        <f aca="false">references_description!G$14</f>
        <v>NaNO3</v>
      </c>
      <c r="H135" s="0" t="n">
        <v>0</v>
      </c>
      <c r="K135" s="0" t="n">
        <v>0.0158</v>
      </c>
      <c r="O135" s="0" t="s">
        <v>297</v>
      </c>
    </row>
    <row r="136" customFormat="false" ht="14.5" hidden="false" customHeight="false" outlineLevel="0" collapsed="false">
      <c r="A136" s="0" t="str">
        <f aca="false">references!B$7</f>
        <v>MAR1980b</v>
      </c>
      <c r="B136" s="0" t="n">
        <v>2</v>
      </c>
      <c r="C136" s="0" t="n">
        <v>200</v>
      </c>
      <c r="D136" s="0" t="str">
        <f aca="false">references_description!F$14</f>
        <v>SiO2(am)</v>
      </c>
      <c r="E136" s="0" t="str">
        <f aca="false">references_description!G$14</f>
        <v>NaNO3</v>
      </c>
      <c r="H136" s="0" t="n">
        <v>0.507</v>
      </c>
      <c r="K136" s="0" t="n">
        <v>0.0138</v>
      </c>
    </row>
    <row r="137" customFormat="false" ht="14.5" hidden="false" customHeight="false" outlineLevel="0" collapsed="false">
      <c r="A137" s="0" t="str">
        <f aca="false">references!B$7</f>
        <v>MAR1980b</v>
      </c>
      <c r="B137" s="0" t="n">
        <v>3</v>
      </c>
      <c r="C137" s="0" t="n">
        <v>200</v>
      </c>
      <c r="D137" s="0" t="str">
        <f aca="false">references_description!F$14</f>
        <v>SiO2(am)</v>
      </c>
      <c r="E137" s="0" t="str">
        <f aca="false">references_description!G$14</f>
        <v>NaNO3</v>
      </c>
      <c r="H137" s="0" t="n">
        <v>1.027</v>
      </c>
      <c r="K137" s="0" t="n">
        <v>0.014</v>
      </c>
    </row>
    <row r="138" customFormat="false" ht="14.5" hidden="false" customHeight="false" outlineLevel="0" collapsed="false">
      <c r="A138" s="0" t="str">
        <f aca="false">references!B$7</f>
        <v>MAR1980b</v>
      </c>
      <c r="B138" s="0" t="n">
        <v>4</v>
      </c>
      <c r="C138" s="0" t="n">
        <v>200</v>
      </c>
      <c r="D138" s="0" t="str">
        <f aca="false">references_description!F$14</f>
        <v>SiO2(am)</v>
      </c>
      <c r="E138" s="0" t="str">
        <f aca="false">references_description!G$14</f>
        <v>NaNO3</v>
      </c>
      <c r="H138" s="0" t="n">
        <v>2.124</v>
      </c>
      <c r="K138" s="0" t="n">
        <v>0.0125</v>
      </c>
    </row>
    <row r="139" customFormat="false" ht="14.5" hidden="false" customHeight="false" outlineLevel="0" collapsed="false">
      <c r="A139" s="0" t="str">
        <f aca="false">references!B$7</f>
        <v>MAR1980b</v>
      </c>
      <c r="B139" s="0" t="n">
        <v>5</v>
      </c>
      <c r="C139" s="0" t="n">
        <v>200</v>
      </c>
      <c r="D139" s="0" t="str">
        <f aca="false">references_description!F$14</f>
        <v>SiO2(am)</v>
      </c>
      <c r="E139" s="0" t="str">
        <f aca="false">references_description!G$14</f>
        <v>NaNO3</v>
      </c>
      <c r="H139" s="0" t="n">
        <v>3.309</v>
      </c>
      <c r="K139" s="0" t="n">
        <v>0.0114</v>
      </c>
    </row>
    <row r="140" customFormat="false" ht="14.5" hidden="false" customHeight="false" outlineLevel="0" collapsed="false">
      <c r="A140" s="0" t="str">
        <f aca="false">references!B$7</f>
        <v>MAR1980b</v>
      </c>
      <c r="B140" s="0" t="n">
        <v>6</v>
      </c>
      <c r="C140" s="0" t="n">
        <v>200</v>
      </c>
      <c r="D140" s="0" t="str">
        <f aca="false">references_description!F$14</f>
        <v>SiO2(am)</v>
      </c>
      <c r="E140" s="0" t="str">
        <f aca="false">references_description!G$14</f>
        <v>NaNO3</v>
      </c>
      <c r="H140" s="0" t="n">
        <v>4.6</v>
      </c>
      <c r="K140" s="0" t="n">
        <v>0.0103</v>
      </c>
    </row>
    <row r="141" customFormat="false" ht="14.5" hidden="false" customHeight="false" outlineLevel="0" collapsed="false">
      <c r="A141" s="0" t="str">
        <f aca="false">references!B$7</f>
        <v>MAR1980b</v>
      </c>
      <c r="B141" s="0" t="n">
        <v>7</v>
      </c>
      <c r="C141" s="0" t="n">
        <v>200</v>
      </c>
      <c r="D141" s="0" t="str">
        <f aca="false">references_description!F$14</f>
        <v>SiO2(am)</v>
      </c>
      <c r="E141" s="0" t="str">
        <f aca="false">references_description!G$14</f>
        <v>NaNO3</v>
      </c>
      <c r="H141" s="0" t="n">
        <v>5.98</v>
      </c>
      <c r="K141" s="0" t="n">
        <v>0.0092</v>
      </c>
    </row>
    <row r="142" customFormat="false" ht="14.5" hidden="false" customHeight="false" outlineLevel="0" collapsed="false">
      <c r="A142" s="0" t="str">
        <f aca="false">references!B$7</f>
        <v>MAR1980b</v>
      </c>
      <c r="B142" s="0" t="n">
        <v>1</v>
      </c>
      <c r="C142" s="0" t="n">
        <v>250</v>
      </c>
      <c r="D142" s="0" t="str">
        <f aca="false">references_description!F$14</f>
        <v>SiO2(am)</v>
      </c>
      <c r="E142" s="0" t="str">
        <f aca="false">references_description!G$14</f>
        <v>NaNO3</v>
      </c>
      <c r="H142" s="0" t="n">
        <v>0</v>
      </c>
      <c r="K142" s="0" t="n">
        <v>0.02121</v>
      </c>
      <c r="O142" s="0" t="s">
        <v>297</v>
      </c>
    </row>
    <row r="143" customFormat="false" ht="14.5" hidden="false" customHeight="false" outlineLevel="0" collapsed="false">
      <c r="A143" s="0" t="str">
        <f aca="false">references!B$7</f>
        <v>MAR1980b</v>
      </c>
      <c r="B143" s="0" t="n">
        <v>2</v>
      </c>
      <c r="C143" s="0" t="n">
        <v>250</v>
      </c>
      <c r="D143" s="0" t="str">
        <f aca="false">references_description!F$14</f>
        <v>SiO2(am)</v>
      </c>
      <c r="E143" s="0" t="str">
        <f aca="false">references_description!G$14</f>
        <v>NaNO3</v>
      </c>
      <c r="H143" s="0" t="n">
        <v>0.507</v>
      </c>
      <c r="K143" s="0" t="n">
        <v>0.0204</v>
      </c>
    </row>
    <row r="144" customFormat="false" ht="14.5" hidden="false" customHeight="false" outlineLevel="0" collapsed="false">
      <c r="A144" s="0" t="str">
        <f aca="false">references!B$7</f>
        <v>MAR1980b</v>
      </c>
      <c r="B144" s="0" t="n">
        <v>3</v>
      </c>
      <c r="C144" s="0" t="n">
        <v>250</v>
      </c>
      <c r="D144" s="0" t="str">
        <f aca="false">references_description!F$14</f>
        <v>SiO2(am)</v>
      </c>
      <c r="E144" s="0" t="str">
        <f aca="false">references_description!G$14</f>
        <v>NaNO3</v>
      </c>
      <c r="H144" s="0" t="n">
        <v>1.027</v>
      </c>
      <c r="K144" s="0" t="n">
        <v>0.0197</v>
      </c>
    </row>
    <row r="145" customFormat="false" ht="14.5" hidden="false" customHeight="false" outlineLevel="0" collapsed="false">
      <c r="A145" s="0" t="str">
        <f aca="false">references!B$7</f>
        <v>MAR1980b</v>
      </c>
      <c r="B145" s="0" t="n">
        <v>4</v>
      </c>
      <c r="C145" s="0" t="n">
        <v>250</v>
      </c>
      <c r="D145" s="0" t="str">
        <f aca="false">references_description!F$14</f>
        <v>SiO2(am)</v>
      </c>
      <c r="E145" s="0" t="str">
        <f aca="false">references_description!G$14</f>
        <v>NaNO3</v>
      </c>
      <c r="H145" s="0" t="n">
        <v>2.124</v>
      </c>
      <c r="K145" s="0" t="n">
        <v>0.0182</v>
      </c>
    </row>
    <row r="146" customFormat="false" ht="14.5" hidden="false" customHeight="false" outlineLevel="0" collapsed="false">
      <c r="A146" s="0" t="str">
        <f aca="false">references!B$7</f>
        <v>MAR1980b</v>
      </c>
      <c r="B146" s="0" t="n">
        <v>5</v>
      </c>
      <c r="C146" s="0" t="n">
        <v>250</v>
      </c>
      <c r="D146" s="0" t="str">
        <f aca="false">references_description!F$14</f>
        <v>SiO2(am)</v>
      </c>
      <c r="E146" s="0" t="str">
        <f aca="false">references_description!G$14</f>
        <v>NaNO3</v>
      </c>
      <c r="H146" s="0" t="n">
        <v>3.309</v>
      </c>
      <c r="K146" s="0" t="n">
        <v>0.0173</v>
      </c>
    </row>
    <row r="147" customFormat="false" ht="14.5" hidden="false" customHeight="false" outlineLevel="0" collapsed="false">
      <c r="A147" s="0" t="str">
        <f aca="false">references!B$7</f>
        <v>MAR1980b</v>
      </c>
      <c r="B147" s="0" t="n">
        <v>6</v>
      </c>
      <c r="C147" s="0" t="n">
        <v>250</v>
      </c>
      <c r="D147" s="0" t="str">
        <f aca="false">references_description!F$14</f>
        <v>SiO2(am)</v>
      </c>
      <c r="E147" s="0" t="str">
        <f aca="false">references_description!G$14</f>
        <v>NaNO3</v>
      </c>
      <c r="H147" s="0" t="n">
        <v>4.6</v>
      </c>
      <c r="K147" s="0" t="n">
        <v>0.0154</v>
      </c>
    </row>
    <row r="148" customFormat="false" ht="14.5" hidden="false" customHeight="false" outlineLevel="0" collapsed="false">
      <c r="A148" s="0" t="str">
        <f aca="false">references!B$7</f>
        <v>MAR1980b</v>
      </c>
      <c r="B148" s="0" t="n">
        <v>7</v>
      </c>
      <c r="C148" s="0" t="n">
        <v>250</v>
      </c>
      <c r="D148" s="0" t="str">
        <f aca="false">references_description!F$14</f>
        <v>SiO2(am)</v>
      </c>
      <c r="E148" s="0" t="str">
        <f aca="false">references_description!G$14</f>
        <v>NaNO3</v>
      </c>
      <c r="H148" s="0" t="n">
        <v>5.98</v>
      </c>
      <c r="K148" s="0" t="n">
        <v>0.0147</v>
      </c>
    </row>
    <row r="149" customFormat="false" ht="14.5" hidden="false" customHeight="false" outlineLevel="0" collapsed="false">
      <c r="A149" s="0" t="str">
        <f aca="false">references!B$7</f>
        <v>MAR1980b</v>
      </c>
      <c r="B149" s="0" t="n">
        <v>1</v>
      </c>
      <c r="C149" s="0" t="n">
        <v>300</v>
      </c>
      <c r="D149" s="0" t="str">
        <f aca="false">references_description!F$14</f>
        <v>SiO2(am)</v>
      </c>
      <c r="E149" s="0" t="str">
        <f aca="false">references_description!G$14</f>
        <v>NaNO3</v>
      </c>
      <c r="H149" s="0" t="n">
        <v>0</v>
      </c>
      <c r="K149" s="0" t="n">
        <v>0.0269</v>
      </c>
      <c r="O149" s="0" t="s">
        <v>297</v>
      </c>
    </row>
    <row r="150" customFormat="false" ht="14.5" hidden="false" customHeight="false" outlineLevel="0" collapsed="false">
      <c r="A150" s="0" t="str">
        <f aca="false">references!B$7</f>
        <v>MAR1980b</v>
      </c>
      <c r="B150" s="0" t="n">
        <v>2</v>
      </c>
      <c r="C150" s="0" t="n">
        <v>300</v>
      </c>
      <c r="D150" s="0" t="str">
        <f aca="false">references_description!F$14</f>
        <v>SiO2(am)</v>
      </c>
      <c r="E150" s="0" t="str">
        <f aca="false">references_description!G$14</f>
        <v>NaNO3</v>
      </c>
      <c r="H150" s="0" t="n">
        <v>0.507</v>
      </c>
      <c r="K150" s="0" t="n">
        <v>0.0263</v>
      </c>
    </row>
    <row r="151" customFormat="false" ht="14.5" hidden="false" customHeight="false" outlineLevel="0" collapsed="false">
      <c r="A151" s="0" t="str">
        <f aca="false">references!B$7</f>
        <v>MAR1980b</v>
      </c>
      <c r="B151" s="0" t="n">
        <v>3</v>
      </c>
      <c r="C151" s="0" t="n">
        <v>300</v>
      </c>
      <c r="D151" s="0" t="str">
        <f aca="false">references_description!F$14</f>
        <v>SiO2(am)</v>
      </c>
      <c r="E151" s="0" t="str">
        <f aca="false">references_description!G$14</f>
        <v>NaNO3</v>
      </c>
      <c r="H151" s="0" t="n">
        <v>1.027</v>
      </c>
      <c r="K151" s="0" t="n">
        <v>0.0251</v>
      </c>
    </row>
    <row r="152" customFormat="false" ht="14.5" hidden="false" customHeight="false" outlineLevel="0" collapsed="false">
      <c r="A152" s="0" t="str">
        <f aca="false">references!B$7</f>
        <v>MAR1980b</v>
      </c>
      <c r="B152" s="0" t="n">
        <v>4</v>
      </c>
      <c r="C152" s="0" t="n">
        <v>300</v>
      </c>
      <c r="D152" s="0" t="str">
        <f aca="false">references_description!F$14</f>
        <v>SiO2(am)</v>
      </c>
      <c r="E152" s="0" t="str">
        <f aca="false">references_description!G$14</f>
        <v>NaNO3</v>
      </c>
      <c r="H152" s="0" t="n">
        <v>2.124</v>
      </c>
      <c r="K152" s="0" t="n">
        <v>0.0251</v>
      </c>
    </row>
    <row r="153" customFormat="false" ht="14.5" hidden="false" customHeight="false" outlineLevel="0" collapsed="false">
      <c r="A153" s="0" t="str">
        <f aca="false">references!B$7</f>
        <v>MAR1980b</v>
      </c>
      <c r="B153" s="0" t="n">
        <v>5</v>
      </c>
      <c r="C153" s="0" t="n">
        <v>300</v>
      </c>
      <c r="D153" s="0" t="str">
        <f aca="false">references_description!F$14</f>
        <v>SiO2(am)</v>
      </c>
      <c r="E153" s="0" t="str">
        <f aca="false">references_description!G$14</f>
        <v>NaNO3</v>
      </c>
      <c r="H153" s="0" t="n">
        <v>3.309</v>
      </c>
      <c r="K153" s="0" t="n">
        <v>0.0231</v>
      </c>
    </row>
    <row r="154" customFormat="false" ht="14.5" hidden="false" customHeight="false" outlineLevel="0" collapsed="false">
      <c r="A154" s="0" t="str">
        <f aca="false">references!B$7</f>
        <v>MAR1980b</v>
      </c>
      <c r="B154" s="0" t="n">
        <v>6</v>
      </c>
      <c r="C154" s="0" t="n">
        <v>300</v>
      </c>
      <c r="D154" s="0" t="str">
        <f aca="false">references_description!F$14</f>
        <v>SiO2(am)</v>
      </c>
      <c r="E154" s="0" t="str">
        <f aca="false">references_description!G$14</f>
        <v>NaNO3</v>
      </c>
      <c r="H154" s="0" t="n">
        <v>5.98</v>
      </c>
      <c r="K154" s="0" t="n">
        <v>0.0196</v>
      </c>
    </row>
    <row r="155" customFormat="false" ht="14.5" hidden="false" customHeight="false" outlineLevel="0" collapsed="false">
      <c r="A155" s="0" t="str">
        <f aca="false">references!B$9</f>
        <v>MEY2006</v>
      </c>
      <c r="B155" s="0" t="n">
        <v>1</v>
      </c>
      <c r="C155" s="0" t="n">
        <v>25</v>
      </c>
      <c r="D155" s="0" t="str">
        <f aca="false">references_description!F$14</f>
        <v>SiO2(am)</v>
      </c>
      <c r="E155" s="0" t="str">
        <f aca="false">references_description!G$15</f>
        <v>NaCl</v>
      </c>
      <c r="H155" s="0" t="n">
        <v>0</v>
      </c>
      <c r="K155" s="0" t="n">
        <v>0.00185719</v>
      </c>
    </row>
    <row r="156" customFormat="false" ht="14.5" hidden="false" customHeight="false" outlineLevel="0" collapsed="false">
      <c r="A156" s="0" t="str">
        <f aca="false">references!B$9</f>
        <v>MEY2006</v>
      </c>
      <c r="B156" s="0" t="n">
        <v>2</v>
      </c>
      <c r="C156" s="0" t="n">
        <v>25</v>
      </c>
      <c r="D156" s="0" t="str">
        <f aca="false">references_description!F$14</f>
        <v>SiO2(am)</v>
      </c>
      <c r="E156" s="0" t="str">
        <f aca="false">references_description!G$15</f>
        <v>NaCl</v>
      </c>
      <c r="H156" s="0" t="n">
        <v>1.026</v>
      </c>
      <c r="K156" s="0" t="n">
        <v>0.0015618</v>
      </c>
    </row>
    <row r="157" customFormat="false" ht="14.5" hidden="false" customHeight="false" outlineLevel="0" collapsed="false">
      <c r="A157" s="0" t="str">
        <f aca="false">references!B$9</f>
        <v>MEY2006</v>
      </c>
      <c r="B157" s="0" t="n">
        <v>3</v>
      </c>
      <c r="C157" s="0" t="n">
        <v>25</v>
      </c>
      <c r="D157" s="0" t="str">
        <f aca="false">references_description!F$14</f>
        <v>SiO2(am)</v>
      </c>
      <c r="E157" s="0" t="str">
        <f aca="false">references_description!G$15</f>
        <v>NaCl</v>
      </c>
      <c r="H157" s="0" t="n">
        <v>2.1039</v>
      </c>
      <c r="K157" s="0" t="n">
        <v>0.00140758</v>
      </c>
    </row>
    <row r="158" customFormat="false" ht="14.5" hidden="false" customHeight="false" outlineLevel="0" collapsed="false">
      <c r="A158" s="0" t="str">
        <f aca="false">references!B$9</f>
        <v>MEY2006</v>
      </c>
      <c r="B158" s="0" t="n">
        <v>4</v>
      </c>
      <c r="C158" s="0" t="n">
        <v>25</v>
      </c>
      <c r="D158" s="0" t="str">
        <f aca="false">references_description!F$14</f>
        <v>SiO2(am)</v>
      </c>
      <c r="E158" s="0" t="str">
        <f aca="false">references_description!G$15</f>
        <v>NaCl</v>
      </c>
      <c r="H158" s="0" t="n">
        <v>3.2021</v>
      </c>
      <c r="K158" s="0" t="n">
        <v>0.00105882</v>
      </c>
    </row>
    <row r="159" customFormat="false" ht="14.5" hidden="false" customHeight="false" outlineLevel="0" collapsed="false">
      <c r="A159" s="0" t="str">
        <f aca="false">references!B$9</f>
        <v>MEY2006</v>
      </c>
      <c r="B159" s="0" t="n">
        <v>5</v>
      </c>
      <c r="C159" s="0" t="n">
        <v>25</v>
      </c>
      <c r="D159" s="0" t="str">
        <f aca="false">references_description!F$14</f>
        <v>SiO2(am)</v>
      </c>
      <c r="E159" s="0" t="str">
        <f aca="false">references_description!G$15</f>
        <v>NaCl</v>
      </c>
      <c r="H159" s="0" t="n">
        <v>4.3752</v>
      </c>
      <c r="K159" s="0" t="n">
        <v>0.00086821</v>
      </c>
    </row>
    <row r="160" customFormat="false" ht="14.5" hidden="false" customHeight="false" outlineLevel="0" collapsed="false">
      <c r="A160" s="0" t="str">
        <f aca="false">references!B$9</f>
        <v>MEY2006</v>
      </c>
      <c r="B160" s="0" t="n">
        <v>6</v>
      </c>
      <c r="C160" s="0" t="n">
        <v>25</v>
      </c>
      <c r="D160" s="0" t="str">
        <f aca="false">references_description!F$14</f>
        <v>SiO2(am)</v>
      </c>
      <c r="E160" s="0" t="str">
        <f aca="false">references_description!G$15</f>
        <v>NaCl</v>
      </c>
      <c r="H160" s="0" t="n">
        <v>5.6123</v>
      </c>
      <c r="K160" s="0" t="n">
        <v>0.00069194</v>
      </c>
    </row>
    <row r="161" customFormat="false" ht="14.5" hidden="false" customHeight="false" outlineLevel="0" collapsed="false">
      <c r="A161" s="0" t="str">
        <f aca="false">references!B$9</f>
        <v>MEY2006</v>
      </c>
      <c r="B161" s="0" t="n">
        <v>1</v>
      </c>
      <c r="C161" s="0" t="n">
        <v>25</v>
      </c>
      <c r="D161" s="0" t="str">
        <f aca="false">references_description!F$14</f>
        <v>SiO2(am)</v>
      </c>
      <c r="E161" s="0" t="str">
        <f aca="false">references_description!G$16</f>
        <v>KCl</v>
      </c>
      <c r="H161" s="0" t="n">
        <v>0</v>
      </c>
      <c r="K161" s="0" t="n">
        <v>0.00188399</v>
      </c>
    </row>
    <row r="162" customFormat="false" ht="14.5" hidden="false" customHeight="false" outlineLevel="0" collapsed="false">
      <c r="A162" s="0" t="str">
        <f aca="false">references!B$9</f>
        <v>MEY2006</v>
      </c>
      <c r="B162" s="0" t="n">
        <v>2</v>
      </c>
      <c r="C162" s="0" t="n">
        <v>25</v>
      </c>
      <c r="D162" s="0" t="str">
        <f aca="false">references_description!F$14</f>
        <v>SiO2(am)</v>
      </c>
      <c r="E162" s="0" t="str">
        <f aca="false">references_description!G$16</f>
        <v>KCl</v>
      </c>
      <c r="H162" s="0" t="n">
        <v>1.0328</v>
      </c>
      <c r="K162" s="0" t="n">
        <v>0.00178677</v>
      </c>
    </row>
    <row r="163" customFormat="false" ht="14.5" hidden="false" customHeight="false" outlineLevel="0" collapsed="false">
      <c r="A163" s="0" t="str">
        <f aca="false">references!B$9</f>
        <v>MEY2006</v>
      </c>
      <c r="B163" s="0" t="n">
        <v>3</v>
      </c>
      <c r="C163" s="0" t="n">
        <v>25</v>
      </c>
      <c r="D163" s="0" t="str">
        <f aca="false">references_description!F$14</f>
        <v>SiO2(am)</v>
      </c>
      <c r="E163" s="0" t="str">
        <f aca="false">references_description!G$16</f>
        <v>KCl</v>
      </c>
      <c r="H163" s="0" t="n">
        <v>2.1329</v>
      </c>
      <c r="K163" s="0" t="n">
        <v>0.00170466</v>
      </c>
    </row>
    <row r="164" customFormat="false" ht="14.5" hidden="false" customHeight="false" outlineLevel="0" collapsed="false">
      <c r="A164" s="0" t="str">
        <f aca="false">references!B$9</f>
        <v>MEY2006</v>
      </c>
      <c r="B164" s="0" t="n">
        <v>4</v>
      </c>
      <c r="C164" s="0" t="n">
        <v>25</v>
      </c>
      <c r="D164" s="0" t="str">
        <f aca="false">references_description!F$14</f>
        <v>SiO2(am)</v>
      </c>
      <c r="E164" s="0" t="str">
        <f aca="false">references_description!G$16</f>
        <v>KCl</v>
      </c>
      <c r="H164" s="0" t="n">
        <v>3.314</v>
      </c>
      <c r="K164" s="0" t="n">
        <v>0.00157041</v>
      </c>
    </row>
    <row r="165" customFormat="false" ht="14.5" hidden="false" customHeight="false" outlineLevel="0" collapsed="false">
      <c r="A165" s="0" t="str">
        <f aca="false">references!B$9</f>
        <v>MEY2006</v>
      </c>
      <c r="B165" s="0" t="n">
        <v>5</v>
      </c>
      <c r="C165" s="0" t="n">
        <v>25</v>
      </c>
      <c r="D165" s="0" t="str">
        <f aca="false">references_description!F$14</f>
        <v>SiO2(am)</v>
      </c>
      <c r="E165" s="0" t="str">
        <f aca="false">references_description!G$16</f>
        <v>KCl</v>
      </c>
      <c r="H165" s="0" t="n">
        <v>4.5668</v>
      </c>
      <c r="K165" s="0" t="n">
        <v>0.00145104</v>
      </c>
    </row>
    <row r="166" customFormat="false" ht="14.5" hidden="false" customHeight="false" outlineLevel="0" collapsed="false">
      <c r="A166" s="0" t="str">
        <f aca="false">references!B$9</f>
        <v>MEY2006</v>
      </c>
      <c r="B166" s="0" t="n">
        <v>1</v>
      </c>
      <c r="C166" s="0" t="n">
        <v>25</v>
      </c>
      <c r="D166" s="0" t="str">
        <f aca="false">references_description!F$14</f>
        <v>SiO2(am)</v>
      </c>
      <c r="E166" s="0" t="str">
        <f aca="false">references_description!G$17</f>
        <v>MgCl2</v>
      </c>
      <c r="H166" s="0" t="n">
        <v>0</v>
      </c>
      <c r="K166" s="0" t="n">
        <v>0.00189409</v>
      </c>
    </row>
    <row r="167" customFormat="false" ht="14.5" hidden="false" customHeight="false" outlineLevel="0" collapsed="false">
      <c r="A167" s="0" t="str">
        <f aca="false">references!B$9</f>
        <v>MEY2006</v>
      </c>
      <c r="B167" s="0" t="n">
        <v>2</v>
      </c>
      <c r="C167" s="0" t="n">
        <v>25</v>
      </c>
      <c r="D167" s="0" t="str">
        <f aca="false">references_description!F$14</f>
        <v>SiO2(am)</v>
      </c>
      <c r="E167" s="0" t="str">
        <f aca="false">references_description!G$17</f>
        <v>MgCl2</v>
      </c>
      <c r="H167" s="0" t="n">
        <v>1.0232</v>
      </c>
      <c r="K167" s="0" t="n">
        <v>0.00099777</v>
      </c>
    </row>
    <row r="168" customFormat="false" ht="14.5" hidden="false" customHeight="false" outlineLevel="0" collapsed="false">
      <c r="A168" s="0" t="str">
        <f aca="false">references!B$9</f>
        <v>MEY2006</v>
      </c>
      <c r="B168" s="0" t="n">
        <v>3</v>
      </c>
      <c r="C168" s="0" t="n">
        <v>25</v>
      </c>
      <c r="D168" s="0" t="str">
        <f aca="false">references_description!F$14</f>
        <v>SiO2(am)</v>
      </c>
      <c r="E168" s="0" t="str">
        <f aca="false">references_description!G$17</f>
        <v>MgCl2</v>
      </c>
      <c r="H168" s="0" t="n">
        <v>2.1002</v>
      </c>
      <c r="K168" s="0" t="n">
        <v>0.0004776</v>
      </c>
    </row>
    <row r="169" customFormat="false" ht="14.5" hidden="false" customHeight="false" outlineLevel="0" collapsed="false">
      <c r="A169" s="0" t="str">
        <f aca="false">references!B$9</f>
        <v>MEY2006</v>
      </c>
      <c r="B169" s="0" t="n">
        <v>4</v>
      </c>
      <c r="C169" s="0" t="n">
        <v>25</v>
      </c>
      <c r="D169" s="0" t="str">
        <f aca="false">references_description!F$14</f>
        <v>SiO2(am)</v>
      </c>
      <c r="E169" s="0" t="str">
        <f aca="false">references_description!G$17</f>
        <v>MgCl2</v>
      </c>
      <c r="H169" s="0" t="n">
        <v>3.2479</v>
      </c>
      <c r="K169" s="0" t="n">
        <v>0.00019155</v>
      </c>
    </row>
    <row r="170" customFormat="false" ht="14.5" hidden="false" customHeight="false" outlineLevel="0" collapsed="false">
      <c r="A170" s="0" t="str">
        <f aca="false">references!B$9</f>
        <v>MEY2006</v>
      </c>
      <c r="B170" s="0" t="n">
        <v>5</v>
      </c>
      <c r="C170" s="0" t="n">
        <v>25</v>
      </c>
      <c r="D170" s="0" t="str">
        <f aca="false">references_description!F$14</f>
        <v>SiO2(am)</v>
      </c>
      <c r="E170" s="0" t="str">
        <f aca="false">references_description!G$17</f>
        <v>MgCl2</v>
      </c>
      <c r="H170" s="0" t="n">
        <v>4.48</v>
      </c>
      <c r="K170" s="0" t="n">
        <v>6.714E-005</v>
      </c>
    </row>
    <row r="171" customFormat="false" ht="14.5" hidden="false" customHeight="false" outlineLevel="0" collapsed="false">
      <c r="A171" s="0" t="str">
        <f aca="false">references!B$9</f>
        <v>MEY2006</v>
      </c>
      <c r="B171" s="0" t="n">
        <v>6</v>
      </c>
      <c r="C171" s="0" t="n">
        <v>25</v>
      </c>
      <c r="D171" s="0" t="str">
        <f aca="false">references_description!F$14</f>
        <v>SiO2(am)</v>
      </c>
      <c r="E171" s="0" t="str">
        <f aca="false">references_description!G$17</f>
        <v>MgCl2</v>
      </c>
      <c r="H171" s="0" t="n">
        <v>5.8245</v>
      </c>
      <c r="K171" s="0" t="n">
        <v>9.33E-006</v>
      </c>
    </row>
    <row r="172" customFormat="false" ht="14.5" hidden="false" customHeight="false" outlineLevel="0" collapsed="false">
      <c r="A172" s="0" t="str">
        <f aca="false">references!B$9</f>
        <v>MEY2006</v>
      </c>
      <c r="B172" s="0" t="n">
        <v>1</v>
      </c>
      <c r="C172" s="0" t="n">
        <v>25</v>
      </c>
      <c r="D172" s="0" t="str">
        <f aca="false">references_description!F$14</f>
        <v>SiO2(am)</v>
      </c>
      <c r="E172" s="0" t="str">
        <f aca="false">references_description!G$18</f>
        <v>CaCl2</v>
      </c>
      <c r="H172" s="0" t="n">
        <v>0</v>
      </c>
      <c r="K172" s="0" t="n">
        <v>0.00185442</v>
      </c>
    </row>
    <row r="173" customFormat="false" ht="14.5" hidden="false" customHeight="false" outlineLevel="0" collapsed="false">
      <c r="A173" s="0" t="str">
        <f aca="false">references!B$9</f>
        <v>MEY2006</v>
      </c>
      <c r="B173" s="0" t="n">
        <v>2</v>
      </c>
      <c r="C173" s="0" t="n">
        <v>25</v>
      </c>
      <c r="D173" s="0" t="str">
        <f aca="false">references_description!F$14</f>
        <v>SiO2(am)</v>
      </c>
      <c r="E173" s="0" t="str">
        <f aca="false">references_description!G$18</f>
        <v>CaCl2</v>
      </c>
      <c r="H173" s="0" t="n">
        <v>1.027</v>
      </c>
      <c r="K173" s="0" t="n">
        <v>0.00101962</v>
      </c>
    </row>
    <row r="174" customFormat="false" ht="14.5" hidden="false" customHeight="false" outlineLevel="0" collapsed="false">
      <c r="A174" s="0" t="str">
        <f aca="false">references!B$9</f>
        <v>MEY2006</v>
      </c>
      <c r="B174" s="0" t="n">
        <v>3</v>
      </c>
      <c r="C174" s="0" t="n">
        <v>25</v>
      </c>
      <c r="D174" s="0" t="str">
        <f aca="false">references_description!F$14</f>
        <v>SiO2(am)</v>
      </c>
      <c r="E174" s="0" t="str">
        <f aca="false">references_description!G$18</f>
        <v>CaCl2</v>
      </c>
      <c r="H174" s="0" t="n">
        <v>2.1175</v>
      </c>
      <c r="K174" s="0" t="n">
        <v>0.0004773</v>
      </c>
    </row>
    <row r="175" customFormat="false" ht="14.5" hidden="false" customHeight="false" outlineLevel="0" collapsed="false">
      <c r="A175" s="0" t="str">
        <f aca="false">references!B$9</f>
        <v>MEY2006</v>
      </c>
      <c r="B175" s="0" t="n">
        <v>4</v>
      </c>
      <c r="C175" s="0" t="n">
        <v>25</v>
      </c>
      <c r="D175" s="0" t="str">
        <f aca="false">references_description!F$14</f>
        <v>SiO2(am)</v>
      </c>
      <c r="E175" s="0" t="str">
        <f aca="false">references_description!G$18</f>
        <v>CaCl2</v>
      </c>
      <c r="H175" s="0" t="n">
        <v>3.29</v>
      </c>
      <c r="K175" s="0" t="n">
        <v>0.00021597</v>
      </c>
    </row>
    <row r="176" customFormat="false" ht="14.5" hidden="false" customHeight="false" outlineLevel="0" collapsed="false">
      <c r="A176" s="0" t="str">
        <f aca="false">references!B$9</f>
        <v>MEY2006</v>
      </c>
      <c r="B176" s="0" t="n">
        <v>5</v>
      </c>
      <c r="C176" s="0" t="n">
        <v>25</v>
      </c>
      <c r="D176" s="0" t="str">
        <f aca="false">references_description!F$14</f>
        <v>SiO2(am)</v>
      </c>
      <c r="E176" s="0" t="str">
        <f aca="false">references_description!G$18</f>
        <v>CaCl2</v>
      </c>
      <c r="H176" s="0" t="n">
        <v>4.5664</v>
      </c>
      <c r="K176" s="0" t="n">
        <v>0.00013861</v>
      </c>
    </row>
    <row r="177" customFormat="false" ht="14.5" hidden="false" customHeight="false" outlineLevel="0" collapsed="false">
      <c r="A177" s="0" t="str">
        <f aca="false">references!B$9</f>
        <v>MEY2006</v>
      </c>
      <c r="B177" s="0" t="n">
        <v>1</v>
      </c>
      <c r="C177" s="0" t="n">
        <v>25</v>
      </c>
      <c r="D177" s="0" t="str">
        <f aca="false">references_description!F$14</f>
        <v>SiO2(am)</v>
      </c>
      <c r="E177" s="0" t="str">
        <f aca="false">references_description!G$19</f>
        <v>K2SO4</v>
      </c>
      <c r="H177" s="0" t="n">
        <v>0</v>
      </c>
      <c r="K177" s="0" t="n">
        <v>0.00192</v>
      </c>
    </row>
    <row r="178" customFormat="false" ht="14.5" hidden="false" customHeight="false" outlineLevel="0" collapsed="false">
      <c r="A178" s="0" t="str">
        <f aca="false">references!B$9</f>
        <v>MEY2006</v>
      </c>
      <c r="B178" s="0" t="n">
        <v>2</v>
      </c>
      <c r="C178" s="0" t="n">
        <v>25</v>
      </c>
      <c r="D178" s="0" t="str">
        <f aca="false">references_description!F$14</f>
        <v>SiO2(am)</v>
      </c>
      <c r="E178" s="0" t="str">
        <f aca="false">references_description!G$19</f>
        <v>K2SO4</v>
      </c>
      <c r="H178" s="0" t="n">
        <v>0.07</v>
      </c>
      <c r="K178" s="0" t="n">
        <v>0.00194</v>
      </c>
    </row>
    <row r="179" customFormat="false" ht="14.5" hidden="false" customHeight="false" outlineLevel="0" collapsed="false">
      <c r="A179" s="0" t="str">
        <f aca="false">references!B$9</f>
        <v>MEY2006</v>
      </c>
      <c r="B179" s="0" t="n">
        <v>3</v>
      </c>
      <c r="C179" s="0" t="n">
        <v>25</v>
      </c>
      <c r="D179" s="0" t="str">
        <f aca="false">references_description!F$14</f>
        <v>SiO2(am)</v>
      </c>
      <c r="E179" s="0" t="str">
        <f aca="false">references_description!G$19</f>
        <v>K2SO4</v>
      </c>
      <c r="H179" s="0" t="n">
        <v>0.14</v>
      </c>
      <c r="K179" s="0" t="n">
        <v>0.00198</v>
      </c>
    </row>
    <row r="180" customFormat="false" ht="14.5" hidden="false" customHeight="false" outlineLevel="0" collapsed="false">
      <c r="A180" s="0" t="str">
        <f aca="false">references!B$9</f>
        <v>MEY2006</v>
      </c>
      <c r="B180" s="0" t="n">
        <v>4</v>
      </c>
      <c r="C180" s="0" t="n">
        <v>25</v>
      </c>
      <c r="D180" s="0" t="str">
        <f aca="false">references_description!F$14</f>
        <v>SiO2(am)</v>
      </c>
      <c r="E180" s="0" t="str">
        <f aca="false">references_description!G$19</f>
        <v>K2SO4</v>
      </c>
      <c r="H180" s="0" t="n">
        <v>0.21</v>
      </c>
      <c r="K180" s="0" t="n">
        <v>0.00201</v>
      </c>
    </row>
    <row r="181" customFormat="false" ht="14.5" hidden="false" customHeight="false" outlineLevel="0" collapsed="false">
      <c r="A181" s="0" t="str">
        <f aca="false">references!B$9</f>
        <v>MEY2006</v>
      </c>
      <c r="B181" s="0" t="n">
        <v>5</v>
      </c>
      <c r="C181" s="0" t="n">
        <v>25</v>
      </c>
      <c r="D181" s="0" t="str">
        <f aca="false">references_description!F$14</f>
        <v>SiO2(am)</v>
      </c>
      <c r="E181" s="0" t="str">
        <f aca="false">references_description!G$19</f>
        <v>K2SO4</v>
      </c>
      <c r="H181" s="0" t="n">
        <v>0.28</v>
      </c>
      <c r="K181" s="0" t="n">
        <v>0.00211</v>
      </c>
    </row>
    <row r="182" customFormat="false" ht="14.5" hidden="false" customHeight="false" outlineLevel="0" collapsed="false">
      <c r="A182" s="0" t="str">
        <f aca="false">references!B$9</f>
        <v>MEY2006</v>
      </c>
      <c r="B182" s="0" t="n">
        <v>6</v>
      </c>
      <c r="C182" s="0" t="n">
        <v>25</v>
      </c>
      <c r="D182" s="0" t="str">
        <f aca="false">references_description!F$14</f>
        <v>SiO2(am)</v>
      </c>
      <c r="E182" s="0" t="str">
        <f aca="false">references_description!G$19</f>
        <v>K2SO4</v>
      </c>
      <c r="H182" s="0" t="n">
        <v>0.35</v>
      </c>
      <c r="K182" s="0" t="n">
        <v>0.0021</v>
      </c>
    </row>
    <row r="183" customFormat="false" ht="14.5" hidden="false" customHeight="false" outlineLevel="0" collapsed="false">
      <c r="A183" s="0" t="str">
        <f aca="false">references!B$9</f>
        <v>MEY2006</v>
      </c>
      <c r="B183" s="0" t="n">
        <v>7</v>
      </c>
      <c r="C183" s="0" t="n">
        <v>25</v>
      </c>
      <c r="D183" s="0" t="str">
        <f aca="false">references_description!F$14</f>
        <v>SiO2(am)</v>
      </c>
      <c r="E183" s="0" t="str">
        <f aca="false">references_description!G$19</f>
        <v>K2SO4</v>
      </c>
      <c r="H183" s="0" t="n">
        <v>0.42</v>
      </c>
      <c r="K183" s="0" t="n">
        <v>0.00217</v>
      </c>
    </row>
    <row r="184" customFormat="false" ht="14.5" hidden="false" customHeight="false" outlineLevel="0" collapsed="false">
      <c r="A184" s="0" t="str">
        <f aca="false">references!B$9</f>
        <v>MEY2006</v>
      </c>
      <c r="B184" s="0" t="n">
        <v>8</v>
      </c>
      <c r="C184" s="0" t="n">
        <v>25</v>
      </c>
      <c r="D184" s="0" t="str">
        <f aca="false">references_description!F$14</f>
        <v>SiO2(am)</v>
      </c>
      <c r="E184" s="0" t="str">
        <f aca="false">references_description!G$19</f>
        <v>K2SO4</v>
      </c>
      <c r="H184" s="0" t="n">
        <v>0.49</v>
      </c>
      <c r="K184" s="0" t="n">
        <v>0.00224</v>
      </c>
    </row>
    <row r="185" customFormat="false" ht="14.5" hidden="false" customHeight="false" outlineLevel="0" collapsed="false">
      <c r="A185" s="0" t="str">
        <f aca="false">references!B$9</f>
        <v>MEY2006</v>
      </c>
      <c r="B185" s="0" t="n">
        <v>9</v>
      </c>
      <c r="C185" s="0" t="n">
        <v>25</v>
      </c>
      <c r="D185" s="0" t="str">
        <f aca="false">references_description!F$14</f>
        <v>SiO2(am)</v>
      </c>
      <c r="E185" s="0" t="str">
        <f aca="false">references_description!G$19</f>
        <v>K2SO4</v>
      </c>
      <c r="H185" s="0" t="n">
        <v>0.56</v>
      </c>
      <c r="K185" s="0" t="n">
        <v>0.00233</v>
      </c>
    </row>
    <row r="186" customFormat="false" ht="14.5" hidden="false" customHeight="false" outlineLevel="0" collapsed="false">
      <c r="A186" s="0" t="str">
        <f aca="false">references!B$9</f>
        <v>MEY2006</v>
      </c>
      <c r="B186" s="0" t="n">
        <v>10</v>
      </c>
      <c r="C186" s="0" t="n">
        <v>25</v>
      </c>
      <c r="D186" s="0" t="str">
        <f aca="false">references_description!F$14</f>
        <v>SiO2(am)</v>
      </c>
      <c r="E186" s="0" t="str">
        <f aca="false">references_description!G$19</f>
        <v>K2SO4</v>
      </c>
      <c r="H186" s="0" t="n">
        <v>0.63</v>
      </c>
      <c r="K186" s="0" t="n">
        <v>0.00235</v>
      </c>
    </row>
    <row r="187" customFormat="false" ht="14.5" hidden="false" customHeight="false" outlineLevel="0" collapsed="false">
      <c r="A187" s="0" t="str">
        <f aca="false">references!B$9</f>
        <v>MEY2006</v>
      </c>
      <c r="B187" s="0" t="n">
        <v>11</v>
      </c>
      <c r="C187" s="0" t="n">
        <v>25</v>
      </c>
      <c r="D187" s="0" t="str">
        <f aca="false">references_description!F$14</f>
        <v>SiO2(am)</v>
      </c>
      <c r="E187" s="0" t="str">
        <f aca="false">references_description!G$19</f>
        <v>K2SO4</v>
      </c>
      <c r="H187" s="0" t="n">
        <v>0.7</v>
      </c>
      <c r="K187" s="0" t="n">
        <v>0.00239</v>
      </c>
    </row>
    <row r="188" customFormat="false" ht="14.5" hidden="false" customHeight="false" outlineLevel="0" collapsed="false">
      <c r="A188" s="0" t="str">
        <f aca="false">references!B$9</f>
        <v>MEY2006</v>
      </c>
      <c r="B188" s="0" t="n">
        <v>12</v>
      </c>
      <c r="C188" s="0" t="n">
        <v>25</v>
      </c>
      <c r="D188" s="0" t="str">
        <f aca="false">references_description!F$14</f>
        <v>SiO2(am)</v>
      </c>
      <c r="E188" s="0" t="str">
        <f aca="false">references_description!G$19</f>
        <v>K2SO4</v>
      </c>
      <c r="H188" s="0" t="n">
        <v>0</v>
      </c>
      <c r="K188" s="0" t="n">
        <v>0.00189</v>
      </c>
    </row>
    <row r="189" customFormat="false" ht="14.5" hidden="false" customHeight="false" outlineLevel="0" collapsed="false">
      <c r="A189" s="0" t="str">
        <f aca="false">references!B$9</f>
        <v>MEY2006</v>
      </c>
      <c r="B189" s="0" t="n">
        <v>13</v>
      </c>
      <c r="C189" s="0" t="n">
        <v>25</v>
      </c>
      <c r="D189" s="0" t="str">
        <f aca="false">references_description!F$14</f>
        <v>SiO2(am)</v>
      </c>
      <c r="E189" s="0" t="str">
        <f aca="false">references_description!G$19</f>
        <v>K2SO4</v>
      </c>
      <c r="H189" s="0" t="n">
        <v>0.035</v>
      </c>
      <c r="K189" s="0" t="n">
        <v>0.00189</v>
      </c>
    </row>
    <row r="190" customFormat="false" ht="14.5" hidden="false" customHeight="false" outlineLevel="0" collapsed="false">
      <c r="A190" s="0" t="str">
        <f aca="false">references!B$9</f>
        <v>MEY2006</v>
      </c>
      <c r="B190" s="0" t="n">
        <v>14</v>
      </c>
      <c r="C190" s="0" t="n">
        <v>25</v>
      </c>
      <c r="D190" s="0" t="str">
        <f aca="false">references_description!F$14</f>
        <v>SiO2(am)</v>
      </c>
      <c r="E190" s="0" t="str">
        <f aca="false">references_description!G$19</f>
        <v>K2SO4</v>
      </c>
      <c r="H190" s="0" t="n">
        <v>0.105</v>
      </c>
      <c r="K190" s="0" t="n">
        <v>0.00196</v>
      </c>
    </row>
    <row r="191" customFormat="false" ht="14.5" hidden="false" customHeight="false" outlineLevel="0" collapsed="false">
      <c r="A191" s="0" t="str">
        <f aca="false">references!B$9</f>
        <v>MEY2006</v>
      </c>
      <c r="B191" s="0" t="n">
        <v>15</v>
      </c>
      <c r="C191" s="0" t="n">
        <v>25</v>
      </c>
      <c r="D191" s="0" t="str">
        <f aca="false">references_description!F$14</f>
        <v>SiO2(am)</v>
      </c>
      <c r="E191" s="0" t="str">
        <f aca="false">references_description!G$19</f>
        <v>K2SO4</v>
      </c>
      <c r="H191" s="0" t="n">
        <v>0.175</v>
      </c>
      <c r="K191" s="0" t="n">
        <v>0.00196</v>
      </c>
    </row>
    <row r="192" customFormat="false" ht="14.5" hidden="false" customHeight="false" outlineLevel="0" collapsed="false">
      <c r="A192" s="0" t="str">
        <f aca="false">references!B$9</f>
        <v>MEY2006</v>
      </c>
      <c r="B192" s="0" t="n">
        <v>16</v>
      </c>
      <c r="C192" s="0" t="n">
        <v>25</v>
      </c>
      <c r="D192" s="0" t="str">
        <f aca="false">references_description!F$14</f>
        <v>SiO2(am)</v>
      </c>
      <c r="E192" s="0" t="str">
        <f aca="false">references_description!G$19</f>
        <v>K2SO4</v>
      </c>
      <c r="H192" s="0" t="n">
        <v>0.245</v>
      </c>
      <c r="K192" s="0" t="n">
        <v>0.00202</v>
      </c>
    </row>
    <row r="193" customFormat="false" ht="14.5" hidden="false" customHeight="false" outlineLevel="0" collapsed="false">
      <c r="A193" s="0" t="str">
        <f aca="false">references!B$9</f>
        <v>MEY2006</v>
      </c>
      <c r="B193" s="0" t="n">
        <v>17</v>
      </c>
      <c r="C193" s="0" t="n">
        <v>25</v>
      </c>
      <c r="D193" s="0" t="str">
        <f aca="false">references_description!F$14</f>
        <v>SiO2(am)</v>
      </c>
      <c r="E193" s="0" t="str">
        <f aca="false">references_description!G$19</f>
        <v>K2SO4</v>
      </c>
      <c r="H193" s="0" t="n">
        <v>0.315</v>
      </c>
      <c r="K193" s="0" t="n">
        <v>0.00208</v>
      </c>
    </row>
    <row r="194" customFormat="false" ht="14.5" hidden="false" customHeight="false" outlineLevel="0" collapsed="false">
      <c r="A194" s="0" t="str">
        <f aca="false">references!B$9</f>
        <v>MEY2006</v>
      </c>
      <c r="B194" s="0" t="n">
        <v>18</v>
      </c>
      <c r="C194" s="0" t="n">
        <v>25</v>
      </c>
      <c r="D194" s="0" t="str">
        <f aca="false">references_description!F$14</f>
        <v>SiO2(am)</v>
      </c>
      <c r="E194" s="0" t="str">
        <f aca="false">references_description!G$19</f>
        <v>K2SO4</v>
      </c>
      <c r="H194" s="0" t="n">
        <v>0.385</v>
      </c>
      <c r="K194" s="0" t="n">
        <v>0.00211</v>
      </c>
    </row>
    <row r="195" customFormat="false" ht="14.5" hidden="false" customHeight="false" outlineLevel="0" collapsed="false">
      <c r="A195" s="0" t="str">
        <f aca="false">references!B$9</f>
        <v>MEY2006</v>
      </c>
      <c r="B195" s="0" t="n">
        <v>19</v>
      </c>
      <c r="C195" s="0" t="n">
        <v>25</v>
      </c>
      <c r="D195" s="0" t="str">
        <f aca="false">references_description!F$14</f>
        <v>SiO2(am)</v>
      </c>
      <c r="E195" s="0" t="str">
        <f aca="false">references_description!G$19</f>
        <v>K2SO4</v>
      </c>
      <c r="H195" s="0" t="n">
        <v>0.455</v>
      </c>
      <c r="K195" s="0" t="n">
        <v>0.00217</v>
      </c>
    </row>
    <row r="196" customFormat="false" ht="14.5" hidden="false" customHeight="false" outlineLevel="0" collapsed="false">
      <c r="A196" s="0" t="str">
        <f aca="false">references!B$9</f>
        <v>MEY2006</v>
      </c>
      <c r="B196" s="0" t="n">
        <v>20</v>
      </c>
      <c r="C196" s="0" t="n">
        <v>25</v>
      </c>
      <c r="D196" s="0" t="str">
        <f aca="false">references_description!F$14</f>
        <v>SiO2(am)</v>
      </c>
      <c r="E196" s="0" t="str">
        <f aca="false">references_description!G$19</f>
        <v>K2SO4</v>
      </c>
      <c r="H196" s="0" t="n">
        <v>0.525</v>
      </c>
      <c r="K196" s="0" t="n">
        <v>0.00219</v>
      </c>
    </row>
    <row r="197" customFormat="false" ht="14.5" hidden="false" customHeight="false" outlineLevel="0" collapsed="false">
      <c r="A197" s="0" t="str">
        <f aca="false">references!B$9</f>
        <v>MEY2006</v>
      </c>
      <c r="B197" s="0" t="n">
        <v>21</v>
      </c>
      <c r="C197" s="0" t="n">
        <v>25</v>
      </c>
      <c r="D197" s="0" t="str">
        <f aca="false">references_description!F$14</f>
        <v>SiO2(am)</v>
      </c>
      <c r="E197" s="0" t="str">
        <f aca="false">references_description!G$19</f>
        <v>K2SO4</v>
      </c>
      <c r="H197" s="0" t="n">
        <v>0.595</v>
      </c>
      <c r="K197" s="0" t="n">
        <v>0.0023</v>
      </c>
    </row>
    <row r="198" customFormat="false" ht="14.5" hidden="false" customHeight="false" outlineLevel="0" collapsed="false">
      <c r="A198" s="0" t="str">
        <f aca="false">references!B$9</f>
        <v>MEY2006</v>
      </c>
      <c r="B198" s="0" t="n">
        <v>22</v>
      </c>
      <c r="C198" s="0" t="n">
        <v>25</v>
      </c>
      <c r="D198" s="0" t="str">
        <f aca="false">references_description!F$14</f>
        <v>SiO2(am)</v>
      </c>
      <c r="E198" s="0" t="str">
        <f aca="false">references_description!G$19</f>
        <v>K2SO4</v>
      </c>
      <c r="H198" s="0" t="n">
        <v>0.665</v>
      </c>
      <c r="K198" s="0" t="n">
        <v>0.00233</v>
      </c>
    </row>
    <row r="199" customFormat="false" ht="14.5" hidden="false" customHeight="false" outlineLevel="0" collapsed="false">
      <c r="A199" s="0" t="str">
        <f aca="false">references!B$9</f>
        <v>MEY2006</v>
      </c>
      <c r="B199" s="0" t="n">
        <v>23</v>
      </c>
      <c r="C199" s="0" t="n">
        <v>25</v>
      </c>
      <c r="D199" s="0" t="str">
        <f aca="false">references_description!F$14</f>
        <v>SiO2(am)</v>
      </c>
      <c r="E199" s="0" t="str">
        <f aca="false">references_description!G$19</f>
        <v>K2SO4</v>
      </c>
      <c r="H199" s="0" t="n">
        <v>0</v>
      </c>
      <c r="K199" s="0" t="n">
        <v>0.00185</v>
      </c>
    </row>
    <row r="200" customFormat="false" ht="14.5" hidden="false" customHeight="false" outlineLevel="0" collapsed="false">
      <c r="A200" s="0" t="str">
        <f aca="false">references!B$9</f>
        <v>MEY2006</v>
      </c>
      <c r="B200" s="0" t="n">
        <v>24</v>
      </c>
      <c r="C200" s="0" t="n">
        <v>25</v>
      </c>
      <c r="D200" s="0" t="str">
        <f aca="false">references_description!F$14</f>
        <v>SiO2(am)</v>
      </c>
      <c r="E200" s="0" t="str">
        <f aca="false">references_description!G$19</f>
        <v>K2SO4</v>
      </c>
      <c r="H200" s="0" t="n">
        <v>0.0175</v>
      </c>
      <c r="K200" s="0" t="n">
        <v>0.00185</v>
      </c>
    </row>
    <row r="201" customFormat="false" ht="14.5" hidden="false" customHeight="false" outlineLevel="0" collapsed="false">
      <c r="A201" s="0" t="str">
        <f aca="false">references!B$9</f>
        <v>MEY2006</v>
      </c>
      <c r="B201" s="0" t="n">
        <v>25</v>
      </c>
      <c r="C201" s="0" t="n">
        <v>25</v>
      </c>
      <c r="D201" s="0" t="str">
        <f aca="false">references_description!F$14</f>
        <v>SiO2(am)</v>
      </c>
      <c r="E201" s="0" t="str">
        <f aca="false">references_description!G$19</f>
        <v>K2SO4</v>
      </c>
      <c r="H201" s="0" t="n">
        <v>0.0525</v>
      </c>
      <c r="K201" s="0" t="n">
        <v>0.00188</v>
      </c>
    </row>
    <row r="202" customFormat="false" ht="14.5" hidden="false" customHeight="false" outlineLevel="0" collapsed="false">
      <c r="A202" s="0" t="str">
        <f aca="false">references!B$9</f>
        <v>MEY2006</v>
      </c>
      <c r="B202" s="0" t="n">
        <v>26</v>
      </c>
      <c r="C202" s="0" t="n">
        <v>25</v>
      </c>
      <c r="D202" s="0" t="str">
        <f aca="false">references_description!F$14</f>
        <v>SiO2(am)</v>
      </c>
      <c r="E202" s="0" t="str">
        <f aca="false">references_description!G$19</f>
        <v>K2SO4</v>
      </c>
      <c r="H202" s="0" t="n">
        <v>0.0875</v>
      </c>
      <c r="K202" s="0" t="n">
        <v>0.00192</v>
      </c>
    </row>
    <row r="203" customFormat="false" ht="14.5" hidden="false" customHeight="false" outlineLevel="0" collapsed="false">
      <c r="A203" s="0" t="str">
        <f aca="false">references!B$9</f>
        <v>MEY2006</v>
      </c>
      <c r="B203" s="0" t="n">
        <v>27</v>
      </c>
      <c r="C203" s="0" t="n">
        <v>25</v>
      </c>
      <c r="D203" s="0" t="str">
        <f aca="false">references_description!F$14</f>
        <v>SiO2(am)</v>
      </c>
      <c r="E203" s="0" t="str">
        <f aca="false">references_description!G$19</f>
        <v>K2SO4</v>
      </c>
      <c r="H203" s="0" t="n">
        <v>0.2275</v>
      </c>
      <c r="K203" s="0" t="n">
        <v>0.00197</v>
      </c>
    </row>
    <row r="204" customFormat="false" ht="14.5" hidden="false" customHeight="false" outlineLevel="0" collapsed="false">
      <c r="A204" s="0" t="str">
        <f aca="false">references!B$9</f>
        <v>MEY2006</v>
      </c>
      <c r="B204" s="0" t="n">
        <v>28</v>
      </c>
      <c r="C204" s="0" t="n">
        <v>25</v>
      </c>
      <c r="D204" s="0" t="str">
        <f aca="false">references_description!F$14</f>
        <v>SiO2(am)</v>
      </c>
      <c r="E204" s="0" t="str">
        <f aca="false">references_description!G$19</f>
        <v>K2SO4</v>
      </c>
      <c r="H204" s="0" t="n">
        <v>0.2625</v>
      </c>
      <c r="K204" s="0" t="n">
        <v>0.00202</v>
      </c>
    </row>
    <row r="205" customFormat="false" ht="14.5" hidden="false" customHeight="false" outlineLevel="0" collapsed="false">
      <c r="A205" s="0" t="str">
        <f aca="false">references!B$9</f>
        <v>MEY2006</v>
      </c>
      <c r="B205" s="0" t="n">
        <v>29</v>
      </c>
      <c r="C205" s="0" t="n">
        <v>25</v>
      </c>
      <c r="D205" s="0" t="str">
        <f aca="false">references_description!F$14</f>
        <v>SiO2(am)</v>
      </c>
      <c r="E205" s="0" t="str">
        <f aca="false">references_description!G$19</f>
        <v>K2SO4</v>
      </c>
      <c r="H205" s="0" t="n">
        <v>0.2975</v>
      </c>
      <c r="K205" s="0" t="n">
        <v>0.00213</v>
      </c>
    </row>
    <row r="206" customFormat="false" ht="14.5" hidden="false" customHeight="false" outlineLevel="0" collapsed="false">
      <c r="A206" s="0" t="str">
        <f aca="false">references!B$9</f>
        <v>MEY2006</v>
      </c>
      <c r="B206" s="0" t="n">
        <v>30</v>
      </c>
      <c r="C206" s="0" t="n">
        <v>25</v>
      </c>
      <c r="D206" s="0" t="str">
        <f aca="false">references_description!F$14</f>
        <v>SiO2(am)</v>
      </c>
      <c r="E206" s="0" t="str">
        <f aca="false">references_description!G$19</f>
        <v>K2SO4</v>
      </c>
      <c r="H206" s="0" t="n">
        <v>0.4725</v>
      </c>
      <c r="K206" s="0" t="n">
        <v>0.00218</v>
      </c>
    </row>
    <row r="207" customFormat="false" ht="14.5" hidden="false" customHeight="false" outlineLevel="0" collapsed="false">
      <c r="A207" s="0" t="str">
        <f aca="false">references!B$9</f>
        <v>MEY2006</v>
      </c>
      <c r="B207" s="0" t="n">
        <v>31</v>
      </c>
      <c r="C207" s="0" t="n">
        <v>25</v>
      </c>
      <c r="D207" s="0" t="str">
        <f aca="false">references_description!F$14</f>
        <v>SiO2(am)</v>
      </c>
      <c r="E207" s="0" t="str">
        <f aca="false">references_description!G$19</f>
        <v>K2SO4</v>
      </c>
      <c r="H207" s="0" t="n">
        <v>0.5075</v>
      </c>
      <c r="K207" s="0" t="n">
        <v>0.00218</v>
      </c>
    </row>
    <row r="208" customFormat="false" ht="14.5" hidden="false" customHeight="false" outlineLevel="0" collapsed="false">
      <c r="A208" s="0" t="str">
        <f aca="false">references!B$9</f>
        <v>MEY2006</v>
      </c>
      <c r="B208" s="0" t="n">
        <v>32</v>
      </c>
      <c r="C208" s="0" t="n">
        <v>25</v>
      </c>
      <c r="D208" s="0" t="str">
        <f aca="false">references_description!F$14</f>
        <v>SiO2(am)</v>
      </c>
      <c r="E208" s="0" t="str">
        <f aca="false">references_description!G$19</f>
        <v>K2SO4</v>
      </c>
      <c r="H208" s="0" t="n">
        <v>0.5425</v>
      </c>
      <c r="K208" s="0" t="n">
        <v>0.00221</v>
      </c>
    </row>
    <row r="209" customFormat="false" ht="14.5" hidden="false" customHeight="false" outlineLevel="0" collapsed="false">
      <c r="A209" s="0" t="str">
        <f aca="false">references!B$9</f>
        <v>MEY2006</v>
      </c>
      <c r="B209" s="0" t="n">
        <v>33</v>
      </c>
      <c r="C209" s="0" t="n">
        <v>25</v>
      </c>
      <c r="D209" s="0" t="str">
        <f aca="false">references_description!F$14</f>
        <v>SiO2(am)</v>
      </c>
      <c r="E209" s="0" t="str">
        <f aca="false">references_description!G$19</f>
        <v>K2SO4</v>
      </c>
      <c r="H209" s="0" t="n">
        <v>0.5775</v>
      </c>
      <c r="K209" s="0" t="n">
        <v>0.00227</v>
      </c>
    </row>
    <row r="210" customFormat="false" ht="14.5" hidden="true" customHeight="false" outlineLevel="0" collapsed="false">
      <c r="A210" s="0" t="str">
        <f aca="false">references!B$9</f>
        <v>MEY2006</v>
      </c>
      <c r="B210" s="0" t="n">
        <v>1</v>
      </c>
      <c r="C210" s="0" t="n">
        <v>25</v>
      </c>
      <c r="D210" s="0" t="str">
        <f aca="false">references_description!F$14</f>
        <v>SiO2(am)</v>
      </c>
      <c r="E210" s="0" t="str">
        <f aca="false">references_description!G$20</f>
        <v>NaCl</v>
      </c>
      <c r="F210" s="0" t="str">
        <f aca="false">references_description!H$20</f>
        <v>CaCl2</v>
      </c>
      <c r="H210" s="0" t="n">
        <v>0</v>
      </c>
      <c r="I210" s="0" t="n">
        <v>0</v>
      </c>
      <c r="K210" s="0" t="n">
        <v>0.018829</v>
      </c>
    </row>
    <row r="211" customFormat="false" ht="14.5" hidden="true" customHeight="false" outlineLevel="0" collapsed="false">
      <c r="A211" s="0" t="str">
        <f aca="false">references!B$9</f>
        <v>MEY2006</v>
      </c>
      <c r="B211" s="0" t="n">
        <v>2</v>
      </c>
      <c r="C211" s="0" t="n">
        <v>25</v>
      </c>
      <c r="D211" s="0" t="str">
        <f aca="false">references_description!F$14</f>
        <v>SiO2(am)</v>
      </c>
      <c r="E211" s="0" t="str">
        <f aca="false">references_description!G$20</f>
        <v>NaCl</v>
      </c>
      <c r="F211" s="0" t="str">
        <f aca="false">references_description!H$20</f>
        <v>CaCl2</v>
      </c>
      <c r="H211" s="0" t="n">
        <v>4.5</v>
      </c>
      <c r="I211" s="0" t="n">
        <v>0.5</v>
      </c>
      <c r="K211" s="0" t="n">
        <v>0.005336</v>
      </c>
    </row>
    <row r="212" customFormat="false" ht="14.5" hidden="true" customHeight="false" outlineLevel="0" collapsed="false">
      <c r="A212" s="0" t="str">
        <f aca="false">references!B$9</f>
        <v>MEY2006</v>
      </c>
      <c r="B212" s="0" t="n">
        <v>3</v>
      </c>
      <c r="C212" s="0" t="n">
        <v>25</v>
      </c>
      <c r="D212" s="0" t="str">
        <f aca="false">references_description!F$14</f>
        <v>SiO2(am)</v>
      </c>
      <c r="E212" s="0" t="str">
        <f aca="false">references_description!G$20</f>
        <v>NaCl</v>
      </c>
      <c r="F212" s="0" t="str">
        <f aca="false">references_description!H$20</f>
        <v>CaCl2</v>
      </c>
      <c r="H212" s="0" t="n">
        <v>3.5</v>
      </c>
      <c r="I212" s="0" t="n">
        <v>0.5</v>
      </c>
      <c r="K212" s="0" t="n">
        <v>0.006972</v>
      </c>
    </row>
    <row r="213" customFormat="false" ht="14.5" hidden="true" customHeight="false" outlineLevel="0" collapsed="false">
      <c r="A213" s="0" t="str">
        <f aca="false">references!B$9</f>
        <v>MEY2006</v>
      </c>
      <c r="B213" s="0" t="n">
        <v>4</v>
      </c>
      <c r="C213" s="0" t="n">
        <v>25</v>
      </c>
      <c r="D213" s="0" t="str">
        <f aca="false">references_description!F$14</f>
        <v>SiO2(am)</v>
      </c>
      <c r="E213" s="0" t="str">
        <f aca="false">references_description!G$20</f>
        <v>NaCl</v>
      </c>
      <c r="F213" s="0" t="str">
        <f aca="false">references_description!H$20</f>
        <v>CaCl2</v>
      </c>
      <c r="H213" s="0" t="n">
        <v>2.5</v>
      </c>
      <c r="I213" s="0" t="n">
        <v>0.5</v>
      </c>
      <c r="K213" s="0" t="n">
        <v>0.008237</v>
      </c>
    </row>
    <row r="214" customFormat="false" ht="14.5" hidden="true" customHeight="false" outlineLevel="0" collapsed="false">
      <c r="A214" s="0" t="str">
        <f aca="false">references!B$9</f>
        <v>MEY2006</v>
      </c>
      <c r="B214" s="0" t="n">
        <v>5</v>
      </c>
      <c r="C214" s="0" t="n">
        <v>25</v>
      </c>
      <c r="D214" s="0" t="str">
        <f aca="false">references_description!F$14</f>
        <v>SiO2(am)</v>
      </c>
      <c r="E214" s="0" t="str">
        <f aca="false">references_description!G$20</f>
        <v>NaCl</v>
      </c>
      <c r="F214" s="0" t="str">
        <f aca="false">references_description!H$20</f>
        <v>CaCl2</v>
      </c>
      <c r="H214" s="0" t="n">
        <v>1.5</v>
      </c>
      <c r="I214" s="0" t="n">
        <v>0.5</v>
      </c>
      <c r="K214" s="0" t="n">
        <v>0.010157</v>
      </c>
    </row>
    <row r="215" customFormat="false" ht="14.5" hidden="true" customHeight="false" outlineLevel="0" collapsed="false">
      <c r="A215" s="0" t="str">
        <f aca="false">references!B$9</f>
        <v>MEY2006</v>
      </c>
      <c r="B215" s="0" t="n">
        <v>6</v>
      </c>
      <c r="C215" s="0" t="n">
        <v>25</v>
      </c>
      <c r="D215" s="0" t="str">
        <f aca="false">references_description!F$14</f>
        <v>SiO2(am)</v>
      </c>
      <c r="E215" s="0" t="str">
        <f aca="false">references_description!G$20</f>
        <v>NaCl</v>
      </c>
      <c r="F215" s="0" t="str">
        <f aca="false">references_description!H$20</f>
        <v>CaCl2</v>
      </c>
      <c r="H215" s="0" t="n">
        <v>0.5</v>
      </c>
      <c r="I215" s="0" t="n">
        <v>0.5</v>
      </c>
      <c r="K215" s="0" t="n">
        <v>0.012702</v>
      </c>
    </row>
    <row r="216" customFormat="false" ht="14.5" hidden="true" customHeight="false" outlineLevel="0" collapsed="false">
      <c r="A216" s="0" t="str">
        <f aca="false">references!B$9</f>
        <v>MEY2006</v>
      </c>
      <c r="B216" s="0" t="n">
        <v>7</v>
      </c>
      <c r="C216" s="0" t="n">
        <v>25</v>
      </c>
      <c r="D216" s="0" t="str">
        <f aca="false">references_description!F$14</f>
        <v>SiO2(am)</v>
      </c>
      <c r="E216" s="0" t="str">
        <f aca="false">references_description!G$20</f>
        <v>NaCl</v>
      </c>
      <c r="F216" s="0" t="str">
        <f aca="false">references_description!H$20</f>
        <v>CaCl2</v>
      </c>
      <c r="H216" s="0" t="n">
        <v>3</v>
      </c>
      <c r="I216" s="0" t="n">
        <v>1</v>
      </c>
      <c r="K216" s="0" t="n">
        <v>0.005491</v>
      </c>
    </row>
    <row r="217" customFormat="false" ht="14.5" hidden="true" customHeight="false" outlineLevel="0" collapsed="false">
      <c r="A217" s="0" t="str">
        <f aca="false">references!B$9</f>
        <v>MEY2006</v>
      </c>
      <c r="B217" s="0" t="n">
        <v>8</v>
      </c>
      <c r="C217" s="0" t="n">
        <v>25</v>
      </c>
      <c r="D217" s="0" t="str">
        <f aca="false">references_description!F$14</f>
        <v>SiO2(am)</v>
      </c>
      <c r="E217" s="0" t="str">
        <f aca="false">references_description!G$20</f>
        <v>NaCl</v>
      </c>
      <c r="F217" s="0" t="str">
        <f aca="false">references_description!H$20</f>
        <v>CaCl2</v>
      </c>
      <c r="H217" s="0" t="n">
        <v>2</v>
      </c>
      <c r="I217" s="0" t="n">
        <v>1</v>
      </c>
      <c r="K217" s="0" t="n">
        <v>0.006672</v>
      </c>
    </row>
    <row r="218" customFormat="false" ht="14.5" hidden="true" customHeight="false" outlineLevel="0" collapsed="false">
      <c r="A218" s="0" t="str">
        <f aca="false">references!B$9</f>
        <v>MEY2006</v>
      </c>
      <c r="B218" s="0" t="n">
        <v>9</v>
      </c>
      <c r="C218" s="0" t="n">
        <v>25</v>
      </c>
      <c r="D218" s="0" t="str">
        <f aca="false">references_description!F$14</f>
        <v>SiO2(am)</v>
      </c>
      <c r="E218" s="0" t="str">
        <f aca="false">references_description!G$20</f>
        <v>NaCl</v>
      </c>
      <c r="F218" s="0" t="str">
        <f aca="false">references_description!H$20</f>
        <v>CaCl2</v>
      </c>
      <c r="H218" s="0" t="n">
        <v>1</v>
      </c>
      <c r="I218" s="0" t="n">
        <v>1</v>
      </c>
      <c r="K218" s="0" t="n">
        <v>0.008576</v>
      </c>
    </row>
    <row r="219" customFormat="false" ht="14.5" hidden="true" customHeight="false" outlineLevel="0" collapsed="false">
      <c r="A219" s="0" t="str">
        <f aca="false">references!B$9</f>
        <v>MEY2006</v>
      </c>
      <c r="B219" s="0" t="n">
        <v>10</v>
      </c>
      <c r="C219" s="0" t="n">
        <v>25</v>
      </c>
      <c r="D219" s="0" t="str">
        <f aca="false">references_description!F$14</f>
        <v>SiO2(am)</v>
      </c>
      <c r="E219" s="0" t="str">
        <f aca="false">references_description!G$20</f>
        <v>NaCl</v>
      </c>
      <c r="F219" s="0" t="str">
        <f aca="false">references_description!H$20</f>
        <v>CaCl2</v>
      </c>
      <c r="H219" s="0" t="n">
        <v>2.5</v>
      </c>
      <c r="I219" s="0" t="n">
        <v>1.5</v>
      </c>
      <c r="K219" s="0" t="n">
        <v>0.004687</v>
      </c>
    </row>
    <row r="220" customFormat="false" ht="14.5" hidden="true" customHeight="false" outlineLevel="0" collapsed="false">
      <c r="A220" s="0" t="str">
        <f aca="false">references!B$9</f>
        <v>MEY2006</v>
      </c>
      <c r="B220" s="0" t="n">
        <v>11</v>
      </c>
      <c r="C220" s="0" t="n">
        <v>25</v>
      </c>
      <c r="D220" s="0" t="str">
        <f aca="false">references_description!F$14</f>
        <v>SiO2(am)</v>
      </c>
      <c r="E220" s="0" t="str">
        <f aca="false">references_description!G$20</f>
        <v>NaCl</v>
      </c>
      <c r="F220" s="0" t="str">
        <f aca="false">references_description!H$20</f>
        <v>CaCl2</v>
      </c>
      <c r="H220" s="0" t="n">
        <v>1.5</v>
      </c>
      <c r="I220" s="0" t="n">
        <v>1.5</v>
      </c>
      <c r="K220" s="0" t="n">
        <v>0.005125</v>
      </c>
    </row>
    <row r="221" customFormat="false" ht="14.5" hidden="true" customHeight="false" outlineLevel="0" collapsed="false">
      <c r="A221" s="0" t="str">
        <f aca="false">references!B$9</f>
        <v>MEY2006</v>
      </c>
      <c r="B221" s="0" t="n">
        <v>12</v>
      </c>
      <c r="C221" s="0" t="n">
        <v>25</v>
      </c>
      <c r="D221" s="0" t="str">
        <f aca="false">references_description!F$14</f>
        <v>SiO2(am)</v>
      </c>
      <c r="E221" s="0" t="str">
        <f aca="false">references_description!G$20</f>
        <v>NaCl</v>
      </c>
      <c r="F221" s="0" t="str">
        <f aca="false">references_description!H$20</f>
        <v>CaCl2</v>
      </c>
      <c r="H221" s="0" t="n">
        <v>0.5</v>
      </c>
      <c r="I221" s="0" t="n">
        <v>1.5</v>
      </c>
      <c r="K221" s="0" t="n">
        <v>0.006213</v>
      </c>
    </row>
    <row r="222" customFormat="false" ht="14.5" hidden="true" customHeight="false" outlineLevel="0" collapsed="false">
      <c r="A222" s="0" t="str">
        <f aca="false">references!B$9</f>
        <v>MEY2006</v>
      </c>
      <c r="B222" s="0" t="n">
        <v>13</v>
      </c>
      <c r="C222" s="0" t="n">
        <v>25</v>
      </c>
      <c r="D222" s="0" t="str">
        <f aca="false">references_description!F$14</f>
        <v>SiO2(am)</v>
      </c>
      <c r="E222" s="0" t="str">
        <f aca="false">references_description!G$20</f>
        <v>NaCl</v>
      </c>
      <c r="F222" s="0" t="str">
        <f aca="false">references_description!H$20</f>
        <v>CaCl2</v>
      </c>
      <c r="H222" s="0" t="n">
        <v>2</v>
      </c>
      <c r="I222" s="0" t="n">
        <v>2</v>
      </c>
      <c r="K222" s="0" t="n">
        <v>0.004215</v>
      </c>
    </row>
    <row r="223" customFormat="false" ht="14.5" hidden="true" customHeight="false" outlineLevel="0" collapsed="false">
      <c r="A223" s="0" t="str">
        <f aca="false">references!B$9</f>
        <v>MEY2006</v>
      </c>
      <c r="B223" s="0" t="n">
        <v>14</v>
      </c>
      <c r="C223" s="0" t="n">
        <v>25</v>
      </c>
      <c r="D223" s="0" t="str">
        <f aca="false">references_description!F$14</f>
        <v>SiO2(am)</v>
      </c>
      <c r="E223" s="0" t="str">
        <f aca="false">references_description!G$20</f>
        <v>NaCl</v>
      </c>
      <c r="F223" s="0" t="str">
        <f aca="false">references_description!H$20</f>
        <v>CaCl2</v>
      </c>
      <c r="H223" s="0" t="n">
        <v>1</v>
      </c>
      <c r="I223" s="0" t="n">
        <v>2</v>
      </c>
      <c r="K223" s="0" t="n">
        <v>0.004248</v>
      </c>
    </row>
    <row r="224" customFormat="false" ht="14.5" hidden="true" customHeight="false" outlineLevel="0" collapsed="false">
      <c r="A224" s="0" t="str">
        <f aca="false">references!B$9</f>
        <v>MEY2006</v>
      </c>
      <c r="B224" s="0" t="n">
        <v>15</v>
      </c>
      <c r="C224" s="0" t="n">
        <v>25</v>
      </c>
      <c r="D224" s="0" t="str">
        <f aca="false">references_description!F$14</f>
        <v>SiO2(am)</v>
      </c>
      <c r="E224" s="0" t="str">
        <f aca="false">references_description!G$20</f>
        <v>NaCl</v>
      </c>
      <c r="F224" s="0" t="str">
        <f aca="false">references_description!H$20</f>
        <v>CaCl2</v>
      </c>
      <c r="H224" s="0" t="n">
        <v>1.5</v>
      </c>
      <c r="I224" s="0" t="n">
        <v>2.5</v>
      </c>
      <c r="K224" s="0" t="n">
        <v>0.002773</v>
      </c>
    </row>
    <row r="225" customFormat="false" ht="14.5" hidden="true" customHeight="false" outlineLevel="0" collapsed="false">
      <c r="A225" s="0" t="str">
        <f aca="false">references!B$9</f>
        <v>MEY2006</v>
      </c>
      <c r="B225" s="0" t="n">
        <v>16</v>
      </c>
      <c r="C225" s="0" t="n">
        <v>25</v>
      </c>
      <c r="D225" s="0" t="str">
        <f aca="false">references_description!F$14</f>
        <v>SiO2(am)</v>
      </c>
      <c r="E225" s="0" t="str">
        <f aca="false">references_description!G$20</f>
        <v>NaCl</v>
      </c>
      <c r="F225" s="0" t="str">
        <f aca="false">references_description!H$20</f>
        <v>CaCl2</v>
      </c>
      <c r="H225" s="0" t="n">
        <v>0.5</v>
      </c>
      <c r="I225" s="0" t="n">
        <v>2.5</v>
      </c>
      <c r="K225" s="0" t="n">
        <v>0.00323</v>
      </c>
    </row>
    <row r="226" customFormat="false" ht="14.5" hidden="true" customHeight="false" outlineLevel="0" collapsed="false">
      <c r="A226" s="0" t="str">
        <f aca="false">references!B$9</f>
        <v>MEY2006</v>
      </c>
      <c r="B226" s="0" t="n">
        <v>17</v>
      </c>
      <c r="C226" s="0" t="n">
        <v>25</v>
      </c>
      <c r="D226" s="0" t="str">
        <f aca="false">references_description!F$14</f>
        <v>SiO2(am)</v>
      </c>
      <c r="E226" s="0" t="str">
        <f aca="false">references_description!G$20</f>
        <v>NaCl</v>
      </c>
      <c r="F226" s="0" t="str">
        <f aca="false">references_description!H$20</f>
        <v>CaCl2</v>
      </c>
      <c r="H226" s="0" t="n">
        <v>1</v>
      </c>
      <c r="I226" s="0" t="n">
        <v>3</v>
      </c>
      <c r="K226" s="0" t="n">
        <v>0.00205</v>
      </c>
    </row>
    <row r="227" customFormat="false" ht="14.5" hidden="true" customHeight="false" outlineLevel="0" collapsed="false">
      <c r="A227" s="0" t="str">
        <f aca="false">references!B$9</f>
        <v>MEY2006</v>
      </c>
      <c r="B227" s="0" t="n">
        <v>18</v>
      </c>
      <c r="C227" s="0" t="n">
        <v>25</v>
      </c>
      <c r="D227" s="0" t="str">
        <f aca="false">references_description!F$14</f>
        <v>SiO2(am)</v>
      </c>
      <c r="E227" s="0" t="str">
        <f aca="false">references_description!G$20</f>
        <v>NaCl</v>
      </c>
      <c r="F227" s="0" t="str">
        <f aca="false">references_description!H$20</f>
        <v>CaCl2</v>
      </c>
      <c r="H227" s="0" t="n">
        <v>0.5</v>
      </c>
      <c r="I227" s="0" t="n">
        <v>3.5</v>
      </c>
      <c r="K227" s="0" t="n">
        <v>0.001589</v>
      </c>
    </row>
    <row r="228" customFormat="false" ht="14.5" hidden="true" customHeight="false" outlineLevel="0" collapsed="false">
      <c r="A228" s="0" t="str">
        <f aca="false">references!B$9</f>
        <v>MEY2006</v>
      </c>
      <c r="B228" s="0" t="n">
        <v>1</v>
      </c>
      <c r="C228" s="0" t="n">
        <v>25</v>
      </c>
      <c r="D228" s="0" t="str">
        <f aca="false">references_description!F$14</f>
        <v>SiO2(am)</v>
      </c>
      <c r="E228" s="0" t="str">
        <f aca="false">references_description!G$22</f>
        <v>KCl</v>
      </c>
      <c r="F228" s="0" t="str">
        <f aca="false">references_description!H$22</f>
        <v>CaCl2</v>
      </c>
      <c r="H228" s="0" t="n">
        <v>0</v>
      </c>
      <c r="I228" s="0" t="n">
        <v>0</v>
      </c>
      <c r="K228" s="0" t="n">
        <v>0.0018896</v>
      </c>
    </row>
    <row r="229" customFormat="false" ht="14.5" hidden="true" customHeight="false" outlineLevel="0" collapsed="false">
      <c r="A229" s="0" t="str">
        <f aca="false">references!B$9</f>
        <v>MEY2006</v>
      </c>
      <c r="B229" s="0" t="n">
        <v>2</v>
      </c>
      <c r="C229" s="0" t="n">
        <v>25</v>
      </c>
      <c r="D229" s="0" t="str">
        <f aca="false">references_description!F$14</f>
        <v>SiO2(am)</v>
      </c>
      <c r="E229" s="0" t="str">
        <f aca="false">references_description!G$22</f>
        <v>KCl</v>
      </c>
      <c r="F229" s="0" t="str">
        <f aca="false">references_description!H$22</f>
        <v>CaCl2</v>
      </c>
      <c r="H229" s="0" t="n">
        <v>3.5</v>
      </c>
      <c r="I229" s="0" t="n">
        <v>0.5</v>
      </c>
      <c r="K229" s="0" t="n">
        <v>0.0012361</v>
      </c>
    </row>
    <row r="230" customFormat="false" ht="14.5" hidden="true" customHeight="false" outlineLevel="0" collapsed="false">
      <c r="A230" s="0" t="str">
        <f aca="false">references!B$9</f>
        <v>MEY2006</v>
      </c>
      <c r="B230" s="0" t="n">
        <v>3</v>
      </c>
      <c r="C230" s="0" t="n">
        <v>25</v>
      </c>
      <c r="D230" s="0" t="str">
        <f aca="false">references_description!F$14</f>
        <v>SiO2(am)</v>
      </c>
      <c r="E230" s="0" t="str">
        <f aca="false">references_description!G$22</f>
        <v>KCl</v>
      </c>
      <c r="F230" s="0" t="str">
        <f aca="false">references_description!H$22</f>
        <v>CaCl2</v>
      </c>
      <c r="H230" s="0" t="n">
        <v>3</v>
      </c>
      <c r="I230" s="0" t="n">
        <v>0.5</v>
      </c>
      <c r="K230" s="0" t="n">
        <v>0.001259</v>
      </c>
    </row>
    <row r="231" customFormat="false" ht="14.5" hidden="true" customHeight="false" outlineLevel="0" collapsed="false">
      <c r="A231" s="0" t="str">
        <f aca="false">references!B$9</f>
        <v>MEY2006</v>
      </c>
      <c r="B231" s="0" t="n">
        <v>4</v>
      </c>
      <c r="C231" s="0" t="n">
        <v>25</v>
      </c>
      <c r="D231" s="0" t="str">
        <f aca="false">references_description!F$14</f>
        <v>SiO2(am)</v>
      </c>
      <c r="E231" s="0" t="str">
        <f aca="false">references_description!G$22</f>
        <v>KCl</v>
      </c>
      <c r="F231" s="0" t="str">
        <f aca="false">references_description!H$22</f>
        <v>CaCl2</v>
      </c>
      <c r="H231" s="0" t="n">
        <v>2.5</v>
      </c>
      <c r="I231" s="0" t="n">
        <v>0.5</v>
      </c>
      <c r="K231" s="0" t="n">
        <v>0.0012734</v>
      </c>
    </row>
    <row r="232" customFormat="false" ht="14.5" hidden="true" customHeight="false" outlineLevel="0" collapsed="false">
      <c r="A232" s="0" t="str">
        <f aca="false">references!B$9</f>
        <v>MEY2006</v>
      </c>
      <c r="B232" s="0" t="n">
        <v>5</v>
      </c>
      <c r="C232" s="0" t="n">
        <v>25</v>
      </c>
      <c r="D232" s="0" t="str">
        <f aca="false">references_description!F$14</f>
        <v>SiO2(am)</v>
      </c>
      <c r="E232" s="0" t="str">
        <f aca="false">references_description!G$22</f>
        <v>KCl</v>
      </c>
      <c r="F232" s="0" t="str">
        <f aca="false">references_description!H$22</f>
        <v>CaCl2</v>
      </c>
      <c r="H232" s="0" t="n">
        <v>2</v>
      </c>
      <c r="I232" s="0" t="n">
        <v>0.5</v>
      </c>
      <c r="K232" s="0" t="n">
        <v>0.0013599</v>
      </c>
    </row>
    <row r="233" customFormat="false" ht="14.5" hidden="true" customHeight="false" outlineLevel="0" collapsed="false">
      <c r="A233" s="0" t="str">
        <f aca="false">references!B$9</f>
        <v>MEY2006</v>
      </c>
      <c r="B233" s="0" t="n">
        <v>6</v>
      </c>
      <c r="C233" s="0" t="n">
        <v>25</v>
      </c>
      <c r="D233" s="0" t="str">
        <f aca="false">references_description!F$14</f>
        <v>SiO2(am)</v>
      </c>
      <c r="E233" s="0" t="str">
        <f aca="false">references_description!G$22</f>
        <v>KCl</v>
      </c>
      <c r="F233" s="0" t="str">
        <f aca="false">references_description!H$22</f>
        <v>CaCl2</v>
      </c>
      <c r="H233" s="0" t="n">
        <v>1.5</v>
      </c>
      <c r="I233" s="0" t="n">
        <v>0.5</v>
      </c>
      <c r="K233" s="0" t="n">
        <v>0.0013761</v>
      </c>
    </row>
    <row r="234" customFormat="false" ht="14.5" hidden="true" customHeight="false" outlineLevel="0" collapsed="false">
      <c r="A234" s="0" t="str">
        <f aca="false">references!B$9</f>
        <v>MEY2006</v>
      </c>
      <c r="B234" s="0" t="n">
        <v>7</v>
      </c>
      <c r="C234" s="0" t="n">
        <v>25</v>
      </c>
      <c r="D234" s="0" t="str">
        <f aca="false">references_description!F$14</f>
        <v>SiO2(am)</v>
      </c>
      <c r="E234" s="0" t="str">
        <f aca="false">references_description!G$22</f>
        <v>KCl</v>
      </c>
      <c r="F234" s="0" t="str">
        <f aca="false">references_description!H$22</f>
        <v>CaCl2</v>
      </c>
      <c r="H234" s="0" t="n">
        <v>0.5</v>
      </c>
      <c r="I234" s="0" t="n">
        <v>0.5</v>
      </c>
      <c r="K234" s="0" t="n">
        <v>0.0014087</v>
      </c>
    </row>
    <row r="235" customFormat="false" ht="14.5" hidden="true" customHeight="false" outlineLevel="0" collapsed="false">
      <c r="A235" s="0" t="str">
        <f aca="false">references!B$9</f>
        <v>MEY2006</v>
      </c>
      <c r="B235" s="0" t="n">
        <v>8</v>
      </c>
      <c r="C235" s="0" t="n">
        <v>25</v>
      </c>
      <c r="D235" s="0" t="str">
        <f aca="false">references_description!F$14</f>
        <v>SiO2(am)</v>
      </c>
      <c r="E235" s="0" t="str">
        <f aca="false">references_description!G$22</f>
        <v>KCl</v>
      </c>
      <c r="F235" s="0" t="str">
        <f aca="false">references_description!H$22</f>
        <v>CaCl2</v>
      </c>
      <c r="H235" s="0" t="n">
        <v>2.5</v>
      </c>
      <c r="I235" s="0" t="n">
        <v>1</v>
      </c>
      <c r="K235" s="0" t="n">
        <v>0.0009979</v>
      </c>
    </row>
    <row r="236" customFormat="false" ht="14.5" hidden="true" customHeight="false" outlineLevel="0" collapsed="false">
      <c r="A236" s="0" t="str">
        <f aca="false">references!B$9</f>
        <v>MEY2006</v>
      </c>
      <c r="B236" s="0" t="n">
        <v>9</v>
      </c>
      <c r="C236" s="0" t="n">
        <v>25</v>
      </c>
      <c r="D236" s="0" t="str">
        <f aca="false">references_description!F$14</f>
        <v>SiO2(am)</v>
      </c>
      <c r="E236" s="0" t="str">
        <f aca="false">references_description!G$22</f>
        <v>KCl</v>
      </c>
      <c r="F236" s="0" t="str">
        <f aca="false">references_description!H$22</f>
        <v>CaCl2</v>
      </c>
      <c r="H236" s="0" t="n">
        <v>1.5</v>
      </c>
      <c r="I236" s="0" t="n">
        <v>1</v>
      </c>
      <c r="K236" s="0" t="n">
        <v>0.0009783</v>
      </c>
    </row>
    <row r="237" customFormat="false" ht="14.5" hidden="true" customHeight="false" outlineLevel="0" collapsed="false">
      <c r="A237" s="0" t="str">
        <f aca="false">references!B$9</f>
        <v>MEY2006</v>
      </c>
      <c r="B237" s="0" t="n">
        <v>10</v>
      </c>
      <c r="C237" s="0" t="n">
        <v>25</v>
      </c>
      <c r="D237" s="0" t="str">
        <f aca="false">references_description!F$14</f>
        <v>SiO2(am)</v>
      </c>
      <c r="E237" s="0" t="str">
        <f aca="false">references_description!G$22</f>
        <v>KCl</v>
      </c>
      <c r="F237" s="0" t="str">
        <f aca="false">references_description!H$22</f>
        <v>CaCl2</v>
      </c>
      <c r="H237" s="0" t="n">
        <v>1</v>
      </c>
      <c r="I237" s="0" t="n">
        <v>1</v>
      </c>
      <c r="K237" s="0" t="n">
        <v>0.0010237</v>
      </c>
    </row>
    <row r="238" customFormat="false" ht="14.5" hidden="true" customHeight="false" outlineLevel="0" collapsed="false">
      <c r="A238" s="0" t="str">
        <f aca="false">references!B$9</f>
        <v>MEY2006</v>
      </c>
      <c r="B238" s="0" t="n">
        <v>11</v>
      </c>
      <c r="C238" s="0" t="n">
        <v>25</v>
      </c>
      <c r="D238" s="0" t="str">
        <f aca="false">references_description!F$14</f>
        <v>SiO2(am)</v>
      </c>
      <c r="E238" s="0" t="str">
        <f aca="false">references_description!G$22</f>
        <v>KCl</v>
      </c>
      <c r="F238" s="0" t="str">
        <f aca="false">references_description!H$22</f>
        <v>CaCl2</v>
      </c>
      <c r="H238" s="0" t="n">
        <v>0.5</v>
      </c>
      <c r="I238" s="0" t="n">
        <v>1</v>
      </c>
      <c r="K238" s="0" t="n">
        <v>0.0010418</v>
      </c>
    </row>
    <row r="239" customFormat="false" ht="14.5" hidden="true" customHeight="false" outlineLevel="0" collapsed="false">
      <c r="A239" s="0" t="str">
        <f aca="false">references!B$9</f>
        <v>MEY2006</v>
      </c>
      <c r="B239" s="0" t="n">
        <v>12</v>
      </c>
      <c r="C239" s="0" t="n">
        <v>25</v>
      </c>
      <c r="D239" s="0" t="str">
        <f aca="false">references_description!F$14</f>
        <v>SiO2(am)</v>
      </c>
      <c r="E239" s="0" t="str">
        <f aca="false">references_description!G$22</f>
        <v>KCl</v>
      </c>
      <c r="F239" s="0" t="str">
        <f aca="false">references_description!H$22</f>
        <v>CaCl2</v>
      </c>
      <c r="H239" s="0" t="n">
        <v>2</v>
      </c>
      <c r="I239" s="0" t="n">
        <v>1.5</v>
      </c>
      <c r="K239" s="0" t="n">
        <v>0.0007483</v>
      </c>
    </row>
    <row r="240" customFormat="false" ht="14.5" hidden="true" customHeight="false" outlineLevel="0" collapsed="false">
      <c r="A240" s="0" t="str">
        <f aca="false">references!B$9</f>
        <v>MEY2006</v>
      </c>
      <c r="B240" s="0" t="n">
        <v>13</v>
      </c>
      <c r="C240" s="0" t="n">
        <v>25</v>
      </c>
      <c r="D240" s="0" t="str">
        <f aca="false">references_description!F$14</f>
        <v>SiO2(am)</v>
      </c>
      <c r="E240" s="0" t="str">
        <f aca="false">references_description!G$22</f>
        <v>KCl</v>
      </c>
      <c r="F240" s="0" t="str">
        <f aca="false">references_description!H$22</f>
        <v>CaCl2</v>
      </c>
      <c r="H240" s="0" t="n">
        <v>1</v>
      </c>
      <c r="I240" s="0" t="n">
        <v>1.5</v>
      </c>
      <c r="K240" s="0" t="n">
        <v>0.0007564</v>
      </c>
    </row>
    <row r="241" customFormat="false" ht="14.5" hidden="true" customHeight="false" outlineLevel="0" collapsed="false">
      <c r="A241" s="0" t="str">
        <f aca="false">references!B$9</f>
        <v>MEY2006</v>
      </c>
      <c r="B241" s="0" t="n">
        <v>14</v>
      </c>
      <c r="C241" s="0" t="n">
        <v>25</v>
      </c>
      <c r="D241" s="0" t="str">
        <f aca="false">references_description!F$14</f>
        <v>SiO2(am)</v>
      </c>
      <c r="E241" s="0" t="str">
        <f aca="false">references_description!G$22</f>
        <v>KCl</v>
      </c>
      <c r="F241" s="0" t="str">
        <f aca="false">references_description!H$22</f>
        <v>CaCl2</v>
      </c>
      <c r="H241" s="0" t="n">
        <v>1.5</v>
      </c>
      <c r="I241" s="0" t="n">
        <v>2</v>
      </c>
      <c r="K241" s="0" t="n">
        <v>0.0005003</v>
      </c>
    </row>
    <row r="242" customFormat="false" ht="14.5" hidden="true" customHeight="false" outlineLevel="0" collapsed="false">
      <c r="A242" s="0" t="str">
        <f aca="false">references!B$9</f>
        <v>MEY2006</v>
      </c>
      <c r="B242" s="0" t="n">
        <v>15</v>
      </c>
      <c r="C242" s="0" t="n">
        <v>25</v>
      </c>
      <c r="D242" s="0" t="str">
        <f aca="false">references_description!F$14</f>
        <v>SiO2(am)</v>
      </c>
      <c r="E242" s="0" t="str">
        <f aca="false">references_description!G$22</f>
        <v>KCl</v>
      </c>
      <c r="F242" s="0" t="str">
        <f aca="false">references_description!H$22</f>
        <v>CaCl2</v>
      </c>
      <c r="H242" s="0" t="n">
        <v>1</v>
      </c>
      <c r="I242" s="0" t="n">
        <v>2</v>
      </c>
      <c r="K242" s="0" t="n">
        <v>0.0005505</v>
      </c>
    </row>
    <row r="243" customFormat="false" ht="14.5" hidden="true" customHeight="false" outlineLevel="0" collapsed="false">
      <c r="A243" s="0" t="str">
        <f aca="false">references!B$9</f>
        <v>MEY2006</v>
      </c>
      <c r="B243" s="0" t="n">
        <v>16</v>
      </c>
      <c r="C243" s="0" t="n">
        <v>25</v>
      </c>
      <c r="D243" s="0" t="str">
        <f aca="false">references_description!F$14</f>
        <v>SiO2(am)</v>
      </c>
      <c r="E243" s="0" t="str">
        <f aca="false">references_description!G$22</f>
        <v>KCl</v>
      </c>
      <c r="F243" s="0" t="str">
        <f aca="false">references_description!H$22</f>
        <v>CaCl2</v>
      </c>
      <c r="H243" s="0" t="n">
        <v>0.5</v>
      </c>
      <c r="I243" s="0" t="n">
        <v>2</v>
      </c>
      <c r="K243" s="0" t="n">
        <v>0.0005497</v>
      </c>
    </row>
    <row r="244" customFormat="false" ht="14.5" hidden="true" customHeight="false" outlineLevel="0" collapsed="false">
      <c r="A244" s="0" t="str">
        <f aca="false">references!B$9</f>
        <v>MEY2006</v>
      </c>
      <c r="B244" s="0" t="n">
        <v>17</v>
      </c>
      <c r="C244" s="0" t="n">
        <v>25</v>
      </c>
      <c r="D244" s="0" t="str">
        <f aca="false">references_description!F$14</f>
        <v>SiO2(am)</v>
      </c>
      <c r="E244" s="0" t="str">
        <f aca="false">references_description!G$22</f>
        <v>KCl</v>
      </c>
      <c r="F244" s="0" t="str">
        <f aca="false">references_description!H$22</f>
        <v>CaCl2</v>
      </c>
      <c r="H244" s="0" t="n">
        <v>1</v>
      </c>
      <c r="I244" s="0" t="n">
        <v>2.5</v>
      </c>
      <c r="K244" s="0" t="n">
        <v>0.0004024</v>
      </c>
    </row>
    <row r="245" customFormat="false" ht="14.5" hidden="true" customHeight="false" outlineLevel="0" collapsed="false">
      <c r="A245" s="0" t="str">
        <f aca="false">references!B$9</f>
        <v>MEY2006</v>
      </c>
      <c r="B245" s="0" t="n">
        <v>18</v>
      </c>
      <c r="C245" s="0" t="n">
        <v>25</v>
      </c>
      <c r="D245" s="0" t="str">
        <f aca="false">references_description!F$14</f>
        <v>SiO2(am)</v>
      </c>
      <c r="E245" s="0" t="str">
        <f aca="false">references_description!G$22</f>
        <v>KCl</v>
      </c>
      <c r="F245" s="0" t="str">
        <f aca="false">references_description!H$22</f>
        <v>CaCl2</v>
      </c>
      <c r="H245" s="0" t="n">
        <v>0.5</v>
      </c>
      <c r="I245" s="0" t="n">
        <v>3</v>
      </c>
      <c r="K245" s="0" t="n">
        <v>0.0002754</v>
      </c>
    </row>
    <row r="246" customFormat="false" ht="14.5" hidden="false" customHeight="false" outlineLevel="0" collapsed="false">
      <c r="A246" s="0" t="str">
        <f aca="false">references!B$9</f>
        <v>MEY2006</v>
      </c>
      <c r="B246" s="0" t="n">
        <v>1</v>
      </c>
      <c r="C246" s="0" t="n">
        <v>25</v>
      </c>
      <c r="D246" s="0" t="str">
        <f aca="false">references_description!F$14</f>
        <v>SiO2(am)</v>
      </c>
      <c r="E246" s="0" t="str">
        <f aca="false">references_description!G$21</f>
        <v>NaCl</v>
      </c>
      <c r="F246" s="0" t="str">
        <f aca="false">references_description!H$21</f>
        <v>MgCl2</v>
      </c>
      <c r="H246" s="0" t="n">
        <v>0</v>
      </c>
      <c r="I246" s="0" t="n">
        <v>0</v>
      </c>
      <c r="K246" s="0" t="n">
        <v>0.0019375</v>
      </c>
    </row>
    <row r="247" customFormat="false" ht="14.5" hidden="false" customHeight="false" outlineLevel="0" collapsed="false">
      <c r="A247" s="0" t="str">
        <f aca="false">references!B$9</f>
        <v>MEY2006</v>
      </c>
      <c r="B247" s="0" t="n">
        <v>2</v>
      </c>
      <c r="C247" s="0" t="n">
        <v>25</v>
      </c>
      <c r="D247" s="0" t="str">
        <f aca="false">references_description!F$14</f>
        <v>SiO2(am)</v>
      </c>
      <c r="E247" s="0" t="str">
        <f aca="false">references_description!G$21</f>
        <v>NaCl</v>
      </c>
      <c r="F247" s="0" t="str">
        <f aca="false">references_description!H$21</f>
        <v>MgCl2</v>
      </c>
      <c r="H247" s="0" t="n">
        <v>3.9839</v>
      </c>
      <c r="I247" s="0" t="n">
        <v>0.2135</v>
      </c>
      <c r="K247" s="0" t="n">
        <v>0.0008069</v>
      </c>
    </row>
    <row r="248" customFormat="false" ht="14.5" hidden="false" customHeight="false" outlineLevel="0" collapsed="false">
      <c r="A248" s="0" t="str">
        <f aca="false">references!B$9</f>
        <v>MEY2006</v>
      </c>
      <c r="B248" s="0" t="n">
        <v>3</v>
      </c>
      <c r="C248" s="0" t="n">
        <v>25</v>
      </c>
      <c r="D248" s="0" t="str">
        <f aca="false">references_description!F$14</f>
        <v>SiO2(am)</v>
      </c>
      <c r="E248" s="0" t="str">
        <f aca="false">references_description!G$21</f>
        <v>NaCl</v>
      </c>
      <c r="F248" s="0" t="str">
        <f aca="false">references_description!H$21</f>
        <v>MgCl2</v>
      </c>
      <c r="H248" s="0" t="n">
        <v>4.0224</v>
      </c>
      <c r="I248" s="0" t="n">
        <v>0.3914</v>
      </c>
      <c r="K248" s="0" t="n">
        <v>0.0007082</v>
      </c>
    </row>
    <row r="249" customFormat="false" ht="14.5" hidden="false" customHeight="false" outlineLevel="0" collapsed="false">
      <c r="A249" s="0" t="str">
        <f aca="false">references!B$9</f>
        <v>MEY2006</v>
      </c>
      <c r="B249" s="0" t="n">
        <v>4</v>
      </c>
      <c r="C249" s="0" t="n">
        <v>25</v>
      </c>
      <c r="D249" s="0" t="str">
        <f aca="false">references_description!F$14</f>
        <v>SiO2(am)</v>
      </c>
      <c r="E249" s="0" t="str">
        <f aca="false">references_description!G$21</f>
        <v>NaCl</v>
      </c>
      <c r="F249" s="0" t="str">
        <f aca="false">references_description!H$21</f>
        <v>MgCl2</v>
      </c>
      <c r="H249" s="0" t="n">
        <v>4.0045</v>
      </c>
      <c r="I249" s="0" t="n">
        <v>0.6001</v>
      </c>
      <c r="K249" s="0" t="n">
        <v>0.000608</v>
      </c>
    </row>
    <row r="250" customFormat="false" ht="14.5" hidden="false" customHeight="false" outlineLevel="0" collapsed="false">
      <c r="A250" s="0" t="str">
        <f aca="false">references!B$9</f>
        <v>MEY2006</v>
      </c>
      <c r="B250" s="0" t="n">
        <v>5</v>
      </c>
      <c r="C250" s="0" t="n">
        <v>25</v>
      </c>
      <c r="D250" s="0" t="str">
        <f aca="false">references_description!F$14</f>
        <v>SiO2(am)</v>
      </c>
      <c r="E250" s="0" t="str">
        <f aca="false">references_description!G$21</f>
        <v>NaCl</v>
      </c>
      <c r="F250" s="0" t="str">
        <f aca="false">references_description!H$21</f>
        <v>MgCl2</v>
      </c>
      <c r="H250" s="0" t="n">
        <v>3.0506</v>
      </c>
      <c r="I250" s="0" t="n">
        <v>0.1953</v>
      </c>
      <c r="K250" s="0" t="n">
        <v>0.0009434</v>
      </c>
    </row>
    <row r="251" customFormat="false" ht="14.5" hidden="false" customHeight="false" outlineLevel="0" collapsed="false">
      <c r="A251" s="0" t="str">
        <f aca="false">references!B$9</f>
        <v>MEY2006</v>
      </c>
      <c r="B251" s="0" t="n">
        <v>6</v>
      </c>
      <c r="C251" s="0" t="n">
        <v>25</v>
      </c>
      <c r="D251" s="0" t="str">
        <f aca="false">references_description!F$14</f>
        <v>SiO2(am)</v>
      </c>
      <c r="E251" s="0" t="str">
        <f aca="false">references_description!G$21</f>
        <v>NaCl</v>
      </c>
      <c r="F251" s="0" t="str">
        <f aca="false">references_description!H$21</f>
        <v>MgCl2</v>
      </c>
      <c r="H251" s="0" t="n">
        <v>2.9945</v>
      </c>
      <c r="I251" s="0" t="n">
        <v>0.399</v>
      </c>
      <c r="K251" s="0" t="n">
        <v>0.0008366</v>
      </c>
    </row>
    <row r="252" customFormat="false" ht="14.5" hidden="false" customHeight="false" outlineLevel="0" collapsed="false">
      <c r="A252" s="0" t="str">
        <f aca="false">references!B$9</f>
        <v>MEY2006</v>
      </c>
      <c r="B252" s="0" t="n">
        <v>7</v>
      </c>
      <c r="C252" s="0" t="n">
        <v>25</v>
      </c>
      <c r="D252" s="0" t="str">
        <f aca="false">references_description!F$14</f>
        <v>SiO2(am)</v>
      </c>
      <c r="E252" s="0" t="str">
        <f aca="false">references_description!G$21</f>
        <v>NaCl</v>
      </c>
      <c r="F252" s="0" t="str">
        <f aca="false">references_description!H$21</f>
        <v>MgCl2</v>
      </c>
      <c r="H252" s="0" t="n">
        <v>2.9996</v>
      </c>
      <c r="I252" s="0" t="n">
        <v>0.5986</v>
      </c>
      <c r="K252" s="0" t="n">
        <v>0.0007362</v>
      </c>
    </row>
    <row r="253" customFormat="false" ht="14.5" hidden="false" customHeight="false" outlineLevel="0" collapsed="false">
      <c r="A253" s="0" t="str">
        <f aca="false">references!B$9</f>
        <v>MEY2006</v>
      </c>
      <c r="B253" s="0" t="n">
        <v>8</v>
      </c>
      <c r="C253" s="0" t="n">
        <v>25</v>
      </c>
      <c r="D253" s="0" t="str">
        <f aca="false">references_description!F$14</f>
        <v>SiO2(am)</v>
      </c>
      <c r="E253" s="0" t="str">
        <f aca="false">references_description!G$21</f>
        <v>NaCl</v>
      </c>
      <c r="F253" s="0" t="str">
        <f aca="false">references_description!H$21</f>
        <v>MgCl2</v>
      </c>
      <c r="H253" s="0" t="n">
        <v>2</v>
      </c>
      <c r="I253" s="0" t="n">
        <v>0.2009</v>
      </c>
      <c r="K253" s="0" t="n">
        <v>0.0011739</v>
      </c>
    </row>
    <row r="254" customFormat="false" ht="14.5" hidden="false" customHeight="false" outlineLevel="0" collapsed="false">
      <c r="A254" s="0" t="str">
        <f aca="false">references!B$9</f>
        <v>MEY2006</v>
      </c>
      <c r="B254" s="0" t="n">
        <v>9</v>
      </c>
      <c r="C254" s="0" t="n">
        <v>25</v>
      </c>
      <c r="D254" s="0" t="str">
        <f aca="false">references_description!F$14</f>
        <v>SiO2(am)</v>
      </c>
      <c r="E254" s="0" t="str">
        <f aca="false">references_description!G$21</f>
        <v>NaCl</v>
      </c>
      <c r="F254" s="0" t="str">
        <f aca="false">references_description!H$21</f>
        <v>MgCl2</v>
      </c>
      <c r="H254" s="0" t="n">
        <v>2.0085</v>
      </c>
      <c r="I254" s="0" t="n">
        <v>0.4011</v>
      </c>
      <c r="K254" s="0" t="n">
        <v>0.0010114</v>
      </c>
    </row>
    <row r="255" customFormat="false" ht="14.5" hidden="false" customHeight="false" outlineLevel="0" collapsed="false">
      <c r="A255" s="0" t="str">
        <f aca="false">references!B$9</f>
        <v>MEY2006</v>
      </c>
      <c r="B255" s="0" t="n">
        <v>10</v>
      </c>
      <c r="C255" s="0" t="n">
        <v>25</v>
      </c>
      <c r="D255" s="0" t="str">
        <f aca="false">references_description!F$14</f>
        <v>SiO2(am)</v>
      </c>
      <c r="E255" s="0" t="str">
        <f aca="false">references_description!G$21</f>
        <v>NaCl</v>
      </c>
      <c r="F255" s="0" t="str">
        <f aca="false">references_description!H$21</f>
        <v>MgCl2</v>
      </c>
      <c r="H255" s="0" t="n">
        <v>2.0008</v>
      </c>
      <c r="I255" s="0" t="n">
        <v>0.601</v>
      </c>
      <c r="K255" s="0" t="n">
        <v>0.0008829</v>
      </c>
    </row>
    <row r="256" customFormat="false" ht="14.5" hidden="false" customHeight="false" outlineLevel="0" collapsed="false">
      <c r="A256" s="0" t="str">
        <f aca="false">references!B$9</f>
        <v>MEY2006</v>
      </c>
      <c r="B256" s="0" t="n">
        <v>11</v>
      </c>
      <c r="C256" s="0" t="n">
        <v>25</v>
      </c>
      <c r="D256" s="0" t="str">
        <f aca="false">references_description!F$14</f>
        <v>SiO2(am)</v>
      </c>
      <c r="E256" s="0" t="str">
        <f aca="false">references_description!G$21</f>
        <v>NaCl</v>
      </c>
      <c r="F256" s="0" t="str">
        <f aca="false">references_description!H$21</f>
        <v>MgCl2</v>
      </c>
      <c r="H256" s="0" t="n">
        <v>2.0011</v>
      </c>
      <c r="I256" s="0" t="n">
        <v>0.8022</v>
      </c>
      <c r="K256" s="0" t="n">
        <v>0.0008055</v>
      </c>
    </row>
    <row r="257" customFormat="false" ht="14.5" hidden="false" customHeight="false" outlineLevel="0" collapsed="false">
      <c r="A257" s="0" t="str">
        <f aca="false">references!B$9</f>
        <v>MEY2006</v>
      </c>
      <c r="B257" s="0" t="n">
        <v>12</v>
      </c>
      <c r="C257" s="0" t="n">
        <v>25</v>
      </c>
      <c r="D257" s="0" t="str">
        <f aca="false">references_description!F$14</f>
        <v>SiO2(am)</v>
      </c>
      <c r="E257" s="0" t="str">
        <f aca="false">references_description!G$21</f>
        <v>NaCl</v>
      </c>
      <c r="F257" s="0" t="str">
        <f aca="false">references_description!H$21</f>
        <v>MgCl2</v>
      </c>
      <c r="H257" s="0" t="n">
        <v>2.0024</v>
      </c>
      <c r="I257" s="0" t="n">
        <v>1.0014</v>
      </c>
      <c r="K257" s="0" t="n">
        <v>0.0007016</v>
      </c>
    </row>
    <row r="258" customFormat="false" ht="14.5" hidden="false" customHeight="false" outlineLevel="0" collapsed="false">
      <c r="A258" s="0" t="str">
        <f aca="false">references!B$9</f>
        <v>MEY2006</v>
      </c>
      <c r="B258" s="0" t="n">
        <v>13</v>
      </c>
      <c r="C258" s="0" t="n">
        <v>25</v>
      </c>
      <c r="D258" s="0" t="str">
        <f aca="false">references_description!F$14</f>
        <v>SiO2(am)</v>
      </c>
      <c r="E258" s="0" t="str">
        <f aca="false">references_description!G$21</f>
        <v>NaCl</v>
      </c>
      <c r="F258" s="0" t="str">
        <f aca="false">references_description!H$21</f>
        <v>MgCl2</v>
      </c>
      <c r="H258" s="0" t="n">
        <v>0.9977</v>
      </c>
      <c r="I258" s="0" t="n">
        <v>0.1982</v>
      </c>
      <c r="K258" s="0" t="n">
        <v>0.0013675</v>
      </c>
    </row>
    <row r="259" customFormat="false" ht="14.5" hidden="false" customHeight="false" outlineLevel="0" collapsed="false">
      <c r="A259" s="0" t="str">
        <f aca="false">references!B$9</f>
        <v>MEY2006</v>
      </c>
      <c r="B259" s="0" t="n">
        <v>14</v>
      </c>
      <c r="C259" s="0" t="n">
        <v>25</v>
      </c>
      <c r="D259" s="0" t="str">
        <f aca="false">references_description!F$14</f>
        <v>SiO2(am)</v>
      </c>
      <c r="E259" s="0" t="str">
        <f aca="false">references_description!G$21</f>
        <v>NaCl</v>
      </c>
      <c r="F259" s="0" t="str">
        <f aca="false">references_description!H$21</f>
        <v>MgCl2</v>
      </c>
      <c r="H259" s="0" t="n">
        <v>1.0017</v>
      </c>
      <c r="I259" s="0" t="n">
        <v>0.3991</v>
      </c>
      <c r="K259" s="0" t="n">
        <v>0.0011875</v>
      </c>
    </row>
    <row r="260" customFormat="false" ht="14.5" hidden="false" customHeight="false" outlineLevel="0" collapsed="false">
      <c r="A260" s="0" t="str">
        <f aca="false">references!B$9</f>
        <v>MEY2006</v>
      </c>
      <c r="B260" s="0" t="n">
        <v>15</v>
      </c>
      <c r="C260" s="0" t="n">
        <v>25</v>
      </c>
      <c r="D260" s="0" t="str">
        <f aca="false">references_description!F$14</f>
        <v>SiO2(am)</v>
      </c>
      <c r="E260" s="0" t="str">
        <f aca="false">references_description!G$21</f>
        <v>NaCl</v>
      </c>
      <c r="F260" s="0" t="str">
        <f aca="false">references_description!H$21</f>
        <v>MgCl2</v>
      </c>
      <c r="H260" s="0" t="n">
        <v>0.9956</v>
      </c>
      <c r="I260" s="0" t="n">
        <v>0.6037</v>
      </c>
      <c r="K260" s="0" t="n">
        <v>0.0010185</v>
      </c>
    </row>
    <row r="261" customFormat="false" ht="14.5" hidden="false" customHeight="false" outlineLevel="0" collapsed="false">
      <c r="A261" s="0" t="str">
        <f aca="false">references!B$9</f>
        <v>MEY2006</v>
      </c>
      <c r="B261" s="0" t="n">
        <v>16</v>
      </c>
      <c r="C261" s="0" t="n">
        <v>25</v>
      </c>
      <c r="D261" s="0" t="str">
        <f aca="false">references_description!F$14</f>
        <v>SiO2(am)</v>
      </c>
      <c r="E261" s="0" t="str">
        <f aca="false">references_description!G$21</f>
        <v>NaCl</v>
      </c>
      <c r="F261" s="0" t="str">
        <f aca="false">references_description!H$21</f>
        <v>MgCl2</v>
      </c>
      <c r="H261" s="0" t="n">
        <v>1.0001</v>
      </c>
      <c r="I261" s="0" t="n">
        <v>0.7976</v>
      </c>
      <c r="K261" s="0" t="n">
        <v>0.000986</v>
      </c>
    </row>
    <row r="262" customFormat="false" ht="14.5" hidden="false" customHeight="false" outlineLevel="0" collapsed="false">
      <c r="A262" s="0" t="str">
        <f aca="false">references!B$9</f>
        <v>MEY2006</v>
      </c>
      <c r="B262" s="0" t="n">
        <v>17</v>
      </c>
      <c r="C262" s="0" t="n">
        <v>25</v>
      </c>
      <c r="D262" s="0" t="str">
        <f aca="false">references_description!F$14</f>
        <v>SiO2(am)</v>
      </c>
      <c r="E262" s="0" t="str">
        <f aca="false">references_description!G$21</f>
        <v>NaCl</v>
      </c>
      <c r="F262" s="0" t="str">
        <f aca="false">references_description!H$21</f>
        <v>MgCl2</v>
      </c>
      <c r="H262" s="0" t="n">
        <v>0.9975</v>
      </c>
      <c r="I262" s="0" t="n">
        <v>1.0002</v>
      </c>
      <c r="K262" s="0" t="n">
        <v>0.0008599</v>
      </c>
    </row>
    <row r="263" customFormat="false" ht="14.5" hidden="false" customHeight="false" outlineLevel="0" collapsed="false">
      <c r="A263" s="0" t="str">
        <f aca="false">references!B$9</f>
        <v>MEY2006</v>
      </c>
      <c r="B263" s="0" t="n">
        <v>18</v>
      </c>
      <c r="C263" s="0" t="n">
        <v>25</v>
      </c>
      <c r="D263" s="0" t="str">
        <f aca="false">references_description!F$14</f>
        <v>SiO2(am)</v>
      </c>
      <c r="E263" s="0" t="str">
        <f aca="false">references_description!G$21</f>
        <v>NaCl</v>
      </c>
      <c r="F263" s="0" t="str">
        <f aca="false">references_description!H$21</f>
        <v>MgCl2</v>
      </c>
      <c r="H263" s="0" t="n">
        <v>0.5074</v>
      </c>
      <c r="I263" s="0" t="n">
        <v>0.5005</v>
      </c>
      <c r="K263" s="0" t="n">
        <v>0.0012141</v>
      </c>
    </row>
    <row r="264" customFormat="false" ht="14.5" hidden="false" customHeight="false" outlineLevel="0" collapsed="false">
      <c r="A264" s="0" t="str">
        <f aca="false">references!B$9</f>
        <v>MEY2006</v>
      </c>
      <c r="B264" s="0" t="n">
        <v>19</v>
      </c>
      <c r="C264" s="0" t="n">
        <v>25</v>
      </c>
      <c r="D264" s="0" t="str">
        <f aca="false">references_description!F$14</f>
        <v>SiO2(am)</v>
      </c>
      <c r="E264" s="0" t="str">
        <f aca="false">references_description!G$21</f>
        <v>NaCl</v>
      </c>
      <c r="F264" s="0" t="str">
        <f aca="false">references_description!H$21</f>
        <v>MgCl2</v>
      </c>
      <c r="H264" s="0" t="n">
        <v>0.4988</v>
      </c>
      <c r="I264" s="0" t="n">
        <v>1.0021</v>
      </c>
      <c r="K264" s="0" t="n">
        <v>0.0009357</v>
      </c>
    </row>
    <row r="265" customFormat="false" ht="14.5" hidden="false" customHeight="false" outlineLevel="0" collapsed="false">
      <c r="A265" s="0" t="str">
        <f aca="false">references!B$9</f>
        <v>MEY2006</v>
      </c>
      <c r="B265" s="0" t="n">
        <v>20</v>
      </c>
      <c r="C265" s="0" t="n">
        <v>25</v>
      </c>
      <c r="D265" s="0" t="str">
        <f aca="false">references_description!F$14</f>
        <v>SiO2(am)</v>
      </c>
      <c r="E265" s="0" t="str">
        <f aca="false">references_description!G$21</f>
        <v>NaCl</v>
      </c>
      <c r="F265" s="0" t="str">
        <f aca="false">references_description!H$21</f>
        <v>MgCl2</v>
      </c>
      <c r="H265" s="0" t="n">
        <v>0.4963</v>
      </c>
      <c r="I265" s="0" t="n">
        <v>1.4921</v>
      </c>
      <c r="K265" s="0" t="n">
        <v>0.0006693</v>
      </c>
    </row>
    <row r="266" customFormat="false" ht="14.5" hidden="false" customHeight="false" outlineLevel="0" collapsed="false">
      <c r="A266" s="0" t="str">
        <f aca="false">references!B$9</f>
        <v>MEY2006</v>
      </c>
      <c r="B266" s="0" t="n">
        <v>1</v>
      </c>
      <c r="C266" s="0" t="n">
        <v>25</v>
      </c>
      <c r="D266" s="0" t="str">
        <f aca="false">references_description!F$14</f>
        <v>SiO2(am)</v>
      </c>
      <c r="E266" s="0" t="str">
        <f aca="false">references_description!G$23</f>
        <v>KCl</v>
      </c>
      <c r="F266" s="0" t="str">
        <f aca="false">references_description!H$23</f>
        <v>MgCl2</v>
      </c>
      <c r="H266" s="0" t="n">
        <v>0</v>
      </c>
      <c r="I266" s="0" t="n">
        <v>0</v>
      </c>
      <c r="K266" s="0" t="n">
        <v>0.0018928</v>
      </c>
    </row>
    <row r="267" customFormat="false" ht="14.5" hidden="false" customHeight="false" outlineLevel="0" collapsed="false">
      <c r="A267" s="0" t="str">
        <f aca="false">references!B$9</f>
        <v>MEY2006</v>
      </c>
      <c r="B267" s="0" t="n">
        <v>2</v>
      </c>
      <c r="C267" s="0" t="n">
        <v>25</v>
      </c>
      <c r="D267" s="0" t="str">
        <f aca="false">references_description!F$14</f>
        <v>SiO2(am)</v>
      </c>
      <c r="E267" s="0" t="str">
        <f aca="false">references_description!G$23</f>
        <v>KCl</v>
      </c>
      <c r="F267" s="0" t="str">
        <f aca="false">references_description!H$23</f>
        <v>MgCl2</v>
      </c>
      <c r="H267" s="0" t="n">
        <v>0.5014</v>
      </c>
      <c r="I267" s="0" t="n">
        <v>0.4993</v>
      </c>
      <c r="K267" s="0" t="n">
        <v>0.0013397</v>
      </c>
    </row>
    <row r="268" customFormat="false" ht="14.5" hidden="false" customHeight="false" outlineLevel="0" collapsed="false">
      <c r="A268" s="0" t="str">
        <f aca="false">references!B$9</f>
        <v>MEY2006</v>
      </c>
      <c r="B268" s="0" t="n">
        <v>3</v>
      </c>
      <c r="C268" s="0" t="n">
        <v>25</v>
      </c>
      <c r="D268" s="0" t="str">
        <f aca="false">references_description!F$14</f>
        <v>SiO2(am)</v>
      </c>
      <c r="E268" s="0" t="str">
        <f aca="false">references_description!G$23</f>
        <v>KCl</v>
      </c>
      <c r="F268" s="0" t="str">
        <f aca="false">references_description!H$23</f>
        <v>MgCl2</v>
      </c>
      <c r="H268" s="0" t="n">
        <v>0.5225</v>
      </c>
      <c r="I268" s="0" t="n">
        <v>0.993</v>
      </c>
      <c r="K268" s="0" t="n">
        <v>0.0009717</v>
      </c>
    </row>
    <row r="269" customFormat="false" ht="14.5" hidden="false" customHeight="false" outlineLevel="0" collapsed="false">
      <c r="A269" s="0" t="str">
        <f aca="false">references!B$9</f>
        <v>MEY2006</v>
      </c>
      <c r="B269" s="0" t="n">
        <v>4</v>
      </c>
      <c r="C269" s="0" t="n">
        <v>25</v>
      </c>
      <c r="D269" s="0" t="str">
        <f aca="false">references_description!F$14</f>
        <v>SiO2(am)</v>
      </c>
      <c r="E269" s="0" t="str">
        <f aca="false">references_description!G$23</f>
        <v>KCl</v>
      </c>
      <c r="F269" s="0" t="str">
        <f aca="false">references_description!H$23</f>
        <v>MgCl2</v>
      </c>
      <c r="H269" s="0" t="n">
        <v>0.5299</v>
      </c>
      <c r="I269" s="0" t="n">
        <v>1.486</v>
      </c>
      <c r="K269" s="0" t="n">
        <v>0.0007104</v>
      </c>
    </row>
    <row r="270" customFormat="false" ht="14.5" hidden="false" customHeight="false" outlineLevel="0" collapsed="false">
      <c r="A270" s="0" t="str">
        <f aca="false">references!B$9</f>
        <v>MEY2006</v>
      </c>
      <c r="B270" s="0" t="n">
        <v>5</v>
      </c>
      <c r="C270" s="0" t="n">
        <v>25</v>
      </c>
      <c r="D270" s="0" t="str">
        <f aca="false">references_description!F$14</f>
        <v>SiO2(am)</v>
      </c>
      <c r="E270" s="0" t="str">
        <f aca="false">references_description!G$23</f>
        <v>KCl</v>
      </c>
      <c r="F270" s="0" t="str">
        <f aca="false">references_description!H$23</f>
        <v>MgCl2</v>
      </c>
      <c r="H270" s="0" t="n">
        <v>0.4984</v>
      </c>
      <c r="I270" s="0" t="n">
        <v>1.9989</v>
      </c>
      <c r="K270" s="0" t="n">
        <v>0.000556</v>
      </c>
    </row>
    <row r="271" customFormat="false" ht="14.5" hidden="false" customHeight="false" outlineLevel="0" collapsed="false">
      <c r="A271" s="0" t="str">
        <f aca="false">references!B$9</f>
        <v>MEY2006</v>
      </c>
      <c r="B271" s="0" t="n">
        <v>6</v>
      </c>
      <c r="C271" s="0" t="n">
        <v>25</v>
      </c>
      <c r="D271" s="0" t="str">
        <f aca="false">references_description!F$14</f>
        <v>SiO2(am)</v>
      </c>
      <c r="E271" s="0" t="str">
        <f aca="false">references_description!G$23</f>
        <v>KCl</v>
      </c>
      <c r="F271" s="0" t="str">
        <f aca="false">references_description!H$23</f>
        <v>MgCl2</v>
      </c>
      <c r="H271" s="0" t="n">
        <v>0.9992</v>
      </c>
      <c r="I271" s="0" t="n">
        <v>0.4034</v>
      </c>
      <c r="K271" s="0" t="n">
        <v>0.0015305</v>
      </c>
    </row>
    <row r="272" customFormat="false" ht="14.5" hidden="false" customHeight="false" outlineLevel="0" collapsed="false">
      <c r="A272" s="0" t="str">
        <f aca="false">references!B$9</f>
        <v>MEY2006</v>
      </c>
      <c r="B272" s="0" t="n">
        <v>7</v>
      </c>
      <c r="C272" s="0" t="n">
        <v>25</v>
      </c>
      <c r="D272" s="0" t="str">
        <f aca="false">references_description!F$14</f>
        <v>SiO2(am)</v>
      </c>
      <c r="E272" s="0" t="str">
        <f aca="false">references_description!G$23</f>
        <v>KCl</v>
      </c>
      <c r="F272" s="0" t="str">
        <f aca="false">references_description!H$23</f>
        <v>MgCl2</v>
      </c>
      <c r="H272" s="0" t="n">
        <v>1.0005</v>
      </c>
      <c r="I272" s="0" t="n">
        <v>0.7998</v>
      </c>
      <c r="K272" s="0" t="n">
        <v>0.0011757</v>
      </c>
    </row>
    <row r="273" customFormat="false" ht="14.5" hidden="false" customHeight="false" outlineLevel="0" collapsed="false">
      <c r="A273" s="0" t="str">
        <f aca="false">references!B$9</f>
        <v>MEY2006</v>
      </c>
      <c r="B273" s="0" t="n">
        <v>8</v>
      </c>
      <c r="C273" s="0" t="n">
        <v>25</v>
      </c>
      <c r="D273" s="0" t="str">
        <f aca="false">references_description!F$14</f>
        <v>SiO2(am)</v>
      </c>
      <c r="E273" s="0" t="str">
        <f aca="false">references_description!G$23</f>
        <v>KCl</v>
      </c>
      <c r="F273" s="0" t="str">
        <f aca="false">references_description!H$23</f>
        <v>MgCl2</v>
      </c>
      <c r="H273" s="0" t="n">
        <v>1.0081</v>
      </c>
      <c r="I273" s="0" t="n">
        <v>1.1975</v>
      </c>
      <c r="K273" s="0" t="n">
        <v>0.0008873</v>
      </c>
    </row>
    <row r="274" customFormat="false" ht="14.5" hidden="false" customHeight="false" outlineLevel="0" collapsed="false">
      <c r="A274" s="0" t="str">
        <f aca="false">references!B$9</f>
        <v>MEY2006</v>
      </c>
      <c r="B274" s="0" t="n">
        <v>9</v>
      </c>
      <c r="C274" s="0" t="n">
        <v>25</v>
      </c>
      <c r="D274" s="0" t="str">
        <f aca="false">references_description!F$14</f>
        <v>SiO2(am)</v>
      </c>
      <c r="E274" s="0" t="str">
        <f aca="false">references_description!G$23</f>
        <v>KCl</v>
      </c>
      <c r="F274" s="0" t="str">
        <f aca="false">references_description!H$23</f>
        <v>MgCl2</v>
      </c>
      <c r="H274" s="0" t="n">
        <v>1.0013</v>
      </c>
      <c r="I274" s="0" t="n">
        <v>1.5967</v>
      </c>
      <c r="K274" s="0" t="n">
        <v>0.000792</v>
      </c>
    </row>
    <row r="275" customFormat="false" ht="14.5" hidden="false" customHeight="false" outlineLevel="0" collapsed="false">
      <c r="A275" s="0" t="str">
        <f aca="false">references!B$9</f>
        <v>MEY2006</v>
      </c>
      <c r="B275" s="0" t="n">
        <v>10</v>
      </c>
      <c r="C275" s="0" t="n">
        <v>25</v>
      </c>
      <c r="D275" s="0" t="str">
        <f aca="false">references_description!F$14</f>
        <v>SiO2(am)</v>
      </c>
      <c r="E275" s="0" t="str">
        <f aca="false">references_description!G$23</f>
        <v>KCl</v>
      </c>
      <c r="F275" s="0" t="str">
        <f aca="false">references_description!H$23</f>
        <v>MgCl2</v>
      </c>
      <c r="H275" s="0" t="n">
        <v>0.9997</v>
      </c>
      <c r="I275" s="0" t="n">
        <v>1.9995</v>
      </c>
      <c r="K275" s="0" t="n">
        <v>0.0005403</v>
      </c>
    </row>
    <row r="276" customFormat="false" ht="14.5" hidden="false" customHeight="false" outlineLevel="0" collapsed="false">
      <c r="A276" s="0" t="str">
        <f aca="false">references!B$9</f>
        <v>MEY2006</v>
      </c>
      <c r="B276" s="0" t="n">
        <v>11</v>
      </c>
      <c r="C276" s="0" t="n">
        <v>25</v>
      </c>
      <c r="D276" s="0" t="str">
        <f aca="false">references_description!F$14</f>
        <v>SiO2(am)</v>
      </c>
      <c r="E276" s="0" t="str">
        <f aca="false">references_description!G$23</f>
        <v>KCl</v>
      </c>
      <c r="F276" s="0" t="str">
        <f aca="false">references_description!H$23</f>
        <v>MgCl2</v>
      </c>
      <c r="H276" s="0" t="n">
        <v>1.999</v>
      </c>
      <c r="I276" s="0" t="n">
        <v>0.2508</v>
      </c>
      <c r="K276" s="0" t="n">
        <v>0.0014608</v>
      </c>
    </row>
    <row r="277" customFormat="false" ht="14.5" hidden="false" customHeight="false" outlineLevel="0" collapsed="false">
      <c r="A277" s="0" t="str">
        <f aca="false">references!B$9</f>
        <v>MEY2006</v>
      </c>
      <c r="B277" s="0" t="n">
        <v>12</v>
      </c>
      <c r="C277" s="0" t="n">
        <v>25</v>
      </c>
      <c r="D277" s="0" t="str">
        <f aca="false">references_description!F$14</f>
        <v>SiO2(am)</v>
      </c>
      <c r="E277" s="0" t="str">
        <f aca="false">references_description!G$23</f>
        <v>KCl</v>
      </c>
      <c r="F277" s="0" t="str">
        <f aca="false">references_description!H$23</f>
        <v>MgCl2</v>
      </c>
      <c r="H277" s="0" t="n">
        <v>2.034</v>
      </c>
      <c r="I277" s="0" t="n">
        <v>0.492</v>
      </c>
      <c r="K277" s="0" t="n">
        <v>0.0012745</v>
      </c>
    </row>
    <row r="278" customFormat="false" ht="14.5" hidden="false" customHeight="false" outlineLevel="0" collapsed="false">
      <c r="A278" s="0" t="str">
        <f aca="false">references!B$9</f>
        <v>MEY2006</v>
      </c>
      <c r="B278" s="0" t="n">
        <v>13</v>
      </c>
      <c r="C278" s="0" t="n">
        <v>25</v>
      </c>
      <c r="D278" s="0" t="str">
        <f aca="false">references_description!F$14</f>
        <v>SiO2(am)</v>
      </c>
      <c r="E278" s="0" t="str">
        <f aca="false">references_description!G$23</f>
        <v>KCl</v>
      </c>
      <c r="F278" s="0" t="str">
        <f aca="false">references_description!H$23</f>
        <v>MgCl2</v>
      </c>
      <c r="H278" s="0" t="n">
        <v>2.1369</v>
      </c>
      <c r="I278" s="0" t="n">
        <v>0.6994</v>
      </c>
      <c r="K278" s="0" t="n">
        <v>0.0011036</v>
      </c>
    </row>
    <row r="279" customFormat="false" ht="14.5" hidden="false" customHeight="false" outlineLevel="0" collapsed="false">
      <c r="A279" s="0" t="str">
        <f aca="false">references!B$9</f>
        <v>MEY2006</v>
      </c>
      <c r="B279" s="0" t="n">
        <v>14</v>
      </c>
      <c r="C279" s="0" t="n">
        <v>25</v>
      </c>
      <c r="D279" s="0" t="str">
        <f aca="false">references_description!F$14</f>
        <v>SiO2(am)</v>
      </c>
      <c r="E279" s="0" t="str">
        <f aca="false">references_description!G$23</f>
        <v>KCl</v>
      </c>
      <c r="F279" s="0" t="str">
        <f aca="false">references_description!H$23</f>
        <v>MgCl2</v>
      </c>
      <c r="H279" s="0" t="n">
        <v>1.9961</v>
      </c>
      <c r="I279" s="0" t="n">
        <v>0.9996</v>
      </c>
      <c r="K279" s="0" t="n">
        <v>0.0009278</v>
      </c>
    </row>
    <row r="280" customFormat="false" ht="14.5" hidden="false" customHeight="false" outlineLevel="0" collapsed="false">
      <c r="A280" s="0" t="str">
        <f aca="false">references!B$9</f>
        <v>MEY2006</v>
      </c>
      <c r="B280" s="0" t="n">
        <v>15</v>
      </c>
      <c r="C280" s="0" t="n">
        <v>25</v>
      </c>
      <c r="D280" s="0" t="str">
        <f aca="false">references_description!F$14</f>
        <v>SiO2(am)</v>
      </c>
      <c r="E280" s="0" t="str">
        <f aca="false">references_description!G$23</f>
        <v>KCl</v>
      </c>
      <c r="F280" s="0" t="str">
        <f aca="false">references_description!H$23</f>
        <v>MgCl2</v>
      </c>
      <c r="H280" s="0" t="n">
        <v>2</v>
      </c>
      <c r="I280" s="0" t="n">
        <v>1.2481</v>
      </c>
      <c r="K280" s="0" t="n">
        <v>0.0007965</v>
      </c>
    </row>
    <row r="281" customFormat="false" ht="14.5" hidden="false" customHeight="false" outlineLevel="0" collapsed="false">
      <c r="A281" s="0" t="str">
        <f aca="false">references!B$9</f>
        <v>MEY2006</v>
      </c>
      <c r="B281" s="0" t="n">
        <v>16</v>
      </c>
      <c r="C281" s="0" t="n">
        <v>25</v>
      </c>
      <c r="D281" s="0" t="str">
        <f aca="false">references_description!F$14</f>
        <v>SiO2(am)</v>
      </c>
      <c r="E281" s="0" t="str">
        <f aca="false">references_description!G$23</f>
        <v>KCl</v>
      </c>
      <c r="F281" s="0" t="str">
        <f aca="false">references_description!H$23</f>
        <v>MgCl2</v>
      </c>
      <c r="H281" s="0" t="n">
        <v>2.9961</v>
      </c>
      <c r="I281" s="0" t="n">
        <v>0.1222</v>
      </c>
      <c r="K281" s="0" t="n">
        <v>0.0015267</v>
      </c>
    </row>
    <row r="282" customFormat="false" ht="14.5" hidden="false" customHeight="false" outlineLevel="0" collapsed="false">
      <c r="A282" s="0" t="str">
        <f aca="false">references!B$9</f>
        <v>MEY2006</v>
      </c>
      <c r="B282" s="0" t="n">
        <v>17</v>
      </c>
      <c r="C282" s="0" t="n">
        <v>25</v>
      </c>
      <c r="D282" s="0" t="str">
        <f aca="false">references_description!F$14</f>
        <v>SiO2(am)</v>
      </c>
      <c r="E282" s="0" t="str">
        <f aca="false">references_description!G$23</f>
        <v>KCl</v>
      </c>
      <c r="F282" s="0" t="str">
        <f aca="false">references_description!H$23</f>
        <v>MgCl2</v>
      </c>
      <c r="H282" s="0" t="n">
        <v>2.9932</v>
      </c>
      <c r="I282" s="0" t="n">
        <v>0.2456</v>
      </c>
      <c r="K282" s="0" t="n">
        <v>0.0014335</v>
      </c>
    </row>
    <row r="283" customFormat="false" ht="14.5" hidden="false" customHeight="false" outlineLevel="0" collapsed="false">
      <c r="A283" s="0" t="str">
        <f aca="false">references!B$9</f>
        <v>MEY2006</v>
      </c>
      <c r="B283" s="0" t="n">
        <v>18</v>
      </c>
      <c r="C283" s="0" t="n">
        <v>25</v>
      </c>
      <c r="D283" s="0" t="str">
        <f aca="false">references_description!F$14</f>
        <v>SiO2(am)</v>
      </c>
      <c r="E283" s="0" t="str">
        <f aca="false">references_description!G$23</f>
        <v>KCl</v>
      </c>
      <c r="F283" s="0" t="str">
        <f aca="false">references_description!H$23</f>
        <v>MgCl2</v>
      </c>
      <c r="H283" s="0" t="n">
        <v>3.0039</v>
      </c>
      <c r="I283" s="0" t="n">
        <v>0.362</v>
      </c>
      <c r="K283" s="0" t="n">
        <v>0.0013397</v>
      </c>
    </row>
    <row r="284" customFormat="false" ht="14.5" hidden="false" customHeight="false" outlineLevel="0" collapsed="false">
      <c r="A284" s="0" t="str">
        <f aca="false">references!B$9</f>
        <v>MEY2006</v>
      </c>
      <c r="B284" s="0" t="n">
        <v>19</v>
      </c>
      <c r="C284" s="0" t="n">
        <v>25</v>
      </c>
      <c r="D284" s="0" t="str">
        <f aca="false">references_description!F$14</f>
        <v>SiO2(am)</v>
      </c>
      <c r="E284" s="0" t="str">
        <f aca="false">references_description!G$23</f>
        <v>KCl</v>
      </c>
      <c r="F284" s="0" t="str">
        <f aca="false">references_description!H$23</f>
        <v>MgCl2</v>
      </c>
      <c r="H284" s="0" t="n">
        <v>2.9683</v>
      </c>
      <c r="I284" s="0" t="n">
        <v>0.4748</v>
      </c>
      <c r="K284" s="0" t="n">
        <v>0.0012316</v>
      </c>
    </row>
    <row r="285" customFormat="false" ht="14.5" hidden="false" customHeight="false" outlineLevel="0" collapsed="false">
      <c r="A285" s="0" t="str">
        <f aca="false">references!B$9</f>
        <v>MEY2006</v>
      </c>
      <c r="B285" s="0" t="n">
        <v>20</v>
      </c>
      <c r="C285" s="0" t="n">
        <v>25</v>
      </c>
      <c r="D285" s="0" t="str">
        <f aca="false">references_description!F$14</f>
        <v>SiO2(am)</v>
      </c>
      <c r="E285" s="0" t="str">
        <f aca="false">references_description!G$23</f>
        <v>KCl</v>
      </c>
      <c r="F285" s="0" t="str">
        <f aca="false">references_description!H$23</f>
        <v>MgCl2</v>
      </c>
      <c r="H285" s="0" t="n">
        <v>2.9946</v>
      </c>
      <c r="I285" s="0" t="n">
        <v>0.6042</v>
      </c>
      <c r="K285" s="0" t="n">
        <v>0.0011835</v>
      </c>
    </row>
    <row r="286" customFormat="false" ht="14.5" hidden="false" customHeight="false" outlineLevel="0" collapsed="false">
      <c r="A286" s="0" t="str">
        <f aca="false">references!B$9</f>
        <v>MEY2006</v>
      </c>
      <c r="B286" s="0" t="n">
        <v>1</v>
      </c>
      <c r="C286" s="0" t="n">
        <v>25</v>
      </c>
      <c r="D286" s="0" t="str">
        <f aca="false">references_description!F$14</f>
        <v>SiO2(am)</v>
      </c>
      <c r="E286" s="0" t="str">
        <f aca="false">references_description!G$25</f>
        <v>CaCl2</v>
      </c>
      <c r="F286" s="0" t="str">
        <f aca="false">references_description!H$25</f>
        <v>MgCl2</v>
      </c>
      <c r="H286" s="0" t="n">
        <v>0</v>
      </c>
      <c r="I286" s="0" t="n">
        <v>0</v>
      </c>
      <c r="K286" s="0" t="n">
        <v>0.0018622</v>
      </c>
    </row>
    <row r="287" customFormat="false" ht="14.5" hidden="false" customHeight="false" outlineLevel="0" collapsed="false">
      <c r="A287" s="0" t="str">
        <f aca="false">references!B$9</f>
        <v>MEY2006</v>
      </c>
      <c r="B287" s="0" t="n">
        <v>2</v>
      </c>
      <c r="C287" s="0" t="n">
        <v>25</v>
      </c>
      <c r="D287" s="0" t="str">
        <f aca="false">references_description!F$14</f>
        <v>SiO2(am)</v>
      </c>
      <c r="E287" s="0" t="str">
        <f aca="false">references_description!G$25</f>
        <v>CaCl2</v>
      </c>
      <c r="F287" s="0" t="str">
        <f aca="false">references_description!H$25</f>
        <v>MgCl2</v>
      </c>
      <c r="H287" s="0" t="n">
        <v>0.5023</v>
      </c>
      <c r="I287" s="0" t="n">
        <v>0.4994</v>
      </c>
      <c r="K287" s="0" t="n">
        <v>0.001051</v>
      </c>
    </row>
    <row r="288" customFormat="false" ht="14.5" hidden="false" customHeight="false" outlineLevel="0" collapsed="false">
      <c r="A288" s="0" t="str">
        <f aca="false">references!B$9</f>
        <v>MEY2006</v>
      </c>
      <c r="B288" s="0" t="n">
        <v>3</v>
      </c>
      <c r="C288" s="0" t="n">
        <v>25</v>
      </c>
      <c r="D288" s="0" t="str">
        <f aca="false">references_description!F$14</f>
        <v>SiO2(am)</v>
      </c>
      <c r="E288" s="0" t="str">
        <f aca="false">references_description!G$25</f>
        <v>CaCl2</v>
      </c>
      <c r="F288" s="0" t="str">
        <f aca="false">references_description!H$25</f>
        <v>MgCl2</v>
      </c>
      <c r="H288" s="0" t="n">
        <v>0.5137</v>
      </c>
      <c r="I288" s="0" t="n">
        <v>0.9956</v>
      </c>
      <c r="K288" s="0" t="n">
        <v>0.0007371</v>
      </c>
    </row>
    <row r="289" customFormat="false" ht="14.5" hidden="false" customHeight="false" outlineLevel="0" collapsed="false">
      <c r="A289" s="0" t="str">
        <f aca="false">references!B$9</f>
        <v>MEY2006</v>
      </c>
      <c r="B289" s="0" t="n">
        <v>4</v>
      </c>
      <c r="C289" s="0" t="n">
        <v>25</v>
      </c>
      <c r="D289" s="0" t="str">
        <f aca="false">references_description!F$14</f>
        <v>SiO2(am)</v>
      </c>
      <c r="E289" s="0" t="str">
        <f aca="false">references_description!G$25</f>
        <v>CaCl2</v>
      </c>
      <c r="F289" s="0" t="str">
        <f aca="false">references_description!H$25</f>
        <v>MgCl2</v>
      </c>
      <c r="H289" s="0" t="n">
        <v>0.5005</v>
      </c>
      <c r="I289" s="0" t="n">
        <v>1.5026</v>
      </c>
      <c r="K289" s="0" t="n">
        <v>0.0005161</v>
      </c>
    </row>
    <row r="290" customFormat="false" ht="14.5" hidden="false" customHeight="false" outlineLevel="0" collapsed="false">
      <c r="A290" s="0" t="str">
        <f aca="false">references!B$9</f>
        <v>MEY2006</v>
      </c>
      <c r="B290" s="0" t="n">
        <v>5</v>
      </c>
      <c r="C290" s="0" t="n">
        <v>25</v>
      </c>
      <c r="D290" s="0" t="str">
        <f aca="false">references_description!F$14</f>
        <v>SiO2(am)</v>
      </c>
      <c r="E290" s="0" t="str">
        <f aca="false">references_description!G$25</f>
        <v>CaCl2</v>
      </c>
      <c r="F290" s="0" t="str">
        <f aca="false">references_description!H$25</f>
        <v>MgCl2</v>
      </c>
      <c r="H290" s="0" t="n">
        <v>0.5024</v>
      </c>
      <c r="I290" s="0" t="n">
        <v>1.9967</v>
      </c>
      <c r="K290" s="0" t="n">
        <v>0.0003571</v>
      </c>
    </row>
    <row r="291" customFormat="false" ht="14.5" hidden="false" customHeight="false" outlineLevel="0" collapsed="false">
      <c r="A291" s="0" t="str">
        <f aca="false">references!B$9</f>
        <v>MEY2006</v>
      </c>
      <c r="B291" s="0" t="n">
        <v>6</v>
      </c>
      <c r="C291" s="0" t="n">
        <v>25</v>
      </c>
      <c r="D291" s="0" t="str">
        <f aca="false">references_description!F$14</f>
        <v>SiO2(am)</v>
      </c>
      <c r="E291" s="0" t="str">
        <f aca="false">references_description!G$25</f>
        <v>CaCl2</v>
      </c>
      <c r="F291" s="0" t="str">
        <f aca="false">references_description!H$25</f>
        <v>MgCl2</v>
      </c>
      <c r="H291" s="0" t="n">
        <v>1.0211</v>
      </c>
      <c r="I291" s="0" t="n">
        <v>0.3989</v>
      </c>
      <c r="K291" s="0" t="n">
        <v>0.0008198</v>
      </c>
    </row>
    <row r="292" customFormat="false" ht="14.5" hidden="false" customHeight="false" outlineLevel="0" collapsed="false">
      <c r="A292" s="0" t="str">
        <f aca="false">references!B$9</f>
        <v>MEY2006</v>
      </c>
      <c r="B292" s="0" t="n">
        <v>7</v>
      </c>
      <c r="C292" s="0" t="n">
        <v>25</v>
      </c>
      <c r="D292" s="0" t="str">
        <f aca="false">references_description!F$14</f>
        <v>SiO2(am)</v>
      </c>
      <c r="E292" s="0" t="str">
        <f aca="false">references_description!G$25</f>
        <v>CaCl2</v>
      </c>
      <c r="F292" s="0" t="str">
        <f aca="false">references_description!H$25</f>
        <v>MgCl2</v>
      </c>
      <c r="H292" s="0" t="n">
        <v>1.0212</v>
      </c>
      <c r="I292" s="0" t="n">
        <v>0.7915</v>
      </c>
      <c r="K292" s="0" t="n">
        <v>0.0006108</v>
      </c>
    </row>
    <row r="293" customFormat="false" ht="14.5" hidden="false" customHeight="false" outlineLevel="0" collapsed="false">
      <c r="A293" s="0" t="str">
        <f aca="false">references!B$9</f>
        <v>MEY2006</v>
      </c>
      <c r="B293" s="0" t="n">
        <v>8</v>
      </c>
      <c r="C293" s="0" t="n">
        <v>25</v>
      </c>
      <c r="D293" s="0" t="str">
        <f aca="false">references_description!F$14</f>
        <v>SiO2(am)</v>
      </c>
      <c r="E293" s="0" t="str">
        <f aca="false">references_description!G$25</f>
        <v>CaCl2</v>
      </c>
      <c r="F293" s="0" t="str">
        <f aca="false">references_description!H$25</f>
        <v>MgCl2</v>
      </c>
      <c r="H293" s="0" t="n">
        <v>1.0025</v>
      </c>
      <c r="I293" s="0" t="n">
        <v>1.1969</v>
      </c>
      <c r="K293" s="0" t="n">
        <v>0.0004663</v>
      </c>
    </row>
    <row r="294" customFormat="false" ht="14.5" hidden="false" customHeight="false" outlineLevel="0" collapsed="false">
      <c r="A294" s="0" t="str">
        <f aca="false">references!B$9</f>
        <v>MEY2006</v>
      </c>
      <c r="B294" s="0" t="n">
        <v>9</v>
      </c>
      <c r="C294" s="0" t="n">
        <v>25</v>
      </c>
      <c r="D294" s="0" t="str">
        <f aca="false">references_description!F$14</f>
        <v>SiO2(am)</v>
      </c>
      <c r="E294" s="0" t="str">
        <f aca="false">references_description!G$25</f>
        <v>CaCl2</v>
      </c>
      <c r="F294" s="0" t="str">
        <f aca="false">references_description!H$25</f>
        <v>MgCl2</v>
      </c>
      <c r="H294" s="0" t="n">
        <v>1.0208</v>
      </c>
      <c r="I294" s="0" t="n">
        <v>1.5881</v>
      </c>
      <c r="K294" s="0" t="n">
        <v>0.0003426</v>
      </c>
    </row>
    <row r="295" customFormat="false" ht="14.5" hidden="false" customHeight="false" outlineLevel="0" collapsed="false">
      <c r="A295" s="0" t="str">
        <f aca="false">references!B$9</f>
        <v>MEY2006</v>
      </c>
      <c r="B295" s="0" t="n">
        <v>10</v>
      </c>
      <c r="C295" s="0" t="n">
        <v>25</v>
      </c>
      <c r="D295" s="0" t="str">
        <f aca="false">references_description!F$14</f>
        <v>SiO2(am)</v>
      </c>
      <c r="E295" s="0" t="str">
        <f aca="false">references_description!G$25</f>
        <v>CaCl2</v>
      </c>
      <c r="F295" s="0" t="str">
        <f aca="false">references_description!H$25</f>
        <v>MgCl2</v>
      </c>
      <c r="H295" s="0" t="n">
        <v>0.985</v>
      </c>
      <c r="I295" s="0" t="n">
        <v>1.9639</v>
      </c>
      <c r="K295" s="0" t="n">
        <v>0.0002641</v>
      </c>
    </row>
    <row r="296" customFormat="false" ht="14.5" hidden="false" customHeight="false" outlineLevel="0" collapsed="false">
      <c r="A296" s="0" t="str">
        <f aca="false">references!B$9</f>
        <v>MEY2006</v>
      </c>
      <c r="B296" s="0" t="n">
        <v>11</v>
      </c>
      <c r="C296" s="0" t="n">
        <v>25</v>
      </c>
      <c r="D296" s="0" t="str">
        <f aca="false">references_description!F$14</f>
        <v>SiO2(am)</v>
      </c>
      <c r="E296" s="0" t="str">
        <f aca="false">references_description!G$25</f>
        <v>CaCl2</v>
      </c>
      <c r="F296" s="0" t="str">
        <f aca="false">references_description!H$25</f>
        <v>MgCl2</v>
      </c>
      <c r="H296" s="0" t="n">
        <v>1.4995</v>
      </c>
      <c r="I296" s="0" t="n">
        <v>0.2512</v>
      </c>
      <c r="K296" s="0" t="n">
        <v>0.0006713</v>
      </c>
    </row>
    <row r="297" customFormat="false" ht="14.5" hidden="false" customHeight="false" outlineLevel="0" collapsed="false">
      <c r="A297" s="0" t="str">
        <f aca="false">references!B$9</f>
        <v>MEY2006</v>
      </c>
      <c r="B297" s="0" t="n">
        <v>12</v>
      </c>
      <c r="C297" s="0" t="n">
        <v>25</v>
      </c>
      <c r="D297" s="0" t="str">
        <f aca="false">references_description!F$14</f>
        <v>SiO2(am)</v>
      </c>
      <c r="E297" s="0" t="str">
        <f aca="false">references_description!G$25</f>
        <v>CaCl2</v>
      </c>
      <c r="F297" s="0" t="str">
        <f aca="false">references_description!H$25</f>
        <v>MgCl2</v>
      </c>
      <c r="H297" s="0" t="n">
        <v>1.5052</v>
      </c>
      <c r="I297" s="0" t="n">
        <v>0.4992</v>
      </c>
      <c r="K297" s="0" t="n">
        <v>0.0005799</v>
      </c>
    </row>
    <row r="298" customFormat="false" ht="14.5" hidden="false" customHeight="false" outlineLevel="0" collapsed="false">
      <c r="A298" s="0" t="str">
        <f aca="false">references!B$9</f>
        <v>MEY2006</v>
      </c>
      <c r="B298" s="0" t="n">
        <v>13</v>
      </c>
      <c r="C298" s="0" t="n">
        <v>25</v>
      </c>
      <c r="D298" s="0" t="str">
        <f aca="false">references_description!F$14</f>
        <v>SiO2(am)</v>
      </c>
      <c r="E298" s="0" t="str">
        <f aca="false">references_description!G$25</f>
        <v>CaCl2</v>
      </c>
      <c r="F298" s="0" t="str">
        <f aca="false">references_description!H$25</f>
        <v>MgCl2</v>
      </c>
      <c r="H298" s="0" t="n">
        <v>1.5013</v>
      </c>
      <c r="I298" s="0" t="n">
        <v>0.7653</v>
      </c>
      <c r="K298" s="0" t="n">
        <v>0.0004741</v>
      </c>
    </row>
    <row r="299" customFormat="false" ht="14.5" hidden="false" customHeight="false" outlineLevel="0" collapsed="false">
      <c r="A299" s="0" t="str">
        <f aca="false">references!B$9</f>
        <v>MEY2006</v>
      </c>
      <c r="B299" s="0" t="n">
        <v>14</v>
      </c>
      <c r="C299" s="0" t="n">
        <v>25</v>
      </c>
      <c r="D299" s="0" t="str">
        <f aca="false">references_description!F$14</f>
        <v>SiO2(am)</v>
      </c>
      <c r="E299" s="0" t="str">
        <f aca="false">references_description!G$25</f>
        <v>CaCl2</v>
      </c>
      <c r="F299" s="0" t="str">
        <f aca="false">references_description!H$25</f>
        <v>MgCl2</v>
      </c>
      <c r="H299" s="0" t="n">
        <v>1.4993</v>
      </c>
      <c r="I299" s="0" t="n">
        <v>0.999</v>
      </c>
      <c r="K299" s="0" t="n">
        <v>0.000394</v>
      </c>
    </row>
    <row r="300" customFormat="false" ht="14.5" hidden="false" customHeight="false" outlineLevel="0" collapsed="false">
      <c r="A300" s="0" t="str">
        <f aca="false">references!B$9</f>
        <v>MEY2006</v>
      </c>
      <c r="B300" s="0" t="n">
        <v>15</v>
      </c>
      <c r="C300" s="0" t="n">
        <v>25</v>
      </c>
      <c r="D300" s="0" t="str">
        <f aca="false">references_description!F$14</f>
        <v>SiO2(am)</v>
      </c>
      <c r="E300" s="0" t="str">
        <f aca="false">references_description!G$25</f>
        <v>CaCl2</v>
      </c>
      <c r="F300" s="0" t="str">
        <f aca="false">references_description!H$25</f>
        <v>MgCl2</v>
      </c>
      <c r="H300" s="0" t="n">
        <v>1.4992</v>
      </c>
      <c r="I300" s="0" t="n">
        <v>1.2494</v>
      </c>
      <c r="K300" s="0" t="n">
        <v>0.0003312</v>
      </c>
    </row>
    <row r="301" customFormat="false" ht="14.5" hidden="false" customHeight="false" outlineLevel="0" collapsed="false">
      <c r="A301" s="0" t="str">
        <f aca="false">references!B$9</f>
        <v>MEY2006</v>
      </c>
      <c r="B301" s="0" t="n">
        <v>16</v>
      </c>
      <c r="C301" s="0" t="n">
        <v>25</v>
      </c>
      <c r="D301" s="0" t="str">
        <f aca="false">references_description!F$14</f>
        <v>SiO2(am)</v>
      </c>
      <c r="E301" s="0" t="str">
        <f aca="false">references_description!G$25</f>
        <v>CaCl2</v>
      </c>
      <c r="F301" s="0" t="str">
        <f aca="false">references_description!H$25</f>
        <v>MgCl2</v>
      </c>
      <c r="H301" s="0" t="n">
        <v>1.9999</v>
      </c>
      <c r="I301" s="0" t="n">
        <v>0.1209</v>
      </c>
      <c r="K301" s="0" t="n">
        <v>0.0005399</v>
      </c>
    </row>
    <row r="302" customFormat="false" ht="14.5" hidden="false" customHeight="false" outlineLevel="0" collapsed="false">
      <c r="A302" s="0" t="str">
        <f aca="false">references!B$9</f>
        <v>MEY2006</v>
      </c>
      <c r="B302" s="0" t="n">
        <v>17</v>
      </c>
      <c r="C302" s="0" t="n">
        <v>25</v>
      </c>
      <c r="D302" s="0" t="str">
        <f aca="false">references_description!F$14</f>
        <v>SiO2(am)</v>
      </c>
      <c r="E302" s="0" t="str">
        <f aca="false">references_description!G$25</f>
        <v>CaCl2</v>
      </c>
      <c r="F302" s="0" t="str">
        <f aca="false">references_description!H$25</f>
        <v>MgCl2</v>
      </c>
      <c r="H302" s="0" t="n">
        <v>2.0025</v>
      </c>
      <c r="I302" s="0" t="n">
        <v>0.2414</v>
      </c>
      <c r="K302" s="0" t="n">
        <v>0.0004933</v>
      </c>
    </row>
    <row r="303" customFormat="false" ht="14.5" hidden="false" customHeight="false" outlineLevel="0" collapsed="false">
      <c r="A303" s="0" t="str">
        <f aca="false">references!B$9</f>
        <v>MEY2006</v>
      </c>
      <c r="B303" s="0" t="n">
        <v>18</v>
      </c>
      <c r="C303" s="0" t="n">
        <v>25</v>
      </c>
      <c r="D303" s="0" t="str">
        <f aca="false">references_description!F$14</f>
        <v>SiO2(am)</v>
      </c>
      <c r="E303" s="0" t="str">
        <f aca="false">references_description!G$25</f>
        <v>CaCl2</v>
      </c>
      <c r="F303" s="0" t="str">
        <f aca="false">references_description!H$25</f>
        <v>MgCl2</v>
      </c>
      <c r="H303" s="0" t="n">
        <v>2.0005</v>
      </c>
      <c r="I303" s="0" t="n">
        <v>0.3589</v>
      </c>
      <c r="K303" s="0" t="n">
        <v>0.0004564</v>
      </c>
    </row>
    <row r="304" customFormat="false" ht="14.5" hidden="false" customHeight="false" outlineLevel="0" collapsed="false">
      <c r="A304" s="0" t="str">
        <f aca="false">references!B$9</f>
        <v>MEY2006</v>
      </c>
      <c r="B304" s="0" t="n">
        <v>19</v>
      </c>
      <c r="C304" s="0" t="n">
        <v>25</v>
      </c>
      <c r="D304" s="0" t="str">
        <f aca="false">references_description!F$14</f>
        <v>SiO2(am)</v>
      </c>
      <c r="E304" s="0" t="str">
        <f aca="false">references_description!G$25</f>
        <v>CaCl2</v>
      </c>
      <c r="F304" s="0" t="str">
        <f aca="false">references_description!H$25</f>
        <v>MgCl2</v>
      </c>
      <c r="H304" s="0" t="n">
        <v>1.9994</v>
      </c>
      <c r="I304" s="0" t="n">
        <v>0.4811</v>
      </c>
      <c r="K304" s="0" t="n">
        <v>0.0004173</v>
      </c>
    </row>
    <row r="305" customFormat="false" ht="14.5" hidden="false" customHeight="false" outlineLevel="0" collapsed="false">
      <c r="A305" s="0" t="str">
        <f aca="false">references!B$9</f>
        <v>MEY2006</v>
      </c>
      <c r="B305" s="0" t="n">
        <v>20</v>
      </c>
      <c r="C305" s="0" t="n">
        <v>25</v>
      </c>
      <c r="D305" s="0" t="str">
        <f aca="false">references_description!F$14</f>
        <v>SiO2(am)</v>
      </c>
      <c r="E305" s="0" t="str">
        <f aca="false">references_description!G$25</f>
        <v>CaCl2</v>
      </c>
      <c r="F305" s="0" t="str">
        <f aca="false">references_description!H$25</f>
        <v>MgCl2</v>
      </c>
      <c r="H305" s="0" t="n">
        <v>1.995</v>
      </c>
      <c r="I305" s="0" t="n">
        <v>0.5971</v>
      </c>
      <c r="K305" s="0" t="n">
        <v>0.0003911</v>
      </c>
    </row>
    <row r="306" customFormat="false" ht="14.5" hidden="true" customHeight="false" outlineLevel="0" collapsed="false">
      <c r="A306" s="0" t="str">
        <f aca="false">references!B$9</f>
        <v>MEY2006</v>
      </c>
      <c r="B306" s="0" t="n">
        <v>1</v>
      </c>
      <c r="C306" s="0" t="n">
        <v>25</v>
      </c>
      <c r="D306" s="0" t="str">
        <f aca="false">references_description!F$14</f>
        <v>SiO2(am)</v>
      </c>
      <c r="E306" s="0" t="str">
        <f aca="false">references_description!G$24</f>
        <v>Na2SO4</v>
      </c>
      <c r="F306" s="0" t="str">
        <f aca="false">references_description!H$24</f>
        <v>K2SO4</v>
      </c>
      <c r="H306" s="0" t="n">
        <v>0</v>
      </c>
      <c r="I306" s="0" t="n">
        <v>0</v>
      </c>
      <c r="K306" s="0" t="n">
        <v>0.0019213</v>
      </c>
    </row>
    <row r="307" customFormat="false" ht="14.5" hidden="true" customHeight="false" outlineLevel="0" collapsed="false">
      <c r="A307" s="0" t="str">
        <f aca="false">references!B$9</f>
        <v>MEY2006</v>
      </c>
      <c r="B307" s="0" t="n">
        <v>2</v>
      </c>
      <c r="C307" s="0" t="n">
        <v>25</v>
      </c>
      <c r="D307" s="0" t="str">
        <f aca="false">references_description!F$14</f>
        <v>SiO2(am)</v>
      </c>
      <c r="E307" s="0" t="str">
        <f aca="false">references_description!G$24</f>
        <v>Na2SO4</v>
      </c>
      <c r="F307" s="0" t="str">
        <f aca="false">references_description!H$24</f>
        <v>K2SO4</v>
      </c>
      <c r="H307" s="0" t="n">
        <v>0.25</v>
      </c>
      <c r="I307" s="0" t="n">
        <v>0.1</v>
      </c>
      <c r="K307" s="0" t="n">
        <v>0.0024202</v>
      </c>
    </row>
    <row r="308" customFormat="false" ht="14.5" hidden="true" customHeight="false" outlineLevel="0" collapsed="false">
      <c r="A308" s="0" t="str">
        <f aca="false">references!B$9</f>
        <v>MEY2006</v>
      </c>
      <c r="B308" s="0" t="n">
        <v>3</v>
      </c>
      <c r="C308" s="0" t="n">
        <v>25</v>
      </c>
      <c r="D308" s="0" t="str">
        <f aca="false">references_description!F$14</f>
        <v>SiO2(am)</v>
      </c>
      <c r="E308" s="0" t="str">
        <f aca="false">references_description!G$24</f>
        <v>Na2SO4</v>
      </c>
      <c r="F308" s="0" t="str">
        <f aca="false">references_description!H$24</f>
        <v>K2SO4</v>
      </c>
      <c r="H308" s="0" t="n">
        <v>0.25</v>
      </c>
      <c r="I308" s="0" t="n">
        <v>0.3</v>
      </c>
      <c r="K308" s="0" t="n">
        <v>0.0025085</v>
      </c>
    </row>
    <row r="309" customFormat="false" ht="14.5" hidden="true" customHeight="false" outlineLevel="0" collapsed="false">
      <c r="A309" s="0" t="str">
        <f aca="false">references!B$9</f>
        <v>MEY2006</v>
      </c>
      <c r="B309" s="0" t="n">
        <v>4</v>
      </c>
      <c r="C309" s="0" t="n">
        <v>25</v>
      </c>
      <c r="D309" s="0" t="str">
        <f aca="false">references_description!F$14</f>
        <v>SiO2(am)</v>
      </c>
      <c r="E309" s="0" t="str">
        <f aca="false">references_description!G$24</f>
        <v>Na2SO4</v>
      </c>
      <c r="F309" s="0" t="str">
        <f aca="false">references_description!H$24</f>
        <v>K2SO4</v>
      </c>
      <c r="H309" s="0" t="n">
        <v>0.25</v>
      </c>
      <c r="I309" s="0" t="n">
        <v>0.5</v>
      </c>
      <c r="K309" s="0" t="n">
        <v>0.0027302</v>
      </c>
    </row>
    <row r="310" customFormat="false" ht="14.5" hidden="true" customHeight="false" outlineLevel="0" collapsed="false">
      <c r="A310" s="0" t="str">
        <f aca="false">references!B$9</f>
        <v>MEY2006</v>
      </c>
      <c r="B310" s="0" t="n">
        <v>5</v>
      </c>
      <c r="C310" s="0" t="n">
        <v>25</v>
      </c>
      <c r="D310" s="0" t="str">
        <f aca="false">references_description!F$14</f>
        <v>SiO2(am)</v>
      </c>
      <c r="E310" s="0" t="str">
        <f aca="false">references_description!G$24</f>
        <v>Na2SO4</v>
      </c>
      <c r="F310" s="0" t="str">
        <f aca="false">references_description!H$24</f>
        <v>K2SO4</v>
      </c>
      <c r="H310" s="0" t="n">
        <v>0.5</v>
      </c>
      <c r="I310" s="0" t="n">
        <v>0.2</v>
      </c>
      <c r="K310" s="0" t="n">
        <v>0.0022549</v>
      </c>
    </row>
    <row r="311" customFormat="false" ht="14.5" hidden="true" customHeight="false" outlineLevel="0" collapsed="false">
      <c r="A311" s="0" t="str">
        <f aca="false">references!B$9</f>
        <v>MEY2006</v>
      </c>
      <c r="B311" s="0" t="n">
        <v>6</v>
      </c>
      <c r="C311" s="0" t="n">
        <v>25</v>
      </c>
      <c r="D311" s="0" t="str">
        <f aca="false">references_description!F$14</f>
        <v>SiO2(am)</v>
      </c>
      <c r="E311" s="0" t="str">
        <f aca="false">references_description!G$24</f>
        <v>Na2SO4</v>
      </c>
      <c r="F311" s="0" t="str">
        <f aca="false">references_description!H$24</f>
        <v>K2SO4</v>
      </c>
      <c r="H311" s="0" t="n">
        <v>0.5</v>
      </c>
      <c r="I311" s="0" t="n">
        <v>0.6</v>
      </c>
      <c r="K311" s="0" t="n">
        <v>0.0025961</v>
      </c>
    </row>
    <row r="312" customFormat="false" ht="14.5" hidden="true" customHeight="false" outlineLevel="0" collapsed="false">
      <c r="A312" s="0" t="str">
        <f aca="false">references!B$9</f>
        <v>MEY2006</v>
      </c>
      <c r="B312" s="0" t="n">
        <v>7</v>
      </c>
      <c r="C312" s="0" t="n">
        <v>25</v>
      </c>
      <c r="D312" s="0" t="str">
        <f aca="false">references_description!F$14</f>
        <v>SiO2(am)</v>
      </c>
      <c r="E312" s="0" t="str">
        <f aca="false">references_description!G$24</f>
        <v>Na2SO4</v>
      </c>
      <c r="F312" s="0" t="str">
        <f aca="false">references_description!H$24</f>
        <v>K2SO4</v>
      </c>
      <c r="H312" s="0" t="n">
        <v>0.75</v>
      </c>
      <c r="I312" s="0" t="n">
        <v>0.1</v>
      </c>
      <c r="K312" s="0" t="n">
        <v>0.0023993</v>
      </c>
    </row>
    <row r="313" customFormat="false" ht="14.5" hidden="true" customHeight="false" outlineLevel="0" collapsed="false">
      <c r="A313" s="0" t="str">
        <f aca="false">references!B$9</f>
        <v>MEY2006</v>
      </c>
      <c r="B313" s="0" t="n">
        <v>8</v>
      </c>
      <c r="C313" s="0" t="n">
        <v>25</v>
      </c>
      <c r="D313" s="0" t="str">
        <f aca="false">references_description!F$14</f>
        <v>SiO2(am)</v>
      </c>
      <c r="E313" s="0" t="str">
        <f aca="false">references_description!G$24</f>
        <v>Na2SO4</v>
      </c>
      <c r="F313" s="0" t="str">
        <f aca="false">references_description!H$24</f>
        <v>K2SO4</v>
      </c>
      <c r="H313" s="0" t="n">
        <v>0.75</v>
      </c>
      <c r="I313" s="0" t="n">
        <v>0.3</v>
      </c>
      <c r="K313" s="0" t="n">
        <v>0.002467</v>
      </c>
    </row>
    <row r="314" customFormat="false" ht="14.5" hidden="true" customHeight="false" outlineLevel="0" collapsed="false">
      <c r="A314" s="0" t="str">
        <f aca="false">references!B$9</f>
        <v>MEY2006</v>
      </c>
      <c r="B314" s="0" t="n">
        <v>9</v>
      </c>
      <c r="C314" s="0" t="n">
        <v>25</v>
      </c>
      <c r="D314" s="0" t="str">
        <f aca="false">references_description!F$14</f>
        <v>SiO2(am)</v>
      </c>
      <c r="E314" s="0" t="str">
        <f aca="false">references_description!G$24</f>
        <v>Na2SO4</v>
      </c>
      <c r="F314" s="0" t="str">
        <f aca="false">references_description!H$24</f>
        <v>K2SO4</v>
      </c>
      <c r="H314" s="0" t="n">
        <v>0.75</v>
      </c>
      <c r="I314" s="0" t="n">
        <v>0.5</v>
      </c>
      <c r="K314" s="0" t="n">
        <v>0.0027018</v>
      </c>
    </row>
    <row r="315" customFormat="false" ht="14.5" hidden="true" customHeight="false" outlineLevel="0" collapsed="false">
      <c r="A315" s="0" t="str">
        <f aca="false">references!B$9</f>
        <v>MEY2006</v>
      </c>
      <c r="B315" s="0" t="n">
        <v>10</v>
      </c>
      <c r="C315" s="0" t="n">
        <v>25</v>
      </c>
      <c r="D315" s="0" t="str">
        <f aca="false">references_description!F$14</f>
        <v>SiO2(am)</v>
      </c>
      <c r="E315" s="0" t="str">
        <f aca="false">references_description!G$24</f>
        <v>Na2SO4</v>
      </c>
      <c r="F315" s="0" t="str">
        <f aca="false">references_description!H$24</f>
        <v>K2SO4</v>
      </c>
      <c r="H315" s="0" t="n">
        <v>1</v>
      </c>
      <c r="I315" s="0" t="n">
        <v>0.4</v>
      </c>
      <c r="K315" s="0" t="n">
        <v>0.0025397</v>
      </c>
    </row>
    <row r="316" customFormat="false" ht="14.5" hidden="true" customHeight="false" outlineLevel="0" collapsed="false">
      <c r="A316" s="0" t="str">
        <f aca="false">references!B$9</f>
        <v>MEY2006</v>
      </c>
      <c r="B316" s="0" t="n">
        <v>11</v>
      </c>
      <c r="C316" s="0" t="n">
        <v>25</v>
      </c>
      <c r="D316" s="0" t="str">
        <f aca="false">references_description!F$14</f>
        <v>SiO2(am)</v>
      </c>
      <c r="E316" s="0" t="str">
        <f aca="false">references_description!G$24</f>
        <v>Na2SO4</v>
      </c>
      <c r="F316" s="0" t="str">
        <f aca="false">references_description!H$24</f>
        <v>K2SO4</v>
      </c>
      <c r="H316" s="0" t="n">
        <v>1.25</v>
      </c>
      <c r="I316" s="0" t="n">
        <v>0.1</v>
      </c>
      <c r="K316" s="0" t="n">
        <v>0.0023858</v>
      </c>
    </row>
    <row r="317" customFormat="false" ht="14.5" hidden="true" customHeight="false" outlineLevel="0" collapsed="false">
      <c r="A317" s="0" t="str">
        <f aca="false">references!B$9</f>
        <v>MEY2006</v>
      </c>
      <c r="B317" s="0" t="n">
        <v>12</v>
      </c>
      <c r="C317" s="0" t="n">
        <v>25</v>
      </c>
      <c r="D317" s="0" t="str">
        <f aca="false">references_description!F$14</f>
        <v>SiO2(am)</v>
      </c>
      <c r="E317" s="0" t="str">
        <f aca="false">references_description!G$24</f>
        <v>Na2SO4</v>
      </c>
      <c r="F317" s="0" t="str">
        <f aca="false">references_description!H$24</f>
        <v>K2SO4</v>
      </c>
      <c r="H317" s="0" t="n">
        <v>1.25</v>
      </c>
      <c r="I317" s="0" t="n">
        <v>0.3</v>
      </c>
      <c r="K317" s="0" t="n">
        <v>0.0024876</v>
      </c>
    </row>
    <row r="318" customFormat="false" ht="14.5" hidden="true" customHeight="false" outlineLevel="0" collapsed="false">
      <c r="A318" s="0" t="str">
        <f aca="false">references!B$9</f>
        <v>MEY2006</v>
      </c>
      <c r="B318" s="0" t="n">
        <v>13</v>
      </c>
      <c r="C318" s="0" t="n">
        <v>25</v>
      </c>
      <c r="D318" s="0" t="str">
        <f aca="false">references_description!F$14</f>
        <v>SiO2(am)</v>
      </c>
      <c r="E318" s="0" t="str">
        <f aca="false">references_description!G$24</f>
        <v>Na2SO4</v>
      </c>
      <c r="F318" s="0" t="str">
        <f aca="false">references_description!H$24</f>
        <v>K2SO4</v>
      </c>
      <c r="H318" s="0" t="n">
        <v>1.25</v>
      </c>
      <c r="I318" s="0" t="n">
        <v>0.5</v>
      </c>
      <c r="K318" s="0" t="n">
        <v>0.0026132</v>
      </c>
    </row>
    <row r="319" customFormat="false" ht="14.5" hidden="true" customHeight="false" outlineLevel="0" collapsed="false">
      <c r="A319" s="0" t="str">
        <f aca="false">references!B$9</f>
        <v>MEY2006</v>
      </c>
      <c r="B319" s="0" t="n">
        <v>14</v>
      </c>
      <c r="C319" s="0" t="n">
        <v>25</v>
      </c>
      <c r="D319" s="0" t="str">
        <f aca="false">references_description!F$14</f>
        <v>SiO2(am)</v>
      </c>
      <c r="E319" s="0" t="str">
        <f aca="false">references_description!G$24</f>
        <v>Na2SO4</v>
      </c>
      <c r="F319" s="0" t="str">
        <f aca="false">references_description!H$24</f>
        <v>K2SO4</v>
      </c>
      <c r="H319" s="0" t="n">
        <v>1.5</v>
      </c>
      <c r="I319" s="0" t="n">
        <v>0.2</v>
      </c>
      <c r="K319" s="0" t="n">
        <v>0.0023807</v>
      </c>
    </row>
    <row r="320" customFormat="false" ht="14.5" hidden="true" customHeight="false" outlineLevel="0" collapsed="false">
      <c r="A320" s="0" t="str">
        <f aca="false">references!B$9</f>
        <v>MEY2006</v>
      </c>
      <c r="B320" s="0" t="n">
        <v>15</v>
      </c>
      <c r="C320" s="0" t="n">
        <v>25</v>
      </c>
      <c r="D320" s="0" t="str">
        <f aca="false">references_description!F$14</f>
        <v>SiO2(am)</v>
      </c>
      <c r="E320" s="0" t="str">
        <f aca="false">references_description!G$24</f>
        <v>Na2SO4</v>
      </c>
      <c r="F320" s="0" t="str">
        <f aca="false">references_description!H$24</f>
        <v>K2SO4</v>
      </c>
      <c r="H320" s="0" t="n">
        <v>1.5</v>
      </c>
      <c r="I320" s="0" t="n">
        <v>0.4</v>
      </c>
      <c r="K320" s="0" t="n">
        <v>0.002499</v>
      </c>
    </row>
    <row r="321" customFormat="false" ht="14.5" hidden="true" customHeight="false" outlineLevel="0" collapsed="false">
      <c r="A321" s="0" t="str">
        <f aca="false">references!B$9</f>
        <v>MEY2006</v>
      </c>
      <c r="B321" s="0" t="n">
        <v>16</v>
      </c>
      <c r="C321" s="0" t="n">
        <v>25</v>
      </c>
      <c r="D321" s="0" t="str">
        <f aca="false">references_description!F$14</f>
        <v>SiO2(am)</v>
      </c>
      <c r="E321" s="0" t="str">
        <f aca="false">references_description!G$24</f>
        <v>Na2SO4</v>
      </c>
      <c r="F321" s="0" t="str">
        <f aca="false">references_description!H$24</f>
        <v>K2SO4</v>
      </c>
      <c r="H321" s="0" t="n">
        <v>1.75</v>
      </c>
      <c r="I321" s="0" t="n">
        <v>0.1</v>
      </c>
      <c r="K321" s="0" t="n">
        <v>0.0022319</v>
      </c>
    </row>
    <row r="322" customFormat="false" ht="14.5" hidden="true" customHeight="false" outlineLevel="0" collapsed="false">
      <c r="A322" s="0" t="str">
        <f aca="false">references!B$9</f>
        <v>MEY2006</v>
      </c>
      <c r="B322" s="0" t="n">
        <v>17</v>
      </c>
      <c r="C322" s="0" t="n">
        <v>25</v>
      </c>
      <c r="D322" s="0" t="str">
        <f aca="false">references_description!F$14</f>
        <v>SiO2(am)</v>
      </c>
      <c r="E322" s="0" t="str">
        <f aca="false">references_description!G$24</f>
        <v>Na2SO4</v>
      </c>
      <c r="F322" s="0" t="str">
        <f aca="false">references_description!H$24</f>
        <v>K2SO4</v>
      </c>
      <c r="H322" s="0" t="n">
        <v>1.75</v>
      </c>
      <c r="I322" s="0" t="n">
        <v>0.3</v>
      </c>
      <c r="K322" s="0" t="n">
        <v>0.0025755</v>
      </c>
    </row>
    <row r="323" customFormat="false" ht="14.5" hidden="true" customHeight="false" outlineLevel="0" collapsed="false">
      <c r="A323" s="0" t="str">
        <f aca="false">references!B$9</f>
        <v>MEY2006</v>
      </c>
      <c r="B323" s="0" t="n">
        <v>18</v>
      </c>
      <c r="C323" s="0" t="n">
        <v>25</v>
      </c>
      <c r="D323" s="0" t="str">
        <f aca="false">references_description!F$14</f>
        <v>SiO2(am)</v>
      </c>
      <c r="E323" s="0" t="str">
        <f aca="false">references_description!G$24</f>
        <v>Na2SO4</v>
      </c>
      <c r="F323" s="0" t="str">
        <f aca="false">references_description!H$24</f>
        <v>K2SO4</v>
      </c>
      <c r="H323" s="0" t="n">
        <v>2</v>
      </c>
      <c r="I323" s="0" t="n">
        <v>0.4</v>
      </c>
      <c r="K323" s="0" t="n">
        <v>0.002369</v>
      </c>
    </row>
    <row r="324" customFormat="false" ht="14.5" hidden="false" customHeight="false" outlineLevel="0" collapsed="false">
      <c r="A324" s="0" t="str">
        <f aca="false">references!B$8</f>
        <v>GAL1989</v>
      </c>
      <c r="B324" s="0" t="n">
        <v>1</v>
      </c>
      <c r="C324" s="0" t="n">
        <v>25</v>
      </c>
      <c r="D324" s="0" t="str">
        <f aca="false">references_description!F$26</f>
        <v>SiO2(am)</v>
      </c>
      <c r="K324" s="0" t="n">
        <v>0.00233</v>
      </c>
    </row>
    <row r="325" customFormat="false" ht="14.5" hidden="false" customHeight="false" outlineLevel="0" collapsed="false">
      <c r="A325" s="0" t="str">
        <f aca="false">references!B$8</f>
        <v>GAL1989</v>
      </c>
      <c r="B325" s="0" t="n">
        <v>2</v>
      </c>
      <c r="C325" s="0" t="n">
        <v>100</v>
      </c>
      <c r="D325" s="0" t="str">
        <f aca="false">references_description!F$26</f>
        <v>SiO2(am)</v>
      </c>
      <c r="K325" s="0" t="n">
        <v>0.00624</v>
      </c>
    </row>
    <row r="326" customFormat="false" ht="14.5" hidden="false" customHeight="false" outlineLevel="0" collapsed="false">
      <c r="A326" s="0" t="str">
        <f aca="false">references!B$8</f>
        <v>GAL1989</v>
      </c>
      <c r="B326" s="0" t="n">
        <v>3</v>
      </c>
      <c r="C326" s="0" t="n">
        <v>150</v>
      </c>
      <c r="D326" s="0" t="str">
        <f aca="false">references_description!F$26</f>
        <v>SiO2(am)</v>
      </c>
      <c r="K326" s="0" t="n">
        <v>0.0103</v>
      </c>
    </row>
    <row r="327" customFormat="false" ht="14.5" hidden="false" customHeight="false" outlineLevel="0" collapsed="false">
      <c r="A327" s="0" t="str">
        <f aca="false">references!B$8</f>
        <v>GAL1989</v>
      </c>
      <c r="B327" s="0" t="n">
        <v>4</v>
      </c>
      <c r="C327" s="0" t="n">
        <v>200</v>
      </c>
      <c r="D327" s="0" t="str">
        <f aca="false">references_description!F$26</f>
        <v>SiO2(am)</v>
      </c>
      <c r="K327" s="0" t="n">
        <v>0.0161</v>
      </c>
    </row>
    <row r="328" customFormat="false" ht="14.5" hidden="false" customHeight="false" outlineLevel="0" collapsed="false">
      <c r="A328" s="0" t="str">
        <f aca="false">references!B$8</f>
        <v>GAL1989</v>
      </c>
      <c r="B328" s="0" t="n">
        <v>5</v>
      </c>
      <c r="C328" s="0" t="n">
        <v>250</v>
      </c>
      <c r="D328" s="0" t="str">
        <f aca="false">references_description!F$26</f>
        <v>SiO2(am)</v>
      </c>
      <c r="K328" s="0" t="n">
        <v>0.0217</v>
      </c>
    </row>
    <row r="329" customFormat="false" ht="14.5" hidden="false" customHeight="false" outlineLevel="0" collapsed="false">
      <c r="A329" s="0" t="str">
        <f aca="false">references!B$8</f>
        <v>GAL1989</v>
      </c>
      <c r="B329" s="0" t="n">
        <v>6</v>
      </c>
      <c r="C329" s="0" t="n">
        <v>275</v>
      </c>
      <c r="D329" s="0" t="str">
        <f aca="false">references_description!F$26</f>
        <v>SiO2(am)</v>
      </c>
      <c r="K329" s="0" t="n">
        <v>0.0238</v>
      </c>
    </row>
    <row r="330" customFormat="false" ht="14.5" hidden="false" customHeight="false" outlineLevel="0" collapsed="false">
      <c r="A330" s="0" t="str">
        <f aca="false">references!B$8</f>
        <v>GAL1989</v>
      </c>
      <c r="B330" s="0" t="n">
        <v>1</v>
      </c>
      <c r="C330" s="0" t="n">
        <v>25</v>
      </c>
      <c r="D330" s="0" t="str">
        <f aca="false">references_description!F$27</f>
        <v>SiO2(am)</v>
      </c>
      <c r="E330" s="0" t="str">
        <f aca="false">references_description!G$27</f>
        <v>NaCl</v>
      </c>
      <c r="H330" s="0" t="n">
        <v>3.18</v>
      </c>
      <c r="K330" s="0" t="n">
        <v>0.00073</v>
      </c>
    </row>
    <row r="331" customFormat="false" ht="14.5" hidden="false" customHeight="false" outlineLevel="0" collapsed="false">
      <c r="A331" s="0" t="str">
        <f aca="false">references!B$8</f>
        <v>GAL1989</v>
      </c>
      <c r="B331" s="0" t="n">
        <v>2</v>
      </c>
      <c r="C331" s="0" t="n">
        <v>100</v>
      </c>
      <c r="D331" s="0" t="str">
        <f aca="false">references_description!F$27</f>
        <v>SiO2(am)</v>
      </c>
      <c r="E331" s="0" t="str">
        <f aca="false">references_description!G$27</f>
        <v>NaCl</v>
      </c>
      <c r="H331" s="0" t="n">
        <v>3.18</v>
      </c>
      <c r="K331" s="0" t="n">
        <v>0.00368</v>
      </c>
    </row>
    <row r="332" customFormat="false" ht="14.5" hidden="false" customHeight="false" outlineLevel="0" collapsed="false">
      <c r="A332" s="0" t="str">
        <f aca="false">references!B$8</f>
        <v>GAL1989</v>
      </c>
      <c r="B332" s="0" t="n">
        <v>3</v>
      </c>
      <c r="C332" s="0" t="n">
        <v>150</v>
      </c>
      <c r="D332" s="0" t="str">
        <f aca="false">references_description!F$27</f>
        <v>SiO2(am)</v>
      </c>
      <c r="E332" s="0" t="str">
        <f aca="false">references_description!G$27</f>
        <v>NaCl</v>
      </c>
      <c r="H332" s="0" t="n">
        <v>3.18</v>
      </c>
      <c r="K332" s="0" t="n">
        <v>0.00653</v>
      </c>
    </row>
    <row r="333" customFormat="false" ht="14.5" hidden="false" customHeight="false" outlineLevel="0" collapsed="false">
      <c r="A333" s="0" t="str">
        <f aca="false">references!B$8</f>
        <v>GAL1989</v>
      </c>
      <c r="B333" s="0" t="n">
        <v>4</v>
      </c>
      <c r="C333" s="0" t="n">
        <v>200</v>
      </c>
      <c r="D333" s="0" t="str">
        <f aca="false">references_description!F$27</f>
        <v>SiO2(am)</v>
      </c>
      <c r="E333" s="0" t="str">
        <f aca="false">references_description!G$27</f>
        <v>NaCl</v>
      </c>
      <c r="H333" s="0" t="n">
        <v>3.18</v>
      </c>
      <c r="K333" s="0" t="n">
        <v>0.0116</v>
      </c>
    </row>
    <row r="334" customFormat="false" ht="14.5" hidden="false" customHeight="false" outlineLevel="0" collapsed="false">
      <c r="A334" s="0" t="str">
        <f aca="false">references!B$8</f>
        <v>GAL1989</v>
      </c>
      <c r="B334" s="0" t="n">
        <v>5</v>
      </c>
      <c r="C334" s="0" t="n">
        <v>250</v>
      </c>
      <c r="D334" s="0" t="str">
        <f aca="false">references_description!F$27</f>
        <v>SiO2(am)</v>
      </c>
      <c r="E334" s="0" t="str">
        <f aca="false">references_description!G$27</f>
        <v>NaCl</v>
      </c>
      <c r="H334" s="0" t="n">
        <v>3.18</v>
      </c>
      <c r="K334" s="0" t="n">
        <v>0.0162</v>
      </c>
    </row>
    <row r="335" customFormat="false" ht="14.5" hidden="false" customHeight="false" outlineLevel="0" collapsed="false">
      <c r="A335" s="0" t="str">
        <f aca="false">references!B$8</f>
        <v>GAL1989</v>
      </c>
      <c r="B335" s="0" t="n">
        <v>6</v>
      </c>
      <c r="C335" s="0" t="n">
        <v>275</v>
      </c>
      <c r="D335" s="0" t="str">
        <f aca="false">references_description!F$27</f>
        <v>SiO2(am)</v>
      </c>
      <c r="E335" s="0" t="str">
        <f aca="false">references_description!G$27</f>
        <v>NaCl</v>
      </c>
      <c r="H335" s="0" t="n">
        <v>3.18</v>
      </c>
      <c r="K335" s="0" t="n">
        <v>0.019</v>
      </c>
    </row>
    <row r="336" customFormat="false" ht="14.5" hidden="false" customHeight="false" outlineLevel="0" collapsed="false">
      <c r="A336" s="0" t="str">
        <f aca="false">references!B$8</f>
        <v>GAL1989</v>
      </c>
      <c r="B336" s="0" t="n">
        <v>1</v>
      </c>
      <c r="C336" s="0" t="n">
        <v>25</v>
      </c>
      <c r="D336" s="0" t="str">
        <f aca="false">references_description!F$27</f>
        <v>SiO2(am)</v>
      </c>
      <c r="E336" s="0" t="str">
        <f aca="false">references_description!G$27</f>
        <v>NaCl</v>
      </c>
      <c r="H336" s="0" t="n">
        <v>5.8</v>
      </c>
      <c r="K336" s="0" t="n">
        <v>0.0008</v>
      </c>
    </row>
    <row r="337" customFormat="false" ht="14.5" hidden="false" customHeight="false" outlineLevel="0" collapsed="false">
      <c r="A337" s="0" t="str">
        <f aca="false">references!B$8</f>
        <v>GAL1989</v>
      </c>
      <c r="B337" s="0" t="n">
        <v>2</v>
      </c>
      <c r="C337" s="0" t="n">
        <v>100</v>
      </c>
      <c r="D337" s="0" t="str">
        <f aca="false">references_description!F$27</f>
        <v>SiO2(am)</v>
      </c>
      <c r="E337" s="0" t="str">
        <f aca="false">references_description!G$27</f>
        <v>NaCl</v>
      </c>
      <c r="H337" s="0" t="n">
        <v>5.8</v>
      </c>
      <c r="K337" s="0" t="n">
        <v>0.00337</v>
      </c>
    </row>
    <row r="338" customFormat="false" ht="14.5" hidden="false" customHeight="false" outlineLevel="0" collapsed="false">
      <c r="A338" s="0" t="str">
        <f aca="false">references!B$8</f>
        <v>GAL1989</v>
      </c>
      <c r="B338" s="0" t="n">
        <v>3</v>
      </c>
      <c r="C338" s="0" t="n">
        <v>150</v>
      </c>
      <c r="D338" s="0" t="str">
        <f aca="false">references_description!F$27</f>
        <v>SiO2(am)</v>
      </c>
      <c r="E338" s="0" t="str">
        <f aca="false">references_description!G$27</f>
        <v>NaCl</v>
      </c>
      <c r="H338" s="0" t="n">
        <v>5.8</v>
      </c>
      <c r="K338" s="0" t="n">
        <v>0.0562</v>
      </c>
    </row>
    <row r="339" customFormat="false" ht="14.5" hidden="false" customHeight="false" outlineLevel="0" collapsed="false">
      <c r="A339" s="0" t="str">
        <f aca="false">references!B$8</f>
        <v>GAL1989</v>
      </c>
      <c r="B339" s="0" t="n">
        <v>4</v>
      </c>
      <c r="C339" s="0" t="n">
        <v>200</v>
      </c>
      <c r="D339" s="0" t="str">
        <f aca="false">references_description!F$27</f>
        <v>SiO2(am)</v>
      </c>
      <c r="E339" s="0" t="str">
        <f aca="false">references_description!G$27</f>
        <v>NaCl</v>
      </c>
      <c r="H339" s="0" t="n">
        <v>5.8</v>
      </c>
      <c r="K339" s="0" t="n">
        <v>0.0885</v>
      </c>
    </row>
    <row r="340" customFormat="false" ht="14.5" hidden="false" customHeight="false" outlineLevel="0" collapsed="false">
      <c r="A340" s="0" t="str">
        <f aca="false">references!B$8</f>
        <v>GAL1989</v>
      </c>
      <c r="B340" s="0" t="n">
        <v>5</v>
      </c>
      <c r="C340" s="0" t="n">
        <v>250</v>
      </c>
      <c r="D340" s="0" t="str">
        <f aca="false">references_description!F$27</f>
        <v>SiO2(am)</v>
      </c>
      <c r="E340" s="0" t="str">
        <f aca="false">references_description!G$27</f>
        <v>NaCl</v>
      </c>
      <c r="H340" s="0" t="n">
        <v>5.8</v>
      </c>
      <c r="K340" s="0" t="n">
        <v>0.0135</v>
      </c>
    </row>
    <row r="341" customFormat="false" ht="14.5" hidden="false" customHeight="false" outlineLevel="0" collapsed="false">
      <c r="A341" s="0" t="str">
        <f aca="false">references!B$8</f>
        <v>GAL1989</v>
      </c>
      <c r="B341" s="0" t="n">
        <v>6</v>
      </c>
      <c r="C341" s="0" t="n">
        <v>275</v>
      </c>
      <c r="D341" s="0" t="str">
        <f aca="false">references_description!F$27</f>
        <v>SiO2(am)</v>
      </c>
      <c r="E341" s="0" t="str">
        <f aca="false">references_description!G$27</f>
        <v>NaCl</v>
      </c>
      <c r="H341" s="0" t="n">
        <v>5.8</v>
      </c>
      <c r="K341" s="0" t="n">
        <v>0.0206</v>
      </c>
    </row>
    <row r="342" customFormat="false" ht="14.5" hidden="false" customHeight="false" outlineLevel="0" collapsed="false">
      <c r="A342" s="0" t="str">
        <f aca="false">references!B$8</f>
        <v>GAL1989</v>
      </c>
      <c r="B342" s="0" t="n">
        <v>1</v>
      </c>
      <c r="C342" s="0" t="n">
        <v>25</v>
      </c>
      <c r="D342" s="0" t="str">
        <f aca="false">references_description!F$28</f>
        <v>SiO2(am)</v>
      </c>
      <c r="E342" s="0" t="str">
        <f aca="false">references_description!G$28</f>
        <v>MgCl2</v>
      </c>
      <c r="H342" s="0" t="n">
        <v>5.8</v>
      </c>
      <c r="K342" s="0" t="n">
        <v>0.00013</v>
      </c>
    </row>
    <row r="343" customFormat="false" ht="14.5" hidden="false" customHeight="false" outlineLevel="0" collapsed="false">
      <c r="A343" s="0" t="str">
        <f aca="false">references!B$8</f>
        <v>GAL1989</v>
      </c>
      <c r="B343" s="0" t="n">
        <v>2</v>
      </c>
      <c r="C343" s="0" t="n">
        <v>100</v>
      </c>
      <c r="D343" s="0" t="str">
        <f aca="false">references_description!F$28</f>
        <v>SiO2(am)</v>
      </c>
      <c r="E343" s="0" t="str">
        <f aca="false">references_description!G$28</f>
        <v>MgCl2</v>
      </c>
      <c r="H343" s="0" t="n">
        <v>5.8</v>
      </c>
      <c r="K343" s="0" t="n">
        <v>0.0004</v>
      </c>
    </row>
    <row r="344" customFormat="false" ht="14.5" hidden="false" customHeight="false" outlineLevel="0" collapsed="false">
      <c r="A344" s="0" t="str">
        <f aca="false">references!B$8</f>
        <v>GAL1989</v>
      </c>
      <c r="B344" s="0" t="n">
        <v>3</v>
      </c>
      <c r="C344" s="0" t="n">
        <v>150</v>
      </c>
      <c r="D344" s="0" t="str">
        <f aca="false">references_description!F$28</f>
        <v>SiO2(am)</v>
      </c>
      <c r="E344" s="0" t="str">
        <f aca="false">references_description!G$28</f>
        <v>MgCl2</v>
      </c>
      <c r="H344" s="0" t="n">
        <v>5.8</v>
      </c>
      <c r="K344" s="0" t="n">
        <v>0.00115</v>
      </c>
    </row>
    <row r="345" customFormat="false" ht="14.5" hidden="false" customHeight="false" outlineLevel="0" collapsed="false">
      <c r="A345" s="0" t="str">
        <f aca="false">references!B$8</f>
        <v>GAL1989</v>
      </c>
      <c r="B345" s="0" t="n">
        <v>4</v>
      </c>
      <c r="C345" s="0" t="n">
        <v>200</v>
      </c>
      <c r="D345" s="0" t="str">
        <f aca="false">references_description!F$28</f>
        <v>SiO2(am)</v>
      </c>
      <c r="E345" s="0" t="str">
        <f aca="false">references_description!G$28</f>
        <v>MgCl2</v>
      </c>
      <c r="H345" s="0" t="n">
        <v>5.8</v>
      </c>
      <c r="K345" s="0" t="n">
        <v>0.0024</v>
      </c>
    </row>
    <row r="346" customFormat="false" ht="14.5" hidden="false" customHeight="false" outlineLevel="0" collapsed="false">
      <c r="A346" s="0" t="str">
        <f aca="false">references!B$8</f>
        <v>GAL1989</v>
      </c>
      <c r="B346" s="0" t="n">
        <v>5</v>
      </c>
      <c r="C346" s="0" t="n">
        <v>250</v>
      </c>
      <c r="D346" s="0" t="str">
        <f aca="false">references_description!F$28</f>
        <v>SiO2(am)</v>
      </c>
      <c r="E346" s="0" t="str">
        <f aca="false">references_description!G$28</f>
        <v>MgCl2</v>
      </c>
      <c r="H346" s="0" t="n">
        <v>5.8</v>
      </c>
      <c r="K346" s="0" t="n">
        <v>0.00375</v>
      </c>
    </row>
    <row r="347" customFormat="false" ht="14.5" hidden="false" customHeight="false" outlineLevel="0" collapsed="false">
      <c r="A347" s="0" t="str">
        <f aca="false">references!B$8</f>
        <v>GAL1989</v>
      </c>
      <c r="B347" s="0" t="n">
        <v>6</v>
      </c>
      <c r="C347" s="0" t="n">
        <v>275</v>
      </c>
      <c r="D347" s="0" t="str">
        <f aca="false">references_description!F$28</f>
        <v>SiO2(am)</v>
      </c>
      <c r="E347" s="0" t="str">
        <f aca="false">references_description!G$28</f>
        <v>MgCl2</v>
      </c>
      <c r="H347" s="0" t="n">
        <v>5.8</v>
      </c>
      <c r="K347" s="0" t="n">
        <v>0.00927</v>
      </c>
    </row>
    <row r="348" customFormat="false" ht="14.5" hidden="false" customHeight="false" outlineLevel="0" collapsed="false">
      <c r="A348" s="0" t="str">
        <f aca="false">references!B$8</f>
        <v>GAL1989</v>
      </c>
      <c r="B348" s="0" t="n">
        <v>7</v>
      </c>
      <c r="C348" s="0" t="n">
        <v>25</v>
      </c>
      <c r="D348" s="0" t="str">
        <f aca="false">references_description!F$28</f>
        <v>SiO2(am)</v>
      </c>
      <c r="E348" s="0" t="str">
        <f aca="false">references_description!G$28</f>
        <v>MgCl2</v>
      </c>
      <c r="H348" s="0" t="n">
        <v>1.02</v>
      </c>
      <c r="K348" s="15" t="n">
        <v>0.0012</v>
      </c>
    </row>
    <row r="349" customFormat="false" ht="14.5" hidden="false" customHeight="false" outlineLevel="0" collapsed="false">
      <c r="A349" s="0" t="str">
        <f aca="false">references!B$8</f>
        <v>GAL1989</v>
      </c>
      <c r="B349" s="0" t="n">
        <v>8</v>
      </c>
      <c r="C349" s="0" t="n">
        <v>100</v>
      </c>
      <c r="D349" s="0" t="str">
        <f aca="false">references_description!F$28</f>
        <v>SiO2(am)</v>
      </c>
      <c r="E349" s="0" t="str">
        <f aca="false">references_description!G$28</f>
        <v>MgCl2</v>
      </c>
      <c r="H349" s="0" t="n">
        <v>1.02</v>
      </c>
      <c r="K349" s="15" t="n">
        <v>0.00406</v>
      </c>
    </row>
    <row r="350" customFormat="false" ht="14.5" hidden="false" customHeight="false" outlineLevel="0" collapsed="false">
      <c r="A350" s="0" t="str">
        <f aca="false">references!B$8</f>
        <v>GAL1989</v>
      </c>
      <c r="B350" s="0" t="n">
        <v>9</v>
      </c>
      <c r="C350" s="0" t="n">
        <v>150</v>
      </c>
      <c r="D350" s="0" t="str">
        <f aca="false">references_description!F$28</f>
        <v>SiO2(am)</v>
      </c>
      <c r="E350" s="0" t="str">
        <f aca="false">references_description!G$28</f>
        <v>MgCl2</v>
      </c>
      <c r="H350" s="0" t="n">
        <v>1.02</v>
      </c>
      <c r="K350" s="15" t="n">
        <v>0.00701</v>
      </c>
    </row>
    <row r="351" customFormat="false" ht="14.5" hidden="false" customHeight="false" outlineLevel="0" collapsed="false">
      <c r="A351" s="0" t="str">
        <f aca="false">references!B$8</f>
        <v>GAL1989</v>
      </c>
      <c r="B351" s="0" t="n">
        <v>10</v>
      </c>
      <c r="C351" s="0" t="n">
        <v>200</v>
      </c>
      <c r="D351" s="0" t="str">
        <f aca="false">references_description!F$28</f>
        <v>SiO2(am)</v>
      </c>
      <c r="E351" s="0" t="str">
        <f aca="false">references_description!G$28</f>
        <v>MgCl2</v>
      </c>
      <c r="H351" s="0" t="n">
        <v>1.02</v>
      </c>
      <c r="K351" s="15" t="n">
        <v>0.0107</v>
      </c>
    </row>
    <row r="352" customFormat="false" ht="14.5" hidden="false" customHeight="false" outlineLevel="0" collapsed="false">
      <c r="A352" s="0" t="str">
        <f aca="false">references!B$8</f>
        <v>GAL1989</v>
      </c>
      <c r="B352" s="0" t="n">
        <v>11</v>
      </c>
      <c r="C352" s="0" t="n">
        <v>250</v>
      </c>
      <c r="D352" s="0" t="str">
        <f aca="false">references_description!F$28</f>
        <v>SiO2(am)</v>
      </c>
      <c r="E352" s="0" t="str">
        <f aca="false">references_description!G$28</f>
        <v>MgCl2</v>
      </c>
      <c r="H352" s="0" t="n">
        <v>1.02</v>
      </c>
      <c r="K352" s="15" t="n">
        <v>0.0159</v>
      </c>
    </row>
    <row r="353" customFormat="false" ht="14.5" hidden="false" customHeight="false" outlineLevel="0" collapsed="false">
      <c r="A353" s="0" t="str">
        <f aca="false">references!B$8</f>
        <v>GAL1989</v>
      </c>
      <c r="B353" s="0" t="n">
        <v>12</v>
      </c>
      <c r="C353" s="0" t="n">
        <v>275</v>
      </c>
      <c r="D353" s="0" t="str">
        <f aca="false">references_description!F$28</f>
        <v>SiO2(am)</v>
      </c>
      <c r="E353" s="0" t="str">
        <f aca="false">references_description!G$28</f>
        <v>MgCl2</v>
      </c>
      <c r="H353" s="0" t="n">
        <v>1.02</v>
      </c>
      <c r="K353" s="15" t="n">
        <v>0.019</v>
      </c>
    </row>
    <row r="354" customFormat="false" ht="14.5" hidden="false" customHeight="false" outlineLevel="0" collapsed="false">
      <c r="A354" s="0" t="str">
        <f aca="false">references!B$8</f>
        <v>GAL1989</v>
      </c>
      <c r="B354" s="0" t="n">
        <v>1</v>
      </c>
      <c r="C354" s="0" t="n">
        <v>25</v>
      </c>
      <c r="D354" s="0" t="str">
        <f aca="false">references_description!F$29</f>
        <v>SiO2(am)</v>
      </c>
      <c r="E354" s="0" t="str">
        <f aca="false">references_description!G$29</f>
        <v>CaCl2</v>
      </c>
      <c r="H354" s="0" t="n">
        <v>1.02</v>
      </c>
      <c r="K354" s="15" t="n">
        <v>0.00138</v>
      </c>
    </row>
    <row r="355" customFormat="false" ht="14.5" hidden="false" customHeight="false" outlineLevel="0" collapsed="false">
      <c r="A355" s="0" t="str">
        <f aca="false">references!B$8</f>
        <v>GAL1989</v>
      </c>
      <c r="B355" s="0" t="n">
        <v>2</v>
      </c>
      <c r="C355" s="0" t="n">
        <v>100</v>
      </c>
      <c r="D355" s="0" t="str">
        <f aca="false">references_description!F$29</f>
        <v>SiO2(am)</v>
      </c>
      <c r="E355" s="0" t="str">
        <f aca="false">references_description!G$29</f>
        <v>CaCl2</v>
      </c>
      <c r="H355" s="0" t="n">
        <v>1.02</v>
      </c>
      <c r="K355" s="15" t="n">
        <v>0.00425</v>
      </c>
    </row>
    <row r="356" customFormat="false" ht="14.5" hidden="false" customHeight="false" outlineLevel="0" collapsed="false">
      <c r="A356" s="0" t="str">
        <f aca="false">references!B$8</f>
        <v>GAL1989</v>
      </c>
      <c r="B356" s="0" t="n">
        <v>3</v>
      </c>
      <c r="C356" s="0" t="n">
        <v>150</v>
      </c>
      <c r="D356" s="0" t="str">
        <f aca="false">references_description!F$29</f>
        <v>SiO2(am)</v>
      </c>
      <c r="E356" s="0" t="str">
        <f aca="false">references_description!G$29</f>
        <v>CaCl2</v>
      </c>
      <c r="H356" s="0" t="n">
        <v>1.02</v>
      </c>
      <c r="K356" s="15" t="n">
        <v>0.00687</v>
      </c>
    </row>
    <row r="357" customFormat="false" ht="14.5" hidden="false" customHeight="false" outlineLevel="0" collapsed="false">
      <c r="A357" s="0" t="str">
        <f aca="false">references!B$8</f>
        <v>GAL1989</v>
      </c>
      <c r="B357" s="0" t="n">
        <v>4</v>
      </c>
      <c r="C357" s="0" t="n">
        <v>200</v>
      </c>
      <c r="D357" s="0" t="str">
        <f aca="false">references_description!F$29</f>
        <v>SiO2(am)</v>
      </c>
      <c r="E357" s="0" t="str">
        <f aca="false">references_description!G$29</f>
        <v>CaCl2</v>
      </c>
      <c r="H357" s="0" t="n">
        <v>1.02</v>
      </c>
      <c r="K357" s="15" t="n">
        <v>0.00962</v>
      </c>
    </row>
    <row r="358" customFormat="false" ht="14.5" hidden="false" customHeight="false" outlineLevel="0" collapsed="false">
      <c r="A358" s="0" t="str">
        <f aca="false">references!B$8</f>
        <v>GAL1989</v>
      </c>
      <c r="B358" s="0" t="n">
        <v>5</v>
      </c>
      <c r="C358" s="0" t="n">
        <v>250</v>
      </c>
      <c r="D358" s="0" t="str">
        <f aca="false">references_description!F$29</f>
        <v>SiO2(am)</v>
      </c>
      <c r="E358" s="0" t="str">
        <f aca="false">references_description!G$29</f>
        <v>CaCl2</v>
      </c>
      <c r="H358" s="0" t="n">
        <v>1.02</v>
      </c>
      <c r="K358" s="15" t="n">
        <v>0.0162</v>
      </c>
    </row>
    <row r="359" customFormat="false" ht="14.5" hidden="false" customHeight="false" outlineLevel="0" collapsed="false">
      <c r="A359" s="0" t="str">
        <f aca="false">references!B$8</f>
        <v>GAL1989</v>
      </c>
      <c r="B359" s="0" t="n">
        <v>6</v>
      </c>
      <c r="C359" s="0" t="n">
        <v>275</v>
      </c>
      <c r="D359" s="0" t="str">
        <f aca="false">references_description!F$29</f>
        <v>SiO2(am)</v>
      </c>
      <c r="E359" s="0" t="str">
        <f aca="false">references_description!G$29</f>
        <v>CaCl2</v>
      </c>
      <c r="H359" s="0" t="n">
        <v>1.02</v>
      </c>
      <c r="K359" s="15" t="n">
        <v>0.0193</v>
      </c>
    </row>
    <row r="360" customFormat="false" ht="14.5" hidden="false" customHeight="false" outlineLevel="0" collapsed="false">
      <c r="A360" s="0" t="str">
        <f aca="false">references!B$8</f>
        <v>GAL1989</v>
      </c>
      <c r="B360" s="0" t="n">
        <v>1</v>
      </c>
      <c r="C360" s="0" t="n">
        <v>25</v>
      </c>
      <c r="D360" s="0" t="str">
        <f aca="false">references_description!F$30</f>
        <v>SiO2(am)</v>
      </c>
      <c r="E360" s="0" t="str">
        <f aca="false">references_description!G$30</f>
        <v>KCl</v>
      </c>
      <c r="H360" s="0" t="n">
        <v>0.51</v>
      </c>
      <c r="K360" s="15" t="n">
        <v>0.00209</v>
      </c>
    </row>
    <row r="361" customFormat="false" ht="14.5" hidden="false" customHeight="false" outlineLevel="0" collapsed="false">
      <c r="A361" s="0" t="str">
        <f aca="false">references!B$8</f>
        <v>GAL1989</v>
      </c>
      <c r="B361" s="0" t="n">
        <v>2</v>
      </c>
      <c r="C361" s="0" t="n">
        <v>100</v>
      </c>
      <c r="D361" s="0" t="str">
        <f aca="false">references_description!F$30</f>
        <v>SiO2(am)</v>
      </c>
      <c r="E361" s="0" t="str">
        <f aca="false">references_description!G$30</f>
        <v>KCl</v>
      </c>
      <c r="H361" s="0" t="n">
        <v>0.51</v>
      </c>
      <c r="K361" s="15" t="n">
        <v>0.00655</v>
      </c>
    </row>
    <row r="362" customFormat="false" ht="14.5" hidden="false" customHeight="false" outlineLevel="0" collapsed="false">
      <c r="A362" s="0" t="str">
        <f aca="false">references!B$8</f>
        <v>GAL1989</v>
      </c>
      <c r="B362" s="0" t="n">
        <v>3</v>
      </c>
      <c r="C362" s="0" t="n">
        <v>150</v>
      </c>
      <c r="D362" s="0" t="str">
        <f aca="false">references_description!F$30</f>
        <v>SiO2(am)</v>
      </c>
      <c r="E362" s="0" t="str">
        <f aca="false">references_description!G$30</f>
        <v>KCl</v>
      </c>
      <c r="H362" s="0" t="n">
        <v>0.51</v>
      </c>
      <c r="K362" s="15" t="n">
        <v>0.0109</v>
      </c>
    </row>
    <row r="363" customFormat="false" ht="14.5" hidden="false" customHeight="false" outlineLevel="0" collapsed="false">
      <c r="A363" s="0" t="str">
        <f aca="false">references!B$8</f>
        <v>GAL1989</v>
      </c>
      <c r="B363" s="0" t="n">
        <v>4</v>
      </c>
      <c r="C363" s="0" t="n">
        <v>200</v>
      </c>
      <c r="D363" s="0" t="str">
        <f aca="false">references_description!F$30</f>
        <v>SiO2(am)</v>
      </c>
      <c r="E363" s="0" t="str">
        <f aca="false">references_description!G$30</f>
        <v>KCl</v>
      </c>
      <c r="H363" s="0" t="n">
        <v>0.51</v>
      </c>
      <c r="K363" s="15" t="n">
        <v>0.0156</v>
      </c>
    </row>
    <row r="364" customFormat="false" ht="14.5" hidden="false" customHeight="false" outlineLevel="0" collapsed="false">
      <c r="A364" s="0" t="str">
        <f aca="false">references!B$8</f>
        <v>GAL1989</v>
      </c>
      <c r="B364" s="0" t="n">
        <v>5</v>
      </c>
      <c r="C364" s="0" t="n">
        <v>250</v>
      </c>
      <c r="D364" s="0" t="str">
        <f aca="false">references_description!F$30</f>
        <v>SiO2(am)</v>
      </c>
      <c r="E364" s="0" t="str">
        <f aca="false">references_description!G$30</f>
        <v>KCl</v>
      </c>
      <c r="H364" s="0" t="n">
        <v>0.51</v>
      </c>
      <c r="K364" s="15" t="n">
        <v>0.0209</v>
      </c>
    </row>
    <row r="365" customFormat="false" ht="14.5" hidden="false" customHeight="false" outlineLevel="0" collapsed="false">
      <c r="A365" s="0" t="str">
        <f aca="false">references!B$8</f>
        <v>GAL1989</v>
      </c>
      <c r="B365" s="0" t="n">
        <v>6</v>
      </c>
      <c r="C365" s="0" t="n">
        <v>275</v>
      </c>
      <c r="D365" s="0" t="str">
        <f aca="false">references_description!F$30</f>
        <v>SiO2(am)</v>
      </c>
      <c r="E365" s="0" t="str">
        <f aca="false">references_description!G$30</f>
        <v>KCl</v>
      </c>
      <c r="H365" s="0" t="n">
        <v>0.51</v>
      </c>
      <c r="K365" s="15" t="n">
        <v>0.024</v>
      </c>
    </row>
    <row r="366" customFormat="false" ht="14.5" hidden="false" customHeight="false" outlineLevel="0" collapsed="false">
      <c r="A366" s="0" t="str">
        <f aca="false">references!B$8</f>
        <v>GAL1989</v>
      </c>
      <c r="B366" s="0" t="n">
        <v>7</v>
      </c>
      <c r="C366" s="0" t="n">
        <v>25</v>
      </c>
      <c r="D366" s="0" t="str">
        <f aca="false">references_description!F$30</f>
        <v>SiO2(am)</v>
      </c>
      <c r="E366" s="0" t="str">
        <f aca="false">references_description!G$30</f>
        <v>KCl</v>
      </c>
      <c r="H366" s="0" t="n">
        <v>1.03</v>
      </c>
      <c r="K366" s="0" t="n">
        <v>0.00203</v>
      </c>
    </row>
    <row r="367" customFormat="false" ht="14.5" hidden="false" customHeight="false" outlineLevel="0" collapsed="false">
      <c r="A367" s="0" t="str">
        <f aca="false">references!B$8</f>
        <v>GAL1989</v>
      </c>
      <c r="B367" s="0" t="n">
        <v>8</v>
      </c>
      <c r="C367" s="0" t="n">
        <v>100</v>
      </c>
      <c r="D367" s="0" t="str">
        <f aca="false">references_description!F$30</f>
        <v>SiO2(am)</v>
      </c>
      <c r="E367" s="0" t="str">
        <f aca="false">references_description!G$30</f>
        <v>KCl</v>
      </c>
      <c r="H367" s="0" t="n">
        <v>1.03</v>
      </c>
      <c r="K367" s="0" t="n">
        <v>0.00646</v>
      </c>
    </row>
    <row r="368" customFormat="false" ht="14.5" hidden="false" customHeight="false" outlineLevel="0" collapsed="false">
      <c r="A368" s="0" t="str">
        <f aca="false">references!B$8</f>
        <v>GAL1989</v>
      </c>
      <c r="B368" s="0" t="n">
        <v>9</v>
      </c>
      <c r="C368" s="0" t="n">
        <v>150</v>
      </c>
      <c r="D368" s="0" t="str">
        <f aca="false">references_description!F$30</f>
        <v>SiO2(am)</v>
      </c>
      <c r="E368" s="0" t="str">
        <f aca="false">references_description!G$30</f>
        <v>KCl</v>
      </c>
      <c r="H368" s="0" t="n">
        <v>1.03</v>
      </c>
      <c r="K368" s="0" t="n">
        <v>0.0104</v>
      </c>
    </row>
    <row r="369" customFormat="false" ht="14.5" hidden="false" customHeight="false" outlineLevel="0" collapsed="false">
      <c r="A369" s="0" t="str">
        <f aca="false">references!B$8</f>
        <v>GAL1989</v>
      </c>
      <c r="B369" s="0" t="n">
        <v>10</v>
      </c>
      <c r="C369" s="0" t="n">
        <v>200</v>
      </c>
      <c r="D369" s="0" t="str">
        <f aca="false">references_description!F$30</f>
        <v>SiO2(am)</v>
      </c>
      <c r="E369" s="0" t="str">
        <f aca="false">references_description!G$30</f>
        <v>KCl</v>
      </c>
      <c r="H369" s="0" t="n">
        <v>1.03</v>
      </c>
      <c r="K369" s="0" t="n">
        <v>0.0153</v>
      </c>
    </row>
    <row r="370" customFormat="false" ht="14.5" hidden="false" customHeight="false" outlineLevel="0" collapsed="false">
      <c r="A370" s="0" t="str">
        <f aca="false">references!B$8</f>
        <v>GAL1989</v>
      </c>
      <c r="B370" s="0" t="n">
        <v>11</v>
      </c>
      <c r="C370" s="0" t="n">
        <v>250</v>
      </c>
      <c r="D370" s="0" t="str">
        <f aca="false">references_description!F$30</f>
        <v>SiO2(am)</v>
      </c>
      <c r="E370" s="0" t="str">
        <f aca="false">references_description!G$30</f>
        <v>KCl</v>
      </c>
      <c r="H370" s="0" t="n">
        <v>1.03</v>
      </c>
      <c r="K370" s="0" t="n">
        <v>0.021</v>
      </c>
    </row>
    <row r="371" customFormat="false" ht="14.5" hidden="false" customHeight="false" outlineLevel="0" collapsed="false">
      <c r="A371" s="0" t="str">
        <f aca="false">references!B$8</f>
        <v>GAL1989</v>
      </c>
      <c r="B371" s="0" t="n">
        <v>12</v>
      </c>
      <c r="C371" s="0" t="n">
        <v>275</v>
      </c>
      <c r="D371" s="0" t="str">
        <f aca="false">references_description!F$30</f>
        <v>SiO2(am)</v>
      </c>
      <c r="E371" s="0" t="str">
        <f aca="false">references_description!G$30</f>
        <v>KCl</v>
      </c>
      <c r="H371" s="0" t="n">
        <v>1.03</v>
      </c>
      <c r="K371" s="0" t="n">
        <v>0.0237</v>
      </c>
    </row>
    <row r="372" customFormat="false" ht="14.5" hidden="false" customHeight="false" outlineLevel="0" collapsed="false">
      <c r="A372" s="0" t="str">
        <f aca="false">references!B$8</f>
        <v>GAL1989</v>
      </c>
      <c r="B372" s="0" t="n">
        <v>13</v>
      </c>
      <c r="C372" s="0" t="n">
        <v>100</v>
      </c>
      <c r="D372" s="0" t="str">
        <f aca="false">references_description!F$30</f>
        <v>SiO2(am)</v>
      </c>
      <c r="E372" s="0" t="str">
        <f aca="false">references_description!G$30</f>
        <v>KCl</v>
      </c>
      <c r="H372" s="0" t="n">
        <v>1.04</v>
      </c>
      <c r="K372" s="0" t="n">
        <v>0.00643</v>
      </c>
    </row>
    <row r="373" customFormat="false" ht="14.5" hidden="false" customHeight="false" outlineLevel="0" collapsed="false">
      <c r="A373" s="0" t="str">
        <f aca="false">references!B$8</f>
        <v>GAL1989</v>
      </c>
      <c r="B373" s="0" t="n">
        <v>14</v>
      </c>
      <c r="C373" s="0" t="n">
        <v>100</v>
      </c>
      <c r="D373" s="0" t="str">
        <f aca="false">references_description!F$30</f>
        <v>SiO2(am)</v>
      </c>
      <c r="E373" s="0" t="str">
        <f aca="false">references_description!G$30</f>
        <v>KCl</v>
      </c>
      <c r="H373" s="0" t="n">
        <v>2.13</v>
      </c>
      <c r="K373" s="0" t="n">
        <v>0.00628</v>
      </c>
    </row>
    <row r="374" customFormat="false" ht="14.5" hidden="false" customHeight="false" outlineLevel="0" collapsed="false">
      <c r="A374" s="0" t="str">
        <f aca="false">references!B$8</f>
        <v>GAL1989</v>
      </c>
      <c r="B374" s="0" t="n">
        <v>15</v>
      </c>
      <c r="C374" s="0" t="n">
        <v>100</v>
      </c>
      <c r="D374" s="0" t="str">
        <f aca="false">references_description!F$30</f>
        <v>SiO2(am)</v>
      </c>
      <c r="E374" s="0" t="str">
        <f aca="false">references_description!G$30</f>
        <v>KCl</v>
      </c>
      <c r="H374" s="0" t="n">
        <v>3.31</v>
      </c>
      <c r="K374" s="0" t="n">
        <v>0.00581</v>
      </c>
    </row>
    <row r="375" customFormat="false" ht="14.5" hidden="false" customHeight="false" outlineLevel="0" collapsed="false">
      <c r="A375" s="0" t="str">
        <f aca="false">references!B$10</f>
        <v>CHE/MAR1982</v>
      </c>
      <c r="B375" s="0" t="n">
        <v>1</v>
      </c>
      <c r="C375" s="0" t="n">
        <v>100</v>
      </c>
      <c r="D375" s="0" t="str">
        <f aca="false">references!G$10</f>
        <v>SiO2(am)</v>
      </c>
      <c r="K375" s="0" t="n">
        <v>0.0063</v>
      </c>
    </row>
    <row r="376" customFormat="false" ht="14.5" hidden="false" customHeight="false" outlineLevel="0" collapsed="false">
      <c r="A376" s="0" t="str">
        <f aca="false">references!B$10</f>
        <v>CHE/MAR1982</v>
      </c>
      <c r="B376" s="0" t="n">
        <v>2</v>
      </c>
      <c r="C376" s="0" t="n">
        <v>100</v>
      </c>
      <c r="D376" s="0" t="str">
        <f aca="false">references!G$10</f>
        <v>SiO2(am)</v>
      </c>
      <c r="K376" s="0" t="n">
        <v>0.0065</v>
      </c>
    </row>
    <row r="377" customFormat="false" ht="14.5" hidden="false" customHeight="false" outlineLevel="0" collapsed="false">
      <c r="A377" s="0" t="str">
        <f aca="false">references!B$10</f>
        <v>CHE/MAR1982</v>
      </c>
      <c r="B377" s="0" t="n">
        <v>3</v>
      </c>
      <c r="C377" s="0" t="n">
        <v>150</v>
      </c>
      <c r="D377" s="0" t="str">
        <f aca="false">references!G$10</f>
        <v>SiO2(am)</v>
      </c>
      <c r="K377" s="0" t="n">
        <v>0.0105</v>
      </c>
    </row>
    <row r="378" customFormat="false" ht="14.5" hidden="false" customHeight="false" outlineLevel="0" collapsed="false">
      <c r="A378" s="0" t="str">
        <f aca="false">references!B$10</f>
        <v>CHE/MAR1982</v>
      </c>
      <c r="B378" s="0" t="n">
        <v>4</v>
      </c>
      <c r="C378" s="0" t="n">
        <v>150</v>
      </c>
      <c r="D378" s="0" t="str">
        <f aca="false">references!G$10</f>
        <v>SiO2(am)</v>
      </c>
      <c r="K378" s="0" t="n">
        <v>0.0105</v>
      </c>
    </row>
    <row r="379" customFormat="false" ht="14.5" hidden="false" customHeight="false" outlineLevel="0" collapsed="false">
      <c r="A379" s="0" t="str">
        <f aca="false">references!B$10</f>
        <v>CHE/MAR1982</v>
      </c>
      <c r="B379" s="0" t="n">
        <v>5</v>
      </c>
      <c r="C379" s="0" t="n">
        <v>150</v>
      </c>
      <c r="D379" s="0" t="str">
        <f aca="false">references!G$10</f>
        <v>SiO2(am)</v>
      </c>
      <c r="K379" s="0" t="n">
        <v>0.00995</v>
      </c>
    </row>
    <row r="380" customFormat="false" ht="14.5" hidden="false" customHeight="false" outlineLevel="0" collapsed="false">
      <c r="A380" s="0" t="str">
        <f aca="false">references!B$10</f>
        <v>CHE/MAR1982</v>
      </c>
      <c r="B380" s="0" t="n">
        <v>6</v>
      </c>
      <c r="C380" s="0" t="n">
        <v>200</v>
      </c>
      <c r="D380" s="0" t="str">
        <f aca="false">references!G$10</f>
        <v>SiO2(am)</v>
      </c>
      <c r="K380" s="0" t="n">
        <v>0.0162</v>
      </c>
    </row>
    <row r="381" customFormat="false" ht="14.5" hidden="false" customHeight="false" outlineLevel="0" collapsed="false">
      <c r="A381" s="0" t="str">
        <f aca="false">references!B$10</f>
        <v>CHE/MAR1982</v>
      </c>
      <c r="B381" s="0" t="n">
        <v>7</v>
      </c>
      <c r="C381" s="0" t="n">
        <v>200</v>
      </c>
      <c r="D381" s="0" t="str">
        <f aca="false">references!G$10</f>
        <v>SiO2(am)</v>
      </c>
      <c r="K381" s="0" t="n">
        <v>0.0157</v>
      </c>
    </row>
    <row r="382" customFormat="false" ht="14.5" hidden="false" customHeight="false" outlineLevel="0" collapsed="false">
      <c r="A382" s="0" t="str">
        <f aca="false">references!B$10</f>
        <v>CHE/MAR1982</v>
      </c>
      <c r="B382" s="0" t="n">
        <v>8</v>
      </c>
      <c r="C382" s="0" t="n">
        <v>200</v>
      </c>
      <c r="D382" s="0" t="str">
        <f aca="false">references!G$10</f>
        <v>SiO2(am)</v>
      </c>
      <c r="K382" s="0" t="n">
        <v>0.016</v>
      </c>
    </row>
    <row r="383" customFormat="false" ht="14.5" hidden="false" customHeight="false" outlineLevel="0" collapsed="false">
      <c r="A383" s="0" t="str">
        <f aca="false">references!B$10</f>
        <v>CHE/MAR1982</v>
      </c>
      <c r="B383" s="0" t="n">
        <v>9</v>
      </c>
      <c r="C383" s="0" t="n">
        <v>200</v>
      </c>
      <c r="D383" s="0" t="str">
        <f aca="false">references!G$10</f>
        <v>SiO2(am)</v>
      </c>
      <c r="K383" s="0" t="n">
        <v>0.0163</v>
      </c>
    </row>
    <row r="384" customFormat="false" ht="14.5" hidden="false" customHeight="false" outlineLevel="0" collapsed="false">
      <c r="A384" s="0" t="str">
        <f aca="false">references!B$10</f>
        <v>CHE/MAR1982</v>
      </c>
      <c r="B384" s="0" t="n">
        <v>10</v>
      </c>
      <c r="C384" s="0" t="n">
        <v>250</v>
      </c>
      <c r="D384" s="0" t="str">
        <f aca="false">references!G$10</f>
        <v>SiO2(am)</v>
      </c>
      <c r="K384" s="0" t="n">
        <v>0.0214</v>
      </c>
    </row>
    <row r="385" customFormat="false" ht="14.5" hidden="false" customHeight="false" outlineLevel="0" collapsed="false">
      <c r="A385" s="0" t="str">
        <f aca="false">references!B$10</f>
        <v>CHE/MAR1982</v>
      </c>
      <c r="B385" s="0" t="n">
        <v>11</v>
      </c>
      <c r="C385" s="0" t="n">
        <v>250</v>
      </c>
      <c r="D385" s="0" t="str">
        <f aca="false">references!G$10</f>
        <v>SiO2(am)</v>
      </c>
      <c r="K385" s="0" t="n">
        <v>0.0218</v>
      </c>
    </row>
    <row r="386" customFormat="false" ht="14.5" hidden="false" customHeight="false" outlineLevel="0" collapsed="false">
      <c r="A386" s="0" t="str">
        <f aca="false">references!B$10</f>
        <v>CHE/MAR1982</v>
      </c>
      <c r="B386" s="0" t="n">
        <v>12</v>
      </c>
      <c r="C386" s="0" t="n">
        <v>250</v>
      </c>
      <c r="D386" s="0" t="str">
        <f aca="false">references!G$10</f>
        <v>SiO2(am)</v>
      </c>
      <c r="K386" s="0" t="n">
        <v>0.0219</v>
      </c>
    </row>
    <row r="387" customFormat="false" ht="14.5" hidden="false" customHeight="false" outlineLevel="0" collapsed="false">
      <c r="A387" s="0" t="str">
        <f aca="false">references!B$10</f>
        <v>CHE/MAR1982</v>
      </c>
      <c r="B387" s="0" t="n">
        <v>13</v>
      </c>
      <c r="C387" s="0" t="n">
        <v>275</v>
      </c>
      <c r="D387" s="0" t="str">
        <f aca="false">references!G$10</f>
        <v>SiO2(am)</v>
      </c>
      <c r="K387" s="0" t="n">
        <v>0.0241</v>
      </c>
    </row>
    <row r="388" customFormat="false" ht="14.5" hidden="false" customHeight="false" outlineLevel="0" collapsed="false">
      <c r="A388" s="0" t="str">
        <f aca="false">references!B$10</f>
        <v>CHE/MAR1982</v>
      </c>
      <c r="B388" s="0" t="n">
        <v>14</v>
      </c>
      <c r="C388" s="0" t="n">
        <v>275</v>
      </c>
      <c r="D388" s="0" t="str">
        <f aca="false">references!G$10</f>
        <v>SiO2(am)</v>
      </c>
      <c r="K388" s="0" t="n">
        <v>0.0235</v>
      </c>
    </row>
    <row r="389" customFormat="false" ht="14.5" hidden="false" customHeight="false" outlineLevel="0" collapsed="false">
      <c r="A389" s="0" t="str">
        <f aca="false">references!B$10</f>
        <v>CHE/MAR1982</v>
      </c>
      <c r="B389" s="0" t="n">
        <v>15</v>
      </c>
      <c r="C389" s="0" t="n">
        <v>300</v>
      </c>
      <c r="D389" s="0" t="str">
        <f aca="false">references!G$10</f>
        <v>SiO2(am)</v>
      </c>
      <c r="K389" s="0" t="n">
        <v>0.0263</v>
      </c>
    </row>
    <row r="390" customFormat="false" ht="14.5" hidden="false" customHeight="false" outlineLevel="0" collapsed="false">
      <c r="A390" s="0" t="str">
        <f aca="false">references!B$10</f>
        <v>CHE/MAR1982</v>
      </c>
      <c r="B390" s="0" t="n">
        <v>16</v>
      </c>
      <c r="C390" s="0" t="n">
        <v>300</v>
      </c>
      <c r="D390" s="0" t="str">
        <f aca="false">references!G$10</f>
        <v>SiO2(am)</v>
      </c>
      <c r="K390" s="0" t="n">
        <v>0.0262</v>
      </c>
    </row>
    <row r="391" customFormat="false" ht="14.5" hidden="false" customHeight="false" outlineLevel="0" collapsed="false">
      <c r="A391" s="0" t="str">
        <f aca="false">references!B$10</f>
        <v>CHE/MAR1982</v>
      </c>
      <c r="B391" s="0" t="n">
        <v>17</v>
      </c>
      <c r="C391" s="0" t="n">
        <v>300</v>
      </c>
      <c r="D391" s="0" t="str">
        <f aca="false">references!G$10</f>
        <v>SiO2(am)</v>
      </c>
      <c r="K391" s="0" t="n">
        <v>0.0265</v>
      </c>
    </row>
    <row r="392" customFormat="false" ht="14.5" hidden="false" customHeight="false" outlineLevel="0" collapsed="false">
      <c r="A392" s="0" t="str">
        <f aca="false">references!B$10</f>
        <v>CHE/MAR1982</v>
      </c>
      <c r="B392" s="0" t="n">
        <v>18</v>
      </c>
      <c r="C392" s="0" t="n">
        <v>350</v>
      </c>
      <c r="D392" s="0" t="str">
        <f aca="false">references!G$10</f>
        <v>SiO2(am)</v>
      </c>
      <c r="K392" s="0" t="n">
        <v>0.0286</v>
      </c>
    </row>
    <row r="393" customFormat="false" ht="14.5" hidden="false" customHeight="false" outlineLevel="0" collapsed="false">
      <c r="A393" s="0" t="str">
        <f aca="false">references!B$10</f>
        <v>CHE/MAR1982</v>
      </c>
      <c r="B393" s="0" t="n">
        <v>19</v>
      </c>
      <c r="C393" s="0" t="n">
        <v>350</v>
      </c>
      <c r="D393" s="0" t="str">
        <f aca="false">references!G$10</f>
        <v>SiO2(am)</v>
      </c>
      <c r="K393" s="0" t="n">
        <v>0.0265</v>
      </c>
    </row>
    <row r="394" customFormat="false" ht="14.5" hidden="false" customHeight="false" outlineLevel="0" collapsed="false">
      <c r="A394" s="0" t="str">
        <f aca="false">references!B$10</f>
        <v>CHE/MAR1982</v>
      </c>
      <c r="B394" s="0" t="n">
        <v>20</v>
      </c>
      <c r="C394" s="0" t="n">
        <v>350</v>
      </c>
      <c r="D394" s="0" t="str">
        <f aca="false">references!G$10</f>
        <v>SiO2(am)</v>
      </c>
      <c r="K394" s="0" t="n">
        <v>0.0266</v>
      </c>
    </row>
    <row r="395" customFormat="false" ht="14.5" hidden="false" customHeight="false" outlineLevel="0" collapsed="false">
      <c r="A395" s="0" t="str">
        <f aca="false">references!B$10</f>
        <v>CHE/MAR1982</v>
      </c>
      <c r="B395" s="0" t="n">
        <v>1</v>
      </c>
      <c r="C395" s="0" t="n">
        <v>100</v>
      </c>
      <c r="D395" s="0" t="str">
        <f aca="false">references!G$10</f>
        <v>SiO2(am)</v>
      </c>
      <c r="E395" s="0" t="str">
        <f aca="false">references_description!G$32</f>
        <v>NaCl</v>
      </c>
      <c r="H395" s="0" t="n">
        <v>0.19</v>
      </c>
      <c r="K395" s="0" t="n">
        <v>0.0061</v>
      </c>
    </row>
    <row r="396" customFormat="false" ht="14.5" hidden="false" customHeight="false" outlineLevel="0" collapsed="false">
      <c r="A396" s="0" t="str">
        <f aca="false">references!B$10</f>
        <v>CHE/MAR1982</v>
      </c>
      <c r="B396" s="0" t="n">
        <v>2</v>
      </c>
      <c r="C396" s="0" t="n">
        <v>100</v>
      </c>
      <c r="D396" s="0" t="str">
        <f aca="false">references!G$10</f>
        <v>SiO2(am)</v>
      </c>
      <c r="E396" s="0" t="str">
        <f aca="false">references_description!G$32</f>
        <v>NaCl</v>
      </c>
      <c r="H396" s="0" t="n">
        <v>1.62</v>
      </c>
      <c r="K396" s="0" t="n">
        <v>0.0045</v>
      </c>
    </row>
    <row r="397" customFormat="false" ht="14.5" hidden="false" customHeight="false" outlineLevel="0" collapsed="false">
      <c r="A397" s="0" t="str">
        <f aca="false">references!B$10</f>
        <v>CHE/MAR1982</v>
      </c>
      <c r="B397" s="0" t="n">
        <v>3</v>
      </c>
      <c r="C397" s="0" t="n">
        <v>100</v>
      </c>
      <c r="D397" s="0" t="str">
        <f aca="false">references!G$10</f>
        <v>SiO2(am)</v>
      </c>
      <c r="E397" s="0" t="str">
        <f aca="false">references_description!G$32</f>
        <v>NaCl</v>
      </c>
      <c r="H397" s="0" t="n">
        <v>2.58</v>
      </c>
      <c r="K397" s="0" t="n">
        <v>0.0041</v>
      </c>
    </row>
    <row r="398" customFormat="false" ht="14.5" hidden="false" customHeight="false" outlineLevel="0" collapsed="false">
      <c r="A398" s="0" t="str">
        <f aca="false">references!B$10</f>
        <v>CHE/MAR1982</v>
      </c>
      <c r="B398" s="0" t="n">
        <v>4</v>
      </c>
      <c r="C398" s="0" t="n">
        <v>100</v>
      </c>
      <c r="D398" s="0" t="str">
        <f aca="false">references!G$10</f>
        <v>SiO2(am)</v>
      </c>
      <c r="E398" s="0" t="str">
        <f aca="false">references_description!G$32</f>
        <v>NaCl</v>
      </c>
      <c r="H398" s="0" t="n">
        <v>2.66</v>
      </c>
      <c r="K398" s="0" t="n">
        <v>0.004</v>
      </c>
    </row>
    <row r="399" customFormat="false" ht="14.5" hidden="false" customHeight="false" outlineLevel="0" collapsed="false">
      <c r="A399" s="0" t="str">
        <f aca="false">references!B$10</f>
        <v>CHE/MAR1982</v>
      </c>
      <c r="B399" s="0" t="n">
        <v>5</v>
      </c>
      <c r="C399" s="0" t="n">
        <v>100</v>
      </c>
      <c r="D399" s="0" t="str">
        <f aca="false">references!G$10</f>
        <v>SiO2(am)</v>
      </c>
      <c r="E399" s="0" t="str">
        <f aca="false">references_description!G$32</f>
        <v>NaCl</v>
      </c>
      <c r="H399" s="0" t="n">
        <v>4.48</v>
      </c>
      <c r="K399" s="0" t="n">
        <v>0.0048</v>
      </c>
    </row>
    <row r="400" customFormat="false" ht="14.5" hidden="false" customHeight="false" outlineLevel="0" collapsed="false">
      <c r="A400" s="0" t="str">
        <f aca="false">references!B$10</f>
        <v>CHE/MAR1982</v>
      </c>
      <c r="B400" s="0" t="n">
        <v>6</v>
      </c>
      <c r="C400" s="0" t="n">
        <v>100</v>
      </c>
      <c r="D400" s="0" t="str">
        <f aca="false">references!G$10</f>
        <v>SiO2(am)</v>
      </c>
      <c r="E400" s="0" t="str">
        <f aca="false">references_description!G$32</f>
        <v>NaCl</v>
      </c>
      <c r="H400" s="0" t="n">
        <v>5.82</v>
      </c>
      <c r="K400" s="0" t="n">
        <v>0.0034</v>
      </c>
    </row>
    <row r="401" customFormat="false" ht="14.5" hidden="false" customHeight="false" outlineLevel="0" collapsed="false">
      <c r="A401" s="0" t="str">
        <f aca="false">references!B$10</f>
        <v>CHE/MAR1982</v>
      </c>
      <c r="B401" s="0" t="n">
        <v>7</v>
      </c>
      <c r="C401" s="0" t="n">
        <v>100</v>
      </c>
      <c r="D401" s="0" t="str">
        <f aca="false">references!G$10</f>
        <v>SiO2(am)</v>
      </c>
      <c r="E401" s="0" t="str">
        <f aca="false">references_description!G$32</f>
        <v>NaCl</v>
      </c>
      <c r="H401" s="0" t="n">
        <v>6.31</v>
      </c>
      <c r="K401" s="0" t="n">
        <v>0.0034</v>
      </c>
    </row>
    <row r="402" customFormat="false" ht="14.5" hidden="false" customHeight="false" outlineLevel="0" collapsed="false">
      <c r="A402" s="0" t="str">
        <f aca="false">references!B$10</f>
        <v>CHE/MAR1982</v>
      </c>
      <c r="B402" s="0" t="n">
        <v>8</v>
      </c>
      <c r="C402" s="0" t="n">
        <v>150</v>
      </c>
      <c r="D402" s="0" t="str">
        <f aca="false">references!G$10</f>
        <v>SiO2(am)</v>
      </c>
      <c r="E402" s="0" t="str">
        <f aca="false">references_description!G$32</f>
        <v>NaCl</v>
      </c>
      <c r="H402" s="0" t="n">
        <v>0.19</v>
      </c>
      <c r="K402" s="0" t="n">
        <v>0.0101</v>
      </c>
    </row>
    <row r="403" customFormat="false" ht="14.5" hidden="false" customHeight="false" outlineLevel="0" collapsed="false">
      <c r="A403" s="0" t="str">
        <f aca="false">references!B$10</f>
        <v>CHE/MAR1982</v>
      </c>
      <c r="B403" s="0" t="n">
        <v>9</v>
      </c>
      <c r="C403" s="0" t="n">
        <v>150</v>
      </c>
      <c r="D403" s="0" t="str">
        <f aca="false">references!G$10</f>
        <v>SiO2(am)</v>
      </c>
      <c r="E403" s="0" t="str">
        <f aca="false">references_description!G$32</f>
        <v>NaCl</v>
      </c>
      <c r="H403" s="0" t="n">
        <v>0.43</v>
      </c>
      <c r="K403" s="0" t="n">
        <v>0.0094</v>
      </c>
    </row>
    <row r="404" customFormat="false" ht="14.5" hidden="false" customHeight="false" outlineLevel="0" collapsed="false">
      <c r="A404" s="0" t="str">
        <f aca="false">references!B$10</f>
        <v>CHE/MAR1982</v>
      </c>
      <c r="B404" s="0" t="n">
        <v>10</v>
      </c>
      <c r="C404" s="0" t="n">
        <v>150</v>
      </c>
      <c r="D404" s="0" t="str">
        <f aca="false">references!G$10</f>
        <v>SiO2(am)</v>
      </c>
      <c r="E404" s="0" t="str">
        <f aca="false">references_description!G$32</f>
        <v>NaCl</v>
      </c>
      <c r="H404" s="0" t="n">
        <v>0.62</v>
      </c>
      <c r="K404" s="0" t="n">
        <v>0.0094</v>
      </c>
    </row>
    <row r="405" customFormat="false" ht="14.5" hidden="false" customHeight="false" outlineLevel="0" collapsed="false">
      <c r="A405" s="0" t="str">
        <f aca="false">references!B$10</f>
        <v>CHE/MAR1982</v>
      </c>
      <c r="B405" s="0" t="n">
        <v>11</v>
      </c>
      <c r="C405" s="0" t="n">
        <v>150</v>
      </c>
      <c r="D405" s="0" t="str">
        <f aca="false">references!G$10</f>
        <v>SiO2(am)</v>
      </c>
      <c r="E405" s="0" t="str">
        <f aca="false">references_description!G$32</f>
        <v>NaCl</v>
      </c>
      <c r="H405" s="0" t="n">
        <v>0.85</v>
      </c>
      <c r="K405" s="0" t="n">
        <v>0.009</v>
      </c>
    </row>
    <row r="406" customFormat="false" ht="14.5" hidden="false" customHeight="false" outlineLevel="0" collapsed="false">
      <c r="A406" s="0" t="str">
        <f aca="false">references!B$10</f>
        <v>CHE/MAR1982</v>
      </c>
      <c r="B406" s="0" t="n">
        <v>12</v>
      </c>
      <c r="C406" s="0" t="n">
        <v>150</v>
      </c>
      <c r="D406" s="0" t="str">
        <f aca="false">references!G$10</f>
        <v>SiO2(am)</v>
      </c>
      <c r="E406" s="0" t="str">
        <f aca="false">references_description!G$32</f>
        <v>NaCl</v>
      </c>
      <c r="H406" s="0" t="n">
        <v>1.62</v>
      </c>
      <c r="K406" s="0" t="n">
        <v>0.0085</v>
      </c>
    </row>
    <row r="407" customFormat="false" ht="14.5" hidden="false" customHeight="false" outlineLevel="0" collapsed="false">
      <c r="A407" s="0" t="str">
        <f aca="false">references!B$10</f>
        <v>CHE/MAR1982</v>
      </c>
      <c r="B407" s="0" t="n">
        <v>13</v>
      </c>
      <c r="C407" s="0" t="n">
        <v>150</v>
      </c>
      <c r="D407" s="0" t="str">
        <f aca="false">references!G$10</f>
        <v>SiO2(am)</v>
      </c>
      <c r="E407" s="0" t="str">
        <f aca="false">references_description!G$32</f>
        <v>NaCl</v>
      </c>
      <c r="H407" s="0" t="n">
        <v>2.58</v>
      </c>
      <c r="K407" s="0" t="n">
        <v>0.0071</v>
      </c>
    </row>
    <row r="408" customFormat="false" ht="14.5" hidden="false" customHeight="false" outlineLevel="0" collapsed="false">
      <c r="A408" s="0" t="str">
        <f aca="false">references!B$10</f>
        <v>CHE/MAR1982</v>
      </c>
      <c r="B408" s="0" t="n">
        <v>14</v>
      </c>
      <c r="C408" s="0" t="n">
        <v>150</v>
      </c>
      <c r="D408" s="0" t="str">
        <f aca="false">references!G$10</f>
        <v>SiO2(am)</v>
      </c>
      <c r="E408" s="0" t="str">
        <f aca="false">references_description!G$32</f>
        <v>NaCl</v>
      </c>
      <c r="H408" s="0" t="n">
        <v>3.8</v>
      </c>
      <c r="K408" s="0" t="n">
        <v>0.0071</v>
      </c>
    </row>
    <row r="409" customFormat="false" ht="14.5" hidden="false" customHeight="false" outlineLevel="0" collapsed="false">
      <c r="A409" s="0" t="str">
        <f aca="false">references!B$10</f>
        <v>CHE/MAR1982</v>
      </c>
      <c r="B409" s="0" t="n">
        <v>15</v>
      </c>
      <c r="C409" s="0" t="n">
        <v>150</v>
      </c>
      <c r="D409" s="0" t="str">
        <f aca="false">references!G$10</f>
        <v>SiO2(am)</v>
      </c>
      <c r="E409" s="0" t="str">
        <f aca="false">references_description!G$32</f>
        <v>NaCl</v>
      </c>
      <c r="H409" s="0" t="n">
        <v>4.02</v>
      </c>
      <c r="K409" s="0" t="n">
        <v>0.006</v>
      </c>
    </row>
    <row r="410" customFormat="false" ht="14.5" hidden="false" customHeight="false" outlineLevel="0" collapsed="false">
      <c r="A410" s="0" t="str">
        <f aca="false">references!B$10</f>
        <v>CHE/MAR1982</v>
      </c>
      <c r="B410" s="0" t="n">
        <v>16</v>
      </c>
      <c r="C410" s="0" t="n">
        <v>150</v>
      </c>
      <c r="D410" s="0" t="str">
        <f aca="false">references!G$10</f>
        <v>SiO2(am)</v>
      </c>
      <c r="E410" s="0" t="str">
        <f aca="false">references_description!G$32</f>
        <v>NaCl</v>
      </c>
      <c r="H410" s="0" t="n">
        <v>4.02</v>
      </c>
      <c r="K410" s="0" t="n">
        <v>0.0062</v>
      </c>
    </row>
    <row r="411" customFormat="false" ht="14.5" hidden="false" customHeight="false" outlineLevel="0" collapsed="false">
      <c r="A411" s="0" t="str">
        <f aca="false">references!B$10</f>
        <v>CHE/MAR1982</v>
      </c>
      <c r="B411" s="0" t="n">
        <v>17</v>
      </c>
      <c r="C411" s="0" t="n">
        <v>150</v>
      </c>
      <c r="D411" s="0" t="str">
        <f aca="false">references!G$10</f>
        <v>SiO2(am)</v>
      </c>
      <c r="E411" s="0" t="str">
        <f aca="false">references_description!G$32</f>
        <v>NaCl</v>
      </c>
      <c r="H411" s="0" t="n">
        <v>4.48</v>
      </c>
      <c r="K411" s="0" t="n">
        <v>0.0068</v>
      </c>
    </row>
    <row r="412" customFormat="false" ht="14.5" hidden="false" customHeight="false" outlineLevel="0" collapsed="false">
      <c r="A412" s="0" t="str">
        <f aca="false">references!B$10</f>
        <v>CHE/MAR1982</v>
      </c>
      <c r="B412" s="0" t="n">
        <v>18</v>
      </c>
      <c r="C412" s="0" t="n">
        <v>150</v>
      </c>
      <c r="D412" s="0" t="str">
        <f aca="false">references!G$10</f>
        <v>SiO2(am)</v>
      </c>
      <c r="E412" s="0" t="str">
        <f aca="false">references_description!G$32</f>
        <v>NaCl</v>
      </c>
      <c r="H412" s="0" t="n">
        <v>5</v>
      </c>
      <c r="K412" s="0" t="n">
        <v>0.0056</v>
      </c>
    </row>
    <row r="413" customFormat="false" ht="14.5" hidden="false" customHeight="false" outlineLevel="0" collapsed="false">
      <c r="A413" s="0" t="str">
        <f aca="false">references!B$10</f>
        <v>CHE/MAR1982</v>
      </c>
      <c r="B413" s="0" t="n">
        <v>19</v>
      </c>
      <c r="C413" s="0" t="n">
        <v>150</v>
      </c>
      <c r="D413" s="0" t="str">
        <f aca="false">references!G$10</f>
        <v>SiO2(am)</v>
      </c>
      <c r="E413" s="0" t="str">
        <f aca="false">references_description!G$32</f>
        <v>NaCl</v>
      </c>
      <c r="H413" s="0" t="n">
        <v>5.73</v>
      </c>
      <c r="K413" s="0" t="n">
        <v>0.0054</v>
      </c>
    </row>
    <row r="414" customFormat="false" ht="14.5" hidden="false" customHeight="false" outlineLevel="0" collapsed="false">
      <c r="A414" s="0" t="str">
        <f aca="false">references!B$10</f>
        <v>CHE/MAR1982</v>
      </c>
      <c r="B414" s="0" t="n">
        <v>20</v>
      </c>
      <c r="C414" s="0" t="n">
        <v>150</v>
      </c>
      <c r="D414" s="0" t="str">
        <f aca="false">references!G$10</f>
        <v>SiO2(am)</v>
      </c>
      <c r="E414" s="0" t="str">
        <f aca="false">references_description!G$32</f>
        <v>NaCl</v>
      </c>
      <c r="H414" s="0" t="n">
        <v>5.82</v>
      </c>
      <c r="K414" s="0" t="n">
        <v>0.0052</v>
      </c>
    </row>
    <row r="415" customFormat="false" ht="14.5" hidden="false" customHeight="false" outlineLevel="0" collapsed="false">
      <c r="A415" s="0" t="str">
        <f aca="false">references!B$10</f>
        <v>CHE/MAR1982</v>
      </c>
      <c r="B415" s="0" t="n">
        <v>21</v>
      </c>
      <c r="C415" s="0" t="n">
        <v>150</v>
      </c>
      <c r="D415" s="0" t="str">
        <f aca="false">references!G$10</f>
        <v>SiO2(am)</v>
      </c>
      <c r="E415" s="0" t="str">
        <f aca="false">references_description!G$32</f>
        <v>NaCl</v>
      </c>
      <c r="H415" s="0" t="n">
        <v>5.82</v>
      </c>
      <c r="K415" s="0" t="n">
        <v>0.0057</v>
      </c>
    </row>
    <row r="416" customFormat="false" ht="14.5" hidden="false" customHeight="false" outlineLevel="0" collapsed="false">
      <c r="A416" s="0" t="str">
        <f aca="false">references!B$10</f>
        <v>CHE/MAR1982</v>
      </c>
      <c r="B416" s="0" t="n">
        <v>22</v>
      </c>
      <c r="C416" s="0" t="n">
        <v>150</v>
      </c>
      <c r="D416" s="0" t="str">
        <f aca="false">references!G$10</f>
        <v>SiO2(am)</v>
      </c>
      <c r="E416" s="0" t="str">
        <f aca="false">references_description!G$32</f>
        <v>NaCl</v>
      </c>
      <c r="H416" s="0" t="n">
        <v>6.31</v>
      </c>
      <c r="K416" s="0" t="n">
        <v>0.0056</v>
      </c>
    </row>
    <row r="417" customFormat="false" ht="14.5" hidden="false" customHeight="false" outlineLevel="0" collapsed="false">
      <c r="A417" s="0" t="str">
        <f aca="false">references!B$10</f>
        <v>CHE/MAR1982</v>
      </c>
      <c r="B417" s="0" t="n">
        <v>23</v>
      </c>
      <c r="C417" s="0" t="n">
        <v>200</v>
      </c>
      <c r="D417" s="0" t="str">
        <f aca="false">references!G$10</f>
        <v>SiO2(am)</v>
      </c>
      <c r="E417" s="0" t="str">
        <f aca="false">references_description!G$32</f>
        <v>NaCl</v>
      </c>
      <c r="H417" s="0" t="n">
        <v>4.02</v>
      </c>
      <c r="K417" s="0" t="n">
        <v>0.0102</v>
      </c>
    </row>
    <row r="418" customFormat="false" ht="14.5" hidden="false" customHeight="false" outlineLevel="0" collapsed="false">
      <c r="A418" s="0" t="str">
        <f aca="false">references!B$10</f>
        <v>CHE/MAR1982</v>
      </c>
      <c r="B418" s="0" t="n">
        <v>24</v>
      </c>
      <c r="C418" s="0" t="n">
        <v>200</v>
      </c>
      <c r="D418" s="0" t="str">
        <f aca="false">references!G$10</f>
        <v>SiO2(am)</v>
      </c>
      <c r="E418" s="0" t="str">
        <f aca="false">references_description!G$32</f>
        <v>NaCl</v>
      </c>
      <c r="H418" s="0" t="n">
        <v>4.02</v>
      </c>
      <c r="K418" s="0" t="n">
        <v>0.0099</v>
      </c>
    </row>
    <row r="419" customFormat="false" ht="14.5" hidden="false" customHeight="false" outlineLevel="0" collapsed="false">
      <c r="A419" s="0" t="str">
        <f aca="false">references!B$10</f>
        <v>CHE/MAR1982</v>
      </c>
      <c r="B419" s="0" t="n">
        <v>25</v>
      </c>
      <c r="C419" s="0" t="n">
        <v>200</v>
      </c>
      <c r="D419" s="0" t="str">
        <f aca="false">references!G$10</f>
        <v>SiO2(am)</v>
      </c>
      <c r="E419" s="0" t="str">
        <f aca="false">references_description!G$32</f>
        <v>NaCl</v>
      </c>
      <c r="H419" s="0" t="n">
        <v>4.48</v>
      </c>
      <c r="K419" s="0" t="n">
        <v>0.0094</v>
      </c>
    </row>
    <row r="420" customFormat="false" ht="14.5" hidden="false" customHeight="false" outlineLevel="0" collapsed="false">
      <c r="A420" s="0" t="str">
        <f aca="false">references!B$10</f>
        <v>CHE/MAR1982</v>
      </c>
      <c r="B420" s="0" t="n">
        <v>26</v>
      </c>
      <c r="C420" s="0" t="n">
        <v>200</v>
      </c>
      <c r="D420" s="0" t="str">
        <f aca="false">references!G$10</f>
        <v>SiO2(am)</v>
      </c>
      <c r="E420" s="0" t="str">
        <f aca="false">references_description!G$32</f>
        <v>NaCl</v>
      </c>
      <c r="H420" s="0" t="n">
        <v>5.82</v>
      </c>
      <c r="K420" s="0" t="n">
        <v>0.0088</v>
      </c>
    </row>
    <row r="421" customFormat="false" ht="14.5" hidden="false" customHeight="false" outlineLevel="0" collapsed="false">
      <c r="A421" s="0" t="str">
        <f aca="false">references!B$10</f>
        <v>CHE/MAR1982</v>
      </c>
      <c r="B421" s="0" t="n">
        <v>27</v>
      </c>
      <c r="C421" s="0" t="n">
        <v>200</v>
      </c>
      <c r="D421" s="0" t="str">
        <f aca="false">references!G$10</f>
        <v>SiO2(am)</v>
      </c>
      <c r="E421" s="0" t="str">
        <f aca="false">references_description!G$32</f>
        <v>NaCl</v>
      </c>
      <c r="H421" s="0" t="n">
        <v>6.4</v>
      </c>
      <c r="K421" s="0" t="n">
        <v>0.0077</v>
      </c>
    </row>
    <row r="422" customFormat="false" ht="14.5" hidden="false" customHeight="false" outlineLevel="0" collapsed="false">
      <c r="A422" s="0" t="str">
        <f aca="false">references!B$10</f>
        <v>CHE/MAR1982</v>
      </c>
      <c r="B422" s="0" t="n">
        <v>28</v>
      </c>
      <c r="C422" s="0" t="n">
        <v>200</v>
      </c>
      <c r="D422" s="0" t="str">
        <f aca="false">references!G$10</f>
        <v>SiO2(am)</v>
      </c>
      <c r="E422" s="0" t="str">
        <f aca="false">references_description!G$32</f>
        <v>NaCl</v>
      </c>
      <c r="H422" s="0" t="n">
        <v>0.19</v>
      </c>
      <c r="K422" s="0" t="n">
        <v>0.0157</v>
      </c>
    </row>
    <row r="423" customFormat="false" ht="14.5" hidden="false" customHeight="false" outlineLevel="0" collapsed="false">
      <c r="A423" s="0" t="str">
        <f aca="false">references!B$10</f>
        <v>CHE/MAR1982</v>
      </c>
      <c r="B423" s="0" t="n">
        <v>29</v>
      </c>
      <c r="C423" s="0" t="n">
        <v>200</v>
      </c>
      <c r="D423" s="0" t="str">
        <f aca="false">references!G$10</f>
        <v>SiO2(am)</v>
      </c>
      <c r="E423" s="0" t="str">
        <f aca="false">references_description!G$32</f>
        <v>NaCl</v>
      </c>
      <c r="H423" s="0" t="n">
        <v>0.9</v>
      </c>
      <c r="K423" s="0" t="n">
        <v>0.0142</v>
      </c>
    </row>
    <row r="424" customFormat="false" ht="14.5" hidden="false" customHeight="false" outlineLevel="0" collapsed="false">
      <c r="A424" s="0" t="str">
        <f aca="false">references!B$10</f>
        <v>CHE/MAR1982</v>
      </c>
      <c r="B424" s="0" t="n">
        <v>30</v>
      </c>
      <c r="C424" s="0" t="n">
        <v>200</v>
      </c>
      <c r="D424" s="0" t="str">
        <f aca="false">references!G$10</f>
        <v>SiO2(am)</v>
      </c>
      <c r="E424" s="0" t="str">
        <f aca="false">references_description!G$32</f>
        <v>NaCl</v>
      </c>
      <c r="H424" s="15" t="n">
        <v>1.67</v>
      </c>
      <c r="K424" s="0" t="n">
        <v>0.0142</v>
      </c>
    </row>
    <row r="425" customFormat="false" ht="14.5" hidden="false" customHeight="false" outlineLevel="0" collapsed="false">
      <c r="A425" s="0" t="str">
        <f aca="false">references!B$10</f>
        <v>CHE/MAR1982</v>
      </c>
      <c r="B425" s="0" t="n">
        <v>31</v>
      </c>
      <c r="C425" s="0" t="n">
        <v>200</v>
      </c>
      <c r="D425" s="0" t="str">
        <f aca="false">references!G$10</f>
        <v>SiO2(am)</v>
      </c>
      <c r="E425" s="0" t="str">
        <f aca="false">references_description!G$32</f>
        <v>NaCl</v>
      </c>
      <c r="H425" s="0" t="n">
        <v>3.8</v>
      </c>
      <c r="K425" s="0" t="n">
        <v>0.0103</v>
      </c>
    </row>
    <row r="426" customFormat="false" ht="14.5" hidden="false" customHeight="false" outlineLevel="0" collapsed="false">
      <c r="A426" s="0" t="str">
        <f aca="false">references!B$10</f>
        <v>CHE/MAR1982</v>
      </c>
      <c r="B426" s="0" t="n">
        <v>32</v>
      </c>
      <c r="C426" s="0" t="n">
        <v>250</v>
      </c>
      <c r="D426" s="0" t="str">
        <f aca="false">references!G$10</f>
        <v>SiO2(am)</v>
      </c>
      <c r="E426" s="0" t="str">
        <f aca="false">references_description!G$32</f>
        <v>NaCl</v>
      </c>
      <c r="H426" s="0" t="n">
        <v>0.19</v>
      </c>
      <c r="K426" s="0" t="n">
        <v>0.0213</v>
      </c>
    </row>
    <row r="427" customFormat="false" ht="14.5" hidden="false" customHeight="false" outlineLevel="0" collapsed="false">
      <c r="A427" s="0" t="str">
        <f aca="false">references!B$10</f>
        <v>CHE/MAR1982</v>
      </c>
      <c r="B427" s="0" t="n">
        <v>33</v>
      </c>
      <c r="C427" s="0" t="n">
        <v>250</v>
      </c>
      <c r="D427" s="0" t="str">
        <f aca="false">references!G$10</f>
        <v>SiO2(am)</v>
      </c>
      <c r="E427" s="0" t="str">
        <f aca="false">references_description!G$32</f>
        <v>NaCl</v>
      </c>
      <c r="H427" s="0" t="n">
        <v>0.65</v>
      </c>
      <c r="K427" s="0" t="n">
        <v>0.02</v>
      </c>
    </row>
    <row r="428" customFormat="false" ht="14.5" hidden="false" customHeight="false" outlineLevel="0" collapsed="false">
      <c r="A428" s="0" t="str">
        <f aca="false">references!B$10</f>
        <v>CHE/MAR1982</v>
      </c>
      <c r="B428" s="0" t="n">
        <v>34</v>
      </c>
      <c r="C428" s="0" t="n">
        <v>250</v>
      </c>
      <c r="D428" s="0" t="str">
        <f aca="false">references!G$10</f>
        <v>SiO2(am)</v>
      </c>
      <c r="E428" s="0" t="str">
        <f aca="false">references_description!G$32</f>
        <v>NaCl</v>
      </c>
      <c r="H428" s="0" t="n">
        <v>1</v>
      </c>
      <c r="K428" s="0" t="n">
        <v>0.0193</v>
      </c>
    </row>
    <row r="429" customFormat="false" ht="14.5" hidden="false" customHeight="false" outlineLevel="0" collapsed="false">
      <c r="A429" s="0" t="str">
        <f aca="false">references!B$10</f>
        <v>CHE/MAR1982</v>
      </c>
      <c r="B429" s="0" t="n">
        <v>35</v>
      </c>
      <c r="C429" s="0" t="n">
        <v>250</v>
      </c>
      <c r="D429" s="0" t="str">
        <f aca="false">references!G$10</f>
        <v>SiO2(am)</v>
      </c>
      <c r="E429" s="0" t="str">
        <f aca="false">references_description!G$32</f>
        <v>NaCl</v>
      </c>
      <c r="H429" s="0" t="n">
        <v>1.62</v>
      </c>
      <c r="K429" s="0" t="n">
        <v>0.019</v>
      </c>
    </row>
    <row r="430" customFormat="false" ht="14.5" hidden="false" customHeight="false" outlineLevel="0" collapsed="false">
      <c r="A430" s="0" t="str">
        <f aca="false">references!B$10</f>
        <v>CHE/MAR1982</v>
      </c>
      <c r="B430" s="0" t="n">
        <v>36</v>
      </c>
      <c r="C430" s="0" t="n">
        <v>250</v>
      </c>
      <c r="D430" s="0" t="str">
        <f aca="false">references!G$10</f>
        <v>SiO2(am)</v>
      </c>
      <c r="E430" s="0" t="str">
        <f aca="false">references_description!G$32</f>
        <v>NaCl</v>
      </c>
      <c r="H430" s="0" t="n">
        <v>1.67</v>
      </c>
      <c r="K430" s="0" t="n">
        <v>0.0178</v>
      </c>
    </row>
    <row r="431" customFormat="false" ht="14.5" hidden="false" customHeight="false" outlineLevel="0" collapsed="false">
      <c r="A431" s="0" t="str">
        <f aca="false">references!B$10</f>
        <v>CHE/MAR1982</v>
      </c>
      <c r="B431" s="0" t="n">
        <v>37</v>
      </c>
      <c r="C431" s="0" t="n">
        <v>250</v>
      </c>
      <c r="D431" s="0" t="str">
        <f aca="false">references!G$10</f>
        <v>SiO2(am)</v>
      </c>
      <c r="E431" s="0" t="str">
        <f aca="false">references_description!G$32</f>
        <v>NaCl</v>
      </c>
      <c r="H431" s="0" t="n">
        <v>3.8</v>
      </c>
      <c r="K431" s="0" t="n">
        <v>0.0162</v>
      </c>
    </row>
    <row r="432" customFormat="false" ht="14.5" hidden="false" customHeight="false" outlineLevel="0" collapsed="false">
      <c r="A432" s="0" t="str">
        <f aca="false">references!B$10</f>
        <v>CHE/MAR1982</v>
      </c>
      <c r="B432" s="0" t="n">
        <v>38</v>
      </c>
      <c r="C432" s="0" t="n">
        <v>250</v>
      </c>
      <c r="D432" s="0" t="str">
        <f aca="false">references!G$10</f>
        <v>SiO2(am)</v>
      </c>
      <c r="E432" s="0" t="str">
        <f aca="false">references_description!G$32</f>
        <v>NaCl</v>
      </c>
      <c r="H432" s="0" t="n">
        <v>4.02</v>
      </c>
      <c r="K432" s="0" t="n">
        <v>0.0161</v>
      </c>
    </row>
    <row r="433" customFormat="false" ht="14.5" hidden="false" customHeight="false" outlineLevel="0" collapsed="false">
      <c r="A433" s="0" t="str">
        <f aca="false">references!B$10</f>
        <v>CHE/MAR1982</v>
      </c>
      <c r="B433" s="0" t="n">
        <v>39</v>
      </c>
      <c r="C433" s="0" t="n">
        <v>250</v>
      </c>
      <c r="D433" s="0" t="str">
        <f aca="false">references!G$10</f>
        <v>SiO2(am)</v>
      </c>
      <c r="E433" s="0" t="str">
        <f aca="false">references_description!G$32</f>
        <v>NaCl</v>
      </c>
      <c r="H433" s="0" t="n">
        <v>5.82</v>
      </c>
      <c r="K433" s="0" t="n">
        <v>0.0133</v>
      </c>
    </row>
    <row r="434" customFormat="false" ht="14.5" hidden="false" customHeight="false" outlineLevel="0" collapsed="false">
      <c r="A434" s="0" t="str">
        <f aca="false">references!B$10</f>
        <v>CHE/MAR1982</v>
      </c>
      <c r="B434" s="0" t="n">
        <v>40</v>
      </c>
      <c r="C434" s="0" t="n">
        <v>300</v>
      </c>
      <c r="D434" s="0" t="str">
        <f aca="false">references!G$10</f>
        <v>SiO2(am)</v>
      </c>
      <c r="E434" s="0" t="str">
        <f aca="false">references_description!G$32</f>
        <v>NaCl</v>
      </c>
      <c r="H434" s="0" t="n">
        <v>0.2</v>
      </c>
      <c r="K434" s="0" t="n">
        <v>0.0272</v>
      </c>
    </row>
    <row r="435" customFormat="false" ht="14.5" hidden="false" customHeight="false" outlineLevel="0" collapsed="false">
      <c r="A435" s="0" t="str">
        <f aca="false">references!B$10</f>
        <v>CHE/MAR1982</v>
      </c>
      <c r="B435" s="0" t="n">
        <v>41</v>
      </c>
      <c r="C435" s="0" t="n">
        <v>300</v>
      </c>
      <c r="D435" s="0" t="str">
        <f aca="false">references!G$10</f>
        <v>SiO2(am)</v>
      </c>
      <c r="E435" s="0" t="str">
        <f aca="false">references_description!G$32</f>
        <v>NaCl</v>
      </c>
      <c r="H435" s="0" t="n">
        <v>0.43</v>
      </c>
      <c r="K435" s="0" t="n">
        <v>0.0262</v>
      </c>
    </row>
    <row r="436" customFormat="false" ht="14.5" hidden="false" customHeight="false" outlineLevel="0" collapsed="false">
      <c r="A436" s="0" t="str">
        <f aca="false">references!B$10</f>
        <v>CHE/MAR1982</v>
      </c>
      <c r="B436" s="0" t="n">
        <v>42</v>
      </c>
      <c r="C436" s="0" t="n">
        <v>300</v>
      </c>
      <c r="D436" s="0" t="str">
        <f aca="false">references!G$10</f>
        <v>SiO2(am)</v>
      </c>
      <c r="E436" s="0" t="str">
        <f aca="false">references_description!G$32</f>
        <v>NaCl</v>
      </c>
      <c r="H436" s="0" t="n">
        <v>0.62</v>
      </c>
      <c r="K436" s="0" t="n">
        <v>0.0241</v>
      </c>
    </row>
    <row r="437" customFormat="false" ht="14.5" hidden="false" customHeight="false" outlineLevel="0" collapsed="false">
      <c r="A437" s="0" t="str">
        <f aca="false">references!B$10</f>
        <v>CHE/MAR1982</v>
      </c>
      <c r="B437" s="0" t="n">
        <v>43</v>
      </c>
      <c r="C437" s="0" t="n">
        <v>300</v>
      </c>
      <c r="D437" s="0" t="str">
        <f aca="false">references!G$10</f>
        <v>SiO2(am)</v>
      </c>
      <c r="E437" s="0" t="str">
        <f aca="false">references_description!G$32</f>
        <v>NaCl</v>
      </c>
      <c r="H437" s="0" t="n">
        <v>1</v>
      </c>
      <c r="K437" s="0" t="n">
        <v>0.0227</v>
      </c>
    </row>
    <row r="438" customFormat="false" ht="14.5" hidden="false" customHeight="false" outlineLevel="0" collapsed="false">
      <c r="A438" s="0" t="str">
        <f aca="false">references!B$10</f>
        <v>CHE/MAR1982</v>
      </c>
      <c r="B438" s="0" t="n">
        <v>44</v>
      </c>
      <c r="C438" s="0" t="n">
        <v>300</v>
      </c>
      <c r="D438" s="0" t="str">
        <f aca="false">references!G$10</f>
        <v>SiO2(am)</v>
      </c>
      <c r="E438" s="0" t="str">
        <f aca="false">references_description!G$32</f>
        <v>NaCl</v>
      </c>
      <c r="H438" s="0" t="n">
        <v>1.62</v>
      </c>
      <c r="K438" s="0" t="n">
        <v>0.0234</v>
      </c>
    </row>
    <row r="439" customFormat="false" ht="14.5" hidden="false" customHeight="false" outlineLevel="0" collapsed="false">
      <c r="A439" s="0" t="str">
        <f aca="false">references!B$10</f>
        <v>CHE/MAR1982</v>
      </c>
      <c r="B439" s="0" t="n">
        <v>45</v>
      </c>
      <c r="C439" s="0" t="n">
        <v>300</v>
      </c>
      <c r="D439" s="0" t="str">
        <f aca="false">references!G$10</f>
        <v>SiO2(am)</v>
      </c>
      <c r="E439" s="0" t="str">
        <f aca="false">references_description!G$32</f>
        <v>NaCl</v>
      </c>
      <c r="H439" s="0" t="n">
        <v>3.82</v>
      </c>
      <c r="K439" s="0" t="n">
        <v>0.0207</v>
      </c>
    </row>
    <row r="440" customFormat="false" ht="14.5" hidden="false" customHeight="false" outlineLevel="0" collapsed="false">
      <c r="A440" s="0" t="str">
        <f aca="false">references!B$10</f>
        <v>CHE/MAR1982</v>
      </c>
      <c r="B440" s="0" t="n">
        <v>46</v>
      </c>
      <c r="C440" s="0" t="n">
        <v>300</v>
      </c>
      <c r="D440" s="0" t="str">
        <f aca="false">references!G$10</f>
        <v>SiO2(am)</v>
      </c>
      <c r="E440" s="0" t="str">
        <f aca="false">references_description!G$32</f>
        <v>NaCl</v>
      </c>
      <c r="H440" s="0" t="n">
        <v>4.02</v>
      </c>
      <c r="K440" s="0" t="n">
        <v>0.0216</v>
      </c>
    </row>
    <row r="441" customFormat="false" ht="14.5" hidden="false" customHeight="false" outlineLevel="0" collapsed="false">
      <c r="A441" s="0" t="str">
        <f aca="false">references!B$10</f>
        <v>CHE/MAR1982</v>
      </c>
      <c r="B441" s="0" t="n">
        <v>47</v>
      </c>
      <c r="C441" s="0" t="n">
        <v>300</v>
      </c>
      <c r="D441" s="0" t="str">
        <f aca="false">references!G$10</f>
        <v>SiO2(am)</v>
      </c>
      <c r="E441" s="0" t="str">
        <f aca="false">references_description!G$32</f>
        <v>NaCl</v>
      </c>
      <c r="H441" s="0" t="n">
        <v>4.02</v>
      </c>
      <c r="K441" s="0" t="n">
        <v>0.022</v>
      </c>
    </row>
    <row r="442" customFormat="false" ht="14.5" hidden="false" customHeight="false" outlineLevel="0" collapsed="false">
      <c r="A442" s="0" t="str">
        <f aca="false">references!B$10</f>
        <v>CHE/MAR1982</v>
      </c>
      <c r="B442" s="0" t="n">
        <v>48</v>
      </c>
      <c r="C442" s="0" t="n">
        <v>300</v>
      </c>
      <c r="D442" s="0" t="str">
        <f aca="false">references!G$10</f>
        <v>SiO2(am)</v>
      </c>
      <c r="E442" s="0" t="str">
        <f aca="false">references_description!G$32</f>
        <v>NaCl</v>
      </c>
      <c r="H442" s="0" t="n">
        <v>4.02</v>
      </c>
      <c r="K442" s="0" t="n">
        <v>0.0205</v>
      </c>
    </row>
    <row r="443" customFormat="false" ht="14.5" hidden="false" customHeight="false" outlineLevel="0" collapsed="false">
      <c r="A443" s="0" t="str">
        <f aca="false">references!B$10</f>
        <v>CHE/MAR1982</v>
      </c>
      <c r="B443" s="0" t="n">
        <v>49</v>
      </c>
      <c r="C443" s="0" t="n">
        <v>350</v>
      </c>
      <c r="D443" s="0" t="str">
        <f aca="false">references!G$10</f>
        <v>SiO2(am)</v>
      </c>
      <c r="E443" s="0" t="str">
        <f aca="false">references_description!G$32</f>
        <v>NaCl</v>
      </c>
      <c r="H443" s="15" t="n">
        <v>1.7</v>
      </c>
      <c r="K443" s="0" t="n">
        <v>0.0245</v>
      </c>
    </row>
    <row r="444" customFormat="false" ht="14.5" hidden="false" customHeight="false" outlineLevel="0" collapsed="false">
      <c r="A444" s="0" t="str">
        <f aca="false">references!B$10</f>
        <v>CHE/MAR1982</v>
      </c>
      <c r="B444" s="0" t="n">
        <v>1</v>
      </c>
      <c r="C444" s="0" t="n">
        <v>100</v>
      </c>
      <c r="D444" s="0" t="str">
        <f aca="false">references!G$10</f>
        <v>SiO2(am)</v>
      </c>
      <c r="E444" s="0" t="str">
        <f aca="false">references_description!G$33</f>
        <v>Na2SO4</v>
      </c>
      <c r="H444" s="0" t="n">
        <v>0.15</v>
      </c>
      <c r="K444" s="0" t="n">
        <v>0.00653</v>
      </c>
    </row>
    <row r="445" customFormat="false" ht="14.5" hidden="false" customHeight="false" outlineLevel="0" collapsed="false">
      <c r="A445" s="0" t="str">
        <f aca="false">references!B$10</f>
        <v>CHE/MAR1982</v>
      </c>
      <c r="B445" s="0" t="n">
        <v>2</v>
      </c>
      <c r="C445" s="0" t="n">
        <v>100</v>
      </c>
      <c r="D445" s="0" t="str">
        <f aca="false">references!G$10</f>
        <v>SiO2(am)</v>
      </c>
      <c r="E445" s="0" t="str">
        <f aca="false">references_description!G$33</f>
        <v>Na2SO4</v>
      </c>
      <c r="H445" s="0" t="n">
        <v>0.24</v>
      </c>
      <c r="K445" s="0" t="n">
        <v>0.00622</v>
      </c>
    </row>
    <row r="446" customFormat="false" ht="14.5" hidden="false" customHeight="false" outlineLevel="0" collapsed="false">
      <c r="A446" s="0" t="str">
        <f aca="false">references!B$10</f>
        <v>CHE/MAR1982</v>
      </c>
      <c r="B446" s="0" t="n">
        <v>3</v>
      </c>
      <c r="C446" s="0" t="n">
        <v>100</v>
      </c>
      <c r="D446" s="0" t="str">
        <f aca="false">references!G$10</f>
        <v>SiO2(am)</v>
      </c>
      <c r="E446" s="0" t="str">
        <f aca="false">references_description!G$33</f>
        <v>Na2SO4</v>
      </c>
      <c r="H446" s="0" t="n">
        <v>0.46</v>
      </c>
      <c r="K446" s="0" t="n">
        <v>0.00626</v>
      </c>
    </row>
    <row r="447" customFormat="false" ht="14.5" hidden="false" customHeight="false" outlineLevel="0" collapsed="false">
      <c r="A447" s="0" t="str">
        <f aca="false">references!B$10</f>
        <v>CHE/MAR1982</v>
      </c>
      <c r="B447" s="0" t="n">
        <v>4</v>
      </c>
      <c r="C447" s="0" t="n">
        <v>100</v>
      </c>
      <c r="D447" s="0" t="str">
        <f aca="false">references!G$10</f>
        <v>SiO2(am)</v>
      </c>
      <c r="E447" s="0" t="str">
        <f aca="false">references_description!G$33</f>
        <v>Na2SO4</v>
      </c>
      <c r="H447" s="0" t="n">
        <v>0.74</v>
      </c>
      <c r="K447" s="0" t="n">
        <v>0.0065</v>
      </c>
    </row>
    <row r="448" customFormat="false" ht="14.5" hidden="false" customHeight="false" outlineLevel="0" collapsed="false">
      <c r="A448" s="0" t="str">
        <f aca="false">references!B$10</f>
        <v>CHE/MAR1982</v>
      </c>
      <c r="B448" s="0" t="n">
        <v>5</v>
      </c>
      <c r="C448" s="0" t="n">
        <v>100</v>
      </c>
      <c r="D448" s="0" t="str">
        <f aca="false">references!G$10</f>
        <v>SiO2(am)</v>
      </c>
      <c r="E448" s="0" t="str">
        <f aca="false">references_description!G$33</f>
        <v>Na2SO4</v>
      </c>
      <c r="H448" s="0" t="n">
        <v>0.89</v>
      </c>
      <c r="K448" s="0" t="n">
        <v>0.00641</v>
      </c>
    </row>
    <row r="449" customFormat="false" ht="14.5" hidden="false" customHeight="false" outlineLevel="0" collapsed="false">
      <c r="A449" s="0" t="str">
        <f aca="false">references!B$10</f>
        <v>CHE/MAR1982</v>
      </c>
      <c r="B449" s="0" t="n">
        <v>6</v>
      </c>
      <c r="C449" s="0" t="n">
        <v>100</v>
      </c>
      <c r="D449" s="0" t="str">
        <f aca="false">references!G$10</f>
        <v>SiO2(am)</v>
      </c>
      <c r="E449" s="0" t="str">
        <f aca="false">references_description!G$33</f>
        <v>Na2SO4</v>
      </c>
      <c r="H449" s="0" t="n">
        <v>0.91</v>
      </c>
      <c r="K449" s="0" t="n">
        <v>0.00687</v>
      </c>
    </row>
    <row r="450" customFormat="false" ht="14.5" hidden="false" customHeight="false" outlineLevel="0" collapsed="false">
      <c r="A450" s="0" t="str">
        <f aca="false">references!B$10</f>
        <v>CHE/MAR1982</v>
      </c>
      <c r="B450" s="0" t="n">
        <v>7</v>
      </c>
      <c r="C450" s="0" t="n">
        <v>100</v>
      </c>
      <c r="D450" s="0" t="str">
        <f aca="false">references!G$10</f>
        <v>SiO2(am)</v>
      </c>
      <c r="E450" s="0" t="str">
        <f aca="false">references_description!G$33</f>
        <v>Na2SO4</v>
      </c>
      <c r="H450" s="0" t="n">
        <v>1.28</v>
      </c>
      <c r="K450" s="0" t="n">
        <v>0.00653</v>
      </c>
    </row>
    <row r="451" customFormat="false" ht="14.5" hidden="false" customHeight="false" outlineLevel="0" collapsed="false">
      <c r="A451" s="0" t="str">
        <f aca="false">references!B$10</f>
        <v>CHE/MAR1982</v>
      </c>
      <c r="B451" s="0" t="n">
        <v>8</v>
      </c>
      <c r="C451" s="0" t="n">
        <v>100</v>
      </c>
      <c r="D451" s="0" t="str">
        <f aca="false">references!G$10</f>
        <v>SiO2(am)</v>
      </c>
      <c r="E451" s="0" t="str">
        <f aca="false">references_description!G$33</f>
        <v>Na2SO4</v>
      </c>
      <c r="H451" s="0" t="n">
        <v>1.3</v>
      </c>
      <c r="K451" s="0" t="n">
        <v>0.00628</v>
      </c>
    </row>
    <row r="452" customFormat="false" ht="14.5" hidden="false" customHeight="false" outlineLevel="0" collapsed="false">
      <c r="A452" s="0" t="str">
        <f aca="false">references!B$10</f>
        <v>CHE/MAR1982</v>
      </c>
      <c r="B452" s="0" t="n">
        <v>9</v>
      </c>
      <c r="C452" s="0" t="n">
        <v>100</v>
      </c>
      <c r="D452" s="0" t="str">
        <f aca="false">references!G$10</f>
        <v>SiO2(am)</v>
      </c>
      <c r="E452" s="0" t="str">
        <f aca="false">references_description!G$33</f>
        <v>Na2SO4</v>
      </c>
      <c r="H452" s="0" t="n">
        <v>1.38</v>
      </c>
      <c r="K452" s="0" t="n">
        <v>0.00548</v>
      </c>
    </row>
    <row r="453" customFormat="false" ht="14.5" hidden="false" customHeight="false" outlineLevel="0" collapsed="false">
      <c r="A453" s="0" t="str">
        <f aca="false">references!B$10</f>
        <v>CHE/MAR1982</v>
      </c>
      <c r="B453" s="0" t="n">
        <v>10</v>
      </c>
      <c r="C453" s="0" t="n">
        <v>100</v>
      </c>
      <c r="D453" s="0" t="str">
        <f aca="false">references!G$10</f>
        <v>SiO2(am)</v>
      </c>
      <c r="E453" s="0" t="str">
        <f aca="false">references_description!G$33</f>
        <v>Na2SO4</v>
      </c>
      <c r="H453" s="0" t="n">
        <v>2.37</v>
      </c>
      <c r="K453" s="0" t="n">
        <v>0.006</v>
      </c>
    </row>
    <row r="454" customFormat="false" ht="14.5" hidden="false" customHeight="false" outlineLevel="0" collapsed="false">
      <c r="A454" s="0" t="str">
        <f aca="false">references!B$10</f>
        <v>CHE/MAR1982</v>
      </c>
      <c r="B454" s="0" t="n">
        <v>11</v>
      </c>
      <c r="C454" s="0" t="n">
        <v>150</v>
      </c>
      <c r="D454" s="0" t="str">
        <f aca="false">references!G$10</f>
        <v>SiO2(am)</v>
      </c>
      <c r="E454" s="0" t="str">
        <f aca="false">references_description!G$33</f>
        <v>Na2SO4</v>
      </c>
      <c r="H454" s="0" t="n">
        <v>0.07</v>
      </c>
      <c r="K454" s="0" t="n">
        <v>0.0101</v>
      </c>
    </row>
    <row r="455" customFormat="false" ht="14.5" hidden="false" customHeight="false" outlineLevel="0" collapsed="false">
      <c r="A455" s="0" t="str">
        <f aca="false">references!B$10</f>
        <v>CHE/MAR1982</v>
      </c>
      <c r="B455" s="0" t="n">
        <v>12</v>
      </c>
      <c r="C455" s="0" t="n">
        <v>150</v>
      </c>
      <c r="D455" s="0" t="str">
        <f aca="false">references!G$10</f>
        <v>SiO2(am)</v>
      </c>
      <c r="E455" s="0" t="str">
        <f aca="false">references_description!G$33</f>
        <v>Na2SO4</v>
      </c>
      <c r="H455" s="0" t="n">
        <v>0.15</v>
      </c>
      <c r="K455" s="0" t="n">
        <v>0.0105</v>
      </c>
    </row>
    <row r="456" customFormat="false" ht="14.5" hidden="false" customHeight="false" outlineLevel="0" collapsed="false">
      <c r="A456" s="0" t="str">
        <f aca="false">references!B$10</f>
        <v>CHE/MAR1982</v>
      </c>
      <c r="B456" s="0" t="n">
        <v>13</v>
      </c>
      <c r="C456" s="0" t="n">
        <v>150</v>
      </c>
      <c r="D456" s="0" t="str">
        <f aca="false">references!G$10</f>
        <v>SiO2(am)</v>
      </c>
      <c r="E456" s="0" t="str">
        <f aca="false">references_description!G$33</f>
        <v>Na2SO4</v>
      </c>
      <c r="H456" s="0" t="n">
        <v>0.24</v>
      </c>
      <c r="K456" s="0" t="n">
        <v>0.0104</v>
      </c>
    </row>
    <row r="457" customFormat="false" ht="14.5" hidden="false" customHeight="false" outlineLevel="0" collapsed="false">
      <c r="A457" s="0" t="str">
        <f aca="false">references!B$10</f>
        <v>CHE/MAR1982</v>
      </c>
      <c r="B457" s="0" t="n">
        <v>14</v>
      </c>
      <c r="C457" s="0" t="n">
        <v>150</v>
      </c>
      <c r="D457" s="0" t="str">
        <f aca="false">references!G$10</f>
        <v>SiO2(am)</v>
      </c>
      <c r="E457" s="0" t="str">
        <f aca="false">references_description!G$33</f>
        <v>Na2SO4</v>
      </c>
      <c r="H457" s="0" t="n">
        <v>0.46</v>
      </c>
      <c r="K457" s="0" t="n">
        <v>0.0108</v>
      </c>
    </row>
    <row r="458" customFormat="false" ht="14.5" hidden="false" customHeight="false" outlineLevel="0" collapsed="false">
      <c r="A458" s="0" t="str">
        <f aca="false">references!B$10</f>
        <v>CHE/MAR1982</v>
      </c>
      <c r="B458" s="0" t="n">
        <v>15</v>
      </c>
      <c r="C458" s="0" t="n">
        <v>150</v>
      </c>
      <c r="D458" s="0" t="str">
        <f aca="false">references!G$10</f>
        <v>SiO2(am)</v>
      </c>
      <c r="E458" s="0" t="str">
        <f aca="false">references_description!G$33</f>
        <v>Na2SO4</v>
      </c>
      <c r="H458" s="0" t="n">
        <v>0.74</v>
      </c>
      <c r="K458" s="0" t="n">
        <v>0.0112</v>
      </c>
    </row>
    <row r="459" customFormat="false" ht="14.5" hidden="false" customHeight="false" outlineLevel="0" collapsed="false">
      <c r="A459" s="0" t="str">
        <f aca="false">references!B$10</f>
        <v>CHE/MAR1982</v>
      </c>
      <c r="B459" s="0" t="n">
        <v>16</v>
      </c>
      <c r="C459" s="0" t="n">
        <v>150</v>
      </c>
      <c r="D459" s="0" t="str">
        <f aca="false">references!G$10</f>
        <v>SiO2(am)</v>
      </c>
      <c r="E459" s="0" t="str">
        <f aca="false">references_description!G$33</f>
        <v>Na2SO4</v>
      </c>
      <c r="H459" s="0" t="n">
        <v>0.89</v>
      </c>
      <c r="K459" s="0" t="n">
        <v>0.011</v>
      </c>
    </row>
    <row r="460" customFormat="false" ht="14.5" hidden="false" customHeight="false" outlineLevel="0" collapsed="false">
      <c r="A460" s="0" t="str">
        <f aca="false">references!B$10</f>
        <v>CHE/MAR1982</v>
      </c>
      <c r="B460" s="0" t="n">
        <v>17</v>
      </c>
      <c r="C460" s="0" t="n">
        <v>150</v>
      </c>
      <c r="D460" s="0" t="str">
        <f aca="false">references!G$10</f>
        <v>SiO2(am)</v>
      </c>
      <c r="E460" s="0" t="str">
        <f aca="false">references_description!G$33</f>
        <v>Na2SO4</v>
      </c>
      <c r="H460" s="0" t="n">
        <v>0.9</v>
      </c>
      <c r="K460" s="0" t="n">
        <v>0.0108</v>
      </c>
    </row>
    <row r="461" customFormat="false" ht="14.5" hidden="false" customHeight="false" outlineLevel="0" collapsed="false">
      <c r="A461" s="0" t="str">
        <f aca="false">references!B$10</f>
        <v>CHE/MAR1982</v>
      </c>
      <c r="B461" s="0" t="n">
        <v>18</v>
      </c>
      <c r="C461" s="0" t="n">
        <v>150</v>
      </c>
      <c r="D461" s="0" t="str">
        <f aca="false">references!G$10</f>
        <v>SiO2(am)</v>
      </c>
      <c r="E461" s="0" t="str">
        <f aca="false">references_description!G$33</f>
        <v>Na2SO4</v>
      </c>
      <c r="H461" s="0" t="n">
        <v>1.3</v>
      </c>
      <c r="K461" s="0" t="n">
        <v>0.0114</v>
      </c>
    </row>
    <row r="462" customFormat="false" ht="14.5" hidden="false" customHeight="false" outlineLevel="0" collapsed="false">
      <c r="A462" s="0" t="str">
        <f aca="false">references!B$10</f>
        <v>CHE/MAR1982</v>
      </c>
      <c r="B462" s="0" t="n">
        <v>19</v>
      </c>
      <c r="C462" s="0" t="n">
        <v>150</v>
      </c>
      <c r="D462" s="0" t="str">
        <f aca="false">references!G$10</f>
        <v>SiO2(am)</v>
      </c>
      <c r="E462" s="0" t="str">
        <f aca="false">references_description!G$33</f>
        <v>Na2SO4</v>
      </c>
      <c r="H462" s="0" t="n">
        <v>1.46</v>
      </c>
      <c r="K462" s="0" t="n">
        <v>0.0115</v>
      </c>
    </row>
    <row r="463" customFormat="false" ht="14.5" hidden="false" customHeight="false" outlineLevel="0" collapsed="false">
      <c r="A463" s="0" t="str">
        <f aca="false">references!B$10</f>
        <v>CHE/MAR1982</v>
      </c>
      <c r="B463" s="0" t="n">
        <v>20</v>
      </c>
      <c r="C463" s="0" t="n">
        <v>150</v>
      </c>
      <c r="D463" s="0" t="str">
        <f aca="false">references!G$10</f>
        <v>SiO2(am)</v>
      </c>
      <c r="E463" s="0" t="str">
        <f aca="false">references_description!G$33</f>
        <v>Na2SO4</v>
      </c>
      <c r="H463" s="0" t="n">
        <v>1.52</v>
      </c>
      <c r="K463" s="0" t="n">
        <v>0.0114</v>
      </c>
    </row>
    <row r="464" customFormat="false" ht="14.5" hidden="false" customHeight="false" outlineLevel="0" collapsed="false">
      <c r="A464" s="0" t="str">
        <f aca="false">references!B$10</f>
        <v>CHE/MAR1982</v>
      </c>
      <c r="B464" s="0" t="n">
        <v>21</v>
      </c>
      <c r="C464" s="0" t="n">
        <v>150</v>
      </c>
      <c r="D464" s="0" t="str">
        <f aca="false">references!G$10</f>
        <v>SiO2(am)</v>
      </c>
      <c r="E464" s="0" t="str">
        <f aca="false">references_description!G$33</f>
        <v>Na2SO4</v>
      </c>
      <c r="H464" s="0" t="n">
        <v>2.2</v>
      </c>
      <c r="K464" s="0" t="n">
        <v>0.0121</v>
      </c>
    </row>
    <row r="465" customFormat="false" ht="14.5" hidden="false" customHeight="false" outlineLevel="0" collapsed="false">
      <c r="A465" s="0" t="str">
        <f aca="false">references!B$10</f>
        <v>CHE/MAR1982</v>
      </c>
      <c r="B465" s="0" t="n">
        <v>22</v>
      </c>
      <c r="C465" s="0" t="n">
        <v>150</v>
      </c>
      <c r="D465" s="0" t="str">
        <f aca="false">references!G$10</f>
        <v>SiO2(am)</v>
      </c>
      <c r="E465" s="0" t="str">
        <f aca="false">references_description!G$33</f>
        <v>Na2SO4</v>
      </c>
      <c r="H465" s="0" t="n">
        <v>2.97</v>
      </c>
      <c r="K465" s="0" t="n">
        <v>0.0123</v>
      </c>
    </row>
    <row r="466" customFormat="false" ht="14.5" hidden="false" customHeight="false" outlineLevel="0" collapsed="false">
      <c r="A466" s="0" t="str">
        <f aca="false">references!B$10</f>
        <v>CHE/MAR1982</v>
      </c>
      <c r="B466" s="0" t="n">
        <v>23</v>
      </c>
      <c r="C466" s="0" t="n">
        <v>200</v>
      </c>
      <c r="D466" s="0" t="str">
        <f aca="false">references!G$10</f>
        <v>SiO2(am)</v>
      </c>
      <c r="E466" s="0" t="str">
        <f aca="false">references_description!G$33</f>
        <v>Na2SO4</v>
      </c>
      <c r="H466" s="0" t="n">
        <v>0.07</v>
      </c>
      <c r="K466" s="0" t="n">
        <v>0.0159</v>
      </c>
    </row>
    <row r="467" customFormat="false" ht="14.5" hidden="false" customHeight="false" outlineLevel="0" collapsed="false">
      <c r="A467" s="0" t="str">
        <f aca="false">references!B$10</f>
        <v>CHE/MAR1982</v>
      </c>
      <c r="B467" s="0" t="n">
        <v>24</v>
      </c>
      <c r="C467" s="0" t="n">
        <v>200</v>
      </c>
      <c r="D467" s="0" t="str">
        <f aca="false">references!G$10</f>
        <v>SiO2(am)</v>
      </c>
      <c r="E467" s="0" t="str">
        <f aca="false">references_description!G$33</f>
        <v>Na2SO4</v>
      </c>
      <c r="H467" s="0" t="n">
        <v>0.15</v>
      </c>
      <c r="K467" s="0" t="n">
        <v>0.0159</v>
      </c>
    </row>
    <row r="468" customFormat="false" ht="14.5" hidden="false" customHeight="false" outlineLevel="0" collapsed="false">
      <c r="A468" s="0" t="str">
        <f aca="false">references!B$10</f>
        <v>CHE/MAR1982</v>
      </c>
      <c r="B468" s="0" t="n">
        <v>25</v>
      </c>
      <c r="C468" s="0" t="n">
        <v>200</v>
      </c>
      <c r="D468" s="0" t="str">
        <f aca="false">references!G$10</f>
        <v>SiO2(am)</v>
      </c>
      <c r="E468" s="0" t="str">
        <f aca="false">references_description!G$33</f>
        <v>Na2SO4</v>
      </c>
      <c r="H468" s="0" t="n">
        <v>0.25</v>
      </c>
      <c r="K468" s="0" t="n">
        <v>0.0164</v>
      </c>
    </row>
    <row r="469" customFormat="false" ht="14.5" hidden="false" customHeight="false" outlineLevel="0" collapsed="false">
      <c r="A469" s="0" t="str">
        <f aca="false">references!B$10</f>
        <v>CHE/MAR1982</v>
      </c>
      <c r="B469" s="0" t="n">
        <v>26</v>
      </c>
      <c r="C469" s="0" t="n">
        <v>200</v>
      </c>
      <c r="D469" s="0" t="str">
        <f aca="false">references!G$10</f>
        <v>SiO2(am)</v>
      </c>
      <c r="E469" s="0" t="str">
        <f aca="false">references_description!G$33</f>
        <v>Na2SO4</v>
      </c>
      <c r="H469" s="0" t="n">
        <v>0.45</v>
      </c>
      <c r="K469" s="0" t="n">
        <v>0.0174</v>
      </c>
    </row>
    <row r="470" customFormat="false" ht="14.5" hidden="false" customHeight="false" outlineLevel="0" collapsed="false">
      <c r="A470" s="0" t="str">
        <f aca="false">references!B$10</f>
        <v>CHE/MAR1982</v>
      </c>
      <c r="B470" s="0" t="n">
        <v>27</v>
      </c>
      <c r="C470" s="0" t="n">
        <v>200</v>
      </c>
      <c r="D470" s="0" t="str">
        <f aca="false">references!G$10</f>
        <v>SiO2(am)</v>
      </c>
      <c r="E470" s="0" t="str">
        <f aca="false">references_description!G$33</f>
        <v>Na2SO4</v>
      </c>
      <c r="H470" s="0" t="n">
        <v>0.46</v>
      </c>
      <c r="K470" s="0" t="n">
        <v>0.0172</v>
      </c>
    </row>
    <row r="471" customFormat="false" ht="14.5" hidden="false" customHeight="false" outlineLevel="0" collapsed="false">
      <c r="A471" s="0" t="str">
        <f aca="false">references!B$10</f>
        <v>CHE/MAR1982</v>
      </c>
      <c r="B471" s="0" t="n">
        <v>28</v>
      </c>
      <c r="C471" s="0" t="n">
        <v>200</v>
      </c>
      <c r="D471" s="0" t="str">
        <f aca="false">references!G$10</f>
        <v>SiO2(am)</v>
      </c>
      <c r="E471" s="0" t="str">
        <f aca="false">references_description!G$33</f>
        <v>Na2SO4</v>
      </c>
      <c r="H471" s="0" t="n">
        <v>0.71</v>
      </c>
      <c r="K471" s="0" t="n">
        <v>0.018</v>
      </c>
    </row>
    <row r="472" customFormat="false" ht="14.5" hidden="false" customHeight="false" outlineLevel="0" collapsed="false">
      <c r="A472" s="0" t="str">
        <f aca="false">references!B$10</f>
        <v>CHE/MAR1982</v>
      </c>
      <c r="B472" s="0" t="n">
        <v>29</v>
      </c>
      <c r="C472" s="0" t="n">
        <v>200</v>
      </c>
      <c r="D472" s="0" t="str">
        <f aca="false">references!G$10</f>
        <v>SiO2(am)</v>
      </c>
      <c r="E472" s="0" t="str">
        <f aca="false">references_description!G$33</f>
        <v>Na2SO4</v>
      </c>
      <c r="H472" s="0" t="n">
        <v>0.89</v>
      </c>
      <c r="K472" s="0" t="n">
        <v>0.0178</v>
      </c>
    </row>
    <row r="473" customFormat="false" ht="14.5" hidden="false" customHeight="false" outlineLevel="0" collapsed="false">
      <c r="A473" s="0" t="str">
        <f aca="false">references!B$10</f>
        <v>CHE/MAR1982</v>
      </c>
      <c r="B473" s="0" t="n">
        <v>30</v>
      </c>
      <c r="C473" s="0" t="n">
        <v>200</v>
      </c>
      <c r="D473" s="0" t="str">
        <f aca="false">references!G$10</f>
        <v>SiO2(am)</v>
      </c>
      <c r="E473" s="0" t="str">
        <f aca="false">references_description!G$33</f>
        <v>Na2SO4</v>
      </c>
      <c r="H473" s="0" t="n">
        <v>0.91</v>
      </c>
      <c r="K473" s="0" t="n">
        <v>0.0181</v>
      </c>
    </row>
    <row r="474" customFormat="false" ht="14.5" hidden="false" customHeight="false" outlineLevel="0" collapsed="false">
      <c r="A474" s="0" t="str">
        <f aca="false">references!B$10</f>
        <v>CHE/MAR1982</v>
      </c>
      <c r="B474" s="0" t="n">
        <v>31</v>
      </c>
      <c r="C474" s="0" t="n">
        <v>200</v>
      </c>
      <c r="D474" s="0" t="str">
        <f aca="false">references!G$10</f>
        <v>SiO2(am)</v>
      </c>
      <c r="E474" s="0" t="str">
        <f aca="false">references_description!G$33</f>
        <v>Na2SO4</v>
      </c>
      <c r="H474" s="0" t="n">
        <v>1.28</v>
      </c>
      <c r="K474" s="0" t="n">
        <v>0.0177</v>
      </c>
    </row>
    <row r="475" customFormat="false" ht="14.5" hidden="false" customHeight="false" outlineLevel="0" collapsed="false">
      <c r="A475" s="0" t="str">
        <f aca="false">references!B$10</f>
        <v>CHE/MAR1982</v>
      </c>
      <c r="B475" s="0" t="n">
        <v>32</v>
      </c>
      <c r="C475" s="0" t="n">
        <v>200</v>
      </c>
      <c r="D475" s="0" t="str">
        <f aca="false">references!G$10</f>
        <v>SiO2(am)</v>
      </c>
      <c r="E475" s="0" t="str">
        <f aca="false">references_description!G$33</f>
        <v>Na2SO4</v>
      </c>
      <c r="H475" s="0" t="n">
        <v>1.3</v>
      </c>
      <c r="K475" s="0" t="n">
        <v>0.019</v>
      </c>
    </row>
    <row r="476" customFormat="false" ht="14.5" hidden="false" customHeight="false" outlineLevel="0" collapsed="false">
      <c r="A476" s="0" t="str">
        <f aca="false">references!B$10</f>
        <v>CHE/MAR1982</v>
      </c>
      <c r="B476" s="0" t="n">
        <v>33</v>
      </c>
      <c r="C476" s="0" t="n">
        <v>200</v>
      </c>
      <c r="D476" s="0" t="str">
        <f aca="false">references!G$10</f>
        <v>SiO2(am)</v>
      </c>
      <c r="E476" s="0" t="str">
        <f aca="false">references_description!G$33</f>
        <v>Na2SO4</v>
      </c>
      <c r="H476" s="0" t="n">
        <v>1.44</v>
      </c>
      <c r="K476" s="0" t="n">
        <v>0.0188</v>
      </c>
    </row>
    <row r="477" customFormat="false" ht="14.5" hidden="false" customHeight="false" outlineLevel="0" collapsed="false">
      <c r="A477" s="0" t="str">
        <f aca="false">references!B$10</f>
        <v>CHE/MAR1982</v>
      </c>
      <c r="B477" s="0" t="n">
        <v>34</v>
      </c>
      <c r="C477" s="0" t="n">
        <v>200</v>
      </c>
      <c r="D477" s="0" t="str">
        <f aca="false">references!G$10</f>
        <v>SiO2(am)</v>
      </c>
      <c r="E477" s="0" t="str">
        <f aca="false">references_description!G$33</f>
        <v>Na2SO4</v>
      </c>
      <c r="H477" s="0" t="n">
        <v>3.11</v>
      </c>
      <c r="K477" s="0" t="n">
        <v>0.0211</v>
      </c>
    </row>
    <row r="478" customFormat="false" ht="14.5" hidden="false" customHeight="false" outlineLevel="0" collapsed="false">
      <c r="A478" s="0" t="str">
        <f aca="false">references!B$10</f>
        <v>CHE/MAR1982</v>
      </c>
      <c r="B478" s="0" t="n">
        <v>35</v>
      </c>
      <c r="C478" s="0" t="n">
        <v>250</v>
      </c>
      <c r="D478" s="0" t="str">
        <f aca="false">references!G$10</f>
        <v>SiO2(am)</v>
      </c>
      <c r="E478" s="0" t="str">
        <f aca="false">references_description!G$33</f>
        <v>Na2SO4</v>
      </c>
      <c r="H478" s="0" t="n">
        <v>0.07</v>
      </c>
      <c r="K478" s="0" t="n">
        <v>0.0215</v>
      </c>
    </row>
    <row r="479" customFormat="false" ht="14.5" hidden="false" customHeight="false" outlineLevel="0" collapsed="false">
      <c r="A479" s="0" t="str">
        <f aca="false">references!B$10</f>
        <v>CHE/MAR1982</v>
      </c>
      <c r="B479" s="0" t="n">
        <v>36</v>
      </c>
      <c r="C479" s="0" t="n">
        <v>250</v>
      </c>
      <c r="D479" s="0" t="str">
        <f aca="false">references!G$10</f>
        <v>SiO2(am)</v>
      </c>
      <c r="E479" s="0" t="str">
        <f aca="false">references_description!G$33</f>
        <v>Na2SO4</v>
      </c>
      <c r="H479" s="0" t="n">
        <v>0.25</v>
      </c>
      <c r="K479" s="0" t="n">
        <v>0.0221</v>
      </c>
    </row>
    <row r="480" customFormat="false" ht="14.5" hidden="false" customHeight="false" outlineLevel="0" collapsed="false">
      <c r="A480" s="0" t="str">
        <f aca="false">references!B$10</f>
        <v>CHE/MAR1982</v>
      </c>
      <c r="B480" s="0" t="n">
        <v>37</v>
      </c>
      <c r="C480" s="0" t="n">
        <v>250</v>
      </c>
      <c r="D480" s="0" t="str">
        <f aca="false">references!G$10</f>
        <v>SiO2(am)</v>
      </c>
      <c r="E480" s="0" t="str">
        <f aca="false">references_description!G$33</f>
        <v>Na2SO4</v>
      </c>
      <c r="H480" s="0" t="n">
        <v>0.46</v>
      </c>
      <c r="K480" s="0" t="n">
        <v>0.0244</v>
      </c>
    </row>
    <row r="481" customFormat="false" ht="14.5" hidden="false" customHeight="false" outlineLevel="0" collapsed="false">
      <c r="A481" s="0" t="str">
        <f aca="false">references!B$10</f>
        <v>CHE/MAR1982</v>
      </c>
      <c r="B481" s="0" t="n">
        <v>38</v>
      </c>
      <c r="C481" s="0" t="n">
        <v>250</v>
      </c>
      <c r="D481" s="0" t="str">
        <f aca="false">references!G$10</f>
        <v>SiO2(am)</v>
      </c>
      <c r="E481" s="0" t="str">
        <f aca="false">references_description!G$33</f>
        <v>Na2SO4</v>
      </c>
      <c r="H481" s="0" t="n">
        <v>0.76</v>
      </c>
      <c r="K481" s="0" t="n">
        <v>0.0256</v>
      </c>
    </row>
    <row r="482" customFormat="false" ht="14.5" hidden="false" customHeight="false" outlineLevel="0" collapsed="false">
      <c r="A482" s="0" t="str">
        <f aca="false">references!B$10</f>
        <v>CHE/MAR1982</v>
      </c>
      <c r="B482" s="0" t="n">
        <v>39</v>
      </c>
      <c r="C482" s="0" t="n">
        <v>250</v>
      </c>
      <c r="D482" s="0" t="str">
        <f aca="false">references!G$10</f>
        <v>SiO2(am)</v>
      </c>
      <c r="E482" s="0" t="str">
        <f aca="false">references_description!G$33</f>
        <v>Na2SO4</v>
      </c>
      <c r="H482" s="0" t="n">
        <v>0.92</v>
      </c>
      <c r="K482" s="0" t="n">
        <v>0.0261</v>
      </c>
    </row>
    <row r="483" customFormat="false" ht="14.5" hidden="false" customHeight="false" outlineLevel="0" collapsed="false">
      <c r="A483" s="0" t="str">
        <f aca="false">references!B$10</f>
        <v>CHE/MAR1982</v>
      </c>
      <c r="B483" s="0" t="n">
        <v>40</v>
      </c>
      <c r="C483" s="0" t="n">
        <v>250</v>
      </c>
      <c r="D483" s="0" t="str">
        <f aca="false">references!G$10</f>
        <v>SiO2(am)</v>
      </c>
      <c r="E483" s="0" t="str">
        <f aca="false">references_description!G$33</f>
        <v>Na2SO4</v>
      </c>
      <c r="H483" s="0" t="n">
        <v>1.34</v>
      </c>
      <c r="K483" s="0" t="n">
        <v>0.0274</v>
      </c>
    </row>
    <row r="484" customFormat="false" ht="14.5" hidden="false" customHeight="false" outlineLevel="0" collapsed="false">
      <c r="A484" s="0" t="str">
        <f aca="false">references!B$10</f>
        <v>CHE/MAR1982</v>
      </c>
      <c r="B484" s="0" t="n">
        <v>41</v>
      </c>
      <c r="C484" s="0" t="n">
        <v>250</v>
      </c>
      <c r="D484" s="0" t="str">
        <f aca="false">references!G$10</f>
        <v>SiO2(am)</v>
      </c>
      <c r="E484" s="0" t="str">
        <f aca="false">references_description!G$33</f>
        <v>Na2SO4</v>
      </c>
      <c r="H484" s="0" t="n">
        <v>1.4</v>
      </c>
      <c r="K484" s="0" t="n">
        <v>0.0271</v>
      </c>
    </row>
    <row r="485" customFormat="false" ht="14.5" hidden="false" customHeight="false" outlineLevel="0" collapsed="false">
      <c r="A485" s="0" t="str">
        <f aca="false">references!B$10</f>
        <v>CHE/MAR1982</v>
      </c>
      <c r="B485" s="0" t="n">
        <v>42</v>
      </c>
      <c r="C485" s="0" t="n">
        <v>250</v>
      </c>
      <c r="D485" s="0" t="str">
        <f aca="false">references!G$10</f>
        <v>SiO2(am)</v>
      </c>
      <c r="E485" s="0" t="str">
        <f aca="false">references_description!G$33</f>
        <v>Na2SO4</v>
      </c>
      <c r="H485" s="0" t="n">
        <v>1.46</v>
      </c>
      <c r="K485" s="0" t="n">
        <v>0.0272</v>
      </c>
    </row>
    <row r="486" customFormat="false" ht="14.5" hidden="false" customHeight="false" outlineLevel="0" collapsed="false">
      <c r="A486" s="0" t="str">
        <f aca="false">references!B$10</f>
        <v>CHE/MAR1982</v>
      </c>
      <c r="B486" s="0" t="n">
        <v>43</v>
      </c>
      <c r="C486" s="0" t="n">
        <v>250</v>
      </c>
      <c r="D486" s="0" t="str">
        <f aca="false">references!G$10</f>
        <v>SiO2(am)</v>
      </c>
      <c r="E486" s="0" t="str">
        <f aca="false">references_description!G$33</f>
        <v>Na2SO4</v>
      </c>
      <c r="H486" s="0" t="n">
        <v>2.2</v>
      </c>
      <c r="K486" s="0" t="n">
        <v>0.0296</v>
      </c>
    </row>
    <row r="487" customFormat="false" ht="14.5" hidden="false" customHeight="false" outlineLevel="0" collapsed="false">
      <c r="A487" s="0" t="str">
        <f aca="false">references!B$10</f>
        <v>CHE/MAR1982</v>
      </c>
      <c r="B487" s="0" t="n">
        <v>44</v>
      </c>
      <c r="C487" s="0" t="n">
        <v>250</v>
      </c>
      <c r="D487" s="0" t="str">
        <f aca="false">references!G$10</f>
        <v>SiO2(am)</v>
      </c>
      <c r="E487" s="0" t="str">
        <f aca="false">references_description!G$33</f>
        <v>Na2SO4</v>
      </c>
      <c r="H487" s="0" t="n">
        <v>1.1</v>
      </c>
      <c r="K487" s="0" t="n">
        <v>0.0319</v>
      </c>
    </row>
    <row r="488" customFormat="false" ht="14.5" hidden="false" customHeight="false" outlineLevel="0" collapsed="false">
      <c r="A488" s="0" t="str">
        <f aca="false">references!B$10</f>
        <v>CHE/MAR1982</v>
      </c>
      <c r="B488" s="0" t="n">
        <v>45</v>
      </c>
      <c r="C488" s="0" t="n">
        <v>275</v>
      </c>
      <c r="D488" s="0" t="str">
        <f aca="false">references!G$10</f>
        <v>SiO2(am)</v>
      </c>
      <c r="E488" s="0" t="str">
        <f aca="false">references_description!G$33</f>
        <v>Na2SO4</v>
      </c>
      <c r="H488" s="0" t="n">
        <v>0.14</v>
      </c>
      <c r="K488" s="0" t="n">
        <v>0.0262</v>
      </c>
    </row>
    <row r="489" customFormat="false" ht="14.5" hidden="false" customHeight="false" outlineLevel="0" collapsed="false">
      <c r="A489" s="0" t="str">
        <f aca="false">references!B$10</f>
        <v>CHE/MAR1982</v>
      </c>
      <c r="B489" s="0" t="n">
        <v>46</v>
      </c>
      <c r="C489" s="0" t="n">
        <v>275</v>
      </c>
      <c r="D489" s="0" t="str">
        <f aca="false">references!G$10</f>
        <v>SiO2(am)</v>
      </c>
      <c r="E489" s="0" t="str">
        <f aca="false">references_description!G$33</f>
        <v>Na2SO4</v>
      </c>
      <c r="H489" s="0" t="n">
        <v>0.14</v>
      </c>
      <c r="K489" s="0" t="n">
        <v>0.0262</v>
      </c>
    </row>
    <row r="490" customFormat="false" ht="14.5" hidden="false" customHeight="false" outlineLevel="0" collapsed="false">
      <c r="A490" s="0" t="str">
        <f aca="false">references!B$10</f>
        <v>CHE/MAR1982</v>
      </c>
      <c r="B490" s="0" t="n">
        <v>47</v>
      </c>
      <c r="C490" s="0" t="n">
        <v>275</v>
      </c>
      <c r="D490" s="0" t="str">
        <f aca="false">references!G$10</f>
        <v>SiO2(am)</v>
      </c>
      <c r="E490" s="0" t="str">
        <f aca="false">references_description!G$33</f>
        <v>Na2SO4</v>
      </c>
      <c r="H490" s="0" t="n">
        <v>0.14</v>
      </c>
      <c r="K490" s="0" t="n">
        <v>0.026</v>
      </c>
    </row>
    <row r="491" customFormat="false" ht="14.5" hidden="false" customHeight="false" outlineLevel="0" collapsed="false">
      <c r="A491" s="0" t="str">
        <f aca="false">references!B$10</f>
        <v>CHE/MAR1982</v>
      </c>
      <c r="B491" s="0" t="n">
        <v>48</v>
      </c>
      <c r="C491" s="0" t="n">
        <v>275</v>
      </c>
      <c r="D491" s="0" t="str">
        <f aca="false">references!G$10</f>
        <v>SiO2(am)</v>
      </c>
      <c r="E491" s="0" t="str">
        <f aca="false">references_description!G$33</f>
        <v>Na2SO4</v>
      </c>
      <c r="H491" s="0" t="n">
        <v>0.92</v>
      </c>
      <c r="K491" s="0" t="n">
        <v>0.0314</v>
      </c>
    </row>
    <row r="492" customFormat="false" ht="14.5" hidden="false" customHeight="false" outlineLevel="0" collapsed="false">
      <c r="A492" s="0" t="str">
        <f aca="false">references!B$10</f>
        <v>CHE/MAR1982</v>
      </c>
      <c r="B492" s="0" t="n">
        <v>49</v>
      </c>
      <c r="C492" s="0" t="n">
        <v>275</v>
      </c>
      <c r="D492" s="0" t="str">
        <f aca="false">references!G$10</f>
        <v>SiO2(am)</v>
      </c>
      <c r="E492" s="0" t="str">
        <f aca="false">references_description!G$33</f>
        <v>Na2SO4</v>
      </c>
      <c r="H492" s="0" t="n">
        <v>0.92</v>
      </c>
      <c r="K492" s="0" t="n">
        <v>0.031</v>
      </c>
    </row>
    <row r="493" customFormat="false" ht="14.5" hidden="false" customHeight="false" outlineLevel="0" collapsed="false">
      <c r="A493" s="0" t="str">
        <f aca="false">references!B$10</f>
        <v>CHE/MAR1982</v>
      </c>
      <c r="B493" s="0" t="n">
        <v>50</v>
      </c>
      <c r="C493" s="0" t="n">
        <v>300</v>
      </c>
      <c r="D493" s="0" t="str">
        <f aca="false">references!G$10</f>
        <v>SiO2(am)</v>
      </c>
      <c r="E493" s="0" t="str">
        <f aca="false">references_description!G$33</f>
        <v>Na2SO4</v>
      </c>
      <c r="H493" s="15" t="n">
        <v>0.07</v>
      </c>
      <c r="K493" s="0" t="n">
        <v>0.0258</v>
      </c>
    </row>
    <row r="494" customFormat="false" ht="14.5" hidden="false" customHeight="false" outlineLevel="0" collapsed="false">
      <c r="A494" s="0" t="str">
        <f aca="false">references!B$10</f>
        <v>CHE/MAR1982</v>
      </c>
      <c r="B494" s="0" t="n">
        <v>51</v>
      </c>
      <c r="C494" s="0" t="n">
        <v>300</v>
      </c>
      <c r="D494" s="0" t="str">
        <f aca="false">references!G$10</f>
        <v>SiO2(am)</v>
      </c>
      <c r="E494" s="0" t="str">
        <f aca="false">references_description!G$33</f>
        <v>Na2SO4</v>
      </c>
      <c r="H494" s="15" t="n">
        <v>0.14</v>
      </c>
      <c r="K494" s="0" t="n">
        <v>0.0286</v>
      </c>
    </row>
    <row r="495" customFormat="false" ht="14.5" hidden="false" customHeight="false" outlineLevel="0" collapsed="false">
      <c r="A495" s="0" t="str">
        <f aca="false">references!B$10</f>
        <v>CHE/MAR1982</v>
      </c>
      <c r="B495" s="0" t="n">
        <v>52</v>
      </c>
      <c r="C495" s="0" t="n">
        <v>300</v>
      </c>
      <c r="D495" s="0" t="str">
        <f aca="false">references!G$10</f>
        <v>SiO2(am)</v>
      </c>
      <c r="E495" s="0" t="str">
        <f aca="false">references_description!G$33</f>
        <v>Na2SO4</v>
      </c>
      <c r="H495" s="15" t="n">
        <v>0.76</v>
      </c>
      <c r="K495" s="0" t="n">
        <v>0.0322</v>
      </c>
    </row>
    <row r="496" customFormat="false" ht="14.5" hidden="false" customHeight="false" outlineLevel="0" collapsed="false">
      <c r="A496" s="0" t="str">
        <f aca="false">references!B$10</f>
        <v>CHE/MAR1982</v>
      </c>
      <c r="B496" s="0" t="n">
        <v>53</v>
      </c>
      <c r="C496" s="0" t="n">
        <v>300</v>
      </c>
      <c r="D496" s="0" t="str">
        <f aca="false">references!G$10</f>
        <v>SiO2(am)</v>
      </c>
      <c r="E496" s="0" t="str">
        <f aca="false">references_description!G$33</f>
        <v>Na2SO4</v>
      </c>
      <c r="H496" s="15" t="n">
        <v>0.95</v>
      </c>
      <c r="K496" s="0" t="n">
        <v>0.0361</v>
      </c>
    </row>
    <row r="497" customFormat="false" ht="14.5" hidden="false" customHeight="false" outlineLevel="0" collapsed="false">
      <c r="A497" s="0" t="str">
        <f aca="false">references!B$10</f>
        <v>CHE/MAR1982</v>
      </c>
      <c r="B497" s="0" t="n">
        <v>54</v>
      </c>
      <c r="C497" s="0" t="n">
        <v>300</v>
      </c>
      <c r="D497" s="0" t="str">
        <f aca="false">references!G$10</f>
        <v>SiO2(am)</v>
      </c>
      <c r="E497" s="0" t="str">
        <f aca="false">references_description!G$33</f>
        <v>Na2SO4</v>
      </c>
      <c r="H497" s="15" t="n">
        <v>1.55</v>
      </c>
      <c r="K497" s="0" t="n">
        <v>0.0377</v>
      </c>
    </row>
    <row r="498" customFormat="false" ht="14.5" hidden="false" customHeight="false" outlineLevel="0" collapsed="false">
      <c r="A498" s="0" t="str">
        <f aca="false">references!B$10</f>
        <v>CHE/MAR1982</v>
      </c>
      <c r="B498" s="0" t="n">
        <v>55</v>
      </c>
      <c r="C498" s="0" t="n">
        <v>300</v>
      </c>
      <c r="D498" s="0" t="str">
        <f aca="false">references!G$10</f>
        <v>SiO2(am)</v>
      </c>
      <c r="E498" s="0" t="str">
        <f aca="false">references_description!G$33</f>
        <v>Na2SO4</v>
      </c>
      <c r="H498" s="15" t="n">
        <v>1.62</v>
      </c>
      <c r="K498" s="0" t="n">
        <v>0.0399</v>
      </c>
    </row>
    <row r="499" customFormat="false" ht="14.5" hidden="false" customHeight="false" outlineLevel="0" collapsed="false">
      <c r="A499" s="0" t="str">
        <f aca="false">references!B$10</f>
        <v>CHE/MAR1982</v>
      </c>
      <c r="B499" s="0" t="n">
        <v>56</v>
      </c>
      <c r="C499" s="0" t="n">
        <v>350</v>
      </c>
      <c r="D499" s="0" t="str">
        <f aca="false">references!G$10</f>
        <v>SiO2(am)</v>
      </c>
      <c r="E499" s="0" t="str">
        <f aca="false">references_description!G$33</f>
        <v>Na2SO4</v>
      </c>
      <c r="H499" s="15" t="n">
        <v>0.07</v>
      </c>
      <c r="K499" s="0" t="n">
        <v>0.0278</v>
      </c>
    </row>
    <row r="500" customFormat="false" ht="14.5" hidden="false" customHeight="false" outlineLevel="0" collapsed="false">
      <c r="A500" s="0" t="str">
        <f aca="false">references!B$10</f>
        <v>CHE/MAR1982</v>
      </c>
      <c r="B500" s="0" t="n">
        <v>1</v>
      </c>
      <c r="C500" s="0" t="n">
        <v>100</v>
      </c>
      <c r="D500" s="0" t="str">
        <f aca="false">references!G$10</f>
        <v>SiO2(am)</v>
      </c>
      <c r="E500" s="0" t="str">
        <f aca="false">references_description!G$34</f>
        <v>MgCl2</v>
      </c>
      <c r="H500" s="0" t="n">
        <v>1</v>
      </c>
      <c r="K500" s="0" t="n">
        <v>0.00364</v>
      </c>
    </row>
    <row r="501" customFormat="false" ht="14.5" hidden="false" customHeight="false" outlineLevel="0" collapsed="false">
      <c r="A501" s="0" t="str">
        <f aca="false">references!B$10</f>
        <v>CHE/MAR1982</v>
      </c>
      <c r="B501" s="0" t="n">
        <v>2</v>
      </c>
      <c r="C501" s="0" t="n">
        <v>100</v>
      </c>
      <c r="D501" s="0" t="str">
        <f aca="false">references!G$10</f>
        <v>SiO2(am)</v>
      </c>
      <c r="E501" s="0" t="str">
        <f aca="false">references_description!G$34</f>
        <v>MgCl2</v>
      </c>
      <c r="H501" s="0" t="n">
        <v>2.05</v>
      </c>
      <c r="K501" s="0" t="n">
        <v>0.00243</v>
      </c>
    </row>
    <row r="502" customFormat="false" ht="14.5" hidden="false" customHeight="false" outlineLevel="0" collapsed="false">
      <c r="A502" s="0" t="str">
        <f aca="false">references!B$10</f>
        <v>CHE/MAR1982</v>
      </c>
      <c r="B502" s="0" t="n">
        <v>3</v>
      </c>
      <c r="C502" s="0" t="n">
        <v>100</v>
      </c>
      <c r="D502" s="0" t="str">
        <f aca="false">references!G$10</f>
        <v>SiO2(am)</v>
      </c>
      <c r="E502" s="0" t="str">
        <f aca="false">references_description!G$34</f>
        <v>MgCl2</v>
      </c>
      <c r="H502" s="0" t="n">
        <v>3.32</v>
      </c>
      <c r="K502" s="0" t="n">
        <v>0.00039</v>
      </c>
    </row>
    <row r="503" customFormat="false" ht="14.5" hidden="false" customHeight="false" outlineLevel="0" collapsed="false">
      <c r="A503" s="0" t="str">
        <f aca="false">references!B$10</f>
        <v>CHE/MAR1982</v>
      </c>
      <c r="B503" s="0" t="n">
        <v>4</v>
      </c>
      <c r="C503" s="0" t="n">
        <v>100</v>
      </c>
      <c r="D503" s="0" t="str">
        <f aca="false">references!G$10</f>
        <v>SiO2(am)</v>
      </c>
      <c r="E503" s="0" t="str">
        <f aca="false">references_description!G$34</f>
        <v>MgCl2</v>
      </c>
      <c r="H503" s="0" t="n">
        <v>5.64</v>
      </c>
      <c r="K503" s="0" t="n">
        <v>0.00043</v>
      </c>
    </row>
    <row r="504" customFormat="false" ht="14.5" hidden="false" customHeight="false" outlineLevel="0" collapsed="false">
      <c r="A504" s="0" t="str">
        <f aca="false">references!B$10</f>
        <v>CHE/MAR1982</v>
      </c>
      <c r="B504" s="0" t="n">
        <v>5</v>
      </c>
      <c r="C504" s="0" t="n">
        <v>150</v>
      </c>
      <c r="D504" s="0" t="str">
        <f aca="false">references!G$10</f>
        <v>SiO2(am)</v>
      </c>
      <c r="E504" s="0" t="str">
        <f aca="false">references_description!G$34</f>
        <v>MgCl2</v>
      </c>
      <c r="H504" s="0" t="n">
        <v>0.5</v>
      </c>
      <c r="K504" s="0" t="n">
        <v>0.00843</v>
      </c>
    </row>
    <row r="505" customFormat="false" ht="14.5" hidden="false" customHeight="false" outlineLevel="0" collapsed="false">
      <c r="A505" s="0" t="str">
        <f aca="false">references!B$10</f>
        <v>CHE/MAR1982</v>
      </c>
      <c r="B505" s="0" t="n">
        <v>6</v>
      </c>
      <c r="C505" s="0" t="n">
        <v>150</v>
      </c>
      <c r="D505" s="0" t="str">
        <f aca="false">references!G$10</f>
        <v>SiO2(am)</v>
      </c>
      <c r="E505" s="0" t="str">
        <f aca="false">references_description!G$34</f>
        <v>MgCl2</v>
      </c>
      <c r="H505" s="0" t="n">
        <v>1</v>
      </c>
      <c r="K505" s="0" t="n">
        <v>0.0071</v>
      </c>
    </row>
    <row r="506" customFormat="false" ht="14.5" hidden="false" customHeight="false" outlineLevel="0" collapsed="false">
      <c r="A506" s="0" t="str">
        <f aca="false">references!B$10</f>
        <v>CHE/MAR1982</v>
      </c>
      <c r="B506" s="0" t="n">
        <v>7</v>
      </c>
      <c r="C506" s="0" t="n">
        <v>150</v>
      </c>
      <c r="D506" s="0" t="str">
        <f aca="false">references!G$10</f>
        <v>SiO2(am)</v>
      </c>
      <c r="E506" s="0" t="str">
        <f aca="false">references_description!G$34</f>
        <v>MgCl2</v>
      </c>
      <c r="H506" s="0" t="n">
        <v>1.5</v>
      </c>
      <c r="K506" s="0" t="n">
        <v>0.00497</v>
      </c>
    </row>
    <row r="507" customFormat="false" ht="14.5" hidden="false" customHeight="false" outlineLevel="0" collapsed="false">
      <c r="A507" s="0" t="str">
        <f aca="false">references!B$10</f>
        <v>CHE/MAR1982</v>
      </c>
      <c r="B507" s="0" t="n">
        <v>8</v>
      </c>
      <c r="C507" s="0" t="n">
        <v>150</v>
      </c>
      <c r="D507" s="0" t="str">
        <f aca="false">references!G$10</f>
        <v>SiO2(am)</v>
      </c>
      <c r="E507" s="0" t="str">
        <f aca="false">references_description!G$34</f>
        <v>MgCl2</v>
      </c>
      <c r="H507" s="0" t="n">
        <v>2.05</v>
      </c>
      <c r="K507" s="0" t="n">
        <v>0.00412</v>
      </c>
    </row>
    <row r="508" customFormat="false" ht="14.5" hidden="false" customHeight="false" outlineLevel="0" collapsed="false">
      <c r="A508" s="0" t="str">
        <f aca="false">references!B$10</f>
        <v>CHE/MAR1982</v>
      </c>
      <c r="B508" s="0" t="n">
        <v>9</v>
      </c>
      <c r="C508" s="0" t="n">
        <v>150</v>
      </c>
      <c r="D508" s="0" t="str">
        <f aca="false">references!G$10</f>
        <v>SiO2(am)</v>
      </c>
      <c r="E508" s="0" t="str">
        <f aca="false">references_description!G$34</f>
        <v>MgCl2</v>
      </c>
      <c r="H508" s="0" t="n">
        <v>2.75</v>
      </c>
      <c r="K508" s="0" t="n">
        <v>0.00326</v>
      </c>
    </row>
    <row r="509" customFormat="false" ht="14.5" hidden="false" customHeight="false" outlineLevel="0" collapsed="false">
      <c r="A509" s="0" t="str">
        <f aca="false">references!B$10</f>
        <v>CHE/MAR1982</v>
      </c>
      <c r="B509" s="0" t="n">
        <v>10</v>
      </c>
      <c r="C509" s="0" t="n">
        <v>150</v>
      </c>
      <c r="D509" s="0" t="str">
        <f aca="false">references!G$10</f>
        <v>SiO2(am)</v>
      </c>
      <c r="E509" s="0" t="str">
        <f aca="false">references_description!G$34</f>
        <v>MgCl2</v>
      </c>
      <c r="H509" s="0" t="n">
        <v>3.35</v>
      </c>
      <c r="K509" s="0" t="n">
        <v>0.00218</v>
      </c>
    </row>
    <row r="510" customFormat="false" ht="14.5" hidden="false" customHeight="false" outlineLevel="0" collapsed="false">
      <c r="A510" s="0" t="str">
        <f aca="false">references!B$10</f>
        <v>CHE/MAR1982</v>
      </c>
      <c r="B510" s="0" t="n">
        <v>11</v>
      </c>
      <c r="C510" s="0" t="n">
        <v>150</v>
      </c>
      <c r="D510" s="0" t="str">
        <f aca="false">references!G$10</f>
        <v>SiO2(am)</v>
      </c>
      <c r="E510" s="0" t="str">
        <f aca="false">references_description!G$34</f>
        <v>MgCl2</v>
      </c>
      <c r="H510" s="0" t="n">
        <v>3.8</v>
      </c>
      <c r="K510" s="0" t="n">
        <v>0.00132</v>
      </c>
    </row>
    <row r="511" customFormat="false" ht="14.5" hidden="false" customHeight="false" outlineLevel="0" collapsed="false">
      <c r="A511" s="0" t="str">
        <f aca="false">references!B$10</f>
        <v>CHE/MAR1982</v>
      </c>
      <c r="B511" s="0" t="n">
        <v>12</v>
      </c>
      <c r="C511" s="0" t="n">
        <v>150</v>
      </c>
      <c r="D511" s="0" t="str">
        <f aca="false">references!G$10</f>
        <v>SiO2(am)</v>
      </c>
      <c r="E511" s="0" t="str">
        <f aca="false">references_description!G$34</f>
        <v>MgCl2</v>
      </c>
      <c r="H511" s="0" t="n">
        <v>5.64</v>
      </c>
      <c r="K511" s="0" t="n">
        <v>0.00117</v>
      </c>
    </row>
    <row r="512" customFormat="false" ht="14.5" hidden="false" customHeight="false" outlineLevel="0" collapsed="false">
      <c r="A512" s="0" t="str">
        <f aca="false">references!B$10</f>
        <v>CHE/MAR1982</v>
      </c>
      <c r="B512" s="0" t="n">
        <v>13</v>
      </c>
      <c r="C512" s="0" t="n">
        <v>150</v>
      </c>
      <c r="D512" s="0" t="str">
        <f aca="false">references!G$10</f>
        <v>SiO2(am)</v>
      </c>
      <c r="E512" s="0" t="str">
        <f aca="false">references_description!G$34</f>
        <v>MgCl2</v>
      </c>
      <c r="H512" s="0" t="n">
        <v>5.75</v>
      </c>
      <c r="K512" s="0" t="n">
        <v>0.00081</v>
      </c>
    </row>
    <row r="513" customFormat="false" ht="14.5" hidden="false" customHeight="false" outlineLevel="0" collapsed="false">
      <c r="A513" s="0" t="str">
        <f aca="false">references!B$10</f>
        <v>CHE/MAR1982</v>
      </c>
      <c r="B513" s="0" t="n">
        <v>14</v>
      </c>
      <c r="C513" s="0" t="n">
        <v>150</v>
      </c>
      <c r="D513" s="0" t="str">
        <f aca="false">references!G$10</f>
        <v>SiO2(am)</v>
      </c>
      <c r="E513" s="0" t="str">
        <f aca="false">references_description!G$34</f>
        <v>MgCl2</v>
      </c>
      <c r="H513" s="0" t="n">
        <v>7</v>
      </c>
      <c r="K513" s="0" t="n">
        <v>0.00089</v>
      </c>
    </row>
    <row r="514" customFormat="false" ht="14.5" hidden="false" customHeight="false" outlineLevel="0" collapsed="false">
      <c r="A514" s="0" t="str">
        <f aca="false">references!B$10</f>
        <v>CHE/MAR1982</v>
      </c>
      <c r="B514" s="0" t="n">
        <v>15</v>
      </c>
      <c r="C514" s="0" t="n">
        <v>200</v>
      </c>
      <c r="D514" s="0" t="str">
        <f aca="false">references!G$10</f>
        <v>SiO2(am)</v>
      </c>
      <c r="E514" s="0" t="str">
        <f aca="false">references_description!G$34</f>
        <v>MgCl2</v>
      </c>
      <c r="H514" s="0" t="n">
        <v>0.5</v>
      </c>
      <c r="K514" s="0" t="n">
        <v>0.0141</v>
      </c>
    </row>
    <row r="515" customFormat="false" ht="14.5" hidden="false" customHeight="false" outlineLevel="0" collapsed="false">
      <c r="A515" s="0" t="str">
        <f aca="false">references!B$10</f>
        <v>CHE/MAR1982</v>
      </c>
      <c r="B515" s="0" t="n">
        <v>16</v>
      </c>
      <c r="C515" s="0" t="n">
        <v>200</v>
      </c>
      <c r="D515" s="0" t="str">
        <f aca="false">references!G$10</f>
        <v>SiO2(am)</v>
      </c>
      <c r="E515" s="0" t="str">
        <f aca="false">references_description!G$34</f>
        <v>MgCl2</v>
      </c>
      <c r="H515" s="0" t="n">
        <v>1</v>
      </c>
      <c r="K515" s="0" t="n">
        <v>0.0124</v>
      </c>
    </row>
    <row r="516" customFormat="false" ht="14.5" hidden="false" customHeight="false" outlineLevel="0" collapsed="false">
      <c r="A516" s="0" t="str">
        <f aca="false">references!B$10</f>
        <v>CHE/MAR1982</v>
      </c>
      <c r="B516" s="0" t="n">
        <v>17</v>
      </c>
      <c r="C516" s="0" t="n">
        <v>200</v>
      </c>
      <c r="D516" s="0" t="str">
        <f aca="false">references!G$10</f>
        <v>SiO2(am)</v>
      </c>
      <c r="E516" s="0" t="str">
        <f aca="false">references_description!G$34</f>
        <v>MgCl2</v>
      </c>
      <c r="H516" s="0" t="n">
        <v>1</v>
      </c>
      <c r="K516" s="0" t="n">
        <v>0.0131</v>
      </c>
    </row>
    <row r="517" customFormat="false" ht="14.5" hidden="false" customHeight="false" outlineLevel="0" collapsed="false">
      <c r="A517" s="0" t="str">
        <f aca="false">references!B$10</f>
        <v>CHE/MAR1982</v>
      </c>
      <c r="B517" s="0" t="n">
        <v>18</v>
      </c>
      <c r="C517" s="0" t="n">
        <v>200</v>
      </c>
      <c r="D517" s="0" t="str">
        <f aca="false">references!G$10</f>
        <v>SiO2(am)</v>
      </c>
      <c r="E517" s="0" t="str">
        <f aca="false">references_description!G$34</f>
        <v>MgCl2</v>
      </c>
      <c r="H517" s="0" t="n">
        <v>1.5</v>
      </c>
      <c r="K517" s="0" t="n">
        <v>0.0107</v>
      </c>
    </row>
    <row r="518" customFormat="false" ht="14.5" hidden="false" customHeight="false" outlineLevel="0" collapsed="false">
      <c r="A518" s="0" t="str">
        <f aca="false">references!B$10</f>
        <v>CHE/MAR1982</v>
      </c>
      <c r="B518" s="0" t="n">
        <v>19</v>
      </c>
      <c r="C518" s="0" t="n">
        <v>200</v>
      </c>
      <c r="D518" s="0" t="str">
        <f aca="false">references!G$10</f>
        <v>SiO2(am)</v>
      </c>
      <c r="E518" s="0" t="str">
        <f aca="false">references_description!G$34</f>
        <v>MgCl2</v>
      </c>
      <c r="H518" s="0" t="n">
        <v>1.5</v>
      </c>
      <c r="K518" s="0" t="n">
        <v>0.0094</v>
      </c>
    </row>
    <row r="519" customFormat="false" ht="14.5" hidden="false" customHeight="false" outlineLevel="0" collapsed="false">
      <c r="A519" s="0" t="str">
        <f aca="false">references!B$10</f>
        <v>CHE/MAR1982</v>
      </c>
      <c r="B519" s="0" t="n">
        <v>20</v>
      </c>
      <c r="C519" s="0" t="n">
        <v>200</v>
      </c>
      <c r="D519" s="0" t="str">
        <f aca="false">references!G$10</f>
        <v>SiO2(am)</v>
      </c>
      <c r="E519" s="0" t="str">
        <f aca="false">references_description!G$34</f>
        <v>MgCl2</v>
      </c>
      <c r="H519" s="0" t="n">
        <v>1.5</v>
      </c>
      <c r="K519" s="0" t="n">
        <v>0.00956</v>
      </c>
    </row>
    <row r="520" customFormat="false" ht="14.5" hidden="false" customHeight="false" outlineLevel="0" collapsed="false">
      <c r="A520" s="0" t="str">
        <f aca="false">references!B$10</f>
        <v>CHE/MAR1982</v>
      </c>
      <c r="B520" s="0" t="n">
        <v>21</v>
      </c>
      <c r="C520" s="0" t="n">
        <v>200</v>
      </c>
      <c r="D520" s="0" t="str">
        <f aca="false">references!G$10</f>
        <v>SiO2(am)</v>
      </c>
      <c r="E520" s="0" t="str">
        <f aca="false">references_description!G$34</f>
        <v>MgCl2</v>
      </c>
      <c r="H520" s="0" t="n">
        <v>2.05</v>
      </c>
      <c r="K520" s="0" t="n">
        <v>0.00969</v>
      </c>
    </row>
    <row r="521" customFormat="false" ht="14.5" hidden="false" customHeight="false" outlineLevel="0" collapsed="false">
      <c r="A521" s="0" t="str">
        <f aca="false">references!B$10</f>
        <v>CHE/MAR1982</v>
      </c>
      <c r="B521" s="0" t="n">
        <v>22</v>
      </c>
      <c r="C521" s="0" t="n">
        <v>200</v>
      </c>
      <c r="D521" s="0" t="str">
        <f aca="false">references!G$10</f>
        <v>SiO2(am)</v>
      </c>
      <c r="E521" s="0" t="str">
        <f aca="false">references_description!G$34</f>
        <v>MgCl2</v>
      </c>
      <c r="H521" s="0" t="n">
        <v>2.6</v>
      </c>
      <c r="K521" s="0" t="n">
        <v>0.00721</v>
      </c>
    </row>
    <row r="522" customFormat="false" ht="14.5" hidden="false" customHeight="false" outlineLevel="0" collapsed="false">
      <c r="A522" s="0" t="str">
        <f aca="false">references!B$10</f>
        <v>CHE/MAR1982</v>
      </c>
      <c r="B522" s="0" t="n">
        <v>23</v>
      </c>
      <c r="C522" s="0" t="n">
        <v>200</v>
      </c>
      <c r="D522" s="0" t="str">
        <f aca="false">references!G$10</f>
        <v>SiO2(am)</v>
      </c>
      <c r="E522" s="0" t="str">
        <f aca="false">references_description!G$34</f>
        <v>MgCl2</v>
      </c>
      <c r="H522" s="0" t="n">
        <v>3.8</v>
      </c>
      <c r="K522" s="0" t="n">
        <v>0.00437</v>
      </c>
    </row>
    <row r="523" customFormat="false" ht="14.5" hidden="false" customHeight="false" outlineLevel="0" collapsed="false">
      <c r="A523" s="0" t="str">
        <f aca="false">references!B$10</f>
        <v>CHE/MAR1982</v>
      </c>
      <c r="B523" s="0" t="n">
        <v>24</v>
      </c>
      <c r="C523" s="0" t="n">
        <v>200</v>
      </c>
      <c r="D523" s="0" t="str">
        <f aca="false">references!G$10</f>
        <v>SiO2(am)</v>
      </c>
      <c r="E523" s="0" t="str">
        <f aca="false">references_description!G$34</f>
        <v>MgCl2</v>
      </c>
      <c r="H523" s="0" t="n">
        <v>4.6</v>
      </c>
      <c r="K523" s="0" t="n">
        <v>0.00335</v>
      </c>
    </row>
    <row r="524" customFormat="false" ht="14.5" hidden="false" customHeight="false" outlineLevel="0" collapsed="false">
      <c r="A524" s="0" t="str">
        <f aca="false">references!B$10</f>
        <v>CHE/MAR1982</v>
      </c>
      <c r="B524" s="0" t="n">
        <v>25</v>
      </c>
      <c r="C524" s="0" t="n">
        <v>250</v>
      </c>
      <c r="D524" s="0" t="str">
        <f aca="false">references!G$10</f>
        <v>SiO2(am)</v>
      </c>
      <c r="E524" s="0" t="str">
        <f aca="false">references_description!G$34</f>
        <v>MgCl2</v>
      </c>
      <c r="H524" s="0" t="n">
        <v>0.5</v>
      </c>
      <c r="K524" s="0" t="n">
        <v>0.0207</v>
      </c>
    </row>
    <row r="525" customFormat="false" ht="14.5" hidden="false" customHeight="false" outlineLevel="0" collapsed="false">
      <c r="A525" s="0" t="str">
        <f aca="false">references!B$10</f>
        <v>CHE/MAR1982</v>
      </c>
      <c r="B525" s="0" t="n">
        <v>26</v>
      </c>
      <c r="C525" s="0" t="n">
        <v>250</v>
      </c>
      <c r="D525" s="0" t="str">
        <f aca="false">references!G$10</f>
        <v>SiO2(am)</v>
      </c>
      <c r="E525" s="0" t="str">
        <f aca="false">references_description!G$34</f>
        <v>MgCl2</v>
      </c>
      <c r="H525" s="0" t="n">
        <v>1</v>
      </c>
      <c r="K525" s="0" t="n">
        <v>0.0172</v>
      </c>
    </row>
    <row r="526" customFormat="false" ht="14.5" hidden="false" customHeight="false" outlineLevel="0" collapsed="false">
      <c r="A526" s="0" t="str">
        <f aca="false">references!B$10</f>
        <v>CHE/MAR1982</v>
      </c>
      <c r="B526" s="0" t="n">
        <v>27</v>
      </c>
      <c r="C526" s="0" t="n">
        <v>250</v>
      </c>
      <c r="D526" s="0" t="str">
        <f aca="false">references!G$10</f>
        <v>SiO2(am)</v>
      </c>
      <c r="E526" s="0" t="str">
        <f aca="false">references_description!G$34</f>
        <v>MgCl2</v>
      </c>
      <c r="H526" s="0" t="n">
        <v>1</v>
      </c>
      <c r="K526" s="0" t="n">
        <v>0.0179</v>
      </c>
    </row>
    <row r="527" customFormat="false" ht="14.5" hidden="false" customHeight="false" outlineLevel="0" collapsed="false">
      <c r="A527" s="0" t="str">
        <f aca="false">references!B$10</f>
        <v>CHE/MAR1982</v>
      </c>
      <c r="B527" s="0" t="n">
        <v>28</v>
      </c>
      <c r="C527" s="0" t="n">
        <v>250</v>
      </c>
      <c r="D527" s="0" t="str">
        <f aca="false">references!G$10</f>
        <v>SiO2(am)</v>
      </c>
      <c r="E527" s="0" t="str">
        <f aca="false">references_description!G$34</f>
        <v>MgCl2</v>
      </c>
      <c r="H527" s="0" t="n">
        <v>1.5</v>
      </c>
      <c r="K527" s="0" t="n">
        <v>0.0159</v>
      </c>
    </row>
    <row r="528" customFormat="false" ht="14.5" hidden="false" customHeight="false" outlineLevel="0" collapsed="false">
      <c r="A528" s="0" t="str">
        <f aca="false">references!B$10</f>
        <v>CHE/MAR1982</v>
      </c>
      <c r="B528" s="0" t="n">
        <v>29</v>
      </c>
      <c r="C528" s="0" t="n">
        <v>250</v>
      </c>
      <c r="D528" s="0" t="str">
        <f aca="false">references!G$10</f>
        <v>SiO2(am)</v>
      </c>
      <c r="E528" s="0" t="str">
        <f aca="false">references_description!G$34</f>
        <v>MgCl2</v>
      </c>
      <c r="H528" s="0" t="n">
        <v>1.5</v>
      </c>
      <c r="K528" s="0" t="n">
        <v>0.0144</v>
      </c>
    </row>
    <row r="529" customFormat="false" ht="14.5" hidden="false" customHeight="false" outlineLevel="0" collapsed="false">
      <c r="A529" s="0" t="str">
        <f aca="false">references!B$10</f>
        <v>CHE/MAR1982</v>
      </c>
      <c r="B529" s="0" t="n">
        <v>30</v>
      </c>
      <c r="C529" s="0" t="n">
        <v>250</v>
      </c>
      <c r="D529" s="0" t="str">
        <f aca="false">references!G$10</f>
        <v>SiO2(am)</v>
      </c>
      <c r="E529" s="0" t="str">
        <f aca="false">references_description!G$34</f>
        <v>MgCl2</v>
      </c>
      <c r="H529" s="0" t="n">
        <v>2.6</v>
      </c>
      <c r="K529" s="0" t="n">
        <v>0.0122</v>
      </c>
    </row>
    <row r="530" customFormat="false" ht="14.5" hidden="false" customHeight="false" outlineLevel="0" collapsed="false">
      <c r="A530" s="0" t="str">
        <f aca="false">references!B$10</f>
        <v>CHE/MAR1982</v>
      </c>
      <c r="B530" s="0" t="n">
        <v>31</v>
      </c>
      <c r="C530" s="0" t="n">
        <v>250</v>
      </c>
      <c r="D530" s="0" t="str">
        <f aca="false">references!G$10</f>
        <v>SiO2(am)</v>
      </c>
      <c r="E530" s="0" t="str">
        <f aca="false">references_description!G$34</f>
        <v>MgCl2</v>
      </c>
      <c r="H530" s="0" t="n">
        <v>6</v>
      </c>
      <c r="K530" s="0" t="n">
        <v>0.00373</v>
      </c>
    </row>
    <row r="531" customFormat="false" ht="14.5" hidden="false" customHeight="false" outlineLevel="0" collapsed="false">
      <c r="A531" s="0" t="str">
        <f aca="false">references!B$10</f>
        <v>CHE/MAR1982</v>
      </c>
      <c r="B531" s="0" t="n">
        <v>32</v>
      </c>
      <c r="C531" s="0" t="n">
        <v>275</v>
      </c>
      <c r="D531" s="0" t="str">
        <f aca="false">references!G$10</f>
        <v>SiO2(am)</v>
      </c>
      <c r="E531" s="0" t="str">
        <f aca="false">references_description!G$34</f>
        <v>MgCl2</v>
      </c>
      <c r="H531" s="0" t="n">
        <v>1</v>
      </c>
      <c r="K531" s="0" t="n">
        <v>1.023</v>
      </c>
    </row>
    <row r="532" customFormat="false" ht="14.5" hidden="false" customHeight="false" outlineLevel="0" collapsed="false">
      <c r="A532" s="0" t="str">
        <f aca="false">references!B$10</f>
        <v>CHE/MAR1982</v>
      </c>
      <c r="B532" s="0" t="n">
        <v>33</v>
      </c>
      <c r="C532" s="0" t="n">
        <v>275</v>
      </c>
      <c r="D532" s="0" t="str">
        <f aca="false">references!G$10</f>
        <v>SiO2(am)</v>
      </c>
      <c r="E532" s="0" t="str">
        <f aca="false">references_description!G$34</f>
        <v>MgCl2</v>
      </c>
      <c r="H532" s="0" t="n">
        <v>1</v>
      </c>
      <c r="K532" s="0" t="n">
        <v>0.0228</v>
      </c>
    </row>
    <row r="533" customFormat="false" ht="14.5" hidden="false" customHeight="false" outlineLevel="0" collapsed="false">
      <c r="A533" s="0" t="str">
        <f aca="false">references!B$10</f>
        <v>CHE/MAR1982</v>
      </c>
      <c r="B533" s="0" t="n">
        <v>34</v>
      </c>
      <c r="C533" s="0" t="n">
        <v>275</v>
      </c>
      <c r="D533" s="0" t="str">
        <f aca="false">references!G$10</f>
        <v>SiO2(am)</v>
      </c>
      <c r="E533" s="0" t="str">
        <f aca="false">references_description!G$34</f>
        <v>MgCl2</v>
      </c>
      <c r="H533" s="0" t="n">
        <v>1</v>
      </c>
      <c r="K533" s="0" t="n">
        <v>0.022</v>
      </c>
    </row>
    <row r="534" customFormat="false" ht="14.5" hidden="false" customHeight="false" outlineLevel="0" collapsed="false">
      <c r="A534" s="0" t="str">
        <f aca="false">references!B$10</f>
        <v>CHE/MAR1982</v>
      </c>
      <c r="B534" s="0" t="n">
        <v>35</v>
      </c>
      <c r="C534" s="0" t="n">
        <v>275</v>
      </c>
      <c r="D534" s="0" t="str">
        <f aca="false">references!G$10</f>
        <v>SiO2(am)</v>
      </c>
      <c r="E534" s="0" t="str">
        <f aca="false">references_description!G$34</f>
        <v>MgCl2</v>
      </c>
      <c r="H534" s="0" t="n">
        <v>2.05</v>
      </c>
      <c r="K534" s="0" t="n">
        <v>0.016</v>
      </c>
    </row>
    <row r="535" customFormat="false" ht="14.5" hidden="false" customHeight="false" outlineLevel="0" collapsed="false">
      <c r="A535" s="0" t="str">
        <f aca="false">references!B$10</f>
        <v>CHE/MAR1982</v>
      </c>
      <c r="B535" s="0" t="n">
        <v>36</v>
      </c>
      <c r="C535" s="0" t="n">
        <v>275</v>
      </c>
      <c r="D535" s="0" t="str">
        <f aca="false">references!G$10</f>
        <v>SiO2(am)</v>
      </c>
      <c r="E535" s="0" t="str">
        <f aca="false">references_description!G$34</f>
        <v>MgCl2</v>
      </c>
      <c r="H535" s="0" t="n">
        <v>2.05</v>
      </c>
      <c r="K535" s="0" t="n">
        <v>0.0157</v>
      </c>
    </row>
    <row r="536" customFormat="false" ht="14.5" hidden="false" customHeight="false" outlineLevel="0" collapsed="false">
      <c r="A536" s="0" t="str">
        <f aca="false">references!B$10</f>
        <v>CHE/MAR1982</v>
      </c>
      <c r="B536" s="0" t="n">
        <v>37</v>
      </c>
      <c r="C536" s="0" t="n">
        <v>275</v>
      </c>
      <c r="D536" s="0" t="str">
        <f aca="false">references!G$10</f>
        <v>SiO2(am)</v>
      </c>
      <c r="E536" s="0" t="str">
        <f aca="false">references_description!G$34</f>
        <v>MgCl2</v>
      </c>
      <c r="H536" s="0" t="n">
        <v>2.05</v>
      </c>
      <c r="K536" s="0" t="n">
        <v>0.0159</v>
      </c>
    </row>
    <row r="537" customFormat="false" ht="14.5" hidden="false" customHeight="false" outlineLevel="0" collapsed="false">
      <c r="A537" s="0" t="str">
        <f aca="false">references!B$10</f>
        <v>CHE/MAR1982</v>
      </c>
      <c r="B537" s="0" t="n">
        <v>38</v>
      </c>
      <c r="C537" s="0" t="n">
        <v>275</v>
      </c>
      <c r="D537" s="0" t="str">
        <f aca="false">references!G$10</f>
        <v>SiO2(am)</v>
      </c>
      <c r="E537" s="0" t="str">
        <f aca="false">references_description!G$34</f>
        <v>MgCl2</v>
      </c>
      <c r="H537" s="0" t="n">
        <v>5.1</v>
      </c>
      <c r="K537" s="0" t="n">
        <v>0.00728</v>
      </c>
    </row>
    <row r="538" customFormat="false" ht="14.5" hidden="false" customHeight="false" outlineLevel="0" collapsed="false">
      <c r="A538" s="0" t="str">
        <f aca="false">references!B$10</f>
        <v>CHE/MAR1982</v>
      </c>
      <c r="B538" s="0" t="n">
        <v>39</v>
      </c>
      <c r="C538" s="0" t="n">
        <v>275</v>
      </c>
      <c r="D538" s="0" t="str">
        <f aca="false">references!G$10</f>
        <v>SiO2(am)</v>
      </c>
      <c r="E538" s="0" t="str">
        <f aca="false">references_description!G$34</f>
        <v>MgCl2</v>
      </c>
      <c r="H538" s="0" t="n">
        <v>5.1</v>
      </c>
      <c r="K538" s="0" t="n">
        <v>0.00609</v>
      </c>
    </row>
    <row r="539" customFormat="false" ht="14.5" hidden="false" customHeight="false" outlineLevel="0" collapsed="false">
      <c r="A539" s="0" t="str">
        <f aca="false">references!B$10</f>
        <v>CHE/MAR1982</v>
      </c>
      <c r="B539" s="0" t="n">
        <v>40</v>
      </c>
      <c r="C539" s="0" t="n">
        <v>300</v>
      </c>
      <c r="D539" s="0" t="str">
        <f aca="false">references!G$10</f>
        <v>SiO2(am)</v>
      </c>
      <c r="E539" s="0" t="str">
        <f aca="false">references_description!G$34</f>
        <v>MgCl2</v>
      </c>
      <c r="H539" s="0" t="n">
        <v>0.5</v>
      </c>
      <c r="K539" s="0" t="n">
        <v>0.0276</v>
      </c>
    </row>
    <row r="540" customFormat="false" ht="14.5" hidden="false" customHeight="false" outlineLevel="0" collapsed="false">
      <c r="A540" s="0" t="str">
        <f aca="false">references!B$10</f>
        <v>CHE/MAR1982</v>
      </c>
      <c r="B540" s="0" t="n">
        <v>41</v>
      </c>
      <c r="C540" s="0" t="n">
        <v>300</v>
      </c>
      <c r="D540" s="0" t="str">
        <f aca="false">references!G$10</f>
        <v>SiO2(am)</v>
      </c>
      <c r="E540" s="0" t="str">
        <f aca="false">references_description!G$34</f>
        <v>MgCl2</v>
      </c>
      <c r="H540" s="0" t="n">
        <v>1</v>
      </c>
      <c r="K540" s="0" t="n">
        <v>0.0249</v>
      </c>
    </row>
    <row r="541" customFormat="false" ht="14.5" hidden="false" customHeight="false" outlineLevel="0" collapsed="false">
      <c r="A541" s="0" t="str">
        <f aca="false">references!B$10</f>
        <v>CHE/MAR1982</v>
      </c>
      <c r="B541" s="0" t="n">
        <v>42</v>
      </c>
      <c r="C541" s="0" t="n">
        <v>300</v>
      </c>
      <c r="D541" s="0" t="str">
        <f aca="false">references!G$10</f>
        <v>SiO2(am)</v>
      </c>
      <c r="E541" s="0" t="str">
        <f aca="false">references_description!G$34</f>
        <v>MgCl2</v>
      </c>
      <c r="H541" s="0" t="n">
        <v>1</v>
      </c>
      <c r="K541" s="0" t="n">
        <v>0.0261</v>
      </c>
    </row>
    <row r="542" customFormat="false" ht="14.5" hidden="false" customHeight="false" outlineLevel="0" collapsed="false">
      <c r="A542" s="0" t="str">
        <f aca="false">references!B$10</f>
        <v>CHE/MAR1982</v>
      </c>
      <c r="B542" s="0" t="n">
        <v>43</v>
      </c>
      <c r="C542" s="0" t="n">
        <v>300</v>
      </c>
      <c r="D542" s="0" t="str">
        <f aca="false">references!G$10</f>
        <v>SiO2(am)</v>
      </c>
      <c r="E542" s="0" t="str">
        <f aca="false">references_description!G$34</f>
        <v>MgCl2</v>
      </c>
      <c r="H542" s="0" t="n">
        <v>1.5</v>
      </c>
      <c r="K542" s="0" t="n">
        <v>0.0229</v>
      </c>
    </row>
    <row r="543" customFormat="false" ht="14.5" hidden="false" customHeight="false" outlineLevel="0" collapsed="false">
      <c r="A543" s="0" t="str">
        <f aca="false">references!B$10</f>
        <v>CHE/MAR1982</v>
      </c>
      <c r="B543" s="0" t="n">
        <v>44</v>
      </c>
      <c r="C543" s="0" t="n">
        <v>300</v>
      </c>
      <c r="D543" s="0" t="str">
        <f aca="false">references!G$10</f>
        <v>SiO2(am)</v>
      </c>
      <c r="E543" s="0" t="str">
        <f aca="false">references_description!G$34</f>
        <v>MgCl2</v>
      </c>
      <c r="H543" s="0" t="n">
        <v>1.5</v>
      </c>
      <c r="K543" s="0" t="n">
        <v>0.0201</v>
      </c>
    </row>
    <row r="544" customFormat="false" ht="14.5" hidden="false" customHeight="false" outlineLevel="0" collapsed="false">
      <c r="A544" s="0" t="str">
        <f aca="false">references!B$10</f>
        <v>CHE/MAR1982</v>
      </c>
      <c r="B544" s="0" t="n">
        <v>45</v>
      </c>
      <c r="C544" s="0" t="n">
        <v>300</v>
      </c>
      <c r="D544" s="0" t="str">
        <f aca="false">references!G$10</f>
        <v>SiO2(am)</v>
      </c>
      <c r="E544" s="0" t="str">
        <f aca="false">references_description!G$34</f>
        <v>MgCl2</v>
      </c>
      <c r="H544" s="0" t="n">
        <v>2.05</v>
      </c>
      <c r="K544" s="0" t="n">
        <v>0.0201</v>
      </c>
    </row>
    <row r="545" customFormat="false" ht="14.5" hidden="false" customHeight="false" outlineLevel="0" collapsed="false">
      <c r="A545" s="0" t="str">
        <f aca="false">references!B$10</f>
        <v>CHE/MAR1982</v>
      </c>
      <c r="B545" s="0" t="n">
        <v>46</v>
      </c>
      <c r="C545" s="0" t="n">
        <v>300</v>
      </c>
      <c r="D545" s="0" t="str">
        <f aca="false">references!G$10</f>
        <v>SiO2(am)</v>
      </c>
      <c r="E545" s="0" t="str">
        <f aca="false">references_description!G$34</f>
        <v>MgCl2</v>
      </c>
      <c r="H545" s="0" t="n">
        <v>2.05</v>
      </c>
      <c r="K545" s="0" t="n">
        <v>0.0177</v>
      </c>
    </row>
    <row r="546" customFormat="false" ht="14.5" hidden="false" customHeight="false" outlineLevel="0" collapsed="false">
      <c r="A546" s="0" t="str">
        <f aca="false">references!B$10</f>
        <v>CHE/MAR1982</v>
      </c>
      <c r="B546" s="0" t="n">
        <v>47</v>
      </c>
      <c r="C546" s="0" t="n">
        <v>300</v>
      </c>
      <c r="D546" s="0" t="str">
        <f aca="false">references!G$10</f>
        <v>SiO2(am)</v>
      </c>
      <c r="E546" s="0" t="str">
        <f aca="false">references_description!G$34</f>
        <v>MgCl2</v>
      </c>
      <c r="H546" s="0" t="n">
        <v>2.86</v>
      </c>
      <c r="K546" s="0" t="n">
        <v>0.0194</v>
      </c>
    </row>
    <row r="547" customFormat="false" ht="14.5" hidden="false" customHeight="false" outlineLevel="0" collapsed="false">
      <c r="A547" s="0" t="str">
        <f aca="false">references!B$10</f>
        <v>CHE/MAR1982</v>
      </c>
      <c r="B547" s="0" t="n">
        <v>48</v>
      </c>
      <c r="C547" s="0" t="n">
        <v>300</v>
      </c>
      <c r="D547" s="0" t="str">
        <f aca="false">references!G$10</f>
        <v>SiO2(am)</v>
      </c>
      <c r="E547" s="0" t="str">
        <f aca="false">references_description!G$34</f>
        <v>MgCl2</v>
      </c>
      <c r="H547" s="0" t="n">
        <v>5.1</v>
      </c>
      <c r="K547" s="0" t="n">
        <v>0.00744</v>
      </c>
    </row>
    <row r="548" customFormat="false" ht="14.5" hidden="false" customHeight="false" outlineLevel="0" collapsed="false">
      <c r="A548" s="0" t="str">
        <f aca="false">references!B$10</f>
        <v>CHE/MAR1982</v>
      </c>
      <c r="B548" s="0" t="n">
        <v>1</v>
      </c>
      <c r="C548" s="0" t="n">
        <v>100</v>
      </c>
      <c r="D548" s="0" t="str">
        <f aca="false">references!G$10</f>
        <v>SiO2(am)</v>
      </c>
      <c r="E548" s="0" t="str">
        <f aca="false">references_description!G$35</f>
        <v>MgSO4</v>
      </c>
      <c r="H548" s="0" t="n">
        <v>0.06</v>
      </c>
      <c r="K548" s="0" t="n">
        <v>0.00602</v>
      </c>
    </row>
    <row r="549" customFormat="false" ht="14.5" hidden="false" customHeight="false" outlineLevel="0" collapsed="false">
      <c r="A549" s="0" t="str">
        <f aca="false">references!B$10</f>
        <v>CHE/MAR1982</v>
      </c>
      <c r="B549" s="0" t="n">
        <v>2</v>
      </c>
      <c r="C549" s="0" t="n">
        <v>100</v>
      </c>
      <c r="D549" s="0" t="str">
        <f aca="false">references!G$10</f>
        <v>SiO2(am)</v>
      </c>
      <c r="E549" s="0" t="str">
        <f aca="false">references_description!G$35</f>
        <v>MgSO4</v>
      </c>
      <c r="H549" s="0" t="n">
        <v>0.64</v>
      </c>
      <c r="K549" s="0" t="n">
        <v>0.0056</v>
      </c>
    </row>
    <row r="550" customFormat="false" ht="14.5" hidden="false" customHeight="false" outlineLevel="0" collapsed="false">
      <c r="A550" s="0" t="str">
        <f aca="false">references!B$10</f>
        <v>CHE/MAR1982</v>
      </c>
      <c r="B550" s="0" t="n">
        <v>3</v>
      </c>
      <c r="C550" s="0" t="n">
        <v>100</v>
      </c>
      <c r="D550" s="0" t="str">
        <f aca="false">references!G$10</f>
        <v>SiO2(am)</v>
      </c>
      <c r="E550" s="0" t="str">
        <f aca="false">references_description!G$35</f>
        <v>MgSO4</v>
      </c>
      <c r="H550" s="0" t="n">
        <v>1</v>
      </c>
      <c r="K550" s="0" t="n">
        <v>0.00489</v>
      </c>
    </row>
    <row r="551" customFormat="false" ht="14.5" hidden="false" customHeight="false" outlineLevel="0" collapsed="false">
      <c r="A551" s="0" t="str">
        <f aca="false">references!B$10</f>
        <v>CHE/MAR1982</v>
      </c>
      <c r="B551" s="0" t="n">
        <v>4</v>
      </c>
      <c r="C551" s="0" t="n">
        <v>100</v>
      </c>
      <c r="D551" s="0" t="str">
        <f aca="false">references!G$10</f>
        <v>SiO2(am)</v>
      </c>
      <c r="E551" s="0" t="str">
        <f aca="false">references_description!G$35</f>
        <v>MgSO4</v>
      </c>
      <c r="H551" s="0" t="n">
        <v>1.2</v>
      </c>
      <c r="K551" s="0" t="n">
        <v>0.00433</v>
      </c>
    </row>
    <row r="552" customFormat="false" ht="14.5" hidden="false" customHeight="false" outlineLevel="0" collapsed="false">
      <c r="A552" s="0" t="str">
        <f aca="false">references!B$10</f>
        <v>CHE/MAR1982</v>
      </c>
      <c r="B552" s="0" t="n">
        <v>5</v>
      </c>
      <c r="C552" s="0" t="n">
        <v>100</v>
      </c>
      <c r="D552" s="0" t="str">
        <f aca="false">references!G$10</f>
        <v>SiO2(am)</v>
      </c>
      <c r="E552" s="0" t="str">
        <f aca="false">references_description!G$35</f>
        <v>MgSO4</v>
      </c>
      <c r="H552" s="0" t="n">
        <v>1.31</v>
      </c>
      <c r="K552" s="0" t="n">
        <v>0.00502</v>
      </c>
    </row>
    <row r="553" customFormat="false" ht="14.5" hidden="false" customHeight="false" outlineLevel="0" collapsed="false">
      <c r="A553" s="0" t="str">
        <f aca="false">references!B$10</f>
        <v>CHE/MAR1982</v>
      </c>
      <c r="B553" s="0" t="n">
        <v>6</v>
      </c>
      <c r="C553" s="0" t="n">
        <v>100</v>
      </c>
      <c r="D553" s="0" t="str">
        <f aca="false">references!G$10</f>
        <v>SiO2(am)</v>
      </c>
      <c r="E553" s="0" t="str">
        <f aca="false">references_description!G$35</f>
        <v>MgSO4</v>
      </c>
      <c r="H553" s="0" t="n">
        <v>1.92</v>
      </c>
      <c r="K553" s="0" t="n">
        <v>0.00463</v>
      </c>
    </row>
    <row r="554" customFormat="false" ht="14.5" hidden="false" customHeight="false" outlineLevel="0" collapsed="false">
      <c r="A554" s="0" t="str">
        <f aca="false">references!B$10</f>
        <v>CHE/MAR1982</v>
      </c>
      <c r="B554" s="0" t="n">
        <v>7</v>
      </c>
      <c r="C554" s="0" t="n">
        <v>100</v>
      </c>
      <c r="D554" s="0" t="str">
        <f aca="false">references!G$10</f>
        <v>SiO2(am)</v>
      </c>
      <c r="E554" s="0" t="str">
        <f aca="false">references_description!G$35</f>
        <v>MgSO4</v>
      </c>
      <c r="H554" s="0" t="n">
        <v>2.27</v>
      </c>
      <c r="K554" s="0" t="n">
        <v>0.00354</v>
      </c>
    </row>
    <row r="555" customFormat="false" ht="14.5" hidden="false" customHeight="false" outlineLevel="0" collapsed="false">
      <c r="A555" s="0" t="str">
        <f aca="false">references!B$10</f>
        <v>CHE/MAR1982</v>
      </c>
      <c r="B555" s="0" t="n">
        <v>8</v>
      </c>
      <c r="C555" s="0" t="n">
        <v>100</v>
      </c>
      <c r="D555" s="0" t="str">
        <f aca="false">references!G$10</f>
        <v>SiO2(am)</v>
      </c>
      <c r="E555" s="0" t="str">
        <f aca="false">references_description!G$35</f>
        <v>MgSO4</v>
      </c>
      <c r="H555" s="0" t="n">
        <v>3.61</v>
      </c>
      <c r="K555" s="0" t="n">
        <v>0.00372</v>
      </c>
    </row>
    <row r="556" customFormat="false" ht="14.5" hidden="false" customHeight="false" outlineLevel="0" collapsed="false">
      <c r="A556" s="0" t="str">
        <f aca="false">references!B$10</f>
        <v>CHE/MAR1982</v>
      </c>
      <c r="B556" s="0" t="n">
        <v>9</v>
      </c>
      <c r="C556" s="0" t="n">
        <v>150</v>
      </c>
      <c r="D556" s="0" t="str">
        <f aca="false">references!G$10</f>
        <v>SiO2(am)</v>
      </c>
      <c r="E556" s="0" t="str">
        <f aca="false">references_description!G$35</f>
        <v>MgSO4</v>
      </c>
      <c r="H556" s="0" t="n">
        <v>0.06</v>
      </c>
      <c r="K556" s="0" t="n">
        <v>0.00984</v>
      </c>
    </row>
    <row r="557" customFormat="false" ht="14.5" hidden="false" customHeight="false" outlineLevel="0" collapsed="false">
      <c r="A557" s="0" t="str">
        <f aca="false">references!B$10</f>
        <v>CHE/MAR1982</v>
      </c>
      <c r="B557" s="0" t="n">
        <v>10</v>
      </c>
      <c r="C557" s="0" t="n">
        <v>150</v>
      </c>
      <c r="D557" s="0" t="str">
        <f aca="false">references!G$10</f>
        <v>SiO2(am)</v>
      </c>
      <c r="E557" s="0" t="str">
        <f aca="false">references_description!G$35</f>
        <v>MgSO4</v>
      </c>
      <c r="H557" s="0" t="n">
        <v>0.06</v>
      </c>
      <c r="K557" s="0" t="n">
        <v>0.00937</v>
      </c>
    </row>
    <row r="558" customFormat="false" ht="14.5" hidden="false" customHeight="false" outlineLevel="0" collapsed="false">
      <c r="A558" s="0" t="str">
        <f aca="false">references!B$10</f>
        <v>CHE/MAR1982</v>
      </c>
      <c r="B558" s="0" t="n">
        <v>11</v>
      </c>
      <c r="C558" s="0" t="n">
        <v>150</v>
      </c>
      <c r="D558" s="0" t="str">
        <f aca="false">references!G$10</f>
        <v>SiO2(am)</v>
      </c>
      <c r="E558" s="0" t="str">
        <f aca="false">references_description!G$35</f>
        <v>MgSO4</v>
      </c>
      <c r="H558" s="0" t="n">
        <v>0.06</v>
      </c>
      <c r="K558" s="0" t="n">
        <v>0.00939</v>
      </c>
    </row>
    <row r="559" customFormat="false" ht="14.5" hidden="false" customHeight="false" outlineLevel="0" collapsed="false">
      <c r="A559" s="0" t="str">
        <f aca="false">references!B$10</f>
        <v>CHE/MAR1982</v>
      </c>
      <c r="B559" s="0" t="n">
        <v>12</v>
      </c>
      <c r="C559" s="0" t="n">
        <v>150</v>
      </c>
      <c r="D559" s="0" t="str">
        <f aca="false">references!G$10</f>
        <v>SiO2(am)</v>
      </c>
      <c r="E559" s="0" t="str">
        <f aca="false">references_description!G$35</f>
        <v>MgSO4</v>
      </c>
      <c r="H559" s="0" t="n">
        <v>0.64</v>
      </c>
      <c r="K559" s="0" t="n">
        <v>0.00958</v>
      </c>
    </row>
    <row r="560" customFormat="false" ht="14.5" hidden="false" customHeight="false" outlineLevel="0" collapsed="false">
      <c r="A560" s="0" t="str">
        <f aca="false">references!B$10</f>
        <v>CHE/MAR1982</v>
      </c>
      <c r="B560" s="0" t="n">
        <v>13</v>
      </c>
      <c r="C560" s="0" t="n">
        <v>150</v>
      </c>
      <c r="D560" s="0" t="str">
        <f aca="false">references!G$10</f>
        <v>SiO2(am)</v>
      </c>
      <c r="E560" s="0" t="str">
        <f aca="false">references_description!G$35</f>
        <v>MgSO4</v>
      </c>
      <c r="H560" s="0" t="n">
        <v>0.64</v>
      </c>
      <c r="K560" s="0" t="n">
        <v>0.00958</v>
      </c>
    </row>
    <row r="561" customFormat="false" ht="14.5" hidden="false" customHeight="false" outlineLevel="0" collapsed="false">
      <c r="A561" s="0" t="str">
        <f aca="false">references!B$10</f>
        <v>CHE/MAR1982</v>
      </c>
      <c r="B561" s="0" t="n">
        <v>14</v>
      </c>
      <c r="C561" s="0" t="n">
        <v>150</v>
      </c>
      <c r="D561" s="0" t="str">
        <f aca="false">references!G$10</f>
        <v>SiO2(am)</v>
      </c>
      <c r="E561" s="0" t="str">
        <f aca="false">references_description!G$35</f>
        <v>MgSO4</v>
      </c>
      <c r="H561" s="0" t="n">
        <v>0.64</v>
      </c>
      <c r="K561" s="0" t="n">
        <v>0.00913</v>
      </c>
    </row>
    <row r="562" customFormat="false" ht="14.5" hidden="false" customHeight="false" outlineLevel="0" collapsed="false">
      <c r="A562" s="0" t="str">
        <f aca="false">references!B$10</f>
        <v>CHE/MAR1982</v>
      </c>
      <c r="B562" s="0" t="n">
        <v>15</v>
      </c>
      <c r="C562" s="0" t="n">
        <v>150</v>
      </c>
      <c r="D562" s="0" t="str">
        <f aca="false">references!G$10</f>
        <v>SiO2(am)</v>
      </c>
      <c r="E562" s="0" t="str">
        <f aca="false">references_description!G$35</f>
        <v>MgSO4</v>
      </c>
      <c r="H562" s="0" t="n">
        <v>1</v>
      </c>
      <c r="K562" s="0" t="n">
        <v>0.00872</v>
      </c>
    </row>
    <row r="563" customFormat="false" ht="14.5" hidden="false" customHeight="false" outlineLevel="0" collapsed="false">
      <c r="A563" s="0" t="str">
        <f aca="false">references!B$10</f>
        <v>CHE/MAR1982</v>
      </c>
      <c r="B563" s="0" t="n">
        <v>16</v>
      </c>
      <c r="C563" s="0" t="n">
        <v>150</v>
      </c>
      <c r="D563" s="0" t="str">
        <f aca="false">references!G$10</f>
        <v>SiO2(am)</v>
      </c>
      <c r="E563" s="0" t="str">
        <f aca="false">references_description!G$35</f>
        <v>MgSO4</v>
      </c>
      <c r="H563" s="0" t="n">
        <v>1</v>
      </c>
      <c r="K563" s="0" t="n">
        <v>0.0086</v>
      </c>
    </row>
    <row r="564" customFormat="false" ht="14.5" hidden="false" customHeight="false" outlineLevel="0" collapsed="false">
      <c r="A564" s="0" t="str">
        <f aca="false">references!B$10</f>
        <v>CHE/MAR1982</v>
      </c>
      <c r="B564" s="0" t="n">
        <v>17</v>
      </c>
      <c r="C564" s="0" t="n">
        <v>150</v>
      </c>
      <c r="D564" s="0" t="str">
        <f aca="false">references!G$10</f>
        <v>SiO2(am)</v>
      </c>
      <c r="E564" s="0" t="str">
        <f aca="false">references_description!G$35</f>
        <v>MgSO4</v>
      </c>
      <c r="H564" s="0" t="n">
        <v>1</v>
      </c>
      <c r="K564" s="0" t="n">
        <v>0.00864</v>
      </c>
    </row>
    <row r="565" customFormat="false" ht="14.5" hidden="false" customHeight="false" outlineLevel="0" collapsed="false">
      <c r="A565" s="0" t="str">
        <f aca="false">references!B$10</f>
        <v>CHE/MAR1982</v>
      </c>
      <c r="B565" s="0" t="n">
        <v>18</v>
      </c>
      <c r="C565" s="0" t="n">
        <v>150</v>
      </c>
      <c r="D565" s="0" t="str">
        <f aca="false">references!G$10</f>
        <v>SiO2(am)</v>
      </c>
      <c r="E565" s="0" t="str">
        <f aca="false">references_description!G$35</f>
        <v>MgSO4</v>
      </c>
      <c r="H565" s="0" t="n">
        <v>1.2</v>
      </c>
      <c r="K565" s="0" t="n">
        <v>0.00859</v>
      </c>
    </row>
    <row r="566" customFormat="false" ht="14.5" hidden="false" customHeight="false" outlineLevel="0" collapsed="false">
      <c r="A566" s="0" t="str">
        <f aca="false">references!B$10</f>
        <v>CHE/MAR1982</v>
      </c>
      <c r="B566" s="0" t="n">
        <v>19</v>
      </c>
      <c r="C566" s="0" t="n">
        <v>150</v>
      </c>
      <c r="D566" s="0" t="str">
        <f aca="false">references!G$10</f>
        <v>SiO2(am)</v>
      </c>
      <c r="E566" s="0" t="str">
        <f aca="false">references_description!G$35</f>
        <v>MgSO4</v>
      </c>
      <c r="H566" s="0" t="n">
        <v>1.39</v>
      </c>
      <c r="K566" s="0" t="n">
        <v>0.00847</v>
      </c>
    </row>
    <row r="567" customFormat="false" ht="14.5" hidden="false" customHeight="false" outlineLevel="0" collapsed="false">
      <c r="A567" s="0" t="str">
        <f aca="false">references!B$10</f>
        <v>CHE/MAR1982</v>
      </c>
      <c r="B567" s="0" t="n">
        <v>20</v>
      </c>
      <c r="C567" s="0" t="n">
        <v>150</v>
      </c>
      <c r="D567" s="0" t="str">
        <f aca="false">references!G$10</f>
        <v>SiO2(am)</v>
      </c>
      <c r="E567" s="0" t="str">
        <f aca="false">references_description!G$35</f>
        <v>MgSO4</v>
      </c>
      <c r="H567" s="0" t="n">
        <v>1.39</v>
      </c>
      <c r="K567" s="0" t="n">
        <v>0.00858</v>
      </c>
    </row>
    <row r="568" customFormat="false" ht="14.5" hidden="false" customHeight="false" outlineLevel="0" collapsed="false">
      <c r="A568" s="0" t="str">
        <f aca="false">references!B$10</f>
        <v>CHE/MAR1982</v>
      </c>
      <c r="B568" s="0" t="n">
        <v>21</v>
      </c>
      <c r="C568" s="0" t="n">
        <v>150</v>
      </c>
      <c r="D568" s="0" t="str">
        <f aca="false">references!G$10</f>
        <v>SiO2(am)</v>
      </c>
      <c r="E568" s="0" t="str">
        <f aca="false">references_description!G$35</f>
        <v>MgSO4</v>
      </c>
      <c r="H568" s="0" t="n">
        <v>1.57</v>
      </c>
      <c r="K568" s="0" t="n">
        <v>0.00834</v>
      </c>
    </row>
    <row r="569" customFormat="false" ht="14.5" hidden="false" customHeight="false" outlineLevel="0" collapsed="false">
      <c r="A569" s="0" t="str">
        <f aca="false">references!B$10</f>
        <v>CHE/MAR1982</v>
      </c>
      <c r="B569" s="0" t="n">
        <v>22</v>
      </c>
      <c r="C569" s="0" t="n">
        <v>150</v>
      </c>
      <c r="D569" s="0" t="str">
        <f aca="false">references!G$10</f>
        <v>SiO2(am)</v>
      </c>
      <c r="E569" s="0" t="str">
        <f aca="false">references_description!G$35</f>
        <v>MgSO4</v>
      </c>
      <c r="H569" s="0" t="n">
        <v>1.92</v>
      </c>
      <c r="K569" s="0" t="n">
        <v>0.00864</v>
      </c>
    </row>
    <row r="570" customFormat="false" ht="14.5" hidden="false" customHeight="false" outlineLevel="0" collapsed="false">
      <c r="A570" s="0" t="str">
        <f aca="false">references!B$10</f>
        <v>CHE/MAR1982</v>
      </c>
      <c r="B570" s="0" t="n">
        <v>23</v>
      </c>
      <c r="C570" s="0" t="n">
        <v>150</v>
      </c>
      <c r="D570" s="0" t="str">
        <f aca="false">references!G$10</f>
        <v>SiO2(am)</v>
      </c>
      <c r="E570" s="0" t="str">
        <f aca="false">references_description!G$35</f>
        <v>MgSO4</v>
      </c>
      <c r="H570" s="0" t="n">
        <v>2.27</v>
      </c>
      <c r="K570" s="0" t="n">
        <v>0.0087</v>
      </c>
    </row>
    <row r="571" customFormat="false" ht="14.5" hidden="false" customHeight="false" outlineLevel="0" collapsed="false">
      <c r="A571" s="0" t="str">
        <f aca="false">references!B$10</f>
        <v>CHE/MAR1982</v>
      </c>
      <c r="B571" s="0" t="n">
        <v>24</v>
      </c>
      <c r="C571" s="0" t="n">
        <v>200</v>
      </c>
      <c r="D571" s="0" t="str">
        <f aca="false">references!G$10</f>
        <v>SiO2(am)</v>
      </c>
      <c r="E571" s="0" t="str">
        <f aca="false">references_description!G$35</f>
        <v>MgSO4</v>
      </c>
      <c r="H571" s="0" t="n">
        <v>0.06</v>
      </c>
      <c r="K571" s="0" t="n">
        <v>0.0158</v>
      </c>
    </row>
    <row r="572" customFormat="false" ht="14.5" hidden="false" customHeight="false" outlineLevel="0" collapsed="false">
      <c r="A572" s="0" t="str">
        <f aca="false">references!B$10</f>
        <v>CHE/MAR1982</v>
      </c>
      <c r="B572" s="0" t="n">
        <v>25</v>
      </c>
      <c r="C572" s="0" t="n">
        <v>200</v>
      </c>
      <c r="D572" s="0" t="str">
        <f aca="false">references!G$10</f>
        <v>SiO2(am)</v>
      </c>
      <c r="E572" s="0" t="str">
        <f aca="false">references_description!G$35</f>
        <v>MgSO4</v>
      </c>
      <c r="H572" s="0" t="n">
        <v>0.11</v>
      </c>
      <c r="K572" s="0" t="n">
        <v>0.0153</v>
      </c>
    </row>
    <row r="573" customFormat="false" ht="14.5" hidden="false" customHeight="false" outlineLevel="0" collapsed="false">
      <c r="A573" s="0" t="str">
        <f aca="false">references!B$10</f>
        <v>CHE/MAR1982</v>
      </c>
      <c r="B573" s="0" t="n">
        <v>26</v>
      </c>
      <c r="C573" s="0" t="n">
        <v>200</v>
      </c>
      <c r="D573" s="0" t="str">
        <f aca="false">references!G$10</f>
        <v>SiO2(am)</v>
      </c>
      <c r="E573" s="0" t="str">
        <f aca="false">references_description!G$35</f>
        <v>MgSO4</v>
      </c>
      <c r="H573" s="0" t="n">
        <v>0.11</v>
      </c>
      <c r="K573" s="0" t="n">
        <v>0.0158</v>
      </c>
    </row>
    <row r="574" customFormat="false" ht="14.5" hidden="false" customHeight="false" outlineLevel="0" collapsed="false">
      <c r="A574" s="0" t="str">
        <f aca="false">references!B$10</f>
        <v>CHE/MAR1982</v>
      </c>
      <c r="B574" s="0" t="n">
        <v>27</v>
      </c>
      <c r="C574" s="0" t="n">
        <v>200</v>
      </c>
      <c r="D574" s="0" t="str">
        <f aca="false">references!G$10</f>
        <v>SiO2(am)</v>
      </c>
      <c r="E574" s="0" t="str">
        <f aca="false">references_description!G$35</f>
        <v>MgSO4</v>
      </c>
      <c r="H574" s="0" t="n">
        <v>0.11</v>
      </c>
      <c r="K574" s="0" t="n">
        <v>0.0159</v>
      </c>
    </row>
    <row r="575" customFormat="false" ht="14.5" hidden="false" customHeight="false" outlineLevel="0" collapsed="false">
      <c r="A575" s="0" t="str">
        <f aca="false">references!B$10</f>
        <v>CHE/MAR1982</v>
      </c>
      <c r="B575" s="0" t="n">
        <v>28</v>
      </c>
      <c r="C575" s="0" t="n">
        <v>250</v>
      </c>
      <c r="D575" s="0" t="str">
        <f aca="false">references!G$10</f>
        <v>SiO2(am)</v>
      </c>
      <c r="E575" s="0" t="str">
        <f aca="false">references_description!G$35</f>
        <v>MgSO4</v>
      </c>
      <c r="H575" s="0" t="n">
        <v>0.013</v>
      </c>
      <c r="K575" s="0" t="n">
        <v>0.0205</v>
      </c>
    </row>
    <row r="576" customFormat="false" ht="14.5" hidden="false" customHeight="false" outlineLevel="0" collapsed="false">
      <c r="A576" s="0" t="str">
        <f aca="false">references!B$10</f>
        <v>CHE/MAR1982</v>
      </c>
      <c r="B576" s="0" t="n">
        <v>29</v>
      </c>
      <c r="C576" s="0" t="n">
        <v>250</v>
      </c>
      <c r="D576" s="0" t="str">
        <f aca="false">references!G$10</f>
        <v>SiO2(am)</v>
      </c>
      <c r="E576" s="0" t="str">
        <f aca="false">references_description!G$35</f>
        <v>MgSO4</v>
      </c>
      <c r="H576" s="0" t="n">
        <v>0.013</v>
      </c>
      <c r="K576" s="0" t="n">
        <v>0.021</v>
      </c>
    </row>
    <row r="577" customFormat="false" ht="14.5" hidden="false" customHeight="false" outlineLevel="0" collapsed="false">
      <c r="A577" s="0" t="str">
        <f aca="false">references!B$10</f>
        <v>CHE/MAR1982</v>
      </c>
      <c r="B577" s="0" t="n">
        <v>30</v>
      </c>
      <c r="C577" s="0" t="n">
        <v>250</v>
      </c>
      <c r="D577" s="0" t="str">
        <f aca="false">references!G$10</f>
        <v>SiO2(am)</v>
      </c>
      <c r="E577" s="0" t="str">
        <f aca="false">references_description!G$35</f>
        <v>MgSO4</v>
      </c>
      <c r="H577" s="0" t="n">
        <v>0.013</v>
      </c>
      <c r="K577" s="0" t="n">
        <v>0.0211</v>
      </c>
    </row>
    <row r="578" customFormat="false" ht="14.5" hidden="false" customHeight="false" outlineLevel="0" collapsed="false">
      <c r="A578" s="0" t="str">
        <f aca="false">references_description!B$36</f>
        <v>MEY/WIL2008</v>
      </c>
      <c r="B578" s="0" t="n">
        <v>1</v>
      </c>
      <c r="C578" s="0" t="n">
        <v>45</v>
      </c>
      <c r="D578" s="0" t="str">
        <f aca="false">references!G$5</f>
        <v>SiO2(am)</v>
      </c>
      <c r="E578" s="0" t="str">
        <f aca="false">references_description!G$36</f>
        <v>NaCl</v>
      </c>
      <c r="H578" s="0" t="n">
        <v>0</v>
      </c>
      <c r="K578" s="0" t="n">
        <v>0.00272841</v>
      </c>
    </row>
    <row r="579" customFormat="false" ht="14.5" hidden="false" customHeight="false" outlineLevel="0" collapsed="false">
      <c r="A579" s="0" t="str">
        <f aca="false">references_description!B$36</f>
        <v>MEY/WIL2008</v>
      </c>
      <c r="B579" s="0" t="n">
        <v>2</v>
      </c>
      <c r="C579" s="0" t="n">
        <v>45</v>
      </c>
      <c r="D579" s="0" t="str">
        <f aca="false">references!G$5</f>
        <v>SiO2(am)</v>
      </c>
      <c r="E579" s="0" t="str">
        <f aca="false">references_description!G$36</f>
        <v>NaCl</v>
      </c>
      <c r="H579" s="0" t="n">
        <v>0.94662</v>
      </c>
      <c r="K579" s="0" t="n">
        <v>0.00224659</v>
      </c>
    </row>
    <row r="580" customFormat="false" ht="14.5" hidden="false" customHeight="false" outlineLevel="0" collapsed="false">
      <c r="A580" s="0" t="str">
        <f aca="false">references_description!B$36</f>
        <v>MEY/WIL2008</v>
      </c>
      <c r="B580" s="0" t="n">
        <v>3</v>
      </c>
      <c r="C580" s="0" t="n">
        <v>45</v>
      </c>
      <c r="D580" s="0" t="str">
        <f aca="false">references!G$5</f>
        <v>SiO2(am)</v>
      </c>
      <c r="E580" s="0" t="str">
        <f aca="false">references_description!G$36</f>
        <v>NaCl</v>
      </c>
      <c r="H580" s="0" t="n">
        <v>1.9979</v>
      </c>
      <c r="K580" s="0" t="n">
        <v>0.00176007</v>
      </c>
    </row>
    <row r="581" customFormat="false" ht="14.5" hidden="false" customHeight="false" outlineLevel="0" collapsed="false">
      <c r="A581" s="0" t="str">
        <f aca="false">references_description!B$36</f>
        <v>MEY/WIL2008</v>
      </c>
      <c r="B581" s="0" t="n">
        <v>4</v>
      </c>
      <c r="C581" s="0" t="n">
        <v>45</v>
      </c>
      <c r="D581" s="0" t="str">
        <f aca="false">references!G$5</f>
        <v>SiO2(am)</v>
      </c>
      <c r="E581" s="0" t="str">
        <f aca="false">references_description!G$36</f>
        <v>NaCl</v>
      </c>
      <c r="H581" s="0" t="n">
        <v>3.22019</v>
      </c>
      <c r="K581" s="0" t="n">
        <v>0.00140665</v>
      </c>
    </row>
    <row r="582" customFormat="false" ht="14.5" hidden="false" customHeight="false" outlineLevel="0" collapsed="false">
      <c r="A582" s="0" t="str">
        <f aca="false">references_description!B$36</f>
        <v>MEY/WIL2008</v>
      </c>
      <c r="B582" s="0" t="n">
        <v>5</v>
      </c>
      <c r="C582" s="0" t="n">
        <v>45</v>
      </c>
      <c r="D582" s="0" t="str">
        <f aca="false">references!G$5</f>
        <v>SiO2(am)</v>
      </c>
      <c r="E582" s="0" t="str">
        <f aca="false">references_description!G$36</f>
        <v>NaCl</v>
      </c>
      <c r="H582" s="0" t="n">
        <v>4.53748</v>
      </c>
      <c r="K582" s="0" t="n">
        <v>0.00108222</v>
      </c>
    </row>
    <row r="583" customFormat="false" ht="14.5" hidden="false" customHeight="false" outlineLevel="0" collapsed="false">
      <c r="A583" s="0" t="str">
        <f aca="false">references_description!B$36</f>
        <v>MEY/WIL2008</v>
      </c>
      <c r="B583" s="0" t="n">
        <v>6</v>
      </c>
      <c r="C583" s="0" t="n">
        <v>45</v>
      </c>
      <c r="D583" s="0" t="str">
        <f aca="false">references!G$5</f>
        <v>SiO2(am)</v>
      </c>
      <c r="E583" s="0" t="str">
        <f aca="false">references_description!G$36</f>
        <v>NaCl</v>
      </c>
      <c r="H583" s="0" t="n">
        <v>5.79994</v>
      </c>
      <c r="K583" s="0" t="n">
        <v>0.00083199</v>
      </c>
    </row>
    <row r="584" customFormat="false" ht="14.5" hidden="false" customHeight="false" outlineLevel="0" collapsed="false">
      <c r="A584" s="0" t="str">
        <f aca="false">references_description!B$36</f>
        <v>MEY/WIL2008</v>
      </c>
      <c r="B584" s="0" t="n">
        <v>1</v>
      </c>
      <c r="C584" s="0" t="n">
        <v>45</v>
      </c>
      <c r="D584" s="0" t="str">
        <f aca="false">references!G$5</f>
        <v>SiO2(am)</v>
      </c>
      <c r="E584" s="0" t="str">
        <f aca="false">references_description!G$37</f>
        <v>KCl</v>
      </c>
      <c r="H584" s="0" t="n">
        <v>0</v>
      </c>
      <c r="K584" s="0" t="n">
        <v>0.00272841</v>
      </c>
    </row>
    <row r="585" customFormat="false" ht="14.5" hidden="false" customHeight="false" outlineLevel="0" collapsed="false">
      <c r="A585" s="0" t="str">
        <f aca="false">references_description!B$36</f>
        <v>MEY/WIL2008</v>
      </c>
      <c r="B585" s="0" t="n">
        <v>2</v>
      </c>
      <c r="C585" s="0" t="n">
        <v>45</v>
      </c>
      <c r="D585" s="0" t="str">
        <f aca="false">references!G$5</f>
        <v>SiO2(am)</v>
      </c>
      <c r="E585" s="0" t="str">
        <f aca="false">references_description!G$37</f>
        <v>KCl</v>
      </c>
      <c r="H585" s="0" t="n">
        <v>0.71111</v>
      </c>
      <c r="K585" s="0" t="n">
        <v>0.00250745</v>
      </c>
    </row>
    <row r="586" customFormat="false" ht="14.5" hidden="false" customHeight="false" outlineLevel="0" collapsed="false">
      <c r="A586" s="0" t="str">
        <f aca="false">references_description!B$36</f>
        <v>MEY/WIL2008</v>
      </c>
      <c r="B586" s="0" t="n">
        <v>3</v>
      </c>
      <c r="C586" s="0" t="n">
        <v>45</v>
      </c>
      <c r="D586" s="0" t="str">
        <f aca="false">references!G$5</f>
        <v>SiO2(am)</v>
      </c>
      <c r="E586" s="0" t="str">
        <f aca="false">references_description!G$37</f>
        <v>KCl</v>
      </c>
      <c r="H586" s="0" t="n">
        <v>1.5137</v>
      </c>
      <c r="K586" s="0" t="n">
        <v>0.00236991</v>
      </c>
    </row>
    <row r="587" customFormat="false" ht="14.5" hidden="false" customHeight="false" outlineLevel="0" collapsed="false">
      <c r="A587" s="0" t="str">
        <f aca="false">references_description!B$36</f>
        <v>MEY/WIL2008</v>
      </c>
      <c r="B587" s="0" t="n">
        <v>4</v>
      </c>
      <c r="C587" s="0" t="n">
        <v>45</v>
      </c>
      <c r="D587" s="0" t="str">
        <f aca="false">references!G$5</f>
        <v>SiO2(am)</v>
      </c>
      <c r="E587" s="0" t="str">
        <f aca="false">references_description!G$37</f>
        <v>KCl</v>
      </c>
      <c r="H587" s="0" t="n">
        <v>2.37285</v>
      </c>
      <c r="K587" s="0" t="n">
        <v>0.00222346</v>
      </c>
    </row>
    <row r="588" customFormat="false" ht="14.5" hidden="false" customHeight="false" outlineLevel="0" collapsed="false">
      <c r="A588" s="0" t="str">
        <f aca="false">references_description!B$36</f>
        <v>MEY/WIL2008</v>
      </c>
      <c r="B588" s="0" t="n">
        <v>5</v>
      </c>
      <c r="C588" s="0" t="n">
        <v>45</v>
      </c>
      <c r="D588" s="0" t="str">
        <f aca="false">references!G$5</f>
        <v>SiO2(am)</v>
      </c>
      <c r="E588" s="0" t="str">
        <f aca="false">references_description!G$37</f>
        <v>KCl</v>
      </c>
      <c r="H588" s="0" t="n">
        <v>3.37048</v>
      </c>
      <c r="K588" s="0" t="n">
        <v>0.0019908</v>
      </c>
    </row>
    <row r="589" customFormat="false" ht="14.5" hidden="false" customHeight="false" outlineLevel="0" collapsed="false">
      <c r="A589" s="0" t="str">
        <f aca="false">references_description!B$36</f>
        <v>MEY/WIL2008</v>
      </c>
      <c r="B589" s="0" t="n">
        <v>6</v>
      </c>
      <c r="C589" s="0" t="n">
        <v>45</v>
      </c>
      <c r="D589" s="0" t="str">
        <f aca="false">references!G$5</f>
        <v>SiO2(am)</v>
      </c>
      <c r="E589" s="0" t="str">
        <f aca="false">references_description!G$37</f>
        <v>KCl</v>
      </c>
      <c r="H589" s="0" t="n">
        <v>4.49782</v>
      </c>
      <c r="K589" s="0" t="n">
        <v>0.00184588</v>
      </c>
    </row>
    <row r="590" customFormat="false" ht="14.5" hidden="false" customHeight="false" outlineLevel="0" collapsed="false">
      <c r="A590" s="0" t="str">
        <f aca="false">references_description!B$36</f>
        <v>MEY/WIL2008</v>
      </c>
      <c r="B590" s="0" t="n">
        <v>1</v>
      </c>
      <c r="C590" s="0" t="n">
        <v>45</v>
      </c>
      <c r="D590" s="0" t="str">
        <f aca="false">references!G$5</f>
        <v>SiO2(am)</v>
      </c>
      <c r="E590" s="0" t="str">
        <f aca="false">references_description!G$38</f>
        <v>MgCl2</v>
      </c>
      <c r="H590" s="0" t="n">
        <v>0</v>
      </c>
      <c r="K590" s="0" t="n">
        <v>0.00272841</v>
      </c>
    </row>
    <row r="591" customFormat="false" ht="14.5" hidden="false" customHeight="false" outlineLevel="0" collapsed="false">
      <c r="A591" s="0" t="str">
        <f aca="false">references_description!B$36</f>
        <v>MEY/WIL2008</v>
      </c>
      <c r="B591" s="0" t="n">
        <v>2</v>
      </c>
      <c r="C591" s="0" t="n">
        <v>45</v>
      </c>
      <c r="D591" s="0" t="str">
        <f aca="false">references!G$5</f>
        <v>SiO2(am)</v>
      </c>
      <c r="E591" s="0" t="str">
        <f aca="false">references_description!G$38</f>
        <v>MgCl2</v>
      </c>
      <c r="H591" s="0" t="n">
        <v>0.83643</v>
      </c>
      <c r="K591" s="0" t="n">
        <v>0.00157385</v>
      </c>
    </row>
    <row r="592" customFormat="false" ht="14.5" hidden="false" customHeight="false" outlineLevel="0" collapsed="false">
      <c r="A592" s="0" t="str">
        <f aca="false">references_description!B$36</f>
        <v>MEY/WIL2008</v>
      </c>
      <c r="B592" s="0" t="n">
        <v>3</v>
      </c>
      <c r="C592" s="0" t="n">
        <v>45</v>
      </c>
      <c r="D592" s="0" t="str">
        <f aca="false">references!G$5</f>
        <v>SiO2(am)</v>
      </c>
      <c r="E592" s="0" t="str">
        <f aca="false">references_description!G$38</f>
        <v>MgCl2</v>
      </c>
      <c r="H592" s="0" t="n">
        <v>1.8326</v>
      </c>
      <c r="K592" s="0" t="n">
        <v>0.00079479</v>
      </c>
    </row>
    <row r="593" customFormat="false" ht="14.5" hidden="false" customHeight="false" outlineLevel="0" collapsed="false">
      <c r="A593" s="0" t="str">
        <f aca="false">references_description!B$36</f>
        <v>MEY/WIL2008</v>
      </c>
      <c r="B593" s="0" t="n">
        <v>4</v>
      </c>
      <c r="C593" s="0" t="n">
        <v>45</v>
      </c>
      <c r="D593" s="0" t="str">
        <f aca="false">references!G$5</f>
        <v>SiO2(am)</v>
      </c>
      <c r="E593" s="0" t="str">
        <f aca="false">references_description!G$38</f>
        <v>MgCl2</v>
      </c>
      <c r="H593" s="0" t="n">
        <v>2.97096</v>
      </c>
      <c r="K593" s="0" t="n">
        <v>0.00037237</v>
      </c>
    </row>
    <row r="594" customFormat="false" ht="14.5" hidden="false" customHeight="false" outlineLevel="0" collapsed="false">
      <c r="A594" s="0" t="str">
        <f aca="false">references_description!B$36</f>
        <v>MEY/WIL2008</v>
      </c>
      <c r="B594" s="0" t="n">
        <v>5</v>
      </c>
      <c r="C594" s="0" t="n">
        <v>45</v>
      </c>
      <c r="D594" s="0" t="str">
        <f aca="false">references!G$5</f>
        <v>SiO2(am)</v>
      </c>
      <c r="E594" s="0" t="str">
        <f aca="false">references_description!G$38</f>
        <v>MgCl2</v>
      </c>
      <c r="H594" s="0" t="n">
        <v>4.3589</v>
      </c>
      <c r="K594" s="0" t="n">
        <v>0.00012311</v>
      </c>
    </row>
    <row r="595" customFormat="false" ht="14.5" hidden="false" customHeight="false" outlineLevel="0" collapsed="false">
      <c r="A595" s="0" t="str">
        <f aca="false">references_description!B$36</f>
        <v>MEY/WIL2008</v>
      </c>
      <c r="B595" s="0" t="n">
        <v>6</v>
      </c>
      <c r="C595" s="0" t="n">
        <v>45</v>
      </c>
      <c r="D595" s="0" t="str">
        <f aca="false">references!G$5</f>
        <v>SiO2(am)</v>
      </c>
      <c r="E595" s="0" t="str">
        <f aca="false">references_description!G$38</f>
        <v>MgCl2</v>
      </c>
      <c r="H595" s="0" t="n">
        <v>5.78427</v>
      </c>
      <c r="K595" s="0" t="n">
        <v>3.539E-005</v>
      </c>
    </row>
    <row r="596" customFormat="false" ht="14.5" hidden="false" customHeight="false" outlineLevel="0" collapsed="false">
      <c r="A596" s="0" t="str">
        <f aca="false">references_description!B$36</f>
        <v>MEY/WIL2008</v>
      </c>
      <c r="B596" s="0" t="n">
        <v>1</v>
      </c>
      <c r="C596" s="0" t="n">
        <v>45</v>
      </c>
      <c r="D596" s="0" t="str">
        <f aca="false">references!G$5</f>
        <v>SiO2(am)</v>
      </c>
      <c r="E596" s="0" t="str">
        <f aca="false">references_description!G$39</f>
        <v>CaCl2</v>
      </c>
      <c r="H596" s="0" t="n">
        <v>0</v>
      </c>
      <c r="K596" s="0" t="n">
        <v>0.00272841</v>
      </c>
    </row>
    <row r="597" customFormat="false" ht="14.5" hidden="false" customHeight="false" outlineLevel="0" collapsed="false">
      <c r="A597" s="0" t="str">
        <f aca="false">references_description!B$36</f>
        <v>MEY/WIL2008</v>
      </c>
      <c r="B597" s="0" t="n">
        <v>2</v>
      </c>
      <c r="C597" s="0" t="n">
        <v>45</v>
      </c>
      <c r="D597" s="0" t="str">
        <f aca="false">references!G$5</f>
        <v>SiO2(am)</v>
      </c>
      <c r="E597" s="0" t="str">
        <f aca="false">references_description!G$39</f>
        <v>CaCl2</v>
      </c>
      <c r="H597" s="0" t="n">
        <v>0.70595</v>
      </c>
      <c r="K597" s="0" t="n">
        <v>0.0018043</v>
      </c>
    </row>
    <row r="598" customFormat="false" ht="14.5" hidden="false" customHeight="false" outlineLevel="0" collapsed="false">
      <c r="A598" s="0" t="str">
        <f aca="false">references_description!B$36</f>
        <v>MEY/WIL2008</v>
      </c>
      <c r="B598" s="0" t="n">
        <v>3</v>
      </c>
      <c r="C598" s="0" t="n">
        <v>45</v>
      </c>
      <c r="D598" s="0" t="str">
        <f aca="false">references!G$5</f>
        <v>SiO2(am)</v>
      </c>
      <c r="E598" s="0" t="str">
        <f aca="false">references_description!G$39</f>
        <v>CaCl2</v>
      </c>
      <c r="H598" s="0" t="n">
        <v>1.48979</v>
      </c>
      <c r="K598" s="0" t="n">
        <v>0.00109143</v>
      </c>
    </row>
    <row r="599" customFormat="false" ht="14.5" hidden="false" customHeight="false" outlineLevel="0" collapsed="false">
      <c r="A599" s="0" t="str">
        <f aca="false">references_description!B$36</f>
        <v>MEY/WIL2008</v>
      </c>
      <c r="B599" s="0" t="n">
        <v>4</v>
      </c>
      <c r="C599" s="0" t="n">
        <v>45</v>
      </c>
      <c r="D599" s="0" t="str">
        <f aca="false">references!G$5</f>
        <v>SiO2(am)</v>
      </c>
      <c r="E599" s="0" t="str">
        <f aca="false">references_description!G$39</f>
        <v>CaCl2</v>
      </c>
      <c r="H599" s="0" t="n">
        <v>2.48281</v>
      </c>
      <c r="K599" s="0" t="n">
        <v>0.00057978</v>
      </c>
    </row>
    <row r="600" customFormat="false" ht="14.5" hidden="false" customHeight="false" outlineLevel="0" collapsed="false">
      <c r="A600" s="0" t="str">
        <f aca="false">references_description!B$36</f>
        <v>MEY/WIL2008</v>
      </c>
      <c r="B600" s="0" t="n">
        <v>5</v>
      </c>
      <c r="C600" s="0" t="n">
        <v>45</v>
      </c>
      <c r="D600" s="0" t="str">
        <f aca="false">references!G$5</f>
        <v>SiO2(am)</v>
      </c>
      <c r="E600" s="0" t="str">
        <f aca="false">references_description!G$39</f>
        <v>CaCl2</v>
      </c>
      <c r="H600" s="0" t="n">
        <v>3.6602</v>
      </c>
      <c r="K600" s="0" t="n">
        <v>0.00026249</v>
      </c>
    </row>
    <row r="601" customFormat="false" ht="14.5" hidden="false" customHeight="false" outlineLevel="0" collapsed="false">
      <c r="A601" s="0" t="str">
        <f aca="false">references_description!B$36</f>
        <v>MEY/WIL2008</v>
      </c>
      <c r="B601" s="0" t="n">
        <v>6</v>
      </c>
      <c r="C601" s="0" t="n">
        <v>45</v>
      </c>
      <c r="D601" s="0" t="str">
        <f aca="false">references!G$5</f>
        <v>SiO2(am)</v>
      </c>
      <c r="E601" s="0" t="str">
        <f aca="false">references_description!G$39</f>
        <v>CaCl2</v>
      </c>
      <c r="H601" s="0" t="n">
        <v>4.80005</v>
      </c>
      <c r="K601" s="0" t="n">
        <v>0.00011369</v>
      </c>
    </row>
    <row r="602" customFormat="false" ht="14.5" hidden="false" customHeight="false" outlineLevel="0" collapsed="false">
      <c r="A602" s="0" t="str">
        <f aca="false">references_description!B$36</f>
        <v>MEY/WIL2008</v>
      </c>
      <c r="B602" s="0" t="n">
        <v>1</v>
      </c>
      <c r="C602" s="0" t="n">
        <v>45</v>
      </c>
      <c r="D602" s="0" t="str">
        <f aca="false">references!G$5</f>
        <v>SiO2(am)</v>
      </c>
      <c r="E602" s="0" t="str">
        <f aca="false">references_description!G$40</f>
        <v>Na2SO4</v>
      </c>
      <c r="H602" s="0" t="n">
        <v>0</v>
      </c>
      <c r="K602" s="0" t="n">
        <v>0.00272841</v>
      </c>
    </row>
    <row r="603" customFormat="false" ht="14.5" hidden="false" customHeight="false" outlineLevel="0" collapsed="false">
      <c r="A603" s="0" t="str">
        <f aca="false">references_description!B$36</f>
        <v>MEY/WIL2008</v>
      </c>
      <c r="B603" s="0" t="n">
        <v>2</v>
      </c>
      <c r="C603" s="0" t="n">
        <v>45</v>
      </c>
      <c r="D603" s="0" t="str">
        <f aca="false">references!G$5</f>
        <v>SiO2(am)</v>
      </c>
      <c r="E603" s="0" t="str">
        <f aca="false">references_description!G$40</f>
        <v>Na2SO4</v>
      </c>
      <c r="H603" s="0" t="n">
        <v>0.2986</v>
      </c>
      <c r="K603" s="0" t="n">
        <v>0.00277698</v>
      </c>
    </row>
    <row r="604" customFormat="false" ht="14.5" hidden="false" customHeight="false" outlineLevel="0" collapsed="false">
      <c r="A604" s="0" t="str">
        <f aca="false">references_description!B$36</f>
        <v>MEY/WIL2008</v>
      </c>
      <c r="B604" s="0" t="n">
        <v>3</v>
      </c>
      <c r="C604" s="0" t="n">
        <v>45</v>
      </c>
      <c r="D604" s="0" t="str">
        <f aca="false">references!G$5</f>
        <v>SiO2(am)</v>
      </c>
      <c r="E604" s="0" t="str">
        <f aca="false">references_description!G$40</f>
        <v>Na2SO4</v>
      </c>
      <c r="H604" s="0" t="n">
        <v>0.62402</v>
      </c>
      <c r="K604" s="0" t="n">
        <v>0.00297537</v>
      </c>
    </row>
    <row r="605" customFormat="false" ht="14.5" hidden="false" customHeight="false" outlineLevel="0" collapsed="false">
      <c r="A605" s="0" t="str">
        <f aca="false">references_description!B$36</f>
        <v>MEY/WIL2008</v>
      </c>
      <c r="B605" s="0" t="n">
        <v>4</v>
      </c>
      <c r="C605" s="0" t="n">
        <v>45</v>
      </c>
      <c r="D605" s="0" t="str">
        <f aca="false">references!G$5</f>
        <v>SiO2(am)</v>
      </c>
      <c r="E605" s="0" t="str">
        <f aca="false">references_description!G$40</f>
        <v>Na2SO4</v>
      </c>
      <c r="H605" s="0" t="n">
        <v>0.98103</v>
      </c>
      <c r="K605" s="0" t="n">
        <v>0.00260124</v>
      </c>
    </row>
    <row r="606" customFormat="false" ht="14.5" hidden="false" customHeight="false" outlineLevel="0" collapsed="false">
      <c r="A606" s="0" t="str">
        <f aca="false">references_description!B$36</f>
        <v>MEY/WIL2008</v>
      </c>
      <c r="B606" s="0" t="n">
        <v>5</v>
      </c>
      <c r="C606" s="0" t="n">
        <v>45</v>
      </c>
      <c r="D606" s="0" t="str">
        <f aca="false">references!G$5</f>
        <v>SiO2(am)</v>
      </c>
      <c r="E606" s="0" t="str">
        <f aca="false">references_description!G$40</f>
        <v>Na2SO4</v>
      </c>
      <c r="H606" s="0" t="n">
        <v>1.36258</v>
      </c>
      <c r="K606" s="0" t="n">
        <v>0.00249881</v>
      </c>
    </row>
    <row r="607" customFormat="false" ht="14.5" hidden="false" customHeight="false" outlineLevel="0" collapsed="false">
      <c r="A607" s="0" t="str">
        <f aca="false">references_description!B$36</f>
        <v>MEY/WIL2008</v>
      </c>
      <c r="B607" s="0" t="n">
        <v>6</v>
      </c>
      <c r="C607" s="0" t="n">
        <v>45</v>
      </c>
      <c r="D607" s="0" t="str">
        <f aca="false">references!G$5</f>
        <v>SiO2(am)</v>
      </c>
      <c r="E607" s="0" t="str">
        <f aca="false">references_description!G$40</f>
        <v>Na2SO4</v>
      </c>
      <c r="H607" s="0" t="n">
        <v>1.79895</v>
      </c>
      <c r="K607" s="0" t="n">
        <v>0.00235649</v>
      </c>
    </row>
    <row r="608" customFormat="false" ht="14.5" hidden="false" customHeight="false" outlineLevel="0" collapsed="false">
      <c r="A608" s="0" t="str">
        <f aca="false">references_description!B$36</f>
        <v>MEY/WIL2008</v>
      </c>
      <c r="B608" s="0" t="n">
        <v>1</v>
      </c>
      <c r="C608" s="0" t="n">
        <v>45</v>
      </c>
      <c r="D608" s="0" t="str">
        <f aca="false">references!G$5</f>
        <v>SiO2(am)</v>
      </c>
      <c r="E608" s="0" t="str">
        <f aca="false">references_description!G$41</f>
        <v>K2SO4</v>
      </c>
      <c r="H608" s="0" t="n">
        <v>0</v>
      </c>
      <c r="K608" s="0" t="n">
        <v>0.00272841</v>
      </c>
    </row>
    <row r="609" customFormat="false" ht="14.5" hidden="false" customHeight="false" outlineLevel="0" collapsed="false">
      <c r="A609" s="0" t="str">
        <f aca="false">references_description!B$36</f>
        <v>MEY/WIL2008</v>
      </c>
      <c r="B609" s="0" t="n">
        <v>2</v>
      </c>
      <c r="C609" s="0" t="n">
        <v>45</v>
      </c>
      <c r="D609" s="0" t="str">
        <f aca="false">references!G$5</f>
        <v>SiO2(am)</v>
      </c>
      <c r="E609" s="0" t="str">
        <f aca="false">references_description!G$41</f>
        <v>K2SO4</v>
      </c>
      <c r="H609" s="0" t="n">
        <v>0.12792</v>
      </c>
      <c r="K609" s="0" t="n">
        <v>0.00281607</v>
      </c>
    </row>
    <row r="610" customFormat="false" ht="14.5" hidden="false" customHeight="false" outlineLevel="0" collapsed="false">
      <c r="A610" s="0" t="str">
        <f aca="false">references_description!B$36</f>
        <v>MEY/WIL2008</v>
      </c>
      <c r="B610" s="0" t="n">
        <v>3</v>
      </c>
      <c r="C610" s="0" t="n">
        <v>45</v>
      </c>
      <c r="D610" s="0" t="str">
        <f aca="false">references!G$5</f>
        <v>SiO2(am)</v>
      </c>
      <c r="E610" s="0" t="str">
        <f aca="false">references_description!G$41</f>
        <v>K2SO4</v>
      </c>
      <c r="H610" s="0" t="n">
        <v>0.25982</v>
      </c>
      <c r="K610" s="0" t="n">
        <v>0.00283427</v>
      </c>
    </row>
    <row r="611" customFormat="false" ht="14.5" hidden="false" customHeight="false" outlineLevel="0" collapsed="false">
      <c r="A611" s="0" t="str">
        <f aca="false">references_description!B$36</f>
        <v>MEY/WIL2008</v>
      </c>
      <c r="B611" s="0" t="n">
        <v>4</v>
      </c>
      <c r="C611" s="0" t="n">
        <v>45</v>
      </c>
      <c r="D611" s="0" t="str">
        <f aca="false">references!G$5</f>
        <v>SiO2(am)</v>
      </c>
      <c r="E611" s="0" t="str">
        <f aca="false">references_description!G$41</f>
        <v>K2SO4</v>
      </c>
      <c r="H611" s="0" t="n">
        <v>0.39981</v>
      </c>
      <c r="K611" s="0" t="n">
        <v>0.00292965</v>
      </c>
    </row>
    <row r="612" customFormat="false" ht="14.5" hidden="false" customHeight="false" outlineLevel="0" collapsed="false">
      <c r="A612" s="0" t="str">
        <f aca="false">references_description!B$36</f>
        <v>MEY/WIL2008</v>
      </c>
      <c r="B612" s="0" t="n">
        <v>5</v>
      </c>
      <c r="C612" s="0" t="n">
        <v>45</v>
      </c>
      <c r="D612" s="0" t="str">
        <f aca="false">references!G$5</f>
        <v>SiO2(am)</v>
      </c>
      <c r="E612" s="0" t="str">
        <f aca="false">references_description!G$41</f>
        <v>K2SO4</v>
      </c>
      <c r="H612" s="0" t="n">
        <v>0.54533</v>
      </c>
      <c r="K612" s="0" t="n">
        <v>0.00296358</v>
      </c>
    </row>
    <row r="613" customFormat="false" ht="14.5" hidden="false" customHeight="false" outlineLevel="0" collapsed="false">
      <c r="A613" s="0" t="str">
        <f aca="false">references_description!B$36</f>
        <v>MEY/WIL2008</v>
      </c>
      <c r="B613" s="0" t="n">
        <v>6</v>
      </c>
      <c r="C613" s="0" t="n">
        <v>45</v>
      </c>
      <c r="D613" s="0" t="str">
        <f aca="false">references!G$5</f>
        <v>SiO2(am)</v>
      </c>
      <c r="E613" s="0" t="str">
        <f aca="false">references_description!G$41</f>
        <v>K2SO4</v>
      </c>
      <c r="H613" s="0" t="n">
        <v>0.69963</v>
      </c>
      <c r="K613" s="0" t="n">
        <v>0.00304219</v>
      </c>
    </row>
    <row r="614" customFormat="false" ht="14.5" hidden="false" customHeight="false" outlineLevel="0" collapsed="false">
      <c r="A614" s="0" t="str">
        <f aca="false">references_description!B$36</f>
        <v>MEY/WIL2008</v>
      </c>
      <c r="B614" s="0" t="n">
        <v>1</v>
      </c>
      <c r="C614" s="0" t="n">
        <v>65</v>
      </c>
      <c r="D614" s="0" t="str">
        <f aca="false">references!G$5</f>
        <v>SiO2(am)</v>
      </c>
      <c r="E614" s="0" t="str">
        <f aca="false">references_description!G$36</f>
        <v>NaCl</v>
      </c>
      <c r="H614" s="0" t="n">
        <v>0</v>
      </c>
      <c r="K614" s="0" t="n">
        <v>0.00368701</v>
      </c>
    </row>
    <row r="615" customFormat="false" ht="14.5" hidden="false" customHeight="false" outlineLevel="0" collapsed="false">
      <c r="A615" s="0" t="str">
        <f aca="false">references_description!B$36</f>
        <v>MEY/WIL2008</v>
      </c>
      <c r="B615" s="0" t="n">
        <v>2</v>
      </c>
      <c r="C615" s="0" t="n">
        <v>65</v>
      </c>
      <c r="D615" s="0" t="str">
        <f aca="false">references!G$5</f>
        <v>SiO2(am)</v>
      </c>
      <c r="E615" s="0" t="str">
        <f aca="false">references_description!G$36</f>
        <v>NaCl</v>
      </c>
      <c r="H615" s="0" t="n">
        <v>0.95137</v>
      </c>
      <c r="K615" s="0" t="n">
        <v>0.00300784</v>
      </c>
    </row>
    <row r="616" customFormat="false" ht="14.5" hidden="false" customHeight="false" outlineLevel="0" collapsed="false">
      <c r="A616" s="0" t="str">
        <f aca="false">references_description!B$36</f>
        <v>MEY/WIL2008</v>
      </c>
      <c r="B616" s="0" t="n">
        <v>3</v>
      </c>
      <c r="C616" s="0" t="n">
        <v>65</v>
      </c>
      <c r="D616" s="0" t="str">
        <f aca="false">references!G$5</f>
        <v>SiO2(am)</v>
      </c>
      <c r="E616" s="0" t="str">
        <f aca="false">references_description!G$36</f>
        <v>NaCl</v>
      </c>
      <c r="H616" s="0" t="n">
        <v>2.00429</v>
      </c>
      <c r="K616" s="0" t="n">
        <v>0.00247361</v>
      </c>
    </row>
    <row r="617" customFormat="false" ht="14.5" hidden="false" customHeight="false" outlineLevel="0" collapsed="false">
      <c r="A617" s="0" t="str">
        <f aca="false">references_description!B$36</f>
        <v>MEY/WIL2008</v>
      </c>
      <c r="B617" s="0" t="n">
        <v>4</v>
      </c>
      <c r="C617" s="0" t="n">
        <v>65</v>
      </c>
      <c r="D617" s="0" t="str">
        <f aca="false">references!G$5</f>
        <v>SiO2(am)</v>
      </c>
      <c r="E617" s="0" t="str">
        <f aca="false">references_description!G$36</f>
        <v>NaCl</v>
      </c>
      <c r="H617" s="0" t="n">
        <v>3.19085</v>
      </c>
      <c r="K617" s="0" t="n">
        <v>0.00196807</v>
      </c>
    </row>
    <row r="618" customFormat="false" ht="14.5" hidden="false" customHeight="false" outlineLevel="0" collapsed="false">
      <c r="A618" s="0" t="str">
        <f aca="false">references_description!B$36</f>
        <v>MEY/WIL2008</v>
      </c>
      <c r="B618" s="0" t="n">
        <v>5</v>
      </c>
      <c r="C618" s="0" t="n">
        <v>65</v>
      </c>
      <c r="D618" s="0" t="str">
        <f aca="false">references!G$5</f>
        <v>SiO2(am)</v>
      </c>
      <c r="E618" s="0" t="str">
        <f aca="false">references_description!G$36</f>
        <v>NaCl</v>
      </c>
      <c r="H618" s="0" t="n">
        <v>4.53261</v>
      </c>
      <c r="K618" s="0" t="n">
        <v>0.00154381</v>
      </c>
    </row>
    <row r="619" customFormat="false" ht="14.5" hidden="false" customHeight="false" outlineLevel="0" collapsed="false">
      <c r="A619" s="0" t="str">
        <f aca="false">references_description!B$36</f>
        <v>MEY/WIL2008</v>
      </c>
      <c r="B619" s="0" t="n">
        <v>6</v>
      </c>
      <c r="C619" s="0" t="n">
        <v>65</v>
      </c>
      <c r="D619" s="0" t="str">
        <f aca="false">references!G$5</f>
        <v>SiO2(am)</v>
      </c>
      <c r="E619" s="0" t="str">
        <f aca="false">references_description!G$36</f>
        <v>NaCl</v>
      </c>
      <c r="H619" s="0" t="n">
        <v>5.79994</v>
      </c>
      <c r="K619" s="0" t="n">
        <v>0.00124868</v>
      </c>
    </row>
    <row r="620" customFormat="false" ht="14.5" hidden="false" customHeight="false" outlineLevel="0" collapsed="false">
      <c r="A620" s="0" t="str">
        <f aca="false">references_description!B$36</f>
        <v>MEY/WIL2008</v>
      </c>
      <c r="B620" s="0" t="n">
        <v>1</v>
      </c>
      <c r="C620" s="0" t="n">
        <v>65</v>
      </c>
      <c r="D620" s="0" t="str">
        <f aca="false">references!G$5</f>
        <v>SiO2(am)</v>
      </c>
      <c r="E620" s="0" t="str">
        <f aca="false">references_description!G$37</f>
        <v>KCl</v>
      </c>
      <c r="H620" s="0" t="n">
        <v>0</v>
      </c>
      <c r="K620" s="0" t="n">
        <v>0.00368701</v>
      </c>
    </row>
    <row r="621" customFormat="false" ht="14.5" hidden="false" customHeight="false" outlineLevel="0" collapsed="false">
      <c r="A621" s="0" t="str">
        <f aca="false">references_description!B$36</f>
        <v>MEY/WIL2008</v>
      </c>
      <c r="B621" s="0" t="n">
        <v>2</v>
      </c>
      <c r="C621" s="0" t="n">
        <v>65</v>
      </c>
      <c r="D621" s="0" t="str">
        <f aca="false">references!G$5</f>
        <v>SiO2(am)</v>
      </c>
      <c r="E621" s="0" t="str">
        <f aca="false">references_description!G$37</f>
        <v>KCl</v>
      </c>
      <c r="H621" s="0" t="n">
        <v>0.70695</v>
      </c>
      <c r="K621" s="0" t="n">
        <v>0.00354601</v>
      </c>
    </row>
    <row r="622" customFormat="false" ht="14.5" hidden="false" customHeight="false" outlineLevel="0" collapsed="false">
      <c r="A622" s="0" t="str">
        <f aca="false">references_description!B$36</f>
        <v>MEY/WIL2008</v>
      </c>
      <c r="B622" s="0" t="n">
        <v>3</v>
      </c>
      <c r="C622" s="0" t="n">
        <v>65</v>
      </c>
      <c r="D622" s="0" t="str">
        <f aca="false">references!G$5</f>
        <v>SiO2(am)</v>
      </c>
      <c r="E622" s="0" t="str">
        <f aca="false">references_description!G$37</f>
        <v>KCl</v>
      </c>
      <c r="H622" s="0" t="n">
        <v>1.49717</v>
      </c>
      <c r="K622" s="0" t="n">
        <v>0.0035087</v>
      </c>
    </row>
    <row r="623" customFormat="false" ht="14.5" hidden="false" customHeight="false" outlineLevel="0" collapsed="false">
      <c r="A623" s="0" t="str">
        <f aca="false">references_description!B$36</f>
        <v>MEY/WIL2008</v>
      </c>
      <c r="B623" s="0" t="n">
        <v>4</v>
      </c>
      <c r="C623" s="0" t="n">
        <v>65</v>
      </c>
      <c r="D623" s="0" t="str">
        <f aca="false">references!G$5</f>
        <v>SiO2(am)</v>
      </c>
      <c r="E623" s="0" t="str">
        <f aca="false">references_description!G$37</f>
        <v>KCl</v>
      </c>
      <c r="H623" s="0" t="n">
        <v>3.36468</v>
      </c>
      <c r="K623" s="0" t="n">
        <v>0.00299566</v>
      </c>
    </row>
    <row r="624" customFormat="false" ht="14.5" hidden="false" customHeight="false" outlineLevel="0" collapsed="false">
      <c r="A624" s="0" t="str">
        <f aca="false">references_description!B$36</f>
        <v>MEY/WIL2008</v>
      </c>
      <c r="B624" s="0" t="n">
        <v>5</v>
      </c>
      <c r="C624" s="0" t="n">
        <v>65</v>
      </c>
      <c r="D624" s="0" t="str">
        <f aca="false">references!G$5</f>
        <v>SiO2(am)</v>
      </c>
      <c r="E624" s="0" t="str">
        <f aca="false">references_description!G$37</f>
        <v>KCl</v>
      </c>
      <c r="H624" s="0" t="n">
        <v>3.43565</v>
      </c>
      <c r="K624" s="0" t="n">
        <v>0.00353865</v>
      </c>
    </row>
    <row r="625" customFormat="false" ht="14.5" hidden="false" customHeight="false" outlineLevel="0" collapsed="false">
      <c r="A625" s="0" t="str">
        <f aca="false">references_description!B$36</f>
        <v>MEY/WIL2008</v>
      </c>
      <c r="B625" s="0" t="n">
        <v>6</v>
      </c>
      <c r="C625" s="0" t="n">
        <v>65</v>
      </c>
      <c r="D625" s="0" t="str">
        <f aca="false">references!G$5</f>
        <v>SiO2(am)</v>
      </c>
      <c r="E625" s="0" t="str">
        <f aca="false">references_description!G$37</f>
        <v>KCl</v>
      </c>
      <c r="H625" s="0" t="n">
        <v>4.49782</v>
      </c>
      <c r="K625" s="0" t="n">
        <v>0.00274536</v>
      </c>
    </row>
    <row r="626" customFormat="false" ht="14.5" hidden="false" customHeight="false" outlineLevel="0" collapsed="false">
      <c r="A626" s="0" t="str">
        <f aca="false">references_description!B$36</f>
        <v>MEY/WIL2008</v>
      </c>
      <c r="B626" s="0" t="n">
        <v>1</v>
      </c>
      <c r="C626" s="0" t="n">
        <v>65</v>
      </c>
      <c r="D626" s="0" t="str">
        <f aca="false">references!G$5</f>
        <v>SiO2(am)</v>
      </c>
      <c r="E626" s="0" t="str">
        <f aca="false">references_description!G$38</f>
        <v>MgCl2</v>
      </c>
      <c r="H626" s="0" t="n">
        <v>0</v>
      </c>
      <c r="K626" s="0" t="n">
        <v>0.00368701</v>
      </c>
    </row>
    <row r="627" customFormat="false" ht="14.5" hidden="false" customHeight="false" outlineLevel="0" collapsed="false">
      <c r="A627" s="0" t="str">
        <f aca="false">references_description!B$36</f>
        <v>MEY/WIL2008</v>
      </c>
      <c r="B627" s="0" t="n">
        <v>2</v>
      </c>
      <c r="C627" s="0" t="n">
        <v>65</v>
      </c>
      <c r="D627" s="0" t="str">
        <f aca="false">references!G$5</f>
        <v>SiO2(am)</v>
      </c>
      <c r="E627" s="0" t="str">
        <f aca="false">references_description!G$38</f>
        <v>MgCl2</v>
      </c>
      <c r="H627" s="0" t="n">
        <v>0.83653</v>
      </c>
      <c r="K627" s="0" t="n">
        <v>0.00215213</v>
      </c>
    </row>
    <row r="628" customFormat="false" ht="14.5" hidden="false" customHeight="false" outlineLevel="0" collapsed="false">
      <c r="A628" s="0" t="str">
        <f aca="false">references_description!B$36</f>
        <v>MEY/WIL2008</v>
      </c>
      <c r="B628" s="0" t="n">
        <v>3</v>
      </c>
      <c r="C628" s="0" t="n">
        <v>65</v>
      </c>
      <c r="D628" s="0" t="str">
        <f aca="false">references!G$5</f>
        <v>SiO2(am)</v>
      </c>
      <c r="E628" s="0" t="str">
        <f aca="false">references_description!G$38</f>
        <v>MgCl2</v>
      </c>
      <c r="H628" s="0" t="n">
        <v>1.81095</v>
      </c>
      <c r="K628" s="0" t="n">
        <v>0.00113503</v>
      </c>
    </row>
    <row r="629" customFormat="false" ht="14.5" hidden="false" customHeight="false" outlineLevel="0" collapsed="false">
      <c r="A629" s="0" t="str">
        <f aca="false">references_description!B$36</f>
        <v>MEY/WIL2008</v>
      </c>
      <c r="B629" s="0" t="n">
        <v>4</v>
      </c>
      <c r="C629" s="0" t="n">
        <v>65</v>
      </c>
      <c r="D629" s="0" t="str">
        <f aca="false">references!G$5</f>
        <v>SiO2(am)</v>
      </c>
      <c r="E629" s="0" t="str">
        <f aca="false">references_description!G$38</f>
        <v>MgCl2</v>
      </c>
      <c r="H629" s="0" t="n">
        <v>2.98216</v>
      </c>
      <c r="K629" s="0" t="n">
        <v>0.00050633</v>
      </c>
    </row>
    <row r="630" customFormat="false" ht="14.5" hidden="false" customHeight="false" outlineLevel="0" collapsed="false">
      <c r="A630" s="0" t="str">
        <f aca="false">references_description!B$36</f>
        <v>MEY/WIL2008</v>
      </c>
      <c r="B630" s="0" t="n">
        <v>5</v>
      </c>
      <c r="C630" s="0" t="n">
        <v>65</v>
      </c>
      <c r="D630" s="0" t="str">
        <f aca="false">references!G$5</f>
        <v>SiO2(am)</v>
      </c>
      <c r="E630" s="0" t="str">
        <f aca="false">references_description!G$38</f>
        <v>MgCl2</v>
      </c>
      <c r="H630" s="0" t="n">
        <v>4.37082</v>
      </c>
      <c r="K630" s="0" t="n">
        <v>0.00018067</v>
      </c>
    </row>
    <row r="631" customFormat="false" ht="14.5" hidden="false" customHeight="false" outlineLevel="0" collapsed="false">
      <c r="A631" s="0" t="str">
        <f aca="false">references_description!B$36</f>
        <v>MEY/WIL2008</v>
      </c>
      <c r="B631" s="0" t="n">
        <v>6</v>
      </c>
      <c r="C631" s="0" t="n">
        <v>65</v>
      </c>
      <c r="D631" s="0" t="str">
        <f aca="false">references!G$5</f>
        <v>SiO2(am)</v>
      </c>
      <c r="E631" s="0" t="str">
        <f aca="false">references_description!G$38</f>
        <v>MgCl2</v>
      </c>
      <c r="H631" s="0" t="n">
        <v>5.78427</v>
      </c>
      <c r="K631" s="0" t="n">
        <v>6.695E-005</v>
      </c>
    </row>
    <row r="632" customFormat="false" ht="14.5" hidden="false" customHeight="false" outlineLevel="0" collapsed="false">
      <c r="A632" s="0" t="str">
        <f aca="false">references_description!B$36</f>
        <v>MEY/WIL2008</v>
      </c>
      <c r="B632" s="0" t="n">
        <v>1</v>
      </c>
      <c r="C632" s="0" t="n">
        <v>65</v>
      </c>
      <c r="D632" s="0" t="str">
        <f aca="false">references!G$5</f>
        <v>SiO2(am)</v>
      </c>
      <c r="E632" s="0" t="str">
        <f aca="false">references_description!G$39</f>
        <v>CaCl2</v>
      </c>
      <c r="H632" s="0" t="n">
        <v>0</v>
      </c>
      <c r="K632" s="0" t="n">
        <v>0.00368701</v>
      </c>
    </row>
    <row r="633" customFormat="false" ht="14.5" hidden="false" customHeight="false" outlineLevel="0" collapsed="false">
      <c r="A633" s="0" t="str">
        <f aca="false">references_description!B$36</f>
        <v>MEY/WIL2008</v>
      </c>
      <c r="B633" s="0" t="n">
        <v>2</v>
      </c>
      <c r="C633" s="0" t="n">
        <v>65</v>
      </c>
      <c r="D633" s="0" t="str">
        <f aca="false">references!G$5</f>
        <v>SiO2(am)</v>
      </c>
      <c r="E633" s="0" t="str">
        <f aca="false">references_description!G$39</f>
        <v>CaCl2</v>
      </c>
      <c r="H633" s="0" t="n">
        <v>0.70515</v>
      </c>
      <c r="K633" s="0" t="n">
        <v>0.00237769</v>
      </c>
    </row>
    <row r="634" customFormat="false" ht="14.5" hidden="false" customHeight="false" outlineLevel="0" collapsed="false">
      <c r="A634" s="0" t="str">
        <f aca="false">references_description!B$36</f>
        <v>MEY/WIL2008</v>
      </c>
      <c r="B634" s="0" t="n">
        <v>3</v>
      </c>
      <c r="C634" s="0" t="n">
        <v>65</v>
      </c>
      <c r="D634" s="0" t="str">
        <f aca="false">references!G$5</f>
        <v>SiO2(am)</v>
      </c>
      <c r="E634" s="0" t="str">
        <f aca="false">references_description!G$39</f>
        <v>CaCl2</v>
      </c>
      <c r="H634" s="0" t="n">
        <v>1.52849</v>
      </c>
      <c r="K634" s="0" t="n">
        <v>0.00145477</v>
      </c>
    </row>
    <row r="635" customFormat="false" ht="14.5" hidden="false" customHeight="false" outlineLevel="0" collapsed="false">
      <c r="A635" s="0" t="str">
        <f aca="false">references_description!B$36</f>
        <v>MEY/WIL2008</v>
      </c>
      <c r="B635" s="0" t="n">
        <v>4</v>
      </c>
      <c r="C635" s="0" t="n">
        <v>65</v>
      </c>
      <c r="D635" s="0" t="str">
        <f aca="false">references!G$5</f>
        <v>SiO2(am)</v>
      </c>
      <c r="E635" s="0" t="str">
        <f aca="false">references_description!G$39</f>
        <v>CaCl2</v>
      </c>
      <c r="H635" s="0" t="n">
        <v>2.50205</v>
      </c>
      <c r="K635" s="0" t="n">
        <v>0.000693</v>
      </c>
    </row>
    <row r="636" customFormat="false" ht="14.5" hidden="false" customHeight="false" outlineLevel="0" collapsed="false">
      <c r="A636" s="0" t="str">
        <f aca="false">references_description!B$36</f>
        <v>MEY/WIL2008</v>
      </c>
      <c r="B636" s="0" t="n">
        <v>5</v>
      </c>
      <c r="C636" s="0" t="n">
        <v>65</v>
      </c>
      <c r="D636" s="0" t="str">
        <f aca="false">references!G$5</f>
        <v>SiO2(am)</v>
      </c>
      <c r="E636" s="0" t="str">
        <f aca="false">references_description!G$39</f>
        <v>CaCl2</v>
      </c>
      <c r="H636" s="0" t="n">
        <v>3.67724</v>
      </c>
      <c r="K636" s="0" t="n">
        <v>0.00035604</v>
      </c>
    </row>
    <row r="637" customFormat="false" ht="14.5" hidden="false" customHeight="false" outlineLevel="0" collapsed="false">
      <c r="A637" s="0" t="str">
        <f aca="false">references_description!B$36</f>
        <v>MEY/WIL2008</v>
      </c>
      <c r="B637" s="0" t="n">
        <v>6</v>
      </c>
      <c r="C637" s="0" t="n">
        <v>65</v>
      </c>
      <c r="D637" s="0" t="str">
        <f aca="false">references!G$5</f>
        <v>SiO2(am)</v>
      </c>
      <c r="E637" s="0" t="str">
        <f aca="false">references_description!G$39</f>
        <v>CaCl2</v>
      </c>
      <c r="H637" s="0" t="n">
        <v>4.80005</v>
      </c>
      <c r="K637" s="0" t="n">
        <v>0.00014255</v>
      </c>
    </row>
    <row r="638" customFormat="false" ht="14.5" hidden="false" customHeight="false" outlineLevel="0" collapsed="false">
      <c r="A638" s="0" t="str">
        <f aca="false">references_description!B$36</f>
        <v>MEY/WIL2008</v>
      </c>
      <c r="B638" s="0" t="n">
        <v>1</v>
      </c>
      <c r="C638" s="0" t="n">
        <v>65</v>
      </c>
      <c r="D638" s="0" t="str">
        <f aca="false">references!G$5</f>
        <v>SiO2(am)</v>
      </c>
      <c r="E638" s="0" t="str">
        <f aca="false">references_description!G$40</f>
        <v>Na2SO4</v>
      </c>
      <c r="H638" s="0" t="n">
        <v>0</v>
      </c>
      <c r="K638" s="0" t="n">
        <v>0.00368701</v>
      </c>
    </row>
    <row r="639" customFormat="false" ht="14.5" hidden="false" customHeight="false" outlineLevel="0" collapsed="false">
      <c r="A639" s="0" t="str">
        <f aca="false">references_description!B$36</f>
        <v>MEY/WIL2008</v>
      </c>
      <c r="B639" s="0" t="n">
        <v>2</v>
      </c>
      <c r="C639" s="0" t="n">
        <v>65</v>
      </c>
      <c r="D639" s="0" t="str">
        <f aca="false">references!G$5</f>
        <v>SiO2(am)</v>
      </c>
      <c r="E639" s="0" t="str">
        <f aca="false">references_description!G$40</f>
        <v>Na2SO4</v>
      </c>
      <c r="H639" s="0" t="n">
        <v>0.29978</v>
      </c>
      <c r="K639" s="0" t="n">
        <v>0.00336541</v>
      </c>
    </row>
    <row r="640" customFormat="false" ht="14.5" hidden="false" customHeight="false" outlineLevel="0" collapsed="false">
      <c r="A640" s="0" t="str">
        <f aca="false">references_description!B$36</f>
        <v>MEY/WIL2008</v>
      </c>
      <c r="B640" s="0" t="n">
        <v>3</v>
      </c>
      <c r="C640" s="0" t="n">
        <v>65</v>
      </c>
      <c r="D640" s="0" t="str">
        <f aca="false">references!G$5</f>
        <v>SiO2(am)</v>
      </c>
      <c r="E640" s="0" t="str">
        <f aca="false">references_description!G$40</f>
        <v>Na2SO4</v>
      </c>
      <c r="H640" s="0" t="n">
        <v>0.63012</v>
      </c>
      <c r="K640" s="0" t="n">
        <v>0.00343179</v>
      </c>
    </row>
    <row r="641" customFormat="false" ht="14.5" hidden="false" customHeight="false" outlineLevel="0" collapsed="false">
      <c r="A641" s="0" t="str">
        <f aca="false">references_description!B$36</f>
        <v>MEY/WIL2008</v>
      </c>
      <c r="B641" s="0" t="n">
        <v>4</v>
      </c>
      <c r="C641" s="0" t="n">
        <v>65</v>
      </c>
      <c r="D641" s="0" t="str">
        <f aca="false">references!G$5</f>
        <v>SiO2(am)</v>
      </c>
      <c r="E641" s="0" t="str">
        <f aca="false">references_description!G$40</f>
        <v>Na2SO4</v>
      </c>
      <c r="H641" s="0" t="n">
        <v>0.97772</v>
      </c>
      <c r="K641" s="0" t="n">
        <v>0.00338609</v>
      </c>
    </row>
    <row r="642" customFormat="false" ht="14.5" hidden="false" customHeight="false" outlineLevel="0" collapsed="false">
      <c r="A642" s="0" t="str">
        <f aca="false">references_description!B$36</f>
        <v>MEY/WIL2008</v>
      </c>
      <c r="B642" s="0" t="n">
        <v>5</v>
      </c>
      <c r="C642" s="0" t="n">
        <v>65</v>
      </c>
      <c r="D642" s="0" t="str">
        <f aca="false">references!G$5</f>
        <v>SiO2(am)</v>
      </c>
      <c r="E642" s="0" t="str">
        <f aca="false">references_description!G$40</f>
        <v>Na2SO4</v>
      </c>
      <c r="H642" s="0" t="n">
        <v>1.3592</v>
      </c>
      <c r="K642" s="0" t="n">
        <v>0.00322044</v>
      </c>
    </row>
    <row r="643" customFormat="false" ht="14.5" hidden="false" customHeight="false" outlineLevel="0" collapsed="false">
      <c r="A643" s="0" t="str">
        <f aca="false">references_description!B$36</f>
        <v>MEY/WIL2008</v>
      </c>
      <c r="B643" s="0" t="n">
        <v>6</v>
      </c>
      <c r="C643" s="0" t="n">
        <v>65</v>
      </c>
      <c r="D643" s="0" t="str">
        <f aca="false">references!G$5</f>
        <v>SiO2(am)</v>
      </c>
      <c r="E643" s="0" t="str">
        <f aca="false">references_description!G$40</f>
        <v>Na2SO4</v>
      </c>
      <c r="H643" s="0" t="n">
        <v>1.79895</v>
      </c>
      <c r="K643" s="0" t="n">
        <v>0.00312761</v>
      </c>
    </row>
    <row r="644" customFormat="false" ht="14.5" hidden="false" customHeight="false" outlineLevel="0" collapsed="false">
      <c r="A644" s="0" t="str">
        <f aca="false">references_description!B$36</f>
        <v>MEY/WIL2008</v>
      </c>
      <c r="B644" s="0" t="n">
        <v>1</v>
      </c>
      <c r="C644" s="0" t="n">
        <v>65</v>
      </c>
      <c r="D644" s="0" t="str">
        <f aca="false">references!G$5</f>
        <v>SiO2(am)</v>
      </c>
      <c r="E644" s="0" t="str">
        <f aca="false">references_description!G$41</f>
        <v>K2SO4</v>
      </c>
      <c r="H644" s="0" t="n">
        <v>0</v>
      </c>
      <c r="K644" s="0" t="n">
        <v>0.00368701</v>
      </c>
    </row>
    <row r="645" customFormat="false" ht="14.5" hidden="false" customHeight="false" outlineLevel="0" collapsed="false">
      <c r="A645" s="0" t="str">
        <f aca="false">references_description!B$36</f>
        <v>MEY/WIL2008</v>
      </c>
      <c r="B645" s="0" t="n">
        <v>2</v>
      </c>
      <c r="C645" s="0" t="n">
        <v>65</v>
      </c>
      <c r="D645" s="0" t="str">
        <f aca="false">references!G$5</f>
        <v>SiO2(am)</v>
      </c>
      <c r="E645" s="0" t="str">
        <f aca="false">references_description!G$41</f>
        <v>K2SO4</v>
      </c>
      <c r="H645" s="0" t="n">
        <v>0.12815</v>
      </c>
      <c r="K645" s="0" t="n">
        <v>0.003794017</v>
      </c>
    </row>
    <row r="646" customFormat="false" ht="14.5" hidden="false" customHeight="false" outlineLevel="0" collapsed="false">
      <c r="A646" s="0" t="str">
        <f aca="false">references_description!B$36</f>
        <v>MEY/WIL2008</v>
      </c>
      <c r="B646" s="0" t="n">
        <v>3</v>
      </c>
      <c r="C646" s="0" t="n">
        <v>65</v>
      </c>
      <c r="D646" s="0" t="str">
        <f aca="false">references!G$5</f>
        <v>SiO2(am)</v>
      </c>
      <c r="E646" s="0" t="str">
        <f aca="false">references_description!G$41</f>
        <v>K2SO4</v>
      </c>
      <c r="H646" s="0" t="n">
        <v>0.26058</v>
      </c>
      <c r="K646" s="0" t="n">
        <v>0.00390522</v>
      </c>
    </row>
    <row r="647" customFormat="false" ht="14.5" hidden="false" customHeight="false" outlineLevel="0" collapsed="false">
      <c r="A647" s="0" t="str">
        <f aca="false">references_description!B$36</f>
        <v>MEY/WIL2008</v>
      </c>
      <c r="B647" s="0" t="n">
        <v>4</v>
      </c>
      <c r="C647" s="0" t="n">
        <v>65</v>
      </c>
      <c r="D647" s="0" t="str">
        <f aca="false">references!G$5</f>
        <v>SiO2(am)</v>
      </c>
      <c r="E647" s="0" t="str">
        <f aca="false">references_description!G$41</f>
        <v>K2SO4</v>
      </c>
      <c r="H647" s="0" t="n">
        <v>0.39387</v>
      </c>
      <c r="K647" s="0" t="n">
        <v>0.00401469</v>
      </c>
    </row>
    <row r="648" customFormat="false" ht="14.5" hidden="false" customHeight="false" outlineLevel="0" collapsed="false">
      <c r="A648" s="0" t="str">
        <f aca="false">references_description!B$36</f>
        <v>MEY/WIL2008</v>
      </c>
      <c r="B648" s="0" t="n">
        <v>5</v>
      </c>
      <c r="C648" s="0" t="n">
        <v>65</v>
      </c>
      <c r="D648" s="0" t="str">
        <f aca="false">references!G$5</f>
        <v>SiO2(am)</v>
      </c>
      <c r="E648" s="0" t="str">
        <f aca="false">references_description!G$41</f>
        <v>K2SO4</v>
      </c>
      <c r="H648" s="0" t="n">
        <v>0.5442</v>
      </c>
      <c r="K648" s="0" t="n">
        <v>0.00425759</v>
      </c>
    </row>
    <row r="649" customFormat="false" ht="14.5" hidden="false" customHeight="false" outlineLevel="0" collapsed="false">
      <c r="A649" s="0" t="str">
        <f aca="false">references_description!B$36</f>
        <v>MEY/WIL2008</v>
      </c>
      <c r="B649" s="0" t="n">
        <v>6</v>
      </c>
      <c r="C649" s="0" t="n">
        <v>65</v>
      </c>
      <c r="D649" s="0" t="str">
        <f aca="false">references!G$5</f>
        <v>SiO2(am)</v>
      </c>
      <c r="E649" s="0" t="str">
        <f aca="false">references_description!G$41</f>
        <v>K2SO4</v>
      </c>
      <c r="H649" s="0" t="n">
        <v>0.69962</v>
      </c>
      <c r="K649" s="0" t="n">
        <v>0.0042189</v>
      </c>
    </row>
    <row r="650" customFormat="false" ht="14.5" hidden="false" customHeight="false" outlineLevel="0" collapsed="false">
      <c r="A650" s="0" t="str">
        <f aca="false">references_description!B$36</f>
        <v>MEY/WIL2008</v>
      </c>
      <c r="B650" s="0" t="n">
        <v>1</v>
      </c>
      <c r="C650" s="0" t="n">
        <v>85</v>
      </c>
      <c r="D650" s="0" t="str">
        <f aca="false">references!G$5</f>
        <v>SiO2(am)</v>
      </c>
      <c r="E650" s="0" t="str">
        <f aca="false">references_description!G$36</f>
        <v>NaCl</v>
      </c>
      <c r="H650" s="0" t="n">
        <v>0</v>
      </c>
      <c r="K650" s="0" t="n">
        <v>0.00490344</v>
      </c>
    </row>
    <row r="651" customFormat="false" ht="14.5" hidden="false" customHeight="false" outlineLevel="0" collapsed="false">
      <c r="A651" s="0" t="str">
        <f aca="false">references_description!B$36</f>
        <v>MEY/WIL2008</v>
      </c>
      <c r="B651" s="0" t="n">
        <v>2</v>
      </c>
      <c r="C651" s="0" t="n">
        <v>85</v>
      </c>
      <c r="D651" s="0" t="str">
        <f aca="false">references!G$5</f>
        <v>SiO2(am)</v>
      </c>
      <c r="E651" s="0" t="str">
        <f aca="false">references_description!G$36</f>
        <v>NaCl</v>
      </c>
      <c r="H651" s="0" t="n">
        <v>0.94892</v>
      </c>
      <c r="K651" s="0" t="n">
        <v>0.00395103</v>
      </c>
    </row>
    <row r="652" customFormat="false" ht="14.5" hidden="false" customHeight="false" outlineLevel="0" collapsed="false">
      <c r="A652" s="0" t="str">
        <f aca="false">references_description!B$36</f>
        <v>MEY/WIL2008</v>
      </c>
      <c r="B652" s="0" t="n">
        <v>3</v>
      </c>
      <c r="C652" s="0" t="n">
        <v>85</v>
      </c>
      <c r="D652" s="0" t="str">
        <f aca="false">references!G$5</f>
        <v>SiO2(am)</v>
      </c>
      <c r="E652" s="0" t="str">
        <f aca="false">references_description!G$36</f>
        <v>NaCl</v>
      </c>
      <c r="H652" s="0" t="n">
        <v>1.9753</v>
      </c>
      <c r="K652" s="0" t="n">
        <v>0.00332195</v>
      </c>
    </row>
    <row r="653" customFormat="false" ht="14.5" hidden="false" customHeight="false" outlineLevel="0" collapsed="false">
      <c r="A653" s="0" t="str">
        <f aca="false">references_description!B$36</f>
        <v>MEY/WIL2008</v>
      </c>
      <c r="B653" s="0" t="n">
        <v>4</v>
      </c>
      <c r="C653" s="0" t="n">
        <v>85</v>
      </c>
      <c r="D653" s="0" t="str">
        <f aca="false">references!G$5</f>
        <v>SiO2(am)</v>
      </c>
      <c r="E653" s="0" t="str">
        <f aca="false">references_description!G$36</f>
        <v>NaCl</v>
      </c>
      <c r="H653" s="0" t="n">
        <v>3.19029</v>
      </c>
      <c r="K653" s="0" t="n">
        <v>0.00259044</v>
      </c>
    </row>
    <row r="654" customFormat="false" ht="14.5" hidden="false" customHeight="false" outlineLevel="0" collapsed="false">
      <c r="A654" s="0" t="str">
        <f aca="false">references_description!B$36</f>
        <v>MEY/WIL2008</v>
      </c>
      <c r="B654" s="0" t="n">
        <v>5</v>
      </c>
      <c r="C654" s="0" t="n">
        <v>85</v>
      </c>
      <c r="D654" s="0" t="str">
        <f aca="false">references!G$5</f>
        <v>SiO2(am)</v>
      </c>
      <c r="E654" s="0" t="str">
        <f aca="false">references_description!G$36</f>
        <v>NaCl</v>
      </c>
      <c r="H654" s="0" t="n">
        <v>4.53598</v>
      </c>
      <c r="K654" s="0" t="n">
        <v>0.00206144</v>
      </c>
    </row>
    <row r="655" customFormat="false" ht="14.5" hidden="false" customHeight="false" outlineLevel="0" collapsed="false">
      <c r="A655" s="0" t="str">
        <f aca="false">references_description!B$36</f>
        <v>MEY/WIL2008</v>
      </c>
      <c r="B655" s="0" t="n">
        <v>6</v>
      </c>
      <c r="C655" s="0" t="n">
        <v>85</v>
      </c>
      <c r="D655" s="0" t="str">
        <f aca="false">references!G$5</f>
        <v>SiO2(am)</v>
      </c>
      <c r="E655" s="0" t="str">
        <f aca="false">references_description!G$36</f>
        <v>NaCl</v>
      </c>
      <c r="H655" s="0" t="n">
        <v>5.79994</v>
      </c>
      <c r="K655" s="0" t="n">
        <v>0.00162315</v>
      </c>
    </row>
    <row r="656" customFormat="false" ht="14.5" hidden="false" customHeight="false" outlineLevel="0" collapsed="false">
      <c r="A656" s="0" t="str">
        <f aca="false">references_description!B$36</f>
        <v>MEY/WIL2008</v>
      </c>
      <c r="B656" s="0" t="n">
        <v>1</v>
      </c>
      <c r="C656" s="0" t="n">
        <v>85</v>
      </c>
      <c r="D656" s="0" t="str">
        <f aca="false">references!G$5</f>
        <v>SiO2(am)</v>
      </c>
      <c r="E656" s="0" t="str">
        <f aca="false">references_description!G$37</f>
        <v>KCl</v>
      </c>
      <c r="H656" s="0" t="n">
        <v>0</v>
      </c>
      <c r="K656" s="0" t="n">
        <v>0.00490344</v>
      </c>
    </row>
    <row r="657" customFormat="false" ht="14.5" hidden="false" customHeight="false" outlineLevel="0" collapsed="false">
      <c r="A657" s="0" t="str">
        <f aca="false">references_description!B$36</f>
        <v>MEY/WIL2008</v>
      </c>
      <c r="B657" s="0" t="n">
        <v>2</v>
      </c>
      <c r="C657" s="0" t="n">
        <v>85</v>
      </c>
      <c r="D657" s="0" t="str">
        <f aca="false">references!G$5</f>
        <v>SiO2(am)</v>
      </c>
      <c r="E657" s="0" t="str">
        <f aca="false">references_description!G$37</f>
        <v>KCl</v>
      </c>
      <c r="H657" s="0" t="n">
        <v>0.64706</v>
      </c>
      <c r="K657" s="0" t="n">
        <v>0.00455082</v>
      </c>
    </row>
    <row r="658" customFormat="false" ht="14.5" hidden="false" customHeight="false" outlineLevel="0" collapsed="false">
      <c r="A658" s="0" t="str">
        <f aca="false">references_description!B$36</f>
        <v>MEY/WIL2008</v>
      </c>
      <c r="B658" s="0" t="n">
        <v>3</v>
      </c>
      <c r="C658" s="0" t="n">
        <v>85</v>
      </c>
      <c r="D658" s="0" t="str">
        <f aca="false">references!G$5</f>
        <v>SiO2(am)</v>
      </c>
      <c r="E658" s="0" t="str">
        <f aca="false">references_description!G$37</f>
        <v>KCl</v>
      </c>
      <c r="H658" s="0" t="n">
        <v>1.47484</v>
      </c>
      <c r="K658" s="0" t="n">
        <v>0.00423007</v>
      </c>
    </row>
    <row r="659" customFormat="false" ht="14.5" hidden="false" customHeight="false" outlineLevel="0" collapsed="false">
      <c r="A659" s="0" t="str">
        <f aca="false">references_description!B$36</f>
        <v>MEY/WIL2008</v>
      </c>
      <c r="B659" s="0" t="n">
        <v>4</v>
      </c>
      <c r="C659" s="0" t="n">
        <v>85</v>
      </c>
      <c r="D659" s="0" t="str">
        <f aca="false">references!G$5</f>
        <v>SiO2(am)</v>
      </c>
      <c r="E659" s="0" t="str">
        <f aca="false">references_description!G$37</f>
        <v>KCl</v>
      </c>
      <c r="H659" s="0" t="n">
        <v>2.37646</v>
      </c>
      <c r="K659" s="0" t="n">
        <v>0.0038292</v>
      </c>
    </row>
    <row r="660" customFormat="false" ht="14.5" hidden="false" customHeight="false" outlineLevel="0" collapsed="false">
      <c r="A660" s="0" t="str">
        <f aca="false">references_description!B$36</f>
        <v>MEY/WIL2008</v>
      </c>
      <c r="B660" s="0" t="n">
        <v>5</v>
      </c>
      <c r="C660" s="0" t="n">
        <v>85</v>
      </c>
      <c r="D660" s="0" t="str">
        <f aca="false">references!G$5</f>
        <v>SiO2(am)</v>
      </c>
      <c r="E660" s="0" t="str">
        <f aca="false">references_description!G$37</f>
        <v>KCl</v>
      </c>
      <c r="H660" s="0" t="n">
        <v>3.37325</v>
      </c>
      <c r="K660" s="0" t="n">
        <v>0.00353364</v>
      </c>
    </row>
    <row r="661" customFormat="false" ht="14.5" hidden="false" customHeight="false" outlineLevel="0" collapsed="false">
      <c r="A661" s="0" t="str">
        <f aca="false">references_description!B$36</f>
        <v>MEY/WIL2008</v>
      </c>
      <c r="B661" s="0" t="n">
        <v>6</v>
      </c>
      <c r="C661" s="0" t="n">
        <v>85</v>
      </c>
      <c r="D661" s="0" t="str">
        <f aca="false">references!G$5</f>
        <v>SiO2(am)</v>
      </c>
      <c r="E661" s="0" t="str">
        <f aca="false">references_description!G$37</f>
        <v>KCl</v>
      </c>
      <c r="H661" s="0" t="n">
        <v>4.49782</v>
      </c>
      <c r="K661" s="0" t="n">
        <v>0.0033698</v>
      </c>
    </row>
    <row r="662" customFormat="false" ht="14.5" hidden="false" customHeight="false" outlineLevel="0" collapsed="false">
      <c r="A662" s="0" t="str">
        <f aca="false">references_description!B$36</f>
        <v>MEY/WIL2008</v>
      </c>
      <c r="B662" s="0" t="n">
        <v>1</v>
      </c>
      <c r="C662" s="0" t="n">
        <v>85</v>
      </c>
      <c r="D662" s="0" t="str">
        <f aca="false">references!G$5</f>
        <v>SiO2(am)</v>
      </c>
      <c r="E662" s="0" t="str">
        <f aca="false">references_description!G$38</f>
        <v>MgCl2</v>
      </c>
      <c r="H662" s="0" t="n">
        <v>0</v>
      </c>
      <c r="K662" s="0" t="n">
        <v>0.00490344</v>
      </c>
    </row>
    <row r="663" customFormat="false" ht="14.5" hidden="false" customHeight="false" outlineLevel="0" collapsed="false">
      <c r="A663" s="0" t="str">
        <f aca="false">references_description!B$36</f>
        <v>MEY/WIL2008</v>
      </c>
      <c r="B663" s="0" t="n">
        <v>2</v>
      </c>
      <c r="C663" s="0" t="n">
        <v>85</v>
      </c>
      <c r="D663" s="0" t="str">
        <f aca="false">references!G$5</f>
        <v>SiO2(am)</v>
      </c>
      <c r="E663" s="0" t="str">
        <f aca="false">references_description!G$38</f>
        <v>MgCl2</v>
      </c>
      <c r="H663" s="0" t="n">
        <v>0.83674</v>
      </c>
      <c r="K663" s="0" t="n">
        <v>0.00285613</v>
      </c>
    </row>
    <row r="664" customFormat="false" ht="14.5" hidden="false" customHeight="false" outlineLevel="0" collapsed="false">
      <c r="A664" s="0" t="str">
        <f aca="false">references_description!B$36</f>
        <v>MEY/WIL2008</v>
      </c>
      <c r="B664" s="0" t="n">
        <v>3</v>
      </c>
      <c r="C664" s="0" t="n">
        <v>85</v>
      </c>
      <c r="D664" s="0" t="str">
        <f aca="false">references!G$5</f>
        <v>SiO2(am)</v>
      </c>
      <c r="E664" s="0" t="str">
        <f aca="false">references_description!G$38</f>
        <v>MgCl2</v>
      </c>
      <c r="H664" s="0" t="n">
        <v>1.81138</v>
      </c>
      <c r="K664" s="0" t="n">
        <v>0.0016025</v>
      </c>
    </row>
    <row r="665" customFormat="false" ht="14.5" hidden="false" customHeight="false" outlineLevel="0" collapsed="false">
      <c r="A665" s="0" t="str">
        <f aca="false">references_description!B$36</f>
        <v>MEY/WIL2008</v>
      </c>
      <c r="B665" s="0" t="n">
        <v>4</v>
      </c>
      <c r="C665" s="0" t="n">
        <v>85</v>
      </c>
      <c r="D665" s="0" t="str">
        <f aca="false">references!G$5</f>
        <v>SiO2(am)</v>
      </c>
      <c r="E665" s="0" t="str">
        <f aca="false">references_description!G$38</f>
        <v>MgCl2</v>
      </c>
      <c r="H665" s="0" t="n">
        <v>2.98419</v>
      </c>
      <c r="K665" s="0" t="n">
        <v>0.00073295</v>
      </c>
    </row>
    <row r="666" customFormat="false" ht="14.5" hidden="false" customHeight="false" outlineLevel="0" collapsed="false">
      <c r="A666" s="0" t="str">
        <f aca="false">references_description!B$36</f>
        <v>MEY/WIL2008</v>
      </c>
      <c r="B666" s="0" t="n">
        <v>5</v>
      </c>
      <c r="C666" s="0" t="n">
        <v>85</v>
      </c>
      <c r="D666" s="0" t="str">
        <f aca="false">references!G$5</f>
        <v>SiO2(am)</v>
      </c>
      <c r="E666" s="0" t="str">
        <f aca="false">references_description!G$38</f>
        <v>MgCl2</v>
      </c>
      <c r="H666" s="0" t="n">
        <v>4.36928</v>
      </c>
      <c r="K666" s="0" t="n">
        <v>0.00027975</v>
      </c>
    </row>
    <row r="667" customFormat="false" ht="14.5" hidden="false" customHeight="false" outlineLevel="0" collapsed="false">
      <c r="A667" s="0" t="str">
        <f aca="false">references_description!B$36</f>
        <v>MEY/WIL2008</v>
      </c>
      <c r="B667" s="0" t="n">
        <v>6</v>
      </c>
      <c r="C667" s="0" t="n">
        <v>85</v>
      </c>
      <c r="D667" s="0" t="str">
        <f aca="false">references!G$5</f>
        <v>SiO2(am)</v>
      </c>
      <c r="E667" s="0" t="str">
        <f aca="false">references_description!G$38</f>
        <v>MgCl2</v>
      </c>
      <c r="H667" s="0" t="n">
        <v>5.78427</v>
      </c>
      <c r="K667" s="0" t="n">
        <v>0.00010856</v>
      </c>
    </row>
    <row r="668" customFormat="false" ht="14.5" hidden="false" customHeight="false" outlineLevel="0" collapsed="false">
      <c r="A668" s="0" t="str">
        <f aca="false">references_description!B$36</f>
        <v>MEY/WIL2008</v>
      </c>
      <c r="B668" s="0" t="n">
        <v>1</v>
      </c>
      <c r="C668" s="0" t="n">
        <v>85</v>
      </c>
      <c r="D668" s="0" t="str">
        <f aca="false">references!G$5</f>
        <v>SiO2(am)</v>
      </c>
      <c r="E668" s="0" t="str">
        <f aca="false">references_description!G$39</f>
        <v>CaCl2</v>
      </c>
      <c r="H668" s="0" t="n">
        <v>0</v>
      </c>
      <c r="K668" s="0" t="n">
        <v>0.00490344</v>
      </c>
    </row>
    <row r="669" customFormat="false" ht="14.5" hidden="false" customHeight="false" outlineLevel="0" collapsed="false">
      <c r="A669" s="0" t="str">
        <f aca="false">references_description!B$36</f>
        <v>MEY/WIL2008</v>
      </c>
      <c r="B669" s="0" t="n">
        <v>2</v>
      </c>
      <c r="C669" s="0" t="n">
        <v>85</v>
      </c>
      <c r="D669" s="0" t="str">
        <f aca="false">references!G$5</f>
        <v>SiO2(am)</v>
      </c>
      <c r="E669" s="0" t="str">
        <f aca="false">references_description!G$39</f>
        <v>CaCl2</v>
      </c>
      <c r="H669" s="0" t="n">
        <v>0.70966</v>
      </c>
      <c r="K669" s="0" t="n">
        <v>0.00333489</v>
      </c>
    </row>
    <row r="670" customFormat="false" ht="14.5" hidden="false" customHeight="false" outlineLevel="0" collapsed="false">
      <c r="A670" s="0" t="str">
        <f aca="false">references_description!B$36</f>
        <v>MEY/WIL2008</v>
      </c>
      <c r="B670" s="0" t="n">
        <v>3</v>
      </c>
      <c r="C670" s="0" t="n">
        <v>85</v>
      </c>
      <c r="D670" s="0" t="str">
        <f aca="false">references!G$5</f>
        <v>SiO2(am)</v>
      </c>
      <c r="E670" s="0" t="str">
        <f aca="false">references_description!G$39</f>
        <v>CaCl2</v>
      </c>
      <c r="H670" s="0" t="n">
        <v>1.53129</v>
      </c>
      <c r="K670" s="0" t="n">
        <v>0.00193264</v>
      </c>
    </row>
    <row r="671" customFormat="false" ht="14.5" hidden="false" customHeight="false" outlineLevel="0" collapsed="false">
      <c r="A671" s="0" t="str">
        <f aca="false">references_description!B$36</f>
        <v>MEY/WIL2008</v>
      </c>
      <c r="B671" s="0" t="n">
        <v>4</v>
      </c>
      <c r="C671" s="0" t="n">
        <v>85</v>
      </c>
      <c r="D671" s="0" t="str">
        <f aca="false">references!G$5</f>
        <v>SiO2(am)</v>
      </c>
      <c r="E671" s="0" t="str">
        <f aca="false">references_description!G$39</f>
        <v>CaCl2</v>
      </c>
      <c r="H671" s="0" t="n">
        <v>2.49752</v>
      </c>
      <c r="K671" s="0" t="n">
        <v>0.00108291</v>
      </c>
    </row>
    <row r="672" customFormat="false" ht="14.5" hidden="false" customHeight="false" outlineLevel="0" collapsed="false">
      <c r="A672" s="0" t="str">
        <f aca="false">references_description!B$36</f>
        <v>MEY/WIL2008</v>
      </c>
      <c r="B672" s="0" t="n">
        <v>5</v>
      </c>
      <c r="C672" s="0" t="n">
        <v>85</v>
      </c>
      <c r="D672" s="0" t="str">
        <f aca="false">references!G$5</f>
        <v>SiO2(am)</v>
      </c>
      <c r="E672" s="0" t="str">
        <f aca="false">references_description!G$39</f>
        <v>CaCl2</v>
      </c>
      <c r="H672" s="0" t="n">
        <v>3.66177</v>
      </c>
      <c r="K672" s="0" t="n">
        <v>0.00051406</v>
      </c>
    </row>
    <row r="673" customFormat="false" ht="14.5" hidden="false" customHeight="false" outlineLevel="0" collapsed="false">
      <c r="A673" s="0" t="str">
        <f aca="false">references_description!B$36</f>
        <v>MEY/WIL2008</v>
      </c>
      <c r="B673" s="0" t="n">
        <v>6</v>
      </c>
      <c r="C673" s="0" t="n">
        <v>85</v>
      </c>
      <c r="D673" s="0" t="str">
        <f aca="false">references!G$5</f>
        <v>SiO2(am)</v>
      </c>
      <c r="E673" s="0" t="str">
        <f aca="false">references_description!G$39</f>
        <v>CaCl2</v>
      </c>
      <c r="H673" s="0" t="n">
        <v>4.80005</v>
      </c>
      <c r="K673" s="0" t="n">
        <v>0.00024198</v>
      </c>
    </row>
    <row r="674" customFormat="false" ht="14.5" hidden="false" customHeight="false" outlineLevel="0" collapsed="false">
      <c r="A674" s="0" t="str">
        <f aca="false">references_description!B$36</f>
        <v>MEY/WIL2008</v>
      </c>
      <c r="B674" s="0" t="n">
        <v>1</v>
      </c>
      <c r="C674" s="0" t="n">
        <v>85</v>
      </c>
      <c r="D674" s="0" t="str">
        <f aca="false">references!G$5</f>
        <v>SiO2(am)</v>
      </c>
      <c r="E674" s="0" t="str">
        <f aca="false">references_description!G$40</f>
        <v>Na2SO4</v>
      </c>
      <c r="H674" s="0" t="n">
        <v>0</v>
      </c>
      <c r="K674" s="0" t="n">
        <v>0.00490344</v>
      </c>
    </row>
    <row r="675" customFormat="false" ht="14.5" hidden="false" customHeight="false" outlineLevel="0" collapsed="false">
      <c r="A675" s="0" t="str">
        <f aca="false">references_description!B$36</f>
        <v>MEY/WIL2008</v>
      </c>
      <c r="B675" s="0" t="n">
        <v>2</v>
      </c>
      <c r="C675" s="0" t="n">
        <v>85</v>
      </c>
      <c r="D675" s="0" t="str">
        <f aca="false">references!G$5</f>
        <v>SiO2(am)</v>
      </c>
      <c r="E675" s="0" t="str">
        <f aca="false">references_description!G$40</f>
        <v>Na2SO4</v>
      </c>
      <c r="H675" s="0" t="n">
        <v>0.29926</v>
      </c>
      <c r="K675" s="0" t="n">
        <v>0.00427921</v>
      </c>
    </row>
    <row r="676" customFormat="false" ht="14.5" hidden="false" customHeight="false" outlineLevel="0" collapsed="false">
      <c r="A676" s="0" t="str">
        <f aca="false">references_description!B$36</f>
        <v>MEY/WIL2008</v>
      </c>
      <c r="B676" s="0" t="n">
        <v>3</v>
      </c>
      <c r="C676" s="0" t="n">
        <v>85</v>
      </c>
      <c r="D676" s="0" t="str">
        <f aca="false">references!G$5</f>
        <v>SiO2(am)</v>
      </c>
      <c r="E676" s="0" t="str">
        <f aca="false">references_description!G$40</f>
        <v>Na2SO4</v>
      </c>
      <c r="H676" s="0" t="n">
        <v>0.59242</v>
      </c>
      <c r="K676" s="0" t="n">
        <v>0.00421715</v>
      </c>
    </row>
    <row r="677" customFormat="false" ht="14.5" hidden="false" customHeight="false" outlineLevel="0" collapsed="false">
      <c r="A677" s="0" t="str">
        <f aca="false">references_description!B$36</f>
        <v>MEY/WIL2008</v>
      </c>
      <c r="B677" s="0" t="n">
        <v>4</v>
      </c>
      <c r="C677" s="0" t="n">
        <v>85</v>
      </c>
      <c r="D677" s="0" t="str">
        <f aca="false">references!G$5</f>
        <v>SiO2(am)</v>
      </c>
      <c r="E677" s="0" t="str">
        <f aca="false">references_description!G$40</f>
        <v>Na2SO4</v>
      </c>
      <c r="H677" s="0" t="n">
        <v>0.97828</v>
      </c>
      <c r="K677" s="0" t="n">
        <v>0.00414573</v>
      </c>
    </row>
    <row r="678" customFormat="false" ht="14.5" hidden="false" customHeight="false" outlineLevel="0" collapsed="false">
      <c r="A678" s="0" t="str">
        <f aca="false">references_description!B$36</f>
        <v>MEY/WIL2008</v>
      </c>
      <c r="B678" s="0" t="n">
        <v>5</v>
      </c>
      <c r="C678" s="0" t="n">
        <v>85</v>
      </c>
      <c r="D678" s="0" t="str">
        <f aca="false">references!G$5</f>
        <v>SiO2(am)</v>
      </c>
      <c r="E678" s="0" t="str">
        <f aca="false">references_description!G$40</f>
        <v>Na2SO4</v>
      </c>
      <c r="H678" s="0" t="n">
        <v>1.36597</v>
      </c>
      <c r="K678" s="0" t="n">
        <v>0.0041386</v>
      </c>
    </row>
    <row r="679" customFormat="false" ht="14.5" hidden="false" customHeight="false" outlineLevel="0" collapsed="false">
      <c r="A679" s="0" t="str">
        <f aca="false">references_description!B$36</f>
        <v>MEY/WIL2008</v>
      </c>
      <c r="B679" s="0" t="n">
        <v>6</v>
      </c>
      <c r="C679" s="0" t="n">
        <v>85</v>
      </c>
      <c r="D679" s="0" t="str">
        <f aca="false">references!G$5</f>
        <v>SiO2(am)</v>
      </c>
      <c r="E679" s="0" t="str">
        <f aca="false">references_description!G$40</f>
        <v>Na2SO4</v>
      </c>
      <c r="H679" s="0" t="n">
        <v>1.79895</v>
      </c>
      <c r="K679" s="0" t="n">
        <v>0.00385956</v>
      </c>
    </row>
    <row r="680" customFormat="false" ht="14.5" hidden="false" customHeight="false" outlineLevel="0" collapsed="false">
      <c r="A680" s="0" t="str">
        <f aca="false">references_description!B$36</f>
        <v>MEY/WIL2008</v>
      </c>
      <c r="B680" s="0" t="n">
        <v>1</v>
      </c>
      <c r="C680" s="0" t="n">
        <v>85</v>
      </c>
      <c r="D680" s="0" t="str">
        <f aca="false">references!G$5</f>
        <v>SiO2(am)</v>
      </c>
      <c r="E680" s="0" t="str">
        <f aca="false">references_description!G$41</f>
        <v>K2SO4</v>
      </c>
      <c r="H680" s="0" t="n">
        <v>0.12995</v>
      </c>
      <c r="K680" s="0" t="n">
        <v>0.00485865</v>
      </c>
    </row>
    <row r="681" customFormat="false" ht="14.5" hidden="false" customHeight="false" outlineLevel="0" collapsed="false">
      <c r="A681" s="0" t="str">
        <f aca="false">references_description!B$36</f>
        <v>MEY/WIL2008</v>
      </c>
      <c r="B681" s="0" t="n">
        <v>2</v>
      </c>
      <c r="C681" s="0" t="n">
        <v>85</v>
      </c>
      <c r="D681" s="0" t="str">
        <f aca="false">references!G$5</f>
        <v>SiO2(am)</v>
      </c>
      <c r="E681" s="0" t="str">
        <f aca="false">references_description!G$41</f>
        <v>K2SO4</v>
      </c>
      <c r="H681" s="0" t="n">
        <v>0.25942</v>
      </c>
      <c r="K681" s="0" t="n">
        <v>0.00503439</v>
      </c>
    </row>
    <row r="682" customFormat="false" ht="14.5" hidden="false" customHeight="false" outlineLevel="0" collapsed="false">
      <c r="A682" s="0" t="str">
        <f aca="false">references_description!B$36</f>
        <v>MEY/WIL2008</v>
      </c>
      <c r="B682" s="0" t="n">
        <v>3</v>
      </c>
      <c r="C682" s="0" t="n">
        <v>85</v>
      </c>
      <c r="D682" s="0" t="str">
        <f aca="false">references!G$5</f>
        <v>SiO2(am)</v>
      </c>
      <c r="E682" s="0" t="str">
        <f aca="false">references_description!G$41</f>
        <v>K2SO4</v>
      </c>
      <c r="H682" s="0" t="n">
        <v>0.39972</v>
      </c>
      <c r="K682" s="0" t="n">
        <v>0.00515091</v>
      </c>
    </row>
    <row r="683" customFormat="false" ht="14.5" hidden="false" customHeight="false" outlineLevel="0" collapsed="false">
      <c r="A683" s="0" t="str">
        <f aca="false">references_description!B$36</f>
        <v>MEY/WIL2008</v>
      </c>
      <c r="B683" s="0" t="n">
        <v>4</v>
      </c>
      <c r="C683" s="0" t="n">
        <v>85</v>
      </c>
      <c r="D683" s="0" t="str">
        <f aca="false">references!G$5</f>
        <v>SiO2(am)</v>
      </c>
      <c r="E683" s="0" t="str">
        <f aca="false">references_description!G$41</f>
        <v>K2SO4</v>
      </c>
      <c r="H683" s="0" t="n">
        <v>0.54459</v>
      </c>
      <c r="K683" s="0" t="n">
        <v>0.00530052</v>
      </c>
    </row>
    <row r="684" customFormat="false" ht="14.5" hidden="false" customHeight="false" outlineLevel="0" collapsed="false">
      <c r="A684" s="0" t="str">
        <f aca="false">references_description!B$36</f>
        <v>MEY/WIL2008</v>
      </c>
      <c r="B684" s="0" t="n">
        <v>5</v>
      </c>
      <c r="C684" s="0" t="n">
        <v>85</v>
      </c>
      <c r="D684" s="0" t="str">
        <f aca="false">references!G$5</f>
        <v>SiO2(am)</v>
      </c>
      <c r="E684" s="0" t="str">
        <f aca="false">references_description!G$41</f>
        <v>K2SO4</v>
      </c>
      <c r="H684" s="0" t="n">
        <v>0.69963</v>
      </c>
      <c r="K684" s="0" t="n">
        <v>0.00560946</v>
      </c>
    </row>
    <row r="685" customFormat="false" ht="14.5" hidden="true" customHeight="false" outlineLevel="0" collapsed="false">
      <c r="A685" s="0" t="str">
        <f aca="false">references_description!B$36</f>
        <v>MEY/WIL2008</v>
      </c>
      <c r="B685" s="0" t="n">
        <v>1</v>
      </c>
      <c r="C685" s="0" t="n">
        <v>45</v>
      </c>
      <c r="D685" s="0" t="str">
        <f aca="false">references!G$5</f>
        <v>SiO2(am)</v>
      </c>
      <c r="E685" s="0" t="str">
        <f aca="false">references_description!G$42</f>
        <v>NaCl</v>
      </c>
      <c r="F685" s="0" t="str">
        <f aca="false">references_description!H$42</f>
        <v>CaCl2</v>
      </c>
      <c r="H685" s="0" t="n">
        <v>0.95931</v>
      </c>
      <c r="I685" s="0" t="n">
        <v>0.28189</v>
      </c>
      <c r="K685" s="0" t="n">
        <v>0.00078248</v>
      </c>
    </row>
    <row r="686" customFormat="false" ht="14.5" hidden="true" customHeight="false" outlineLevel="0" collapsed="false">
      <c r="A686" s="0" t="str">
        <f aca="false">references_description!B$36</f>
        <v>MEY/WIL2008</v>
      </c>
      <c r="B686" s="0" t="n">
        <v>2</v>
      </c>
      <c r="C686" s="0" t="n">
        <v>45</v>
      </c>
      <c r="D686" s="0" t="str">
        <f aca="false">references!G$5</f>
        <v>SiO2(am)</v>
      </c>
      <c r="E686" s="0" t="str">
        <f aca="false">references_description!G$42</f>
        <v>NaCl</v>
      </c>
      <c r="F686" s="0" t="str">
        <f aca="false">references_description!H$42</f>
        <v>CaCl2</v>
      </c>
      <c r="H686" s="0" t="n">
        <v>0.34819</v>
      </c>
      <c r="I686" s="0" t="n">
        <v>0.91582</v>
      </c>
      <c r="K686" s="0" t="n">
        <v>0.00084063</v>
      </c>
    </row>
    <row r="687" customFormat="false" ht="14.5" hidden="true" customHeight="false" outlineLevel="0" collapsed="false">
      <c r="A687" s="0" t="str">
        <f aca="false">references_description!B$36</f>
        <v>MEY/WIL2008</v>
      </c>
      <c r="B687" s="0" t="n">
        <v>3</v>
      </c>
      <c r="C687" s="0" t="n">
        <v>45</v>
      </c>
      <c r="D687" s="0" t="str">
        <f aca="false">references!G$5</f>
        <v>SiO2(am)</v>
      </c>
      <c r="E687" s="0" t="str">
        <f aca="false">references_description!G$42</f>
        <v>NaCl</v>
      </c>
      <c r="F687" s="0" t="str">
        <f aca="false">references_description!H$42</f>
        <v>CaCl2</v>
      </c>
      <c r="H687" s="0" t="n">
        <v>0.12216</v>
      </c>
      <c r="I687" s="0" t="n">
        <v>0.95216</v>
      </c>
      <c r="K687" s="0" t="n">
        <v>0.00107588</v>
      </c>
    </row>
    <row r="688" customFormat="false" ht="14.5" hidden="true" customHeight="false" outlineLevel="0" collapsed="false">
      <c r="A688" s="0" t="str">
        <f aca="false">references_description!B$36</f>
        <v>MEY/WIL2008</v>
      </c>
      <c r="B688" s="0" t="n">
        <v>4</v>
      </c>
      <c r="C688" s="0" t="n">
        <v>45</v>
      </c>
      <c r="D688" s="0" t="str">
        <f aca="false">references!G$5</f>
        <v>SiO2(am)</v>
      </c>
      <c r="E688" s="0" t="str">
        <f aca="false">references_description!G$42</f>
        <v>NaCl</v>
      </c>
      <c r="F688" s="0" t="str">
        <f aca="false">references_description!H$42</f>
        <v>CaCl2</v>
      </c>
      <c r="H688" s="0" t="n">
        <v>0.45923</v>
      </c>
      <c r="I688" s="0" t="n">
        <v>1.18745</v>
      </c>
      <c r="K688" s="0" t="n">
        <v>0.00058061</v>
      </c>
    </row>
    <row r="689" customFormat="false" ht="14.5" hidden="true" customHeight="false" outlineLevel="0" collapsed="false">
      <c r="A689" s="0" t="str">
        <f aca="false">references_description!B$36</f>
        <v>MEY/WIL2008</v>
      </c>
      <c r="B689" s="0" t="n">
        <v>5</v>
      </c>
      <c r="C689" s="0" t="n">
        <v>45</v>
      </c>
      <c r="D689" s="0" t="str">
        <f aca="false">references!G$5</f>
        <v>SiO2(am)</v>
      </c>
      <c r="E689" s="0" t="str">
        <f aca="false">references_description!G$42</f>
        <v>NaCl</v>
      </c>
      <c r="F689" s="0" t="str">
        <f aca="false">references_description!H$42</f>
        <v>CaCl2</v>
      </c>
      <c r="H689" s="0" t="n">
        <v>0.2237</v>
      </c>
      <c r="I689" s="0" t="n">
        <v>1.24897</v>
      </c>
      <c r="K689" s="0" t="n">
        <v>0.00069167</v>
      </c>
    </row>
    <row r="690" customFormat="false" ht="14.5" hidden="true" customHeight="false" outlineLevel="0" collapsed="false">
      <c r="A690" s="0" t="str">
        <f aca="false">references_description!B$36</f>
        <v>MEY/WIL2008</v>
      </c>
      <c r="B690" s="0" t="n">
        <v>6</v>
      </c>
      <c r="C690" s="0" t="n">
        <v>45</v>
      </c>
      <c r="D690" s="0" t="str">
        <f aca="false">references!G$5</f>
        <v>SiO2(am)</v>
      </c>
      <c r="E690" s="0" t="str">
        <f aca="false">references_description!G$42</f>
        <v>NaCl</v>
      </c>
      <c r="F690" s="0" t="str">
        <f aca="false">references_description!H$42</f>
        <v>CaCl2</v>
      </c>
      <c r="H690" s="0" t="n">
        <v>0.7492</v>
      </c>
      <c r="I690" s="0" t="n">
        <v>0.34474</v>
      </c>
      <c r="K690" s="0" t="n">
        <v>0.00092306</v>
      </c>
    </row>
    <row r="691" customFormat="false" ht="14.5" hidden="true" customHeight="false" outlineLevel="0" collapsed="false">
      <c r="A691" s="0" t="str">
        <f aca="false">references_description!B$36</f>
        <v>MEY/WIL2008</v>
      </c>
      <c r="B691" s="0" t="n">
        <v>7</v>
      </c>
      <c r="C691" s="0" t="n">
        <v>45</v>
      </c>
      <c r="D691" s="0" t="str">
        <f aca="false">references!G$5</f>
        <v>SiO2(am)</v>
      </c>
      <c r="E691" s="0" t="str">
        <f aca="false">references_description!G$42</f>
        <v>NaCl</v>
      </c>
      <c r="F691" s="0" t="str">
        <f aca="false">references_description!H$42</f>
        <v>CaCl2</v>
      </c>
      <c r="H691" s="0" t="n">
        <v>0.58088</v>
      </c>
      <c r="I691" s="0" t="n">
        <v>0.29523</v>
      </c>
      <c r="K691" s="0" t="n">
        <v>0.00120015</v>
      </c>
    </row>
    <row r="692" customFormat="false" ht="14.5" hidden="true" customHeight="false" outlineLevel="0" collapsed="false">
      <c r="A692" s="0" t="str">
        <f aca="false">references_description!B$36</f>
        <v>MEY/WIL2008</v>
      </c>
      <c r="B692" s="0" t="n">
        <v>8</v>
      </c>
      <c r="C692" s="0" t="n">
        <v>45</v>
      </c>
      <c r="D692" s="0" t="str">
        <f aca="false">references!G$5</f>
        <v>SiO2(am)</v>
      </c>
      <c r="E692" s="0" t="str">
        <f aca="false">references_description!G$42</f>
        <v>NaCl</v>
      </c>
      <c r="F692" s="0" t="str">
        <f aca="false">references_description!H$42</f>
        <v>CaCl2</v>
      </c>
      <c r="H692" s="0" t="n">
        <v>0.37638</v>
      </c>
      <c r="I692" s="0" t="n">
        <v>0.30535</v>
      </c>
      <c r="K692" s="0" t="n">
        <v>0.00155155</v>
      </c>
    </row>
    <row r="693" customFormat="false" ht="14.5" hidden="true" customHeight="false" outlineLevel="0" collapsed="false">
      <c r="A693" s="0" t="str">
        <f aca="false">references_description!B$36</f>
        <v>MEY/WIL2008</v>
      </c>
      <c r="B693" s="0" t="n">
        <v>9</v>
      </c>
      <c r="C693" s="0" t="n">
        <v>45</v>
      </c>
      <c r="D693" s="0" t="str">
        <f aca="false">references!G$5</f>
        <v>SiO2(am)</v>
      </c>
      <c r="E693" s="0" t="str">
        <f aca="false">references_description!G$42</f>
        <v>NaCl</v>
      </c>
      <c r="F693" s="0" t="str">
        <f aca="false">references_description!H$42</f>
        <v>CaCl2</v>
      </c>
      <c r="H693" s="0" t="n">
        <v>0.12557</v>
      </c>
      <c r="I693" s="0" t="n">
        <v>0.32423</v>
      </c>
      <c r="K693" s="0" t="n">
        <v>0.00192612</v>
      </c>
    </row>
    <row r="694" customFormat="false" ht="14.5" hidden="true" customHeight="false" outlineLevel="0" collapsed="false">
      <c r="A694" s="0" t="str">
        <f aca="false">references_description!B$36</f>
        <v>MEY/WIL2008</v>
      </c>
      <c r="B694" s="0" t="n">
        <v>10</v>
      </c>
      <c r="C694" s="0" t="n">
        <v>45</v>
      </c>
      <c r="D694" s="0" t="str">
        <f aca="false">references!G$5</f>
        <v>SiO2(am)</v>
      </c>
      <c r="E694" s="0" t="str">
        <f aca="false">references_description!G$42</f>
        <v>NaCl</v>
      </c>
      <c r="F694" s="0" t="str">
        <f aca="false">references_description!H$42</f>
        <v>CaCl2</v>
      </c>
      <c r="H694" s="0" t="n">
        <v>0.64093</v>
      </c>
      <c r="I694" s="0" t="n">
        <v>0.58409</v>
      </c>
      <c r="K694" s="0" t="n">
        <v>0.00080675</v>
      </c>
    </row>
    <row r="695" customFormat="false" ht="14.5" hidden="true" customHeight="false" outlineLevel="0" collapsed="false">
      <c r="A695" s="0" t="str">
        <f aca="false">references_description!B$36</f>
        <v>MEY/WIL2008</v>
      </c>
      <c r="B695" s="0" t="n">
        <v>11</v>
      </c>
      <c r="C695" s="0" t="n">
        <v>45</v>
      </c>
      <c r="D695" s="0" t="str">
        <f aca="false">references!G$5</f>
        <v>SiO2(am)</v>
      </c>
      <c r="E695" s="0" t="str">
        <f aca="false">references_description!G$42</f>
        <v>NaCl</v>
      </c>
      <c r="F695" s="0" t="str">
        <f aca="false">references_description!H$42</f>
        <v>CaCl2</v>
      </c>
      <c r="H695" s="0" t="n">
        <v>0.44576</v>
      </c>
      <c r="I695" s="0" t="n">
        <v>0.60899</v>
      </c>
      <c r="K695" s="0" t="n">
        <v>0.00098852</v>
      </c>
    </row>
    <row r="696" customFormat="false" ht="14.5" hidden="true" customHeight="false" outlineLevel="0" collapsed="false">
      <c r="A696" s="0" t="str">
        <f aca="false">references_description!B$36</f>
        <v>MEY/WIL2008</v>
      </c>
      <c r="B696" s="0" t="n">
        <v>12</v>
      </c>
      <c r="C696" s="0" t="n">
        <v>45</v>
      </c>
      <c r="D696" s="0" t="str">
        <f aca="false">references!G$5</f>
        <v>SiO2(am)</v>
      </c>
      <c r="E696" s="0" t="str">
        <f aca="false">references_description!G$42</f>
        <v>NaCl</v>
      </c>
      <c r="F696" s="0" t="str">
        <f aca="false">references_description!H$42</f>
        <v>CaCl2</v>
      </c>
      <c r="H696" s="0" t="n">
        <v>0.23101</v>
      </c>
      <c r="I696" s="0" t="n">
        <v>0.63562</v>
      </c>
      <c r="K696" s="0" t="n">
        <v>0.00127758</v>
      </c>
    </row>
    <row r="697" customFormat="false" ht="14.5" hidden="true" customHeight="false" outlineLevel="0" collapsed="false">
      <c r="A697" s="0" t="str">
        <f aca="false">references_description!B$36</f>
        <v>MEY/WIL2008</v>
      </c>
      <c r="B697" s="0" t="n">
        <v>13</v>
      </c>
      <c r="C697" s="0" t="n">
        <v>45</v>
      </c>
      <c r="D697" s="0" t="str">
        <f aca="false">references!G$5</f>
        <v>SiO2(am)</v>
      </c>
      <c r="E697" s="0" t="str">
        <f aca="false">references_description!G$42</f>
        <v>NaCl</v>
      </c>
      <c r="F697" s="0" t="str">
        <f aca="false">references_description!H$42</f>
        <v>CaCl2</v>
      </c>
      <c r="H697" s="0" t="n">
        <v>0.57744</v>
      </c>
      <c r="I697" s="0" t="n">
        <v>0.8704</v>
      </c>
      <c r="K697" s="0" t="n">
        <v>0.0006193</v>
      </c>
    </row>
    <row r="698" customFormat="false" ht="14.5" hidden="true" customHeight="false" outlineLevel="0" collapsed="false">
      <c r="A698" s="0" t="str">
        <f aca="false">references_description!B$36</f>
        <v>MEY/WIL2008</v>
      </c>
      <c r="B698" s="0" t="n">
        <v>14</v>
      </c>
      <c r="C698" s="0" t="n">
        <v>45</v>
      </c>
      <c r="D698" s="0" t="str">
        <f aca="false">references!G$5</f>
        <v>SiO2(am)</v>
      </c>
      <c r="E698" s="0" t="str">
        <f aca="false">references_description!G$42</f>
        <v>NaCl</v>
      </c>
      <c r="F698" s="0" t="str">
        <f aca="false">references_description!H$42</f>
        <v>CaCl2</v>
      </c>
      <c r="H698" s="0" t="n">
        <v>0.8376</v>
      </c>
      <c r="I698" s="0" t="n">
        <v>0.11299</v>
      </c>
      <c r="K698" s="0" t="n">
        <v>0.00100203</v>
      </c>
    </row>
    <row r="699" customFormat="false" ht="14.5" hidden="true" customHeight="false" outlineLevel="0" collapsed="false">
      <c r="A699" s="0" t="str">
        <f aca="false">references_description!B$36</f>
        <v>MEY/WIL2008</v>
      </c>
      <c r="B699" s="0" t="n">
        <v>15</v>
      </c>
      <c r="C699" s="0" t="n">
        <v>45</v>
      </c>
      <c r="D699" s="0" t="str">
        <f aca="false">references!G$5</f>
        <v>SiO2(am)</v>
      </c>
      <c r="E699" s="0" t="str">
        <f aca="false">references_description!G$42</f>
        <v>NaCl</v>
      </c>
      <c r="F699" s="0" t="str">
        <f aca="false">references_description!H$42</f>
        <v>CaCl2</v>
      </c>
      <c r="H699" s="0" t="n">
        <v>0.43028</v>
      </c>
      <c r="I699" s="0" t="n">
        <v>0.32071</v>
      </c>
      <c r="K699" s="0" t="n">
        <v>0.00139081</v>
      </c>
    </row>
    <row r="700" customFormat="false" ht="14.5" hidden="true" customHeight="false" outlineLevel="0" collapsed="false">
      <c r="A700" s="0" t="str">
        <f aca="false">references_description!B$36</f>
        <v>MEY/WIL2008</v>
      </c>
      <c r="B700" s="0" t="n">
        <v>16</v>
      </c>
      <c r="C700" s="0" t="n">
        <v>45</v>
      </c>
      <c r="D700" s="0" t="str">
        <f aca="false">references!G$5</f>
        <v>SiO2(am)</v>
      </c>
      <c r="E700" s="0" t="str">
        <f aca="false">references_description!G$42</f>
        <v>NaCl</v>
      </c>
      <c r="F700" s="0" t="str">
        <f aca="false">references_description!H$42</f>
        <v>CaCl2</v>
      </c>
      <c r="H700" s="0" t="n">
        <v>0.22528</v>
      </c>
      <c r="I700" s="0" t="n">
        <v>0.33797</v>
      </c>
      <c r="K700" s="0" t="n">
        <v>0.00179125</v>
      </c>
    </row>
    <row r="701" customFormat="false" ht="14.5" hidden="true" customHeight="false" outlineLevel="0" collapsed="false">
      <c r="A701" s="0" t="str">
        <f aca="false">references_description!B$36</f>
        <v>MEY/WIL2008</v>
      </c>
      <c r="B701" s="0" t="n">
        <v>17</v>
      </c>
      <c r="C701" s="0" t="n">
        <v>45</v>
      </c>
      <c r="D701" s="0" t="str">
        <f aca="false">references!G$5</f>
        <v>SiO2(am)</v>
      </c>
      <c r="E701" s="0" t="str">
        <f aca="false">references_description!G$42</f>
        <v>NaCl</v>
      </c>
      <c r="F701" s="0" t="str">
        <f aca="false">references_description!H$42</f>
        <v>CaCl2</v>
      </c>
      <c r="H701" s="0" t="n">
        <v>0.51832</v>
      </c>
      <c r="I701" s="0" t="n">
        <v>0.41032</v>
      </c>
      <c r="K701" s="0" t="n">
        <v>0.001159</v>
      </c>
    </row>
    <row r="702" customFormat="false" ht="14.5" hidden="true" customHeight="false" outlineLevel="0" collapsed="false">
      <c r="A702" s="0" t="str">
        <f aca="false">references_description!B$36</f>
        <v>MEY/WIL2008</v>
      </c>
      <c r="B702" s="0" t="n">
        <v>1</v>
      </c>
      <c r="C702" s="0" t="n">
        <v>45</v>
      </c>
      <c r="D702" s="0" t="str">
        <f aca="false">references!G$5</f>
        <v>SiO2(am)</v>
      </c>
      <c r="E702" s="0" t="str">
        <f aca="false">references_description!G$43</f>
        <v>KCl</v>
      </c>
      <c r="F702" s="0" t="str">
        <f aca="false">references_description!H$43</f>
        <v>CaCl2</v>
      </c>
      <c r="H702" s="0" t="n">
        <v>0.72726</v>
      </c>
      <c r="I702" s="0" t="n">
        <v>0.32667</v>
      </c>
      <c r="K702" s="0" t="n">
        <v>0.00128105</v>
      </c>
    </row>
    <row r="703" customFormat="false" ht="14.5" hidden="true" customHeight="false" outlineLevel="0" collapsed="false">
      <c r="A703" s="0" t="str">
        <f aca="false">references_description!B$36</f>
        <v>MEY/WIL2008</v>
      </c>
      <c r="B703" s="0" t="n">
        <v>2</v>
      </c>
      <c r="C703" s="0" t="n">
        <v>45</v>
      </c>
      <c r="D703" s="0" t="str">
        <f aca="false">references!G$5</f>
        <v>SiO2(am)</v>
      </c>
      <c r="E703" s="0" t="str">
        <f aca="false">references_description!G$43</f>
        <v>KCl</v>
      </c>
      <c r="F703" s="0" t="str">
        <f aca="false">references_description!H$43</f>
        <v>CaCl2</v>
      </c>
      <c r="H703" s="0" t="n">
        <v>0.4388</v>
      </c>
      <c r="I703" s="0" t="n">
        <v>0.60273</v>
      </c>
      <c r="K703" s="0" t="n">
        <v>0.00111808</v>
      </c>
    </row>
    <row r="704" customFormat="false" ht="14.5" hidden="true" customHeight="false" outlineLevel="0" collapsed="false">
      <c r="A704" s="0" t="str">
        <f aca="false">references_description!B$36</f>
        <v>MEY/WIL2008</v>
      </c>
      <c r="B704" s="0" t="n">
        <v>3</v>
      </c>
      <c r="C704" s="0" t="n">
        <v>45</v>
      </c>
      <c r="D704" s="0" t="str">
        <f aca="false">references!G$5</f>
        <v>SiO2(am)</v>
      </c>
      <c r="E704" s="0" t="str">
        <f aca="false">references_description!G$43</f>
        <v>KCl</v>
      </c>
      <c r="F704" s="0" t="str">
        <f aca="false">references_description!H$43</f>
        <v>CaCl2</v>
      </c>
      <c r="H704" s="0" t="n">
        <v>0.33288</v>
      </c>
      <c r="I704" s="0" t="n">
        <v>0.62684</v>
      </c>
      <c r="K704" s="0" t="n">
        <v>0.00164621</v>
      </c>
    </row>
    <row r="705" customFormat="false" ht="14.5" hidden="true" customHeight="false" outlineLevel="0" collapsed="false">
      <c r="A705" s="0" t="str">
        <f aca="false">references_description!B$36</f>
        <v>MEY/WIL2008</v>
      </c>
      <c r="B705" s="0" t="n">
        <v>4</v>
      </c>
      <c r="C705" s="0" t="n">
        <v>45</v>
      </c>
      <c r="D705" s="0" t="str">
        <f aca="false">references!G$5</f>
        <v>SiO2(am)</v>
      </c>
      <c r="E705" s="0" t="str">
        <f aca="false">references_description!G$43</f>
        <v>KCl</v>
      </c>
      <c r="F705" s="0" t="str">
        <f aca="false">references_description!H$43</f>
        <v>CaCl2</v>
      </c>
      <c r="H705" s="0" t="n">
        <v>0.23055</v>
      </c>
      <c r="I705" s="0" t="n">
        <v>0.62692</v>
      </c>
      <c r="K705" s="0" t="n">
        <v>0.00134786</v>
      </c>
    </row>
    <row r="706" customFormat="false" ht="14.5" hidden="true" customHeight="false" outlineLevel="0" collapsed="false">
      <c r="A706" s="0" t="str">
        <f aca="false">references_description!B$36</f>
        <v>MEY/WIL2008</v>
      </c>
      <c r="B706" s="0" t="n">
        <v>5</v>
      </c>
      <c r="C706" s="0" t="n">
        <v>45</v>
      </c>
      <c r="D706" s="0" t="str">
        <f aca="false">references!G$5</f>
        <v>SiO2(am)</v>
      </c>
      <c r="E706" s="0" t="str">
        <f aca="false">references_description!G$43</f>
        <v>KCl</v>
      </c>
      <c r="F706" s="0" t="str">
        <f aca="false">references_description!H$43</f>
        <v>CaCl2</v>
      </c>
      <c r="H706" s="0" t="n">
        <v>0.12699</v>
      </c>
      <c r="I706" s="0" t="n">
        <v>0.66776</v>
      </c>
      <c r="K706" s="0" t="n">
        <v>0.00136479</v>
      </c>
    </row>
    <row r="707" customFormat="false" ht="14.5" hidden="true" customHeight="false" outlineLevel="0" collapsed="false">
      <c r="A707" s="0" t="str">
        <f aca="false">references_description!B$36</f>
        <v>MEY/WIL2008</v>
      </c>
      <c r="B707" s="0" t="n">
        <v>6</v>
      </c>
      <c r="C707" s="0" t="n">
        <v>45</v>
      </c>
      <c r="D707" s="0" t="str">
        <f aca="false">references!G$5</f>
        <v>SiO2(am)</v>
      </c>
      <c r="E707" s="0" t="str">
        <f aca="false">references_description!G$43</f>
        <v>KCl</v>
      </c>
      <c r="F707" s="0" t="str">
        <f aca="false">references_description!H$43</f>
        <v>CaCl2</v>
      </c>
      <c r="H707" s="0" t="n">
        <v>0.42462</v>
      </c>
      <c r="I707" s="0" t="n">
        <v>0.88663</v>
      </c>
      <c r="K707" s="0" t="n">
        <v>0.00083058</v>
      </c>
    </row>
    <row r="708" customFormat="false" ht="14.5" hidden="true" customHeight="false" outlineLevel="0" collapsed="false">
      <c r="A708" s="0" t="str">
        <f aca="false">references_description!B$36</f>
        <v>MEY/WIL2008</v>
      </c>
      <c r="B708" s="0" t="n">
        <v>7</v>
      </c>
      <c r="C708" s="0" t="n">
        <v>45</v>
      </c>
      <c r="D708" s="0" t="str">
        <f aca="false">references!G$5</f>
        <v>SiO2(am)</v>
      </c>
      <c r="E708" s="0" t="str">
        <f aca="false">references_description!G$43</f>
        <v>KCl</v>
      </c>
      <c r="F708" s="0" t="str">
        <f aca="false">references_description!H$43</f>
        <v>CaCl2</v>
      </c>
      <c r="H708" s="0" t="n">
        <v>0.34475</v>
      </c>
      <c r="I708" s="0" t="n">
        <v>0.9034</v>
      </c>
      <c r="K708" s="0" t="n">
        <v>0.00092494</v>
      </c>
    </row>
    <row r="709" customFormat="false" ht="14.5" hidden="true" customHeight="false" outlineLevel="0" collapsed="false">
      <c r="A709" s="0" t="str">
        <f aca="false">references_description!B$36</f>
        <v>MEY/WIL2008</v>
      </c>
      <c r="B709" s="0" t="n">
        <v>8</v>
      </c>
      <c r="C709" s="0" t="n">
        <v>45</v>
      </c>
      <c r="D709" s="0" t="str">
        <f aca="false">references!G$5</f>
        <v>SiO2(am)</v>
      </c>
      <c r="E709" s="0" t="str">
        <f aca="false">references_description!G$43</f>
        <v>KCl</v>
      </c>
      <c r="F709" s="0" t="str">
        <f aca="false">references_description!H$43</f>
        <v>CaCl2</v>
      </c>
      <c r="H709" s="0" t="n">
        <v>0.22325</v>
      </c>
      <c r="I709" s="0" t="n">
        <v>0.91447</v>
      </c>
      <c r="K709" s="0" t="n">
        <v>0.0009822</v>
      </c>
    </row>
    <row r="710" customFormat="false" ht="14.5" hidden="true" customHeight="false" outlineLevel="0" collapsed="false">
      <c r="A710" s="0" t="str">
        <f aca="false">references_description!B$36</f>
        <v>MEY/WIL2008</v>
      </c>
      <c r="B710" s="0" t="n">
        <v>9</v>
      </c>
      <c r="C710" s="0" t="n">
        <v>45</v>
      </c>
      <c r="D710" s="0" t="str">
        <f aca="false">references!G$5</f>
        <v>SiO2(am)</v>
      </c>
      <c r="E710" s="0" t="str">
        <f aca="false">references_description!G$43</f>
        <v>KCl</v>
      </c>
      <c r="F710" s="0" t="str">
        <f aca="false">references_description!H$43</f>
        <v>CaCl2</v>
      </c>
      <c r="H710" s="0" t="n">
        <v>0.11568</v>
      </c>
      <c r="I710" s="0" t="n">
        <v>0.95873</v>
      </c>
      <c r="K710" s="0" t="n">
        <v>0.00105091</v>
      </c>
    </row>
    <row r="711" customFormat="false" ht="14.5" hidden="true" customHeight="false" outlineLevel="0" collapsed="false">
      <c r="A711" s="0" t="str">
        <f aca="false">references_description!B$36</f>
        <v>MEY/WIL2008</v>
      </c>
      <c r="B711" s="0" t="n">
        <v>10</v>
      </c>
      <c r="C711" s="0" t="n">
        <v>45</v>
      </c>
      <c r="D711" s="0" t="str">
        <f aca="false">references!G$5</f>
        <v>SiO2(am)</v>
      </c>
      <c r="E711" s="0" t="str">
        <f aca="false">references_description!G$43</f>
        <v>KCl</v>
      </c>
      <c r="F711" s="0" t="str">
        <f aca="false">references_description!H$43</f>
        <v>CaCl2</v>
      </c>
      <c r="H711" s="0" t="n">
        <v>0.33028</v>
      </c>
      <c r="I711" s="0" t="n">
        <v>1.20112</v>
      </c>
      <c r="K711" s="0" t="n">
        <v>0.00067229</v>
      </c>
    </row>
    <row r="712" customFormat="false" ht="14.5" hidden="true" customHeight="false" outlineLevel="0" collapsed="false">
      <c r="A712" s="0" t="str">
        <f aca="false">references_description!B$36</f>
        <v>MEY/WIL2008</v>
      </c>
      <c r="B712" s="0" t="n">
        <v>11</v>
      </c>
      <c r="C712" s="0" t="n">
        <v>45</v>
      </c>
      <c r="D712" s="0" t="str">
        <f aca="false">references!G$5</f>
        <v>SiO2(am)</v>
      </c>
      <c r="E712" s="0" t="str">
        <f aca="false">references_description!G$43</f>
        <v>KCl</v>
      </c>
      <c r="F712" s="0" t="str">
        <f aca="false">references_description!H$43</f>
        <v>CaCl2</v>
      </c>
      <c r="H712" s="0" t="n">
        <v>0.21932</v>
      </c>
      <c r="I712" s="0" t="n">
        <v>1.13967</v>
      </c>
      <c r="K712" s="0" t="n">
        <v>0.00080018</v>
      </c>
    </row>
    <row r="713" customFormat="false" ht="14.5" hidden="true" customHeight="false" outlineLevel="0" collapsed="false">
      <c r="A713" s="0" t="str">
        <f aca="false">references_description!B$36</f>
        <v>MEY/WIL2008</v>
      </c>
      <c r="B713" s="0" t="n">
        <v>12</v>
      </c>
      <c r="C713" s="0" t="n">
        <v>45</v>
      </c>
      <c r="D713" s="0" t="str">
        <f aca="false">references!G$5</f>
        <v>SiO2(am)</v>
      </c>
      <c r="E713" s="0" t="str">
        <f aca="false">references_description!G$43</f>
        <v>KCl</v>
      </c>
      <c r="F713" s="0" t="str">
        <f aca="false">references_description!H$43</f>
        <v>CaCl2</v>
      </c>
      <c r="H713" s="0" t="n">
        <v>0.11619</v>
      </c>
      <c r="I713" s="0" t="n">
        <v>1.23073</v>
      </c>
      <c r="K713" s="0" t="n">
        <v>0.00073642</v>
      </c>
    </row>
    <row r="714" customFormat="false" ht="14.5" hidden="true" customHeight="false" outlineLevel="0" collapsed="false">
      <c r="A714" s="0" t="str">
        <f aca="false">references_description!B$36</f>
        <v>MEY/WIL2008</v>
      </c>
      <c r="B714" s="0" t="n">
        <v>13</v>
      </c>
      <c r="C714" s="0" t="n">
        <v>45</v>
      </c>
      <c r="D714" s="0" t="str">
        <f aca="false">references!G$5</f>
        <v>SiO2(am)</v>
      </c>
      <c r="E714" s="0" t="str">
        <f aca="false">references_description!G$43</f>
        <v>KCl</v>
      </c>
      <c r="F714" s="0" t="str">
        <f aca="false">references_description!H$43</f>
        <v>CaCl2</v>
      </c>
      <c r="H714" s="0" t="n">
        <v>0.62305</v>
      </c>
      <c r="I714" s="0" t="n">
        <v>0.29069</v>
      </c>
      <c r="K714" s="0" t="n">
        <v>0.00138838</v>
      </c>
    </row>
    <row r="715" customFormat="false" ht="14.5" hidden="true" customHeight="false" outlineLevel="0" collapsed="false">
      <c r="A715" s="0" t="str">
        <f aca="false">references_description!B$36</f>
        <v>MEY/WIL2008</v>
      </c>
      <c r="B715" s="0" t="n">
        <v>14</v>
      </c>
      <c r="C715" s="0" t="n">
        <v>45</v>
      </c>
      <c r="D715" s="0" t="str">
        <f aca="false">references!G$5</f>
        <v>SiO2(am)</v>
      </c>
      <c r="E715" s="0" t="str">
        <f aca="false">references_description!G$43</f>
        <v>KCl</v>
      </c>
      <c r="F715" s="0" t="str">
        <f aca="false">references_description!H$43</f>
        <v>CaCl2</v>
      </c>
      <c r="H715" s="0" t="n">
        <v>0.22488</v>
      </c>
      <c r="I715" s="0" t="n">
        <v>1.46883</v>
      </c>
      <c r="K715" s="0" t="n">
        <v>0.00046892</v>
      </c>
    </row>
    <row r="716" customFormat="false" ht="14.5" hidden="true" customHeight="false" outlineLevel="0" collapsed="false">
      <c r="A716" s="0" t="str">
        <f aca="false">references_description!B$36</f>
        <v>MEY/WIL2008</v>
      </c>
      <c r="B716" s="0" t="n">
        <v>15</v>
      </c>
      <c r="C716" s="0" t="n">
        <v>45</v>
      </c>
      <c r="D716" s="0" t="str">
        <f aca="false">references!G$5</f>
        <v>SiO2(am)</v>
      </c>
      <c r="E716" s="0" t="str">
        <f aca="false">references_description!G$43</f>
        <v>KCl</v>
      </c>
      <c r="F716" s="0" t="str">
        <f aca="false">references_description!H$43</f>
        <v>CaCl2</v>
      </c>
      <c r="H716" s="0" t="n">
        <v>0.13614</v>
      </c>
      <c r="I716" s="0" t="n">
        <v>1.79708</v>
      </c>
      <c r="K716" s="0" t="n">
        <v>0.00031954</v>
      </c>
    </row>
    <row r="717" customFormat="false" ht="14.5" hidden="true" customHeight="false" outlineLevel="0" collapsed="false">
      <c r="A717" s="0" t="str">
        <f aca="false">references_description!B$36</f>
        <v>MEY/WIL2008</v>
      </c>
      <c r="B717" s="0" t="n">
        <v>16</v>
      </c>
      <c r="C717" s="0" t="n">
        <v>45</v>
      </c>
      <c r="D717" s="0" t="str">
        <f aca="false">references!G$5</f>
        <v>SiO2(am)</v>
      </c>
      <c r="E717" s="0" t="str">
        <f aca="false">references_description!G$43</f>
        <v>KCl</v>
      </c>
      <c r="F717" s="0" t="str">
        <f aca="false">references_description!H$43</f>
        <v>CaCl2</v>
      </c>
      <c r="H717" s="0" t="n">
        <v>0.54039</v>
      </c>
      <c r="I717" s="0" t="n">
        <v>0.29964</v>
      </c>
      <c r="K717" s="0" t="n">
        <v>0.00148754</v>
      </c>
    </row>
    <row r="718" customFormat="false" ht="14.5" hidden="true" customHeight="false" outlineLevel="0" collapsed="false">
      <c r="A718" s="0" t="str">
        <f aca="false">references_description!B$36</f>
        <v>MEY/WIL2008</v>
      </c>
      <c r="B718" s="0" t="n">
        <v>17</v>
      </c>
      <c r="C718" s="0" t="n">
        <v>45</v>
      </c>
      <c r="D718" s="0" t="str">
        <f aca="false">references!G$5</f>
        <v>SiO2(am)</v>
      </c>
      <c r="E718" s="0" t="str">
        <f aca="false">references_description!G$43</f>
        <v>KCl</v>
      </c>
      <c r="F718" s="0" t="str">
        <f aca="false">references_description!H$43</f>
        <v>CaCl2</v>
      </c>
      <c r="H718" s="0" t="n">
        <v>0.44008</v>
      </c>
      <c r="I718" s="0" t="n">
        <v>0.3103</v>
      </c>
      <c r="K718" s="0" t="n">
        <v>0.00155847</v>
      </c>
    </row>
    <row r="719" customFormat="false" ht="14.5" hidden="true" customHeight="false" outlineLevel="0" collapsed="false">
      <c r="A719" s="0" t="str">
        <f aca="false">references_description!B$36</f>
        <v>MEY/WIL2008</v>
      </c>
      <c r="B719" s="0" t="n">
        <v>18</v>
      </c>
      <c r="C719" s="0" t="n">
        <v>45</v>
      </c>
      <c r="D719" s="0" t="str">
        <f aca="false">references!G$5</f>
        <v>SiO2(am)</v>
      </c>
      <c r="E719" s="0" t="str">
        <f aca="false">references_description!G$43</f>
        <v>KCl</v>
      </c>
      <c r="F719" s="0" t="str">
        <f aca="false">references_description!H$43</f>
        <v>CaCl2</v>
      </c>
      <c r="H719" s="0" t="n">
        <v>0.38319</v>
      </c>
      <c r="I719" s="0" t="n">
        <v>0.30032</v>
      </c>
      <c r="K719" s="0" t="n">
        <v>0.00170957</v>
      </c>
    </row>
    <row r="720" customFormat="false" ht="14.5" hidden="true" customHeight="false" outlineLevel="0" collapsed="false">
      <c r="A720" s="0" t="str">
        <f aca="false">references_description!B$36</f>
        <v>MEY/WIL2008</v>
      </c>
      <c r="B720" s="0" t="n">
        <v>19</v>
      </c>
      <c r="C720" s="0" t="n">
        <v>45</v>
      </c>
      <c r="D720" s="0" t="str">
        <f aca="false">references!G$5</f>
        <v>SiO2(am)</v>
      </c>
      <c r="E720" s="0" t="str">
        <f aca="false">references_description!G$43</f>
        <v>KCl</v>
      </c>
      <c r="F720" s="0" t="str">
        <f aca="false">references_description!H$43</f>
        <v>CaCl2</v>
      </c>
      <c r="H720" s="0" t="n">
        <v>0.24749</v>
      </c>
      <c r="I720" s="0" t="n">
        <v>0.34335</v>
      </c>
      <c r="K720" s="0" t="n">
        <v>0.00183289</v>
      </c>
    </row>
    <row r="721" customFormat="false" ht="14.5" hidden="true" customHeight="false" outlineLevel="0" collapsed="false">
      <c r="A721" s="0" t="str">
        <f aca="false">references_description!B$36</f>
        <v>MEY/WIL2008</v>
      </c>
      <c r="B721" s="0" t="n">
        <v>20</v>
      </c>
      <c r="C721" s="0" t="n">
        <v>45</v>
      </c>
      <c r="D721" s="0" t="str">
        <f aca="false">references!G$5</f>
        <v>SiO2(am)</v>
      </c>
      <c r="E721" s="0" t="str">
        <f aca="false">references_description!G$43</f>
        <v>KCl</v>
      </c>
      <c r="F721" s="0" t="str">
        <f aca="false">references_description!H$43</f>
        <v>CaCl2</v>
      </c>
      <c r="H721" s="0" t="n">
        <v>0.11434</v>
      </c>
      <c r="I721" s="0" t="n">
        <v>0.33222</v>
      </c>
      <c r="K721" s="0" t="n">
        <v>0.00196736</v>
      </c>
    </row>
    <row r="722" customFormat="false" ht="14.5" hidden="true" customHeight="false" outlineLevel="0" collapsed="false">
      <c r="A722" s="0" t="str">
        <f aca="false">references_description!B$36</f>
        <v>MEY/WIL2008</v>
      </c>
      <c r="B722" s="0" t="n">
        <v>21</v>
      </c>
      <c r="C722" s="0" t="n">
        <v>45</v>
      </c>
      <c r="D722" s="0" t="str">
        <f aca="false">references!G$5</f>
        <v>SiO2(am)</v>
      </c>
      <c r="E722" s="0" t="str">
        <f aca="false">references_description!G$43</f>
        <v>KCl</v>
      </c>
      <c r="F722" s="0" t="str">
        <f aca="false">references_description!H$43</f>
        <v>CaCl2</v>
      </c>
      <c r="H722" s="0" t="n">
        <v>0.53993</v>
      </c>
      <c r="I722" s="0" t="n">
        <v>0.57896</v>
      </c>
      <c r="K722" s="0" t="n">
        <v>0.00112203</v>
      </c>
    </row>
    <row r="723" customFormat="false" ht="14.5" hidden="true" customHeight="false" outlineLevel="0" collapsed="false">
      <c r="A723" s="0" t="str">
        <f aca="false">references_description!B$36</f>
        <v>MEY/WIL2008</v>
      </c>
      <c r="B723" s="0" t="n">
        <v>1</v>
      </c>
      <c r="C723" s="0" t="n">
        <v>65</v>
      </c>
      <c r="D723" s="0" t="str">
        <f aca="false">references!G$5</f>
        <v>SiO2(am)</v>
      </c>
      <c r="E723" s="0" t="str">
        <f aca="false">references_description!G$42</f>
        <v>NaCl</v>
      </c>
      <c r="F723" s="0" t="str">
        <f aca="false">references_description!H$42</f>
        <v>CaCl2</v>
      </c>
      <c r="H723" s="0" t="n">
        <v>0.93301</v>
      </c>
      <c r="I723" s="0" t="n">
        <v>0.28268</v>
      </c>
      <c r="K723" s="0" t="n">
        <v>0.00105326</v>
      </c>
    </row>
    <row r="724" customFormat="false" ht="14.5" hidden="true" customHeight="false" outlineLevel="0" collapsed="false">
      <c r="A724" s="0" t="str">
        <f aca="false">references_description!B$36</f>
        <v>MEY/WIL2008</v>
      </c>
      <c r="B724" s="0" t="n">
        <v>2</v>
      </c>
      <c r="C724" s="0" t="n">
        <v>65</v>
      </c>
      <c r="D724" s="0" t="str">
        <f aca="false">references!G$5</f>
        <v>SiO2(am)</v>
      </c>
      <c r="E724" s="0" t="str">
        <f aca="false">references_description!G$42</f>
        <v>NaCl</v>
      </c>
      <c r="F724" s="0" t="str">
        <f aca="false">references_description!H$42</f>
        <v>CaCl2</v>
      </c>
      <c r="H724" s="0" t="n">
        <v>0.33785</v>
      </c>
      <c r="I724" s="0" t="n">
        <v>0.92093</v>
      </c>
      <c r="K724" s="0" t="n">
        <v>0.00112031</v>
      </c>
    </row>
    <row r="725" customFormat="false" ht="14.5" hidden="true" customHeight="false" outlineLevel="0" collapsed="false">
      <c r="A725" s="0" t="str">
        <f aca="false">references_description!B$36</f>
        <v>MEY/WIL2008</v>
      </c>
      <c r="B725" s="0" t="n">
        <v>3</v>
      </c>
      <c r="C725" s="0" t="n">
        <v>65</v>
      </c>
      <c r="D725" s="0" t="str">
        <f aca="false">references!G$5</f>
        <v>SiO2(am)</v>
      </c>
      <c r="E725" s="0" t="str">
        <f aca="false">references_description!G$42</f>
        <v>NaCl</v>
      </c>
      <c r="F725" s="0" t="str">
        <f aca="false">references_description!H$42</f>
        <v>CaCl2</v>
      </c>
      <c r="H725" s="0" t="n">
        <v>0.11822</v>
      </c>
      <c r="I725" s="0" t="n">
        <v>0.953</v>
      </c>
      <c r="K725" s="0" t="n">
        <v>0.00138847</v>
      </c>
    </row>
    <row r="726" customFormat="false" ht="14.5" hidden="true" customHeight="false" outlineLevel="0" collapsed="false">
      <c r="A726" s="0" t="str">
        <f aca="false">references_description!B$36</f>
        <v>MEY/WIL2008</v>
      </c>
      <c r="B726" s="0" t="n">
        <v>4</v>
      </c>
      <c r="C726" s="0" t="n">
        <v>65</v>
      </c>
      <c r="D726" s="0" t="str">
        <f aca="false">references!G$5</f>
        <v>SiO2(am)</v>
      </c>
      <c r="E726" s="0" t="str">
        <f aca="false">references_description!G$42</f>
        <v>NaCl</v>
      </c>
      <c r="F726" s="0" t="str">
        <f aca="false">references_description!H$42</f>
        <v>CaCl2</v>
      </c>
      <c r="H726" s="0" t="n">
        <v>0.42609</v>
      </c>
      <c r="I726" s="0" t="n">
        <v>1.18653</v>
      </c>
      <c r="K726" s="0" t="n">
        <v>0.0007376</v>
      </c>
    </row>
    <row r="727" customFormat="false" ht="14.5" hidden="true" customHeight="false" outlineLevel="0" collapsed="false">
      <c r="A727" s="0" t="str">
        <f aca="false">references_description!B$36</f>
        <v>MEY/WIL2008</v>
      </c>
      <c r="B727" s="0" t="n">
        <v>5</v>
      </c>
      <c r="C727" s="0" t="n">
        <v>65</v>
      </c>
      <c r="D727" s="0" t="str">
        <f aca="false">references!G$5</f>
        <v>SiO2(am)</v>
      </c>
      <c r="E727" s="0" t="str">
        <f aca="false">references_description!G$42</f>
        <v>NaCl</v>
      </c>
      <c r="F727" s="0" t="str">
        <f aca="false">references_description!H$42</f>
        <v>CaCl2</v>
      </c>
      <c r="H727" s="0" t="n">
        <v>0.22309</v>
      </c>
      <c r="I727" s="0" t="n">
        <v>1.24059</v>
      </c>
      <c r="K727" s="0" t="n">
        <v>0.0009214</v>
      </c>
    </row>
    <row r="728" customFormat="false" ht="14.5" hidden="true" customHeight="false" outlineLevel="0" collapsed="false">
      <c r="A728" s="0" t="str">
        <f aca="false">references_description!B$36</f>
        <v>MEY/WIL2008</v>
      </c>
      <c r="B728" s="0" t="n">
        <v>6</v>
      </c>
      <c r="C728" s="0" t="n">
        <v>65</v>
      </c>
      <c r="D728" s="0" t="str">
        <f aca="false">references!G$5</f>
        <v>SiO2(am)</v>
      </c>
      <c r="E728" s="0" t="str">
        <f aca="false">references_description!G$42</f>
        <v>NaCl</v>
      </c>
      <c r="F728" s="0" t="str">
        <f aca="false">references_description!H$42</f>
        <v>CaCl2</v>
      </c>
      <c r="H728" s="0" t="n">
        <v>0.32735</v>
      </c>
      <c r="I728" s="0" t="n">
        <v>1.48548</v>
      </c>
      <c r="K728" s="0" t="n">
        <v>0.00060313</v>
      </c>
    </row>
    <row r="729" customFormat="false" ht="14.5" hidden="true" customHeight="false" outlineLevel="0" collapsed="false">
      <c r="A729" s="0" t="str">
        <f aca="false">references_description!B$36</f>
        <v>MEY/WIL2008</v>
      </c>
      <c r="B729" s="0" t="n">
        <v>7</v>
      </c>
      <c r="C729" s="0" t="n">
        <v>65</v>
      </c>
      <c r="D729" s="0" t="str">
        <f aca="false">references!G$5</f>
        <v>SiO2(am)</v>
      </c>
      <c r="E729" s="0" t="str">
        <f aca="false">references_description!G$42</f>
        <v>NaCl</v>
      </c>
      <c r="F729" s="0" t="str">
        <f aca="false">references_description!H$42</f>
        <v>CaCl2</v>
      </c>
      <c r="H729" s="0" t="n">
        <v>0.12295</v>
      </c>
      <c r="I729" s="0" t="n">
        <v>1.50116</v>
      </c>
      <c r="K729" s="0" t="n">
        <v>0.00077565</v>
      </c>
    </row>
    <row r="730" customFormat="false" ht="14.5" hidden="true" customHeight="false" outlineLevel="0" collapsed="false">
      <c r="A730" s="0" t="str">
        <f aca="false">references_description!B$36</f>
        <v>MEY/WIL2008</v>
      </c>
      <c r="B730" s="0" t="n">
        <v>8</v>
      </c>
      <c r="C730" s="0" t="n">
        <v>65</v>
      </c>
      <c r="D730" s="0" t="str">
        <f aca="false">references!G$5</f>
        <v>SiO2(am)</v>
      </c>
      <c r="E730" s="0" t="str">
        <f aca="false">references_description!G$42</f>
        <v>NaCl</v>
      </c>
      <c r="F730" s="0" t="str">
        <f aca="false">references_description!H$42</f>
        <v>CaCl2</v>
      </c>
      <c r="H730" s="0" t="n">
        <v>0.26433</v>
      </c>
      <c r="I730" s="0" t="n">
        <v>1.7522</v>
      </c>
      <c r="K730" s="0" t="n">
        <v>0.00050481</v>
      </c>
    </row>
    <row r="731" customFormat="false" ht="14.5" hidden="true" customHeight="false" outlineLevel="0" collapsed="false">
      <c r="A731" s="0" t="str">
        <f aca="false">references_description!B$36</f>
        <v>MEY/WIL2008</v>
      </c>
      <c r="B731" s="0" t="n">
        <v>9</v>
      </c>
      <c r="C731" s="0" t="n">
        <v>65</v>
      </c>
      <c r="D731" s="0" t="str">
        <f aca="false">references!G$5</f>
        <v>SiO2(am)</v>
      </c>
      <c r="E731" s="0" t="str">
        <f aca="false">references_description!G$42</f>
        <v>NaCl</v>
      </c>
      <c r="F731" s="0" t="str">
        <f aca="false">references_description!H$42</f>
        <v>CaCl2</v>
      </c>
      <c r="H731" s="0" t="n">
        <v>0.11253</v>
      </c>
      <c r="I731" s="0" t="n">
        <v>2.03945</v>
      </c>
      <c r="K731" s="0" t="n">
        <v>0.000439</v>
      </c>
    </row>
    <row r="732" customFormat="false" ht="14.5" hidden="true" customHeight="false" outlineLevel="0" collapsed="false">
      <c r="A732" s="0" t="str">
        <f aca="false">references_description!B$36</f>
        <v>MEY/WIL2008</v>
      </c>
      <c r="B732" s="0" t="n">
        <v>10</v>
      </c>
      <c r="C732" s="0" t="n">
        <v>65</v>
      </c>
      <c r="D732" s="0" t="str">
        <f aca="false">references!G$5</f>
        <v>SiO2(am)</v>
      </c>
      <c r="E732" s="0" t="str">
        <f aca="false">references_description!G$42</f>
        <v>NaCl</v>
      </c>
      <c r="F732" s="0" t="str">
        <f aca="false">references_description!H$42</f>
        <v>CaCl2</v>
      </c>
      <c r="H732" s="0" t="n">
        <v>0.72496</v>
      </c>
      <c r="I732" s="0" t="n">
        <v>0.38873</v>
      </c>
      <c r="K732" s="0" t="n">
        <v>0.00125687</v>
      </c>
    </row>
    <row r="733" customFormat="false" ht="14.5" hidden="true" customHeight="false" outlineLevel="0" collapsed="false">
      <c r="A733" s="0" t="str">
        <f aca="false">references_description!B$36</f>
        <v>MEY/WIL2008</v>
      </c>
      <c r="B733" s="0" t="n">
        <v>11</v>
      </c>
      <c r="C733" s="0" t="n">
        <v>65</v>
      </c>
      <c r="D733" s="0" t="str">
        <f aca="false">references!G$5</f>
        <v>SiO2(am)</v>
      </c>
      <c r="E733" s="0" t="str">
        <f aca="false">references_description!G$42</f>
        <v>NaCl</v>
      </c>
      <c r="F733" s="0" t="str">
        <f aca="false">references_description!H$42</f>
        <v>CaCl2</v>
      </c>
      <c r="H733" s="0" t="n">
        <v>0.54368</v>
      </c>
      <c r="I733" s="0" t="n">
        <v>0.39591</v>
      </c>
      <c r="K733" s="0" t="n">
        <v>0.00150631</v>
      </c>
    </row>
    <row r="734" customFormat="false" ht="14.5" hidden="true" customHeight="false" outlineLevel="0" collapsed="false">
      <c r="A734" s="0" t="str">
        <f aca="false">references_description!B$36</f>
        <v>MEY/WIL2008</v>
      </c>
      <c r="B734" s="0" t="n">
        <v>12</v>
      </c>
      <c r="C734" s="0" t="n">
        <v>65</v>
      </c>
      <c r="D734" s="0" t="str">
        <f aca="false">references!G$5</f>
        <v>SiO2(am)</v>
      </c>
      <c r="E734" s="0" t="str">
        <f aca="false">references_description!G$42</f>
        <v>NaCl</v>
      </c>
      <c r="F734" s="0" t="str">
        <f aca="false">references_description!H$42</f>
        <v>CaCl2</v>
      </c>
      <c r="H734" s="0" t="n">
        <v>0.37999</v>
      </c>
      <c r="I734" s="0" t="n">
        <v>0.32155</v>
      </c>
      <c r="K734" s="0" t="n">
        <v>0.00194159</v>
      </c>
    </row>
    <row r="735" customFormat="false" ht="14.5" hidden="true" customHeight="false" outlineLevel="0" collapsed="false">
      <c r="A735" s="0" t="str">
        <f aca="false">references_description!B$36</f>
        <v>MEY/WIL2008</v>
      </c>
      <c r="B735" s="0" t="n">
        <v>13</v>
      </c>
      <c r="C735" s="0" t="n">
        <v>65</v>
      </c>
      <c r="D735" s="0" t="str">
        <f aca="false">references!G$5</f>
        <v>SiO2(am)</v>
      </c>
      <c r="E735" s="0" t="str">
        <f aca="false">references_description!G$42</f>
        <v>NaCl</v>
      </c>
      <c r="F735" s="0" t="str">
        <f aca="false">references_description!H$42</f>
        <v>CaCl2</v>
      </c>
      <c r="H735" s="0" t="n">
        <v>0.14374</v>
      </c>
      <c r="I735" s="0" t="n">
        <v>0.35403</v>
      </c>
      <c r="K735" s="0" t="n">
        <v>0.00237636</v>
      </c>
    </row>
    <row r="736" customFormat="false" ht="14.5" hidden="true" customHeight="false" outlineLevel="0" collapsed="false">
      <c r="A736" s="0" t="str">
        <f aca="false">references_description!B$36</f>
        <v>MEY/WIL2008</v>
      </c>
      <c r="B736" s="0" t="n">
        <v>14</v>
      </c>
      <c r="C736" s="0" t="n">
        <v>65</v>
      </c>
      <c r="D736" s="0" t="str">
        <f aca="false">references!G$5</f>
        <v>SiO2(am)</v>
      </c>
      <c r="E736" s="0" t="str">
        <f aca="false">references_description!G$42</f>
        <v>NaCl</v>
      </c>
      <c r="F736" s="0" t="str">
        <f aca="false">references_description!H$42</f>
        <v>CaCl2</v>
      </c>
      <c r="H736" s="0" t="n">
        <v>0.64792</v>
      </c>
      <c r="I736" s="0" t="n">
        <v>0.57642</v>
      </c>
      <c r="K736" s="0" t="n">
        <v>0.00107228</v>
      </c>
    </row>
    <row r="737" customFormat="false" ht="14.5" hidden="true" customHeight="false" outlineLevel="0" collapsed="false">
      <c r="A737" s="0" t="str">
        <f aca="false">references_description!B$36</f>
        <v>MEY/WIL2008</v>
      </c>
      <c r="B737" s="0" t="n">
        <v>15</v>
      </c>
      <c r="C737" s="0" t="n">
        <v>65</v>
      </c>
      <c r="D737" s="0" t="str">
        <f aca="false">references!G$5</f>
        <v>SiO2(am)</v>
      </c>
      <c r="E737" s="0" t="str">
        <f aca="false">references_description!G$42</f>
        <v>NaCl</v>
      </c>
      <c r="F737" s="0" t="str">
        <f aca="false">references_description!H$42</f>
        <v>CaCl2</v>
      </c>
      <c r="H737" s="0" t="n">
        <v>0.44784</v>
      </c>
      <c r="I737" s="0" t="n">
        <v>0.60369</v>
      </c>
      <c r="K737" s="0" t="n">
        <v>0.00136207</v>
      </c>
    </row>
    <row r="738" customFormat="false" ht="14.5" hidden="true" customHeight="false" outlineLevel="0" collapsed="false">
      <c r="A738" s="0" t="str">
        <f aca="false">references_description!B$36</f>
        <v>MEY/WIL2008</v>
      </c>
      <c r="B738" s="0" t="n">
        <v>16</v>
      </c>
      <c r="C738" s="0" t="n">
        <v>65</v>
      </c>
      <c r="D738" s="0" t="str">
        <f aca="false">references!G$5</f>
        <v>SiO2(am)</v>
      </c>
      <c r="E738" s="0" t="str">
        <f aca="false">references_description!G$42</f>
        <v>NaCl</v>
      </c>
      <c r="F738" s="0" t="str">
        <f aca="false">references_description!H$42</f>
        <v>CaCl2</v>
      </c>
      <c r="H738" s="0" t="n">
        <v>0.22884</v>
      </c>
      <c r="I738" s="0" t="n">
        <v>0.64019</v>
      </c>
      <c r="K738" s="0" t="n">
        <v>0.00167715</v>
      </c>
    </row>
    <row r="739" customFormat="false" ht="14.5" hidden="true" customHeight="false" outlineLevel="0" collapsed="false">
      <c r="A739" s="0" t="str">
        <f aca="false">references_description!B$36</f>
        <v>MEY/WIL2008</v>
      </c>
      <c r="B739" s="0" t="n">
        <v>17</v>
      </c>
      <c r="C739" s="0" t="n">
        <v>65</v>
      </c>
      <c r="D739" s="0" t="str">
        <f aca="false">references!G$5</f>
        <v>SiO2(am)</v>
      </c>
      <c r="E739" s="0" t="str">
        <f aca="false">references_description!G$42</f>
        <v>NaCl</v>
      </c>
      <c r="F739" s="0" t="str">
        <f aca="false">references_description!H$42</f>
        <v>CaCl2</v>
      </c>
      <c r="H739" s="0" t="n">
        <v>0.53813</v>
      </c>
      <c r="I739" s="0" t="n">
        <v>0.90314</v>
      </c>
      <c r="K739" s="0" t="n">
        <v>0.0009048</v>
      </c>
    </row>
    <row r="740" customFormat="false" ht="14.5" hidden="true" customHeight="false" outlineLevel="0" collapsed="false">
      <c r="A740" s="0" t="str">
        <f aca="false">references_description!B$36</f>
        <v>MEY/WIL2008</v>
      </c>
      <c r="B740" s="0" t="n">
        <v>1</v>
      </c>
      <c r="C740" s="0" t="n">
        <v>65</v>
      </c>
      <c r="D740" s="0" t="str">
        <f aca="false">references!G$5</f>
        <v>SiO2(am)</v>
      </c>
      <c r="E740" s="0" t="str">
        <f aca="false">references_description!G$43</f>
        <v>KCl</v>
      </c>
      <c r="F740" s="0" t="str">
        <f aca="false">references_description!H$43</f>
        <v>CaCl2</v>
      </c>
      <c r="H740" s="0" t="n">
        <v>0.72109</v>
      </c>
      <c r="I740" s="0" t="n">
        <v>0.28806</v>
      </c>
      <c r="K740" s="0" t="n">
        <v>0.00186569</v>
      </c>
    </row>
    <row r="741" customFormat="false" ht="14.5" hidden="true" customHeight="false" outlineLevel="0" collapsed="false">
      <c r="A741" s="0" t="str">
        <f aca="false">references_description!B$36</f>
        <v>MEY/WIL2008</v>
      </c>
      <c r="B741" s="0" t="n">
        <v>2</v>
      </c>
      <c r="C741" s="0" t="n">
        <v>65</v>
      </c>
      <c r="D741" s="0" t="str">
        <f aca="false">references!G$5</f>
        <v>SiO2(am)</v>
      </c>
      <c r="E741" s="0" t="str">
        <f aca="false">references_description!G$43</f>
        <v>KCl</v>
      </c>
      <c r="F741" s="0" t="str">
        <f aca="false">references_description!H$43</f>
        <v>CaCl2</v>
      </c>
      <c r="H741" s="0" t="n">
        <v>0.35441</v>
      </c>
      <c r="I741" s="0" t="n">
        <v>0.61331</v>
      </c>
      <c r="K741" s="0" t="n">
        <v>0.00172794</v>
      </c>
    </row>
    <row r="742" customFormat="false" ht="14.5" hidden="true" customHeight="false" outlineLevel="0" collapsed="false">
      <c r="A742" s="0" t="str">
        <f aca="false">references_description!B$36</f>
        <v>MEY/WIL2008</v>
      </c>
      <c r="B742" s="0" t="n">
        <v>3</v>
      </c>
      <c r="C742" s="0" t="n">
        <v>65</v>
      </c>
      <c r="D742" s="0" t="str">
        <f aca="false">references!G$5</f>
        <v>SiO2(am)</v>
      </c>
      <c r="E742" s="0" t="str">
        <f aca="false">references_description!G$43</f>
        <v>KCl</v>
      </c>
      <c r="F742" s="0" t="str">
        <f aca="false">references_description!H$43</f>
        <v>CaCl2</v>
      </c>
      <c r="H742" s="0" t="n">
        <v>0.23009</v>
      </c>
      <c r="I742" s="0" t="n">
        <v>0.62774</v>
      </c>
      <c r="K742" s="0" t="n">
        <v>0.00182101</v>
      </c>
    </row>
    <row r="743" customFormat="false" ht="14.5" hidden="true" customHeight="false" outlineLevel="0" collapsed="false">
      <c r="A743" s="0" t="str">
        <f aca="false">references_description!B$36</f>
        <v>MEY/WIL2008</v>
      </c>
      <c r="B743" s="0" t="n">
        <v>4</v>
      </c>
      <c r="C743" s="0" t="n">
        <v>65</v>
      </c>
      <c r="D743" s="0" t="str">
        <f aca="false">references!G$5</f>
        <v>SiO2(am)</v>
      </c>
      <c r="E743" s="0" t="str">
        <f aca="false">references_description!G$43</f>
        <v>KCl</v>
      </c>
      <c r="F743" s="0" t="str">
        <f aca="false">references_description!H$43</f>
        <v>CaCl2</v>
      </c>
      <c r="H743" s="0" t="n">
        <v>0.12081</v>
      </c>
      <c r="I743" s="0" t="n">
        <v>0.67319</v>
      </c>
      <c r="K743" s="0" t="n">
        <v>0.00188775</v>
      </c>
    </row>
    <row r="744" customFormat="false" ht="14.5" hidden="true" customHeight="false" outlineLevel="0" collapsed="false">
      <c r="A744" s="0" t="str">
        <f aca="false">references_description!B$36</f>
        <v>MEY/WIL2008</v>
      </c>
      <c r="B744" s="0" t="n">
        <v>5</v>
      </c>
      <c r="C744" s="0" t="n">
        <v>65</v>
      </c>
      <c r="D744" s="0" t="str">
        <f aca="false">references!G$5</f>
        <v>SiO2(am)</v>
      </c>
      <c r="E744" s="0" t="str">
        <f aca="false">references_description!G$43</f>
        <v>KCl</v>
      </c>
      <c r="F744" s="0" t="str">
        <f aca="false">references_description!H$43</f>
        <v>CaCl2</v>
      </c>
      <c r="H744" s="0" t="n">
        <v>0.428</v>
      </c>
      <c r="I744" s="0" t="n">
        <v>0.8945</v>
      </c>
      <c r="K744" s="0" t="n">
        <v>0.00119198</v>
      </c>
    </row>
    <row r="745" customFormat="false" ht="14.5" hidden="true" customHeight="false" outlineLevel="0" collapsed="false">
      <c r="A745" s="0" t="str">
        <f aca="false">references_description!B$36</f>
        <v>MEY/WIL2008</v>
      </c>
      <c r="B745" s="0" t="n">
        <v>6</v>
      </c>
      <c r="C745" s="0" t="n">
        <v>65</v>
      </c>
      <c r="D745" s="0" t="str">
        <f aca="false">references!G$5</f>
        <v>SiO2(am)</v>
      </c>
      <c r="E745" s="0" t="str">
        <f aca="false">references_description!G$43</f>
        <v>KCl</v>
      </c>
      <c r="F745" s="0" t="str">
        <f aca="false">references_description!H$43</f>
        <v>CaCl2</v>
      </c>
      <c r="H745" s="0" t="n">
        <v>0.34179</v>
      </c>
      <c r="I745" s="0" t="n">
        <v>0.89632</v>
      </c>
      <c r="K745" s="0" t="n">
        <v>0.0012703</v>
      </c>
    </row>
    <row r="746" customFormat="false" ht="14.5" hidden="true" customHeight="false" outlineLevel="0" collapsed="false">
      <c r="A746" s="0" t="str">
        <f aca="false">references_description!B$36</f>
        <v>MEY/WIL2008</v>
      </c>
      <c r="B746" s="0" t="n">
        <v>7</v>
      </c>
      <c r="C746" s="0" t="n">
        <v>65</v>
      </c>
      <c r="D746" s="0" t="str">
        <f aca="false">references!G$5</f>
        <v>SiO2(am)</v>
      </c>
      <c r="E746" s="0" t="str">
        <f aca="false">references_description!G$43</f>
        <v>KCl</v>
      </c>
      <c r="F746" s="0" t="str">
        <f aca="false">references_description!H$43</f>
        <v>CaCl2</v>
      </c>
      <c r="H746" s="0" t="n">
        <v>0.23806</v>
      </c>
      <c r="I746" s="0" t="n">
        <v>0.93275</v>
      </c>
      <c r="K746" s="0" t="n">
        <v>0.00131378</v>
      </c>
    </row>
    <row r="747" customFormat="false" ht="14.5" hidden="true" customHeight="false" outlineLevel="0" collapsed="false">
      <c r="A747" s="0" t="str">
        <f aca="false">references_description!B$36</f>
        <v>MEY/WIL2008</v>
      </c>
      <c r="B747" s="0" t="n">
        <v>8</v>
      </c>
      <c r="C747" s="0" t="n">
        <v>65</v>
      </c>
      <c r="D747" s="0" t="str">
        <f aca="false">references!G$5</f>
        <v>SiO2(am)</v>
      </c>
      <c r="E747" s="0" t="str">
        <f aca="false">references_description!G$43</f>
        <v>KCl</v>
      </c>
      <c r="F747" s="0" t="str">
        <f aca="false">references_description!H$43</f>
        <v>CaCl2</v>
      </c>
      <c r="H747" s="0" t="n">
        <v>0.1201</v>
      </c>
      <c r="I747" s="0" t="n">
        <v>0.94132</v>
      </c>
      <c r="K747" s="0" t="n">
        <v>0.00141696</v>
      </c>
    </row>
    <row r="748" customFormat="false" ht="14.5" hidden="true" customHeight="false" outlineLevel="0" collapsed="false">
      <c r="A748" s="0" t="str">
        <f aca="false">references_description!B$36</f>
        <v>MEY/WIL2008</v>
      </c>
      <c r="B748" s="0" t="n">
        <v>9</v>
      </c>
      <c r="C748" s="0" t="n">
        <v>65</v>
      </c>
      <c r="D748" s="0" t="str">
        <f aca="false">references!G$5</f>
        <v>SiO2(am)</v>
      </c>
      <c r="E748" s="0" t="str">
        <f aca="false">references_description!G$43</f>
        <v>KCl</v>
      </c>
      <c r="F748" s="0" t="str">
        <f aca="false">references_description!H$43</f>
        <v>CaCl2</v>
      </c>
      <c r="H748" s="0" t="n">
        <v>0.33365</v>
      </c>
      <c r="I748" s="0" t="n">
        <v>1.17905</v>
      </c>
      <c r="K748" s="0" t="n">
        <v>0.00098313</v>
      </c>
    </row>
    <row r="749" customFormat="false" ht="14.5" hidden="true" customHeight="false" outlineLevel="0" collapsed="false">
      <c r="A749" s="0" t="str">
        <f aca="false">references_description!B$36</f>
        <v>MEY/WIL2008</v>
      </c>
      <c r="B749" s="0" t="n">
        <v>10</v>
      </c>
      <c r="C749" s="0" t="n">
        <v>65</v>
      </c>
      <c r="D749" s="0" t="str">
        <f aca="false">references!G$5</f>
        <v>SiO2(am)</v>
      </c>
      <c r="E749" s="0" t="str">
        <f aca="false">references_description!G$43</f>
        <v>KCl</v>
      </c>
      <c r="F749" s="0" t="str">
        <f aca="false">references_description!H$43</f>
        <v>CaCl2</v>
      </c>
      <c r="H749" s="0" t="n">
        <v>0.22034</v>
      </c>
      <c r="I749" s="0" t="n">
        <v>1.22161</v>
      </c>
      <c r="K749" s="0" t="n">
        <v>0.00102024</v>
      </c>
    </row>
    <row r="750" customFormat="false" ht="14.5" hidden="true" customHeight="false" outlineLevel="0" collapsed="false">
      <c r="A750" s="0" t="str">
        <f aca="false">references_description!B$36</f>
        <v>MEY/WIL2008</v>
      </c>
      <c r="B750" s="0" t="n">
        <v>11</v>
      </c>
      <c r="C750" s="0" t="n">
        <v>65</v>
      </c>
      <c r="D750" s="0" t="str">
        <f aca="false">references!G$5</f>
        <v>SiO2(am)</v>
      </c>
      <c r="E750" s="0" t="str">
        <f aca="false">references_description!G$43</f>
        <v>KCl</v>
      </c>
      <c r="F750" s="0" t="str">
        <f aca="false">references_description!H$43</f>
        <v>CaCl2</v>
      </c>
      <c r="H750" s="0" t="n">
        <v>0.1346</v>
      </c>
      <c r="I750" s="0" t="n">
        <v>1.23646</v>
      </c>
      <c r="K750" s="0" t="n">
        <v>0.00103132</v>
      </c>
    </row>
    <row r="751" customFormat="false" ht="14.5" hidden="true" customHeight="false" outlineLevel="0" collapsed="false">
      <c r="A751" s="0" t="str">
        <f aca="false">references_description!B$36</f>
        <v>MEY/WIL2008</v>
      </c>
      <c r="B751" s="0" t="n">
        <v>12</v>
      </c>
      <c r="C751" s="0" t="n">
        <v>65</v>
      </c>
      <c r="D751" s="0" t="str">
        <f aca="false">references!G$5</f>
        <v>SiO2(am)</v>
      </c>
      <c r="E751" s="0" t="str">
        <f aca="false">references_description!G$43</f>
        <v>KCl</v>
      </c>
      <c r="F751" s="0" t="str">
        <f aca="false">references_description!H$43</f>
        <v>CaCl2</v>
      </c>
      <c r="H751" s="0" t="n">
        <v>0.62856</v>
      </c>
      <c r="I751" s="0" t="n">
        <v>0.31025</v>
      </c>
      <c r="K751" s="0" t="n">
        <v>0.00190031</v>
      </c>
    </row>
    <row r="752" customFormat="false" ht="14.5" hidden="true" customHeight="false" outlineLevel="0" collapsed="false">
      <c r="A752" s="0" t="str">
        <f aca="false">references_description!B$36</f>
        <v>MEY/WIL2008</v>
      </c>
      <c r="B752" s="0" t="n">
        <v>13</v>
      </c>
      <c r="C752" s="0" t="n">
        <v>65</v>
      </c>
      <c r="D752" s="0" t="str">
        <f aca="false">references!G$5</f>
        <v>SiO2(am)</v>
      </c>
      <c r="E752" s="0" t="str">
        <f aca="false">references_description!G$43</f>
        <v>KCl</v>
      </c>
      <c r="F752" s="0" t="str">
        <f aca="false">references_description!H$43</f>
        <v>CaCl2</v>
      </c>
      <c r="H752" s="0" t="n">
        <v>0.2202</v>
      </c>
      <c r="I752" s="0" t="n">
        <v>1.47697</v>
      </c>
      <c r="K752" s="0" t="n">
        <v>0.00073549</v>
      </c>
    </row>
    <row r="753" customFormat="false" ht="14.5" hidden="true" customHeight="false" outlineLevel="0" collapsed="false">
      <c r="A753" s="0" t="str">
        <f aca="false">references_description!B$36</f>
        <v>MEY/WIL2008</v>
      </c>
      <c r="B753" s="0" t="n">
        <v>14</v>
      </c>
      <c r="C753" s="0" t="n">
        <v>65</v>
      </c>
      <c r="D753" s="0" t="str">
        <f aca="false">references!G$5</f>
        <v>SiO2(am)</v>
      </c>
      <c r="E753" s="0" t="str">
        <f aca="false">references_description!G$43</f>
        <v>KCl</v>
      </c>
      <c r="F753" s="0" t="str">
        <f aca="false">references_description!H$43</f>
        <v>CaCl2</v>
      </c>
      <c r="H753" s="0" t="n">
        <v>0.11339</v>
      </c>
      <c r="I753" s="0" t="n">
        <v>1.80499</v>
      </c>
      <c r="K753" s="0" t="n">
        <v>0.00056438</v>
      </c>
    </row>
    <row r="754" customFormat="false" ht="14.5" hidden="true" customHeight="false" outlineLevel="0" collapsed="false">
      <c r="A754" s="0" t="str">
        <f aca="false">references_description!B$36</f>
        <v>MEY/WIL2008</v>
      </c>
      <c r="B754" s="0" t="n">
        <v>15</v>
      </c>
      <c r="C754" s="0" t="n">
        <v>65</v>
      </c>
      <c r="D754" s="0" t="str">
        <f aca="false">references!G$5</f>
        <v>SiO2(am)</v>
      </c>
      <c r="E754" s="0" t="str">
        <f aca="false">references_description!G$43</f>
        <v>KCl</v>
      </c>
      <c r="F754" s="0" t="str">
        <f aca="false">references_description!H$43</f>
        <v>CaCl2</v>
      </c>
      <c r="H754" s="0" t="n">
        <v>0.54692</v>
      </c>
      <c r="I754" s="0" t="n">
        <v>0.30323</v>
      </c>
      <c r="K754" s="0" t="n">
        <v>0.00203015</v>
      </c>
    </row>
    <row r="755" customFormat="false" ht="14.5" hidden="true" customHeight="false" outlineLevel="0" collapsed="false">
      <c r="A755" s="0" t="str">
        <f aca="false">references_description!B$36</f>
        <v>MEY/WIL2008</v>
      </c>
      <c r="B755" s="0" t="n">
        <v>16</v>
      </c>
      <c r="C755" s="0" t="n">
        <v>65</v>
      </c>
      <c r="D755" s="0" t="str">
        <f aca="false">references!G$5</f>
        <v>SiO2(am)</v>
      </c>
      <c r="E755" s="0" t="str">
        <f aca="false">references_description!G$43</f>
        <v>KCl</v>
      </c>
      <c r="F755" s="0" t="str">
        <f aca="false">references_description!H$43</f>
        <v>CaCl2</v>
      </c>
      <c r="H755" s="0" t="n">
        <v>0.44729</v>
      </c>
      <c r="I755" s="0" t="n">
        <v>0.31404</v>
      </c>
      <c r="K755" s="0" t="n">
        <v>0.00182106</v>
      </c>
    </row>
    <row r="756" customFormat="false" ht="14.5" hidden="true" customHeight="false" outlineLevel="0" collapsed="false">
      <c r="A756" s="0" t="str">
        <f aca="false">references_description!B$36</f>
        <v>MEY/WIL2008</v>
      </c>
      <c r="B756" s="0" t="n">
        <v>17</v>
      </c>
      <c r="C756" s="0" t="n">
        <v>65</v>
      </c>
      <c r="D756" s="0" t="str">
        <f aca="false">references!G$5</f>
        <v>SiO2(am)</v>
      </c>
      <c r="E756" s="0" t="str">
        <f aca="false">references_description!G$43</f>
        <v>KCl</v>
      </c>
      <c r="F756" s="0" t="str">
        <f aca="false">references_description!H$43</f>
        <v>CaCl2</v>
      </c>
      <c r="H756" s="0" t="n">
        <v>0.3414</v>
      </c>
      <c r="I756" s="0" t="n">
        <v>0.3258</v>
      </c>
      <c r="K756" s="0" t="n">
        <v>0.00228406</v>
      </c>
    </row>
    <row r="757" customFormat="false" ht="14.5" hidden="true" customHeight="false" outlineLevel="0" collapsed="false">
      <c r="A757" s="0" t="str">
        <f aca="false">references_description!B$36</f>
        <v>MEY/WIL2008</v>
      </c>
      <c r="B757" s="0" t="n">
        <v>18</v>
      </c>
      <c r="C757" s="0" t="n">
        <v>65</v>
      </c>
      <c r="D757" s="0" t="str">
        <f aca="false">references!G$5</f>
        <v>SiO2(am)</v>
      </c>
      <c r="E757" s="0" t="str">
        <f aca="false">references_description!G$43</f>
        <v>KCl</v>
      </c>
      <c r="F757" s="0" t="str">
        <f aca="false">references_description!H$43</f>
        <v>CaCl2</v>
      </c>
      <c r="H757" s="0" t="n">
        <v>0.23697</v>
      </c>
      <c r="I757" s="0" t="n">
        <v>0.3275</v>
      </c>
      <c r="K757" s="0" t="n">
        <v>0.00246647</v>
      </c>
    </row>
    <row r="758" customFormat="false" ht="14.5" hidden="true" customHeight="false" outlineLevel="0" collapsed="false">
      <c r="A758" s="0" t="str">
        <f aca="false">references_description!B$36</f>
        <v>MEY/WIL2008</v>
      </c>
      <c r="B758" s="0" t="n">
        <v>19</v>
      </c>
      <c r="C758" s="0" t="n">
        <v>65</v>
      </c>
      <c r="D758" s="0" t="str">
        <f aca="false">references!G$5</f>
        <v>SiO2(am)</v>
      </c>
      <c r="E758" s="0" t="str">
        <f aca="false">references_description!G$43</f>
        <v>KCl</v>
      </c>
      <c r="F758" s="0" t="str">
        <f aca="false">references_description!H$43</f>
        <v>CaCl2</v>
      </c>
      <c r="H758" s="0" t="n">
        <v>0.12012</v>
      </c>
      <c r="I758" s="0" t="n">
        <v>0.32452</v>
      </c>
      <c r="K758" s="0" t="n">
        <v>0.00264595</v>
      </c>
    </row>
    <row r="759" customFormat="false" ht="14.5" hidden="true" customHeight="false" outlineLevel="0" collapsed="false">
      <c r="A759" s="0" t="str">
        <f aca="false">references_description!B$36</f>
        <v>MEY/WIL2008</v>
      </c>
      <c r="B759" s="0" t="n">
        <v>20</v>
      </c>
      <c r="C759" s="0" t="n">
        <v>65</v>
      </c>
      <c r="D759" s="0" t="str">
        <f aca="false">references!G$5</f>
        <v>SiO2(am)</v>
      </c>
      <c r="E759" s="0" t="str">
        <f aca="false">references_description!G$43</f>
        <v>KCl</v>
      </c>
      <c r="F759" s="0" t="str">
        <f aca="false">references_description!H$43</f>
        <v>CaCl2</v>
      </c>
      <c r="H759" s="0" t="n">
        <v>0.53221</v>
      </c>
      <c r="I759" s="0" t="n">
        <v>0.59013</v>
      </c>
      <c r="K759" s="0" t="n">
        <v>0.00154589</v>
      </c>
    </row>
    <row r="760" customFormat="false" ht="14.5" hidden="true" customHeight="false" outlineLevel="0" collapsed="false">
      <c r="A760" s="0" t="str">
        <f aca="false">references_description!B$36</f>
        <v>MEY/WIL2008</v>
      </c>
      <c r="B760" s="0" t="n">
        <v>21</v>
      </c>
      <c r="C760" s="0" t="n">
        <v>65</v>
      </c>
      <c r="D760" s="0" t="str">
        <f aca="false">references!G$5</f>
        <v>SiO2(am)</v>
      </c>
      <c r="E760" s="0" t="str">
        <f aca="false">references_description!G$43</f>
        <v>KCl</v>
      </c>
      <c r="F760" s="0" t="str">
        <f aca="false">references_description!H$43</f>
        <v>CaCl2</v>
      </c>
      <c r="H760" s="0" t="n">
        <v>0.43372</v>
      </c>
      <c r="I760" s="0" t="n">
        <v>0.60938</v>
      </c>
      <c r="K760" s="0" t="n">
        <v>0.00162144</v>
      </c>
    </row>
    <row r="761" customFormat="false" ht="14.5" hidden="true" customHeight="false" outlineLevel="0" collapsed="false">
      <c r="A761" s="0" t="str">
        <f aca="false">references_description!B$36</f>
        <v>MEY/WIL2008</v>
      </c>
      <c r="B761" s="0" t="n">
        <v>1</v>
      </c>
      <c r="C761" s="0" t="n">
        <v>85</v>
      </c>
      <c r="D761" s="0" t="str">
        <f aca="false">references!G$5</f>
        <v>SiO2(am)</v>
      </c>
      <c r="E761" s="0" t="str">
        <f aca="false">references_description!G$43</f>
        <v>KCl</v>
      </c>
      <c r="F761" s="0" t="str">
        <f aca="false">references_description!H$43</f>
        <v>CaCl2</v>
      </c>
      <c r="H761" s="0" t="n">
        <v>0.72109</v>
      </c>
      <c r="I761" s="0" t="n">
        <v>0.28806</v>
      </c>
      <c r="K761" s="0" t="n">
        <v>0.00253054</v>
      </c>
    </row>
    <row r="762" customFormat="false" ht="14.5" hidden="true" customHeight="false" outlineLevel="0" collapsed="false">
      <c r="A762" s="0" t="str">
        <f aca="false">references_description!B$36</f>
        <v>MEY/WIL2008</v>
      </c>
      <c r="B762" s="0" t="n">
        <v>2</v>
      </c>
      <c r="C762" s="0" t="n">
        <v>85</v>
      </c>
      <c r="D762" s="0" t="str">
        <f aca="false">references!G$5</f>
        <v>SiO2(am)</v>
      </c>
      <c r="E762" s="0" t="str">
        <f aca="false">references_description!G$43</f>
        <v>KCl</v>
      </c>
      <c r="F762" s="0" t="str">
        <f aca="false">references_description!H$43</f>
        <v>CaCl2</v>
      </c>
      <c r="H762" s="0" t="n">
        <v>0.35441</v>
      </c>
      <c r="I762" s="0" t="n">
        <v>0.61331</v>
      </c>
      <c r="K762" s="0" t="n">
        <v>0.00226238</v>
      </c>
    </row>
    <row r="763" customFormat="false" ht="14.5" hidden="true" customHeight="false" outlineLevel="0" collapsed="false">
      <c r="A763" s="0" t="str">
        <f aca="false">references_description!B$36</f>
        <v>MEY/WIL2008</v>
      </c>
      <c r="B763" s="0" t="n">
        <v>3</v>
      </c>
      <c r="C763" s="0" t="n">
        <v>85</v>
      </c>
      <c r="D763" s="0" t="str">
        <f aca="false">references!G$5</f>
        <v>SiO2(am)</v>
      </c>
      <c r="E763" s="0" t="str">
        <f aca="false">references_description!G$43</f>
        <v>KCl</v>
      </c>
      <c r="F763" s="0" t="str">
        <f aca="false">references_description!H$43</f>
        <v>CaCl2</v>
      </c>
      <c r="H763" s="0" t="n">
        <v>0.23009</v>
      </c>
      <c r="I763" s="0" t="n">
        <v>0.62774</v>
      </c>
      <c r="K763" s="0" t="n">
        <v>0.00246451</v>
      </c>
    </row>
    <row r="764" customFormat="false" ht="14.5" hidden="true" customHeight="false" outlineLevel="0" collapsed="false">
      <c r="A764" s="0" t="str">
        <f aca="false">references_description!B$36</f>
        <v>MEY/WIL2008</v>
      </c>
      <c r="B764" s="0" t="n">
        <v>4</v>
      </c>
      <c r="C764" s="0" t="n">
        <v>85</v>
      </c>
      <c r="D764" s="0" t="str">
        <f aca="false">references!G$5</f>
        <v>SiO2(am)</v>
      </c>
      <c r="E764" s="0" t="str">
        <f aca="false">references_description!G$43</f>
        <v>KCl</v>
      </c>
      <c r="F764" s="0" t="str">
        <f aca="false">references_description!H$43</f>
        <v>CaCl2</v>
      </c>
      <c r="H764" s="0" t="n">
        <v>0.12081</v>
      </c>
      <c r="I764" s="0" t="n">
        <v>0.67319</v>
      </c>
      <c r="K764" s="0" t="n">
        <v>0.00254526</v>
      </c>
    </row>
    <row r="765" customFormat="false" ht="14.5" hidden="true" customHeight="false" outlineLevel="0" collapsed="false">
      <c r="A765" s="0" t="str">
        <f aca="false">references_description!B$36</f>
        <v>MEY/WIL2008</v>
      </c>
      <c r="B765" s="0" t="n">
        <v>5</v>
      </c>
      <c r="C765" s="0" t="n">
        <v>85</v>
      </c>
      <c r="D765" s="0" t="str">
        <f aca="false">references!G$5</f>
        <v>SiO2(am)</v>
      </c>
      <c r="E765" s="0" t="str">
        <f aca="false">references_description!G$43</f>
        <v>KCl</v>
      </c>
      <c r="F765" s="0" t="str">
        <f aca="false">references_description!H$43</f>
        <v>CaCl2</v>
      </c>
      <c r="H765" s="0" t="n">
        <v>0.428</v>
      </c>
      <c r="I765" s="0" t="n">
        <v>0.8945</v>
      </c>
      <c r="K765" s="0" t="n">
        <v>0.00157604</v>
      </c>
    </row>
    <row r="766" customFormat="false" ht="14.5" hidden="true" customHeight="false" outlineLevel="0" collapsed="false">
      <c r="A766" s="0" t="str">
        <f aca="false">references_description!B$36</f>
        <v>MEY/WIL2008</v>
      </c>
      <c r="B766" s="0" t="n">
        <v>6</v>
      </c>
      <c r="C766" s="0" t="n">
        <v>85</v>
      </c>
      <c r="D766" s="0" t="str">
        <f aca="false">references!G$5</f>
        <v>SiO2(am)</v>
      </c>
      <c r="E766" s="0" t="str">
        <f aca="false">references_description!G$43</f>
        <v>KCl</v>
      </c>
      <c r="F766" s="0" t="str">
        <f aca="false">references_description!H$43</f>
        <v>CaCl2</v>
      </c>
      <c r="H766" s="0" t="n">
        <v>0.34179</v>
      </c>
      <c r="I766" s="0" t="n">
        <v>0.89632</v>
      </c>
      <c r="K766" s="0" t="n">
        <v>0.00167242</v>
      </c>
    </row>
    <row r="767" customFormat="false" ht="14.5" hidden="true" customHeight="false" outlineLevel="0" collapsed="false">
      <c r="A767" s="0" t="str">
        <f aca="false">references_description!B$36</f>
        <v>MEY/WIL2008</v>
      </c>
      <c r="B767" s="0" t="n">
        <v>7</v>
      </c>
      <c r="C767" s="0" t="n">
        <v>85</v>
      </c>
      <c r="D767" s="0" t="str">
        <f aca="false">references!G$5</f>
        <v>SiO2(am)</v>
      </c>
      <c r="E767" s="0" t="str">
        <f aca="false">references_description!G$43</f>
        <v>KCl</v>
      </c>
      <c r="F767" s="0" t="str">
        <f aca="false">references_description!H$43</f>
        <v>CaCl2</v>
      </c>
      <c r="H767" s="0" t="n">
        <v>0.23806</v>
      </c>
      <c r="I767" s="0" t="n">
        <v>0.93275</v>
      </c>
      <c r="K767" s="0" t="n">
        <v>0.00178703</v>
      </c>
    </row>
    <row r="768" customFormat="false" ht="14.5" hidden="true" customHeight="false" outlineLevel="0" collapsed="false">
      <c r="A768" s="0" t="str">
        <f aca="false">references_description!B$36</f>
        <v>MEY/WIL2008</v>
      </c>
      <c r="B768" s="0" t="n">
        <v>8</v>
      </c>
      <c r="C768" s="0" t="n">
        <v>85</v>
      </c>
      <c r="D768" s="0" t="str">
        <f aca="false">references!G$5</f>
        <v>SiO2(am)</v>
      </c>
      <c r="E768" s="0" t="str">
        <f aca="false">references_description!G$43</f>
        <v>KCl</v>
      </c>
      <c r="F768" s="0" t="str">
        <f aca="false">references_description!H$43</f>
        <v>CaCl2</v>
      </c>
      <c r="H768" s="0" t="n">
        <v>0.1201</v>
      </c>
      <c r="I768" s="0" t="n">
        <v>0.94132</v>
      </c>
      <c r="K768" s="0" t="n">
        <v>0.00190675</v>
      </c>
    </row>
    <row r="769" customFormat="false" ht="14.5" hidden="true" customHeight="false" outlineLevel="0" collapsed="false">
      <c r="A769" s="0" t="str">
        <f aca="false">references_description!B$36</f>
        <v>MEY/WIL2008</v>
      </c>
      <c r="B769" s="0" t="n">
        <v>9</v>
      </c>
      <c r="C769" s="0" t="n">
        <v>85</v>
      </c>
      <c r="D769" s="0" t="str">
        <f aca="false">references!G$5</f>
        <v>SiO2(am)</v>
      </c>
      <c r="E769" s="0" t="str">
        <f aca="false">references_description!G$43</f>
        <v>KCl</v>
      </c>
      <c r="F769" s="0" t="str">
        <f aca="false">references_description!H$43</f>
        <v>CaCl2</v>
      </c>
      <c r="H769" s="0" t="n">
        <v>0.33365</v>
      </c>
      <c r="I769" s="0" t="n">
        <v>1.17905</v>
      </c>
      <c r="K769" s="0" t="n">
        <v>0.00128584</v>
      </c>
    </row>
    <row r="770" customFormat="false" ht="14.5" hidden="true" customHeight="false" outlineLevel="0" collapsed="false">
      <c r="A770" s="0" t="str">
        <f aca="false">references_description!B$36</f>
        <v>MEY/WIL2008</v>
      </c>
      <c r="B770" s="0" t="n">
        <v>10</v>
      </c>
      <c r="C770" s="0" t="n">
        <v>85</v>
      </c>
      <c r="D770" s="0" t="str">
        <f aca="false">references!G$5</f>
        <v>SiO2(am)</v>
      </c>
      <c r="E770" s="0" t="str">
        <f aca="false">references_description!G$43</f>
        <v>KCl</v>
      </c>
      <c r="F770" s="0" t="str">
        <f aca="false">references_description!H$43</f>
        <v>CaCl2</v>
      </c>
      <c r="H770" s="0" t="n">
        <v>0.22034</v>
      </c>
      <c r="I770" s="0" t="n">
        <v>1.22161</v>
      </c>
      <c r="K770" s="0" t="n">
        <v>0.00131039</v>
      </c>
    </row>
    <row r="771" customFormat="false" ht="14.5" hidden="true" customHeight="false" outlineLevel="0" collapsed="false">
      <c r="A771" s="0" t="str">
        <f aca="false">references_description!B$36</f>
        <v>MEY/WIL2008</v>
      </c>
      <c r="B771" s="0" t="n">
        <v>11</v>
      </c>
      <c r="C771" s="0" t="n">
        <v>85</v>
      </c>
      <c r="D771" s="0" t="str">
        <f aca="false">references!G$5</f>
        <v>SiO2(am)</v>
      </c>
      <c r="E771" s="0" t="str">
        <f aca="false">references_description!G$43</f>
        <v>KCl</v>
      </c>
      <c r="F771" s="0" t="str">
        <f aca="false">references_description!H$43</f>
        <v>CaCl2</v>
      </c>
      <c r="H771" s="0" t="n">
        <v>0.1346</v>
      </c>
      <c r="I771" s="0" t="n">
        <v>1.23646</v>
      </c>
      <c r="K771" s="0" t="n">
        <v>0.00137809</v>
      </c>
    </row>
    <row r="772" customFormat="false" ht="14.5" hidden="true" customHeight="false" outlineLevel="0" collapsed="false">
      <c r="A772" s="0" t="str">
        <f aca="false">references_description!B$36</f>
        <v>MEY/WIL2008</v>
      </c>
      <c r="B772" s="0" t="n">
        <v>12</v>
      </c>
      <c r="C772" s="0" t="n">
        <v>85</v>
      </c>
      <c r="D772" s="0" t="str">
        <f aca="false">references!G$5</f>
        <v>SiO2(am)</v>
      </c>
      <c r="E772" s="0" t="str">
        <f aca="false">references_description!G$43</f>
        <v>KCl</v>
      </c>
      <c r="F772" s="0" t="str">
        <f aca="false">references_description!H$43</f>
        <v>CaCl2</v>
      </c>
      <c r="H772" s="0" t="n">
        <v>0.62856</v>
      </c>
      <c r="I772" s="0" t="n">
        <v>0.31025</v>
      </c>
      <c r="K772" s="0" t="n">
        <v>0.0026204</v>
      </c>
    </row>
    <row r="773" customFormat="false" ht="14.5" hidden="true" customHeight="false" outlineLevel="0" collapsed="false">
      <c r="A773" s="0" t="str">
        <f aca="false">references_description!B$36</f>
        <v>MEY/WIL2008</v>
      </c>
      <c r="B773" s="0" t="n">
        <v>13</v>
      </c>
      <c r="C773" s="0" t="n">
        <v>85</v>
      </c>
      <c r="D773" s="0" t="str">
        <f aca="false">references!G$5</f>
        <v>SiO2(am)</v>
      </c>
      <c r="E773" s="0" t="str">
        <f aca="false">references_description!G$43</f>
        <v>KCl</v>
      </c>
      <c r="F773" s="0" t="str">
        <f aca="false">references_description!H$43</f>
        <v>CaCl2</v>
      </c>
      <c r="H773" s="0" t="n">
        <v>0.2202</v>
      </c>
      <c r="I773" s="0" t="n">
        <v>1.47697</v>
      </c>
      <c r="K773" s="0" t="n">
        <v>0.00098879</v>
      </c>
    </row>
    <row r="774" customFormat="false" ht="14.5" hidden="true" customHeight="false" outlineLevel="0" collapsed="false">
      <c r="A774" s="0" t="str">
        <f aca="false">references_description!B$36</f>
        <v>MEY/WIL2008</v>
      </c>
      <c r="B774" s="0" t="n">
        <v>14</v>
      </c>
      <c r="C774" s="0" t="n">
        <v>85</v>
      </c>
      <c r="D774" s="0" t="str">
        <f aca="false">references!G$5</f>
        <v>SiO2(am)</v>
      </c>
      <c r="E774" s="0" t="str">
        <f aca="false">references_description!G$43</f>
        <v>KCl</v>
      </c>
      <c r="F774" s="0" t="str">
        <f aca="false">references_description!H$43</f>
        <v>CaCl2</v>
      </c>
      <c r="H774" s="0" t="n">
        <v>0.11339</v>
      </c>
      <c r="I774" s="0" t="n">
        <v>1.80499</v>
      </c>
      <c r="K774" s="0" t="n">
        <v>0.00074838</v>
      </c>
    </row>
    <row r="775" customFormat="false" ht="14.5" hidden="true" customHeight="false" outlineLevel="0" collapsed="false">
      <c r="A775" s="0" t="str">
        <f aca="false">references_description!B$36</f>
        <v>MEY/WIL2008</v>
      </c>
      <c r="B775" s="0" t="n">
        <v>15</v>
      </c>
      <c r="C775" s="0" t="n">
        <v>85</v>
      </c>
      <c r="D775" s="0" t="str">
        <f aca="false">references!G$5</f>
        <v>SiO2(am)</v>
      </c>
      <c r="E775" s="0" t="str">
        <f aca="false">references_description!G$43</f>
        <v>KCl</v>
      </c>
      <c r="F775" s="0" t="str">
        <f aca="false">references_description!H$43</f>
        <v>CaCl2</v>
      </c>
      <c r="H775" s="0" t="n">
        <v>0.54692</v>
      </c>
      <c r="I775" s="0" t="n">
        <v>0.30323</v>
      </c>
      <c r="K775" s="0" t="n">
        <v>0.0027783</v>
      </c>
    </row>
    <row r="776" customFormat="false" ht="14.5" hidden="true" customHeight="false" outlineLevel="0" collapsed="false">
      <c r="A776" s="0" t="str">
        <f aca="false">references_description!B$36</f>
        <v>MEY/WIL2008</v>
      </c>
      <c r="B776" s="0" t="n">
        <v>16</v>
      </c>
      <c r="C776" s="0" t="n">
        <v>85</v>
      </c>
      <c r="D776" s="0" t="str">
        <f aca="false">references!G$5</f>
        <v>SiO2(am)</v>
      </c>
      <c r="E776" s="0" t="str">
        <f aca="false">references_description!G$43</f>
        <v>KCl</v>
      </c>
      <c r="F776" s="0" t="str">
        <f aca="false">references_description!H$43</f>
        <v>CaCl2</v>
      </c>
      <c r="H776" s="0" t="n">
        <v>0.44729</v>
      </c>
      <c r="I776" s="0" t="n">
        <v>0.31404</v>
      </c>
      <c r="K776" s="0" t="n">
        <v>0.00296722</v>
      </c>
    </row>
    <row r="777" customFormat="false" ht="14.5" hidden="true" customHeight="false" outlineLevel="0" collapsed="false">
      <c r="A777" s="0" t="str">
        <f aca="false">references_description!B$36</f>
        <v>MEY/WIL2008</v>
      </c>
      <c r="B777" s="0" t="n">
        <v>17</v>
      </c>
      <c r="C777" s="0" t="n">
        <v>85</v>
      </c>
      <c r="D777" s="0" t="str">
        <f aca="false">references!G$5</f>
        <v>SiO2(am)</v>
      </c>
      <c r="E777" s="0" t="str">
        <f aca="false">references_description!G$43</f>
        <v>KCl</v>
      </c>
      <c r="F777" s="0" t="str">
        <f aca="false">references_description!H$43</f>
        <v>CaCl2</v>
      </c>
      <c r="H777" s="0" t="n">
        <v>0.3414</v>
      </c>
      <c r="I777" s="0" t="n">
        <v>0.3258</v>
      </c>
      <c r="K777" s="0" t="n">
        <v>0.00311876</v>
      </c>
    </row>
    <row r="778" customFormat="false" ht="14.5" hidden="true" customHeight="false" outlineLevel="0" collapsed="false">
      <c r="A778" s="0" t="str">
        <f aca="false">references_description!B$36</f>
        <v>MEY/WIL2008</v>
      </c>
      <c r="B778" s="0" t="n">
        <v>18</v>
      </c>
      <c r="C778" s="0" t="n">
        <v>85</v>
      </c>
      <c r="D778" s="0" t="str">
        <f aca="false">references!G$5</f>
        <v>SiO2(am)</v>
      </c>
      <c r="E778" s="0" t="str">
        <f aca="false">references_description!G$43</f>
        <v>KCl</v>
      </c>
      <c r="F778" s="0" t="str">
        <f aca="false">references_description!H$43</f>
        <v>CaCl2</v>
      </c>
      <c r="H778" s="0" t="n">
        <v>0.23697</v>
      </c>
      <c r="I778" s="0" t="n">
        <v>0.3275</v>
      </c>
      <c r="K778" s="0" t="n">
        <v>0.0032536</v>
      </c>
    </row>
    <row r="779" customFormat="false" ht="14.5" hidden="true" customHeight="false" outlineLevel="0" collapsed="false">
      <c r="A779" s="0" t="str">
        <f aca="false">references_description!B$36</f>
        <v>MEY/WIL2008</v>
      </c>
      <c r="B779" s="0" t="n">
        <v>19</v>
      </c>
      <c r="C779" s="0" t="n">
        <v>85</v>
      </c>
      <c r="D779" s="0" t="str">
        <f aca="false">references!G$5</f>
        <v>SiO2(am)</v>
      </c>
      <c r="E779" s="0" t="str">
        <f aca="false">references_description!G$43</f>
        <v>KCl</v>
      </c>
      <c r="F779" s="0" t="str">
        <f aca="false">references_description!H$43</f>
        <v>CaCl2</v>
      </c>
      <c r="H779" s="0" t="n">
        <v>0.12012</v>
      </c>
      <c r="I779" s="0" t="n">
        <v>0.32452</v>
      </c>
      <c r="K779" s="0" t="n">
        <v>0.00338976</v>
      </c>
    </row>
    <row r="780" customFormat="false" ht="14.5" hidden="true" customHeight="false" outlineLevel="0" collapsed="false">
      <c r="A780" s="0" t="str">
        <f aca="false">references_description!B$36</f>
        <v>MEY/WIL2008</v>
      </c>
      <c r="B780" s="0" t="n">
        <v>20</v>
      </c>
      <c r="C780" s="0" t="n">
        <v>85</v>
      </c>
      <c r="D780" s="0" t="str">
        <f aca="false">references!G$5</f>
        <v>SiO2(am)</v>
      </c>
      <c r="E780" s="0" t="str">
        <f aca="false">references_description!G$43</f>
        <v>KCl</v>
      </c>
      <c r="F780" s="0" t="str">
        <f aca="false">references_description!H$43</f>
        <v>CaCl2</v>
      </c>
      <c r="H780" s="0" t="n">
        <v>0.53221</v>
      </c>
      <c r="I780" s="0" t="n">
        <v>0.59013</v>
      </c>
      <c r="K780" s="0" t="n">
        <v>0.00203116</v>
      </c>
    </row>
    <row r="781" customFormat="false" ht="14.5" hidden="true" customHeight="false" outlineLevel="0" collapsed="false">
      <c r="A781" s="0" t="str">
        <f aca="false">references_description!B$36</f>
        <v>MEY/WIL2008</v>
      </c>
      <c r="B781" s="0" t="n">
        <v>21</v>
      </c>
      <c r="C781" s="0" t="n">
        <v>85</v>
      </c>
      <c r="D781" s="0" t="str">
        <f aca="false">references!G$5</f>
        <v>SiO2(am)</v>
      </c>
      <c r="E781" s="0" t="str">
        <f aca="false">references_description!G$43</f>
        <v>KCl</v>
      </c>
      <c r="F781" s="0" t="str">
        <f aca="false">references_description!H$43</f>
        <v>CaCl2</v>
      </c>
      <c r="H781" s="0" t="n">
        <v>0.43372</v>
      </c>
      <c r="I781" s="0" t="n">
        <v>0.60938</v>
      </c>
      <c r="K781" s="0" t="n">
        <v>0.0021781</v>
      </c>
    </row>
    <row r="782" customFormat="false" ht="14.5" hidden="true" customHeight="false" outlineLevel="0" collapsed="false">
      <c r="A782" s="0" t="str">
        <f aca="false">references_description!B$36</f>
        <v>MEY/WIL2008</v>
      </c>
      <c r="B782" s="0" t="n">
        <v>1</v>
      </c>
      <c r="C782" s="0" t="n">
        <v>85</v>
      </c>
      <c r="D782" s="0" t="str">
        <f aca="false">references!G$5</f>
        <v>SiO2(am)</v>
      </c>
      <c r="E782" s="0" t="str">
        <f aca="false">references_description!G$42</f>
        <v>NaCl</v>
      </c>
      <c r="F782" s="0" t="str">
        <f aca="false">references_description!H$42</f>
        <v>CaCl2</v>
      </c>
      <c r="H782" s="0" t="n">
        <v>0.93301</v>
      </c>
      <c r="I782" s="0" t="n">
        <v>0.28268</v>
      </c>
      <c r="K782" s="0" t="n">
        <v>0.00243891</v>
      </c>
    </row>
    <row r="783" customFormat="false" ht="14.5" hidden="true" customHeight="false" outlineLevel="0" collapsed="false">
      <c r="A783" s="0" t="str">
        <f aca="false">references_description!B$36</f>
        <v>MEY/WIL2008</v>
      </c>
      <c r="B783" s="0" t="n">
        <v>2</v>
      </c>
      <c r="C783" s="0" t="n">
        <v>85</v>
      </c>
      <c r="D783" s="0" t="str">
        <f aca="false">references!G$5</f>
        <v>SiO2(am)</v>
      </c>
      <c r="E783" s="0" t="str">
        <f aca="false">references_description!G$42</f>
        <v>NaCl</v>
      </c>
      <c r="F783" s="0" t="str">
        <f aca="false">references_description!H$42</f>
        <v>CaCl2</v>
      </c>
      <c r="H783" s="0" t="n">
        <v>0.33785</v>
      </c>
      <c r="I783" s="0" t="n">
        <v>0.92093</v>
      </c>
      <c r="K783" s="0" t="n">
        <v>0.00207565</v>
      </c>
    </row>
    <row r="784" customFormat="false" ht="14.5" hidden="true" customHeight="false" outlineLevel="0" collapsed="false">
      <c r="A784" s="0" t="str">
        <f aca="false">references_description!B$36</f>
        <v>MEY/WIL2008</v>
      </c>
      <c r="B784" s="0" t="n">
        <v>3</v>
      </c>
      <c r="C784" s="0" t="n">
        <v>85</v>
      </c>
      <c r="D784" s="0" t="str">
        <f aca="false">references!G$5</f>
        <v>SiO2(am)</v>
      </c>
      <c r="E784" s="0" t="str">
        <f aca="false">references_description!G$42</f>
        <v>NaCl</v>
      </c>
      <c r="F784" s="0" t="str">
        <f aca="false">references_description!H$42</f>
        <v>CaCl2</v>
      </c>
      <c r="H784" s="0" t="n">
        <v>0.11822</v>
      </c>
      <c r="I784" s="0" t="n">
        <v>0.953</v>
      </c>
      <c r="K784" s="0" t="n">
        <v>0.00254101</v>
      </c>
    </row>
    <row r="785" customFormat="false" ht="14.5" hidden="true" customHeight="false" outlineLevel="0" collapsed="false">
      <c r="A785" s="0" t="str">
        <f aca="false">references_description!B$36</f>
        <v>MEY/WIL2008</v>
      </c>
      <c r="B785" s="0" t="n">
        <v>4</v>
      </c>
      <c r="C785" s="0" t="n">
        <v>85</v>
      </c>
      <c r="D785" s="0" t="str">
        <f aca="false">references!G$5</f>
        <v>SiO2(am)</v>
      </c>
      <c r="E785" s="0" t="str">
        <f aca="false">references_description!G$42</f>
        <v>NaCl</v>
      </c>
      <c r="F785" s="0" t="str">
        <f aca="false">references_description!H$42</f>
        <v>CaCl2</v>
      </c>
      <c r="H785" s="0" t="n">
        <v>0.42609</v>
      </c>
      <c r="I785" s="0" t="n">
        <v>1.18653</v>
      </c>
      <c r="K785" s="0" t="n">
        <v>0.00029376</v>
      </c>
    </row>
    <row r="786" customFormat="false" ht="14.5" hidden="true" customHeight="false" outlineLevel="0" collapsed="false">
      <c r="A786" s="0" t="str">
        <f aca="false">references_description!B$36</f>
        <v>MEY/WIL2008</v>
      </c>
      <c r="B786" s="0" t="n">
        <v>5</v>
      </c>
      <c r="C786" s="0" t="n">
        <v>85</v>
      </c>
      <c r="D786" s="0" t="str">
        <f aca="false">references!G$5</f>
        <v>SiO2(am)</v>
      </c>
      <c r="E786" s="0" t="str">
        <f aca="false">references_description!G$42</f>
        <v>NaCl</v>
      </c>
      <c r="F786" s="0" t="str">
        <f aca="false">references_description!H$42</f>
        <v>CaCl2</v>
      </c>
      <c r="H786" s="0" t="n">
        <v>0.22309</v>
      </c>
      <c r="I786" s="0" t="n">
        <v>1.24059</v>
      </c>
      <c r="K786" s="0" t="n">
        <v>0.00064356</v>
      </c>
    </row>
    <row r="787" customFormat="false" ht="14.5" hidden="true" customHeight="false" outlineLevel="0" collapsed="false">
      <c r="A787" s="0" t="str">
        <f aca="false">references_description!B$36</f>
        <v>MEY/WIL2008</v>
      </c>
      <c r="B787" s="0" t="n">
        <v>6</v>
      </c>
      <c r="C787" s="0" t="n">
        <v>85</v>
      </c>
      <c r="D787" s="0" t="str">
        <f aca="false">references!G$5</f>
        <v>SiO2(am)</v>
      </c>
      <c r="E787" s="0" t="str">
        <f aca="false">references_description!G$42</f>
        <v>NaCl</v>
      </c>
      <c r="F787" s="0" t="str">
        <f aca="false">references_description!H$42</f>
        <v>CaCl2</v>
      </c>
      <c r="H787" s="0" t="n">
        <v>0.32735</v>
      </c>
      <c r="I787" s="0" t="n">
        <v>1.48548</v>
      </c>
      <c r="K787" s="0" t="n">
        <v>0.00013463</v>
      </c>
    </row>
    <row r="788" customFormat="false" ht="14.5" hidden="true" customHeight="false" outlineLevel="0" collapsed="false">
      <c r="A788" s="0" t="str">
        <f aca="false">references_description!B$36</f>
        <v>MEY/WIL2008</v>
      </c>
      <c r="B788" s="0" t="n">
        <v>7</v>
      </c>
      <c r="C788" s="0" t="n">
        <v>85</v>
      </c>
      <c r="D788" s="0" t="str">
        <f aca="false">references!G$5</f>
        <v>SiO2(am)</v>
      </c>
      <c r="E788" s="0" t="str">
        <f aca="false">references_description!G$42</f>
        <v>NaCl</v>
      </c>
      <c r="F788" s="0" t="str">
        <f aca="false">references_description!H$42</f>
        <v>CaCl2</v>
      </c>
      <c r="H788" s="0" t="n">
        <v>0.12295</v>
      </c>
      <c r="I788" s="0" t="n">
        <v>1.50116</v>
      </c>
      <c r="K788" s="0" t="n">
        <v>0.00035001</v>
      </c>
    </row>
    <row r="789" customFormat="false" ht="14.5" hidden="true" customHeight="false" outlineLevel="0" collapsed="false">
      <c r="A789" s="0" t="str">
        <f aca="false">references_description!B$36</f>
        <v>MEY/WIL2008</v>
      </c>
      <c r="B789" s="0" t="n">
        <v>8</v>
      </c>
      <c r="C789" s="0" t="n">
        <v>85</v>
      </c>
      <c r="D789" s="0" t="str">
        <f aca="false">references!G$5</f>
        <v>SiO2(am)</v>
      </c>
      <c r="E789" s="0" t="str">
        <f aca="false">references_description!G$42</f>
        <v>NaCl</v>
      </c>
      <c r="F789" s="0" t="str">
        <f aca="false">references_description!H$42</f>
        <v>CaCl2</v>
      </c>
      <c r="H789" s="0" t="n">
        <v>0.26433</v>
      </c>
      <c r="I789" s="0" t="n">
        <v>1.7522</v>
      </c>
      <c r="K789" s="0" t="n">
        <v>0.00092094</v>
      </c>
    </row>
    <row r="790" customFormat="false" ht="14.5" hidden="true" customHeight="false" outlineLevel="0" collapsed="false">
      <c r="A790" s="0" t="str">
        <f aca="false">references_description!B$36</f>
        <v>MEY/WIL2008</v>
      </c>
      <c r="B790" s="0" t="n">
        <v>9</v>
      </c>
      <c r="C790" s="0" t="n">
        <v>85</v>
      </c>
      <c r="D790" s="0" t="str">
        <f aca="false">references!G$5</f>
        <v>SiO2(am)</v>
      </c>
      <c r="E790" s="0" t="str">
        <f aca="false">references_description!G$42</f>
        <v>NaCl</v>
      </c>
      <c r="F790" s="0" t="str">
        <f aca="false">references_description!H$42</f>
        <v>CaCl2</v>
      </c>
      <c r="H790" s="0" t="n">
        <v>0.11253</v>
      </c>
      <c r="I790" s="0" t="n">
        <v>2.03945</v>
      </c>
      <c r="K790" s="0" t="n">
        <v>0.00074373</v>
      </c>
    </row>
    <row r="791" customFormat="false" ht="14.5" hidden="true" customHeight="false" outlineLevel="0" collapsed="false">
      <c r="A791" s="0" t="str">
        <f aca="false">references_description!B$36</f>
        <v>MEY/WIL2008</v>
      </c>
      <c r="B791" s="0" t="n">
        <v>10</v>
      </c>
      <c r="C791" s="0" t="n">
        <v>85</v>
      </c>
      <c r="D791" s="0" t="str">
        <f aca="false">references!G$5</f>
        <v>SiO2(am)</v>
      </c>
      <c r="E791" s="0" t="str">
        <f aca="false">references_description!G$42</f>
        <v>NaCl</v>
      </c>
      <c r="F791" s="0" t="str">
        <f aca="false">references_description!H$42</f>
        <v>CaCl2</v>
      </c>
      <c r="H791" s="0" t="n">
        <v>0.72496</v>
      </c>
      <c r="I791" s="0" t="n">
        <v>0.38873</v>
      </c>
      <c r="K791" s="0" t="n">
        <v>0.00289891</v>
      </c>
    </row>
    <row r="792" customFormat="false" ht="14.5" hidden="true" customHeight="false" outlineLevel="0" collapsed="false">
      <c r="A792" s="0" t="str">
        <f aca="false">references_description!B$36</f>
        <v>MEY/WIL2008</v>
      </c>
      <c r="B792" s="0" t="n">
        <v>11</v>
      </c>
      <c r="C792" s="0" t="n">
        <v>85</v>
      </c>
      <c r="D792" s="0" t="str">
        <f aca="false">references!G$5</f>
        <v>SiO2(am)</v>
      </c>
      <c r="E792" s="0" t="str">
        <f aca="false">references_description!G$42</f>
        <v>NaCl</v>
      </c>
      <c r="F792" s="0" t="str">
        <f aca="false">references_description!H$42</f>
        <v>CaCl2</v>
      </c>
      <c r="H792" s="0" t="n">
        <v>0.54368</v>
      </c>
      <c r="I792" s="0" t="n">
        <v>0.39591</v>
      </c>
      <c r="K792" s="0" t="n">
        <v>0.00349308</v>
      </c>
    </row>
    <row r="793" customFormat="false" ht="14.5" hidden="true" customHeight="false" outlineLevel="0" collapsed="false">
      <c r="A793" s="0" t="str">
        <f aca="false">references_description!B$36</f>
        <v>MEY/WIL2008</v>
      </c>
      <c r="B793" s="0" t="n">
        <v>12</v>
      </c>
      <c r="C793" s="0" t="n">
        <v>85</v>
      </c>
      <c r="D793" s="0" t="str">
        <f aca="false">references!G$5</f>
        <v>SiO2(am)</v>
      </c>
      <c r="E793" s="0" t="str">
        <f aca="false">references_description!G$42</f>
        <v>NaCl</v>
      </c>
      <c r="F793" s="0" t="str">
        <f aca="false">references_description!H$42</f>
        <v>CaCl2</v>
      </c>
      <c r="H793" s="0" t="n">
        <v>0.37999</v>
      </c>
      <c r="I793" s="0" t="n">
        <v>0.32155</v>
      </c>
      <c r="K793" s="0" t="n">
        <v>0.0042007</v>
      </c>
    </row>
    <row r="794" customFormat="false" ht="14.5" hidden="true" customHeight="false" outlineLevel="0" collapsed="false">
      <c r="A794" s="0" t="str">
        <f aca="false">references_description!B$36</f>
        <v>MEY/WIL2008</v>
      </c>
      <c r="B794" s="0" t="n">
        <v>13</v>
      </c>
      <c r="C794" s="0" t="n">
        <v>85</v>
      </c>
      <c r="D794" s="0" t="str">
        <f aca="false">references!G$5</f>
        <v>SiO2(am)</v>
      </c>
      <c r="E794" s="0" t="str">
        <f aca="false">references_description!G$42</f>
        <v>NaCl</v>
      </c>
      <c r="F794" s="0" t="str">
        <f aca="false">references_description!H$42</f>
        <v>CaCl2</v>
      </c>
      <c r="H794" s="0" t="n">
        <v>0.14374</v>
      </c>
      <c r="I794" s="0" t="n">
        <v>0.35403</v>
      </c>
      <c r="K794" s="0" t="n">
        <v>0.00525247</v>
      </c>
    </row>
    <row r="795" customFormat="false" ht="14.5" hidden="true" customHeight="false" outlineLevel="0" collapsed="false">
      <c r="A795" s="0" t="str">
        <f aca="false">references_description!B$36</f>
        <v>MEY/WIL2008</v>
      </c>
      <c r="B795" s="0" t="n">
        <v>14</v>
      </c>
      <c r="C795" s="0" t="n">
        <v>85</v>
      </c>
      <c r="D795" s="0" t="str">
        <f aca="false">references!G$5</f>
        <v>SiO2(am)</v>
      </c>
      <c r="E795" s="0" t="str">
        <f aca="false">references_description!G$42</f>
        <v>NaCl</v>
      </c>
      <c r="F795" s="0" t="str">
        <f aca="false">references_description!H$42</f>
        <v>CaCl2</v>
      </c>
      <c r="H795" s="0" t="n">
        <v>0.64792</v>
      </c>
      <c r="I795" s="0" t="n">
        <v>0.57642</v>
      </c>
      <c r="K795" s="0" t="n">
        <v>0.00236665</v>
      </c>
    </row>
    <row r="796" customFormat="false" ht="14.5" hidden="true" customHeight="false" outlineLevel="0" collapsed="false">
      <c r="A796" s="0" t="str">
        <f aca="false">references_description!B$36</f>
        <v>MEY/WIL2008</v>
      </c>
      <c r="B796" s="0" t="n">
        <v>15</v>
      </c>
      <c r="C796" s="0" t="n">
        <v>85</v>
      </c>
      <c r="D796" s="0" t="str">
        <f aca="false">references!G$5</f>
        <v>SiO2(am)</v>
      </c>
      <c r="E796" s="0" t="str">
        <f aca="false">references_description!G$42</f>
        <v>NaCl</v>
      </c>
      <c r="F796" s="0" t="str">
        <f aca="false">references_description!H$42</f>
        <v>CaCl2</v>
      </c>
      <c r="H796" s="0" t="n">
        <v>0.44784</v>
      </c>
      <c r="I796" s="0" t="n">
        <v>0.60369</v>
      </c>
      <c r="K796" s="0" t="n">
        <v>0.00284701</v>
      </c>
    </row>
    <row r="797" customFormat="false" ht="14.5" hidden="true" customHeight="false" outlineLevel="0" collapsed="false">
      <c r="A797" s="0" t="str">
        <f aca="false">references_description!B$36</f>
        <v>MEY/WIL2008</v>
      </c>
      <c r="B797" s="0" t="n">
        <v>16</v>
      </c>
      <c r="C797" s="0" t="n">
        <v>85</v>
      </c>
      <c r="D797" s="0" t="str">
        <f aca="false">references!G$5</f>
        <v>SiO2(am)</v>
      </c>
      <c r="E797" s="0" t="str">
        <f aca="false">references_description!G$42</f>
        <v>NaCl</v>
      </c>
      <c r="F797" s="0" t="str">
        <f aca="false">references_description!H$42</f>
        <v>CaCl2</v>
      </c>
      <c r="H797" s="0" t="n">
        <v>0.22884</v>
      </c>
      <c r="I797" s="0" t="n">
        <v>0.64019</v>
      </c>
      <c r="K797" s="0" t="n">
        <v>0.00364066</v>
      </c>
    </row>
    <row r="798" customFormat="false" ht="14.5" hidden="true" customHeight="false" outlineLevel="0" collapsed="false">
      <c r="A798" s="0" t="str">
        <f aca="false">references_description!B$36</f>
        <v>MEY/WIL2008</v>
      </c>
      <c r="B798" s="0" t="n">
        <v>17</v>
      </c>
      <c r="C798" s="0" t="n">
        <v>85</v>
      </c>
      <c r="D798" s="0" t="str">
        <f aca="false">references!G$5</f>
        <v>SiO2(am)</v>
      </c>
      <c r="E798" s="0" t="str">
        <f aca="false">references_description!G$42</f>
        <v>NaCl</v>
      </c>
      <c r="F798" s="0" t="str">
        <f aca="false">references_description!H$42</f>
        <v>CaCl2</v>
      </c>
      <c r="H798" s="0" t="n">
        <v>0.53813</v>
      </c>
      <c r="I798" s="0" t="n">
        <v>0.90314</v>
      </c>
      <c r="K798" s="0" t="n">
        <v>0.00200421</v>
      </c>
    </row>
    <row r="799" customFormat="false" ht="14.5" hidden="true" customHeight="false" outlineLevel="0" collapsed="false">
      <c r="A799" s="0" t="str">
        <f aca="false">references_description!B$36</f>
        <v>MEY/WIL2008</v>
      </c>
      <c r="B799" s="0" t="n">
        <v>1</v>
      </c>
      <c r="C799" s="0" t="n">
        <v>85</v>
      </c>
      <c r="D799" s="0" t="str">
        <f aca="false">references!G$5</f>
        <v>SiO2(am)</v>
      </c>
      <c r="E799" s="0" t="str">
        <f aca="false">references_description!G$44</f>
        <v>NaCl</v>
      </c>
      <c r="F799" s="0" t="str">
        <f aca="false">references_description!H$44</f>
        <v>KCl</v>
      </c>
      <c r="H799" s="0" t="n">
        <v>0.83942</v>
      </c>
      <c r="I799" s="0" t="n">
        <v>0.11475</v>
      </c>
      <c r="K799" s="0" t="n">
        <v>0.0021983</v>
      </c>
    </row>
    <row r="800" customFormat="false" ht="14.5" hidden="true" customHeight="false" outlineLevel="0" collapsed="false">
      <c r="A800" s="0" t="str">
        <f aca="false">references_description!B$36</f>
        <v>MEY/WIL2008</v>
      </c>
      <c r="B800" s="0" t="n">
        <v>2</v>
      </c>
      <c r="C800" s="0" t="n">
        <v>85</v>
      </c>
      <c r="D800" s="0" t="str">
        <f aca="false">references!G$5</f>
        <v>SiO2(am)</v>
      </c>
      <c r="E800" s="0" t="str">
        <f aca="false">references_description!G$44</f>
        <v>NaCl</v>
      </c>
      <c r="F800" s="0" t="str">
        <f aca="false">references_description!H$44</f>
        <v>KCl</v>
      </c>
      <c r="H800" s="0" t="n">
        <v>0.65541</v>
      </c>
      <c r="I800" s="0" t="n">
        <v>0.10825</v>
      </c>
      <c r="K800" s="0" t="n">
        <v>0.00239626</v>
      </c>
    </row>
    <row r="801" customFormat="false" ht="14.5" hidden="true" customHeight="false" outlineLevel="0" collapsed="false">
      <c r="A801" s="0" t="str">
        <f aca="false">references_description!B$36</f>
        <v>MEY/WIL2008</v>
      </c>
      <c r="B801" s="0" t="n">
        <v>3</v>
      </c>
      <c r="C801" s="0" t="n">
        <v>85</v>
      </c>
      <c r="D801" s="0" t="str">
        <f aca="false">references!G$5</f>
        <v>SiO2(am)</v>
      </c>
      <c r="E801" s="0" t="str">
        <f aca="false">references_description!G$44</f>
        <v>NaCl</v>
      </c>
      <c r="F801" s="0" t="str">
        <f aca="false">references_description!H$44</f>
        <v>KCl</v>
      </c>
      <c r="H801" s="0" t="n">
        <v>0.45222</v>
      </c>
      <c r="I801" s="0" t="n">
        <v>0.11259</v>
      </c>
      <c r="K801" s="0" t="n">
        <v>0.00296355</v>
      </c>
    </row>
    <row r="802" customFormat="false" ht="14.5" hidden="true" customHeight="false" outlineLevel="0" collapsed="false">
      <c r="A802" s="0" t="str">
        <f aca="false">references_description!B$36</f>
        <v>MEY/WIL2008</v>
      </c>
      <c r="B802" s="0" t="n">
        <v>4</v>
      </c>
      <c r="C802" s="0" t="n">
        <v>85</v>
      </c>
      <c r="D802" s="0" t="str">
        <f aca="false">references!G$5</f>
        <v>SiO2(am)</v>
      </c>
      <c r="E802" s="0" t="str">
        <f aca="false">references_description!G$44</f>
        <v>NaCl</v>
      </c>
      <c r="F802" s="0" t="str">
        <f aca="false">references_description!H$44</f>
        <v>KCl</v>
      </c>
      <c r="H802" s="0" t="n">
        <v>0.23562</v>
      </c>
      <c r="I802" s="0" t="n">
        <v>0.1183</v>
      </c>
      <c r="K802" s="0" t="n">
        <v>0.00375382</v>
      </c>
    </row>
    <row r="803" customFormat="false" ht="14.5" hidden="true" customHeight="false" outlineLevel="0" collapsed="false">
      <c r="A803" s="0" t="str">
        <f aca="false">references_description!B$36</f>
        <v>MEY/WIL2008</v>
      </c>
      <c r="B803" s="0" t="n">
        <v>5</v>
      </c>
      <c r="C803" s="0" t="n">
        <v>85</v>
      </c>
      <c r="D803" s="0" t="str">
        <f aca="false">references!G$5</f>
        <v>SiO2(am)</v>
      </c>
      <c r="E803" s="0" t="str">
        <f aca="false">references_description!G$44</f>
        <v>NaCl</v>
      </c>
      <c r="F803" s="0" t="str">
        <f aca="false">references_description!H$44</f>
        <v>KCl</v>
      </c>
      <c r="H803" s="0" t="n">
        <v>0.73012</v>
      </c>
      <c r="I803" s="0" t="n">
        <v>0.20722</v>
      </c>
      <c r="K803" s="0" t="n">
        <v>0.00203316</v>
      </c>
    </row>
    <row r="804" customFormat="false" ht="14.5" hidden="true" customHeight="false" outlineLevel="0" collapsed="false">
      <c r="A804" s="0" t="str">
        <f aca="false">references_description!B$36</f>
        <v>MEY/WIL2008</v>
      </c>
      <c r="B804" s="0" t="n">
        <v>6</v>
      </c>
      <c r="C804" s="0" t="n">
        <v>85</v>
      </c>
      <c r="D804" s="0" t="str">
        <f aca="false">references!G$5</f>
        <v>SiO2(am)</v>
      </c>
      <c r="E804" s="0" t="str">
        <f aca="false">references_description!G$44</f>
        <v>NaCl</v>
      </c>
      <c r="F804" s="0" t="str">
        <f aca="false">references_description!H$44</f>
        <v>KCl</v>
      </c>
      <c r="H804" s="0" t="n">
        <v>0.54398</v>
      </c>
      <c r="I804" s="0" t="n">
        <v>0.21565</v>
      </c>
      <c r="K804" s="0" t="n">
        <v>0.00251076</v>
      </c>
    </row>
    <row r="805" customFormat="false" ht="14.5" hidden="true" customHeight="false" outlineLevel="0" collapsed="false">
      <c r="A805" s="0" t="str">
        <f aca="false">references_description!B$36</f>
        <v>MEY/WIL2008</v>
      </c>
      <c r="B805" s="0" t="n">
        <v>7</v>
      </c>
      <c r="C805" s="0" t="n">
        <v>85</v>
      </c>
      <c r="D805" s="0" t="str">
        <f aca="false">references!G$5</f>
        <v>SiO2(am)</v>
      </c>
      <c r="E805" s="0" t="str">
        <f aca="false">references_description!G$44</f>
        <v>NaCl</v>
      </c>
      <c r="F805" s="0" t="str">
        <f aca="false">references_description!H$44</f>
        <v>KCl</v>
      </c>
      <c r="H805" s="0" t="n">
        <v>0.34131</v>
      </c>
      <c r="I805" s="0" t="n">
        <v>0.22339</v>
      </c>
      <c r="K805" s="0" t="n">
        <v>0.00310255</v>
      </c>
    </row>
    <row r="806" customFormat="false" ht="14.5" hidden="true" customHeight="false" outlineLevel="0" collapsed="false">
      <c r="A806" s="0" t="str">
        <f aca="false">references_description!B$36</f>
        <v>MEY/WIL2008</v>
      </c>
      <c r="B806" s="0" t="n">
        <v>8</v>
      </c>
      <c r="C806" s="0" t="n">
        <v>85</v>
      </c>
      <c r="D806" s="0" t="str">
        <f aca="false">references!G$5</f>
        <v>SiO2(am)</v>
      </c>
      <c r="E806" s="0" t="str">
        <f aca="false">references_description!G$44</f>
        <v>NaCl</v>
      </c>
      <c r="F806" s="0" t="str">
        <f aca="false">references_description!H$44</f>
        <v>KCl</v>
      </c>
      <c r="H806" s="0" t="n">
        <v>0.1183</v>
      </c>
      <c r="I806" s="0" t="n">
        <v>0.23565</v>
      </c>
      <c r="K806" s="0" t="n">
        <v>0.00396937</v>
      </c>
    </row>
    <row r="807" customFormat="false" ht="14.5" hidden="true" customHeight="false" outlineLevel="0" collapsed="false">
      <c r="A807" s="0" t="str">
        <f aca="false">references_description!B$36</f>
        <v>MEY/WIL2008</v>
      </c>
      <c r="B807" s="0" t="n">
        <v>9</v>
      </c>
      <c r="C807" s="0" t="n">
        <v>85</v>
      </c>
      <c r="D807" s="0" t="str">
        <f aca="false">references!G$5</f>
        <v>SiO2(am)</v>
      </c>
      <c r="E807" s="0" t="str">
        <f aca="false">references_description!G$44</f>
        <v>NaCl</v>
      </c>
      <c r="F807" s="0" t="str">
        <f aca="false">references_description!H$44</f>
        <v>KCl</v>
      </c>
      <c r="H807" s="0" t="n">
        <v>0.63942</v>
      </c>
      <c r="I807" s="0" t="n">
        <v>0.30624</v>
      </c>
      <c r="K807" s="0" t="n">
        <v>0.00219694</v>
      </c>
    </row>
    <row r="808" customFormat="false" ht="14.5" hidden="true" customHeight="false" outlineLevel="0" collapsed="false">
      <c r="A808" s="0" t="str">
        <f aca="false">references_description!B$36</f>
        <v>MEY/WIL2008</v>
      </c>
      <c r="B808" s="0" t="n">
        <v>10</v>
      </c>
      <c r="C808" s="0" t="n">
        <v>85</v>
      </c>
      <c r="D808" s="0" t="str">
        <f aca="false">references!G$5</f>
        <v>SiO2(am)</v>
      </c>
      <c r="E808" s="0" t="str">
        <f aca="false">references_description!G$44</f>
        <v>NaCl</v>
      </c>
      <c r="F808" s="0" t="str">
        <f aca="false">references_description!H$44</f>
        <v>KCl</v>
      </c>
      <c r="H808" s="0" t="n">
        <v>0.44929</v>
      </c>
      <c r="I808" s="0" t="n">
        <v>0.32012</v>
      </c>
      <c r="K808" s="0" t="n">
        <v>0.00214414</v>
      </c>
    </row>
    <row r="809" customFormat="false" ht="14.5" hidden="false" customHeight="false" outlineLevel="0" collapsed="false">
      <c r="A809" s="0" t="str">
        <f aca="false">references_description!B$36</f>
        <v>MEY/WIL2008</v>
      </c>
      <c r="B809" s="0" t="n">
        <v>1</v>
      </c>
      <c r="C809" s="0" t="n">
        <v>85</v>
      </c>
      <c r="D809" s="0" t="str">
        <f aca="false">references!G$5</f>
        <v>SiO2(am)</v>
      </c>
      <c r="E809" s="0" t="str">
        <f aca="false">references_description!G$45</f>
        <v>NaCl</v>
      </c>
      <c r="F809" s="0" t="str">
        <f aca="false">references_description!H$45</f>
        <v>MgCl2</v>
      </c>
      <c r="H809" s="0" t="n">
        <v>0.86823</v>
      </c>
      <c r="I809" s="0" t="n">
        <v>0.38559</v>
      </c>
      <c r="K809" s="0" t="n">
        <v>0.00154257</v>
      </c>
    </row>
    <row r="810" customFormat="false" ht="14.5" hidden="false" customHeight="false" outlineLevel="0" collapsed="false">
      <c r="A810" s="0" t="str">
        <f aca="false">references_description!B$36</f>
        <v>MEY/WIL2008</v>
      </c>
      <c r="B810" s="0" t="n">
        <v>2</v>
      </c>
      <c r="C810" s="0" t="n">
        <v>85</v>
      </c>
      <c r="D810" s="0" t="str">
        <f aca="false">references!G$5</f>
        <v>SiO2(am)</v>
      </c>
      <c r="E810" s="0" t="str">
        <f aca="false">references_description!G$45</f>
        <v>NaCl</v>
      </c>
      <c r="F810" s="0" t="str">
        <f aca="false">references_description!H$45</f>
        <v>MgCl2</v>
      </c>
      <c r="H810" s="0" t="n">
        <v>0.83131</v>
      </c>
      <c r="I810" s="0" t="n">
        <v>0.27565</v>
      </c>
      <c r="K810" s="0" t="n">
        <v>0.00161429</v>
      </c>
    </row>
    <row r="811" customFormat="false" ht="14.5" hidden="false" customHeight="false" outlineLevel="0" collapsed="false">
      <c r="A811" s="0" t="str">
        <f aca="false">references_description!B$36</f>
        <v>MEY/WIL2008</v>
      </c>
      <c r="B811" s="0" t="n">
        <v>3</v>
      </c>
      <c r="C811" s="0" t="n">
        <v>85</v>
      </c>
      <c r="D811" s="0" t="str">
        <f aca="false">references!G$5</f>
        <v>SiO2(am)</v>
      </c>
      <c r="E811" s="0" t="str">
        <f aca="false">references_description!G$45</f>
        <v>NaCl</v>
      </c>
      <c r="F811" s="0" t="str">
        <f aca="false">references_description!H$45</f>
        <v>MgCl2</v>
      </c>
      <c r="H811" s="0" t="n">
        <v>0.85962</v>
      </c>
      <c r="I811" s="0" t="n">
        <v>0.13406</v>
      </c>
      <c r="K811" s="0" t="n">
        <v>0.00186033</v>
      </c>
    </row>
    <row r="812" customFormat="false" ht="14.5" hidden="false" customHeight="false" outlineLevel="0" collapsed="false">
      <c r="A812" s="0" t="str">
        <f aca="false">references_description!B$36</f>
        <v>MEY/WIL2008</v>
      </c>
      <c r="B812" s="0" t="n">
        <v>4</v>
      </c>
      <c r="C812" s="0" t="n">
        <v>85</v>
      </c>
      <c r="D812" s="0" t="str">
        <f aca="false">references!G$5</f>
        <v>SiO2(am)</v>
      </c>
      <c r="E812" s="0" t="str">
        <f aca="false">references_description!G$45</f>
        <v>NaCl</v>
      </c>
      <c r="F812" s="0" t="str">
        <f aca="false">references_description!H$45</f>
        <v>MgCl2</v>
      </c>
      <c r="H812" s="0" t="n">
        <v>0.86688</v>
      </c>
      <c r="I812" s="0" t="n">
        <v>0.06975</v>
      </c>
      <c r="K812" s="0" t="n">
        <v>0.00196639</v>
      </c>
    </row>
    <row r="813" customFormat="false" ht="14.5" hidden="false" customHeight="false" outlineLevel="0" collapsed="false">
      <c r="A813" s="0" t="str">
        <f aca="false">references_description!B$36</f>
        <v>MEY/WIL2008</v>
      </c>
      <c r="B813" s="0" t="n">
        <v>5</v>
      </c>
      <c r="C813" s="0" t="n">
        <v>85</v>
      </c>
      <c r="D813" s="0" t="str">
        <f aca="false">references!G$5</f>
        <v>SiO2(am)</v>
      </c>
      <c r="E813" s="0" t="str">
        <f aca="false">references_description!G$45</f>
        <v>NaCl</v>
      </c>
      <c r="F813" s="0" t="str">
        <f aca="false">references_description!H$45</f>
        <v>MgCl2</v>
      </c>
      <c r="H813" s="0" t="n">
        <v>0.66282</v>
      </c>
      <c r="I813" s="0" t="n">
        <v>0.4036</v>
      </c>
      <c r="K813" s="0" t="n">
        <v>0.00183497</v>
      </c>
    </row>
    <row r="814" customFormat="false" ht="14.5" hidden="false" customHeight="false" outlineLevel="0" collapsed="false">
      <c r="A814" s="0" t="str">
        <f aca="false">references_description!B$36</f>
        <v>MEY/WIL2008</v>
      </c>
      <c r="B814" s="0" t="n">
        <v>6</v>
      </c>
      <c r="C814" s="0" t="n">
        <v>85</v>
      </c>
      <c r="D814" s="0" t="str">
        <f aca="false">references!G$5</f>
        <v>SiO2(am)</v>
      </c>
      <c r="E814" s="0" t="str">
        <f aca="false">references_description!G$45</f>
        <v>NaCl</v>
      </c>
      <c r="F814" s="0" t="str">
        <f aca="false">references_description!H$45</f>
        <v>MgCl2</v>
      </c>
      <c r="H814" s="0" t="n">
        <v>0.66175</v>
      </c>
      <c r="I814" s="0" t="n">
        <v>0.27241</v>
      </c>
      <c r="K814" s="0" t="n">
        <v>0.00197783</v>
      </c>
    </row>
    <row r="815" customFormat="false" ht="14.5" hidden="false" customHeight="false" outlineLevel="0" collapsed="false">
      <c r="A815" s="0" t="str">
        <f aca="false">references_description!B$36</f>
        <v>MEY/WIL2008</v>
      </c>
      <c r="B815" s="0" t="n">
        <v>7</v>
      </c>
      <c r="C815" s="0" t="n">
        <v>85</v>
      </c>
      <c r="D815" s="0" t="str">
        <f aca="false">references!G$5</f>
        <v>SiO2(am)</v>
      </c>
      <c r="E815" s="0" t="str">
        <f aca="false">references_description!G$45</f>
        <v>NaCl</v>
      </c>
      <c r="F815" s="0" t="str">
        <f aca="false">references_description!H$45</f>
        <v>MgCl2</v>
      </c>
      <c r="H815" s="0" t="n">
        <v>0.67655</v>
      </c>
      <c r="I815" s="0" t="n">
        <v>0.18629</v>
      </c>
      <c r="K815" s="0" t="n">
        <v>0.00207864</v>
      </c>
    </row>
    <row r="816" customFormat="false" ht="14.5" hidden="false" customHeight="false" outlineLevel="0" collapsed="false">
      <c r="A816" s="0" t="str">
        <f aca="false">references_description!B$36</f>
        <v>MEY/WIL2008</v>
      </c>
      <c r="B816" s="0" t="n">
        <v>8</v>
      </c>
      <c r="C816" s="0" t="n">
        <v>85</v>
      </c>
      <c r="D816" s="0" t="str">
        <f aca="false">references!G$5</f>
        <v>SiO2(am)</v>
      </c>
      <c r="E816" s="0" t="str">
        <f aca="false">references_description!G$45</f>
        <v>NaCl</v>
      </c>
      <c r="F816" s="0" t="str">
        <f aca="false">references_description!H$45</f>
        <v>MgCl2</v>
      </c>
      <c r="H816" s="0" t="n">
        <v>0.67737</v>
      </c>
      <c r="I816" s="0" t="n">
        <v>0.0724</v>
      </c>
      <c r="K816" s="0" t="n">
        <v>0.0023213</v>
      </c>
    </row>
    <row r="817" customFormat="false" ht="14.5" hidden="false" customHeight="false" outlineLevel="0" collapsed="false">
      <c r="A817" s="0" t="str">
        <f aca="false">references_description!B$36</f>
        <v>MEY/WIL2008</v>
      </c>
      <c r="B817" s="0" t="n">
        <v>9</v>
      </c>
      <c r="C817" s="0" t="n">
        <v>85</v>
      </c>
      <c r="D817" s="0" t="str">
        <f aca="false">references!G$5</f>
        <v>SiO2(am)</v>
      </c>
      <c r="E817" s="0" t="str">
        <f aca="false">references_description!G$45</f>
        <v>NaCl</v>
      </c>
      <c r="F817" s="0" t="str">
        <f aca="false">references_description!H$45</f>
        <v>MgCl2</v>
      </c>
      <c r="H817" s="0" t="n">
        <v>0.45829</v>
      </c>
      <c r="I817" s="0" t="n">
        <v>0.67703</v>
      </c>
      <c r="K817" s="0" t="n">
        <v>0.00171589</v>
      </c>
    </row>
    <row r="818" customFormat="false" ht="14.5" hidden="false" customHeight="false" outlineLevel="0" collapsed="false">
      <c r="A818" s="0" t="str">
        <f aca="false">references_description!B$36</f>
        <v>MEY/WIL2008</v>
      </c>
      <c r="B818" s="0" t="n">
        <v>10</v>
      </c>
      <c r="C818" s="0" t="n">
        <v>85</v>
      </c>
      <c r="D818" s="0" t="str">
        <f aca="false">references!G$5</f>
        <v>SiO2(am)</v>
      </c>
      <c r="E818" s="0" t="str">
        <f aca="false">references_description!G$45</f>
        <v>NaCl</v>
      </c>
      <c r="F818" s="0" t="str">
        <f aca="false">references_description!H$45</f>
        <v>MgCl2</v>
      </c>
      <c r="H818" s="0" t="n">
        <v>0.45437</v>
      </c>
      <c r="I818" s="0" t="n">
        <v>0.5648</v>
      </c>
      <c r="K818" s="0" t="n">
        <v>0.0018411</v>
      </c>
    </row>
    <row r="819" customFormat="false" ht="14.5" hidden="false" customHeight="false" outlineLevel="0" collapsed="false">
      <c r="A819" s="0" t="str">
        <f aca="false">references_description!B$36</f>
        <v>MEY/WIL2008</v>
      </c>
      <c r="B819" s="0" t="n">
        <v>11</v>
      </c>
      <c r="C819" s="0" t="n">
        <v>85</v>
      </c>
      <c r="D819" s="0" t="str">
        <f aca="false">references!G$5</f>
        <v>SiO2(am)</v>
      </c>
      <c r="E819" s="0" t="str">
        <f aca="false">references_description!G$45</f>
        <v>NaCl</v>
      </c>
      <c r="F819" s="0" t="str">
        <f aca="false">references_description!H$45</f>
        <v>MgCl2</v>
      </c>
      <c r="H819" s="0" t="n">
        <v>0.46846</v>
      </c>
      <c r="I819" s="0" t="n">
        <v>0.41425</v>
      </c>
      <c r="K819" s="0" t="n">
        <v>0.00151447</v>
      </c>
    </row>
    <row r="820" customFormat="false" ht="14.5" hidden="false" customHeight="false" outlineLevel="0" collapsed="false">
      <c r="A820" s="0" t="str">
        <f aca="false">references_description!B$36</f>
        <v>MEY/WIL2008</v>
      </c>
      <c r="B820" s="0" t="n">
        <v>12</v>
      </c>
      <c r="C820" s="0" t="n">
        <v>85</v>
      </c>
      <c r="D820" s="0" t="str">
        <f aca="false">references!G$5</f>
        <v>SiO2(am)</v>
      </c>
      <c r="E820" s="0" t="str">
        <f aca="false">references_description!G$45</f>
        <v>NaCl</v>
      </c>
      <c r="F820" s="0" t="str">
        <f aca="false">references_description!H$45</f>
        <v>MgCl2</v>
      </c>
      <c r="H820" s="0" t="n">
        <v>0.46241</v>
      </c>
      <c r="I820" s="0" t="n">
        <v>0.27824</v>
      </c>
      <c r="K820" s="0" t="n">
        <v>0.0012633</v>
      </c>
    </row>
    <row r="821" customFormat="false" ht="14.5" hidden="false" customHeight="false" outlineLevel="0" collapsed="false">
      <c r="A821" s="0" t="str">
        <f aca="false">references_description!B$36</f>
        <v>MEY/WIL2008</v>
      </c>
      <c r="B821" s="0" t="n">
        <v>13</v>
      </c>
      <c r="C821" s="0" t="n">
        <v>85</v>
      </c>
      <c r="D821" s="0" t="str">
        <f aca="false">references!G$5</f>
        <v>SiO2(am)</v>
      </c>
      <c r="E821" s="0" t="str">
        <f aca="false">references_description!G$45</f>
        <v>NaCl</v>
      </c>
      <c r="F821" s="0" t="str">
        <f aca="false">references_description!H$45</f>
        <v>MgCl2</v>
      </c>
      <c r="H821" s="0" t="n">
        <v>0.22832</v>
      </c>
      <c r="I821" s="0" t="n">
        <v>0.69384</v>
      </c>
      <c r="K821" s="0" t="n">
        <v>0.00136639</v>
      </c>
    </row>
    <row r="822" customFormat="false" ht="14.5" hidden="false" customHeight="false" outlineLevel="0" collapsed="false">
      <c r="A822" s="0" t="str">
        <f aca="false">references_description!B$36</f>
        <v>MEY/WIL2008</v>
      </c>
      <c r="B822" s="0" t="n">
        <v>14</v>
      </c>
      <c r="C822" s="0" t="n">
        <v>85</v>
      </c>
      <c r="D822" s="0" t="str">
        <f aca="false">references!G$5</f>
        <v>SiO2(am)</v>
      </c>
      <c r="E822" s="0" t="str">
        <f aca="false">references_description!G$45</f>
        <v>NaCl</v>
      </c>
      <c r="F822" s="0" t="str">
        <f aca="false">references_description!H$45</f>
        <v>MgCl2</v>
      </c>
      <c r="H822" s="0" t="n">
        <v>0.2435</v>
      </c>
      <c r="I822" s="0" t="n">
        <v>0.5721</v>
      </c>
      <c r="K822" s="0" t="n">
        <v>0.00149145</v>
      </c>
    </row>
    <row r="823" customFormat="false" ht="14.5" hidden="false" customHeight="false" outlineLevel="0" collapsed="false">
      <c r="A823" s="0" t="str">
        <f aca="false">references_description!B$36</f>
        <v>MEY/WIL2008</v>
      </c>
      <c r="B823" s="0" t="n">
        <v>15</v>
      </c>
      <c r="C823" s="0" t="n">
        <v>85</v>
      </c>
      <c r="D823" s="0" t="str">
        <f aca="false">references!G$5</f>
        <v>SiO2(am)</v>
      </c>
      <c r="E823" s="0" t="str">
        <f aca="false">references_description!G$45</f>
        <v>NaCl</v>
      </c>
      <c r="F823" s="0" t="str">
        <f aca="false">references_description!H$45</f>
        <v>MgCl2</v>
      </c>
      <c r="H823" s="0" t="n">
        <v>0.27323</v>
      </c>
      <c r="I823" s="0" t="n">
        <v>0.42758</v>
      </c>
      <c r="K823" s="0" t="n">
        <v>0.00144131</v>
      </c>
    </row>
    <row r="824" customFormat="false" ht="14.5" hidden="false" customHeight="false" outlineLevel="0" collapsed="false">
      <c r="A824" s="0" t="str">
        <f aca="false">references_description!B$36</f>
        <v>MEY/WIL2008</v>
      </c>
      <c r="B824" s="0" t="n">
        <v>16</v>
      </c>
      <c r="C824" s="0" t="n">
        <v>85</v>
      </c>
      <c r="D824" s="0" t="str">
        <f aca="false">references!G$5</f>
        <v>SiO2(am)</v>
      </c>
      <c r="E824" s="0" t="str">
        <f aca="false">references_description!G$45</f>
        <v>NaCl</v>
      </c>
      <c r="F824" s="0" t="str">
        <f aca="false">references_description!H$45</f>
        <v>MgCl2</v>
      </c>
      <c r="H824" s="0" t="n">
        <v>0.23999</v>
      </c>
      <c r="I824" s="0" t="n">
        <v>0.29268</v>
      </c>
      <c r="K824" s="0" t="n">
        <v>0.00191071</v>
      </c>
    </row>
    <row r="825" customFormat="false" ht="14.5" hidden="false" customHeight="false" outlineLevel="0" collapsed="false">
      <c r="A825" s="0" t="str">
        <f aca="false">references_description!B$36</f>
        <v>MEY/WIL2008</v>
      </c>
      <c r="B825" s="0" t="n">
        <v>17</v>
      </c>
      <c r="C825" s="0" t="n">
        <v>85</v>
      </c>
      <c r="D825" s="0" t="str">
        <f aca="false">references!G$5</f>
        <v>SiO2(am)</v>
      </c>
      <c r="E825" s="0" t="str">
        <f aca="false">references_description!G$45</f>
        <v>NaCl</v>
      </c>
      <c r="F825" s="0" t="str">
        <f aca="false">references_description!H$45</f>
        <v>MgCl2</v>
      </c>
      <c r="H825" s="0" t="n">
        <v>0.12335</v>
      </c>
      <c r="I825" s="0" t="n">
        <v>1.41559</v>
      </c>
      <c r="K825" s="0" t="n">
        <v>0.00079082</v>
      </c>
    </row>
    <row r="826" customFormat="false" ht="14.5" hidden="false" customHeight="false" outlineLevel="0" collapsed="false">
      <c r="A826" s="0" t="str">
        <f aca="false">references_description!B$36</f>
        <v>MEY/WIL2008</v>
      </c>
      <c r="B826" s="0" t="n">
        <v>18</v>
      </c>
      <c r="C826" s="0" t="n">
        <v>85</v>
      </c>
      <c r="D826" s="0" t="str">
        <f aca="false">references!G$5</f>
        <v>SiO2(am)</v>
      </c>
      <c r="E826" s="0" t="str">
        <f aca="false">references_description!G$45</f>
        <v>NaCl</v>
      </c>
      <c r="F826" s="0" t="str">
        <f aca="false">references_description!H$45</f>
        <v>MgCl2</v>
      </c>
      <c r="H826" s="0" t="n">
        <v>0.14555</v>
      </c>
      <c r="I826" s="0" t="n">
        <v>1.07315</v>
      </c>
      <c r="K826" s="0" t="n">
        <v>0.00109889</v>
      </c>
    </row>
    <row r="827" customFormat="false" ht="14.5" hidden="false" customHeight="false" outlineLevel="0" collapsed="false">
      <c r="A827" s="0" t="str">
        <f aca="false">references_description!B$36</f>
        <v>MEY/WIL2008</v>
      </c>
      <c r="B827" s="0" t="n">
        <v>19</v>
      </c>
      <c r="C827" s="0" t="n">
        <v>85</v>
      </c>
      <c r="D827" s="0" t="str">
        <f aca="false">references!G$5</f>
        <v>SiO2(am)</v>
      </c>
      <c r="E827" s="0" t="str">
        <f aca="false">references_description!G$45</f>
        <v>NaCl</v>
      </c>
      <c r="F827" s="0" t="str">
        <f aca="false">references_description!H$45</f>
        <v>MgCl2</v>
      </c>
      <c r="H827" s="0" t="n">
        <v>0.12051</v>
      </c>
      <c r="I827" s="0" t="n">
        <v>0.72702</v>
      </c>
      <c r="K827" s="0" t="n">
        <v>0.0013728</v>
      </c>
    </row>
    <row r="828" customFormat="false" ht="14.5" hidden="false" customHeight="false" outlineLevel="0" collapsed="false">
      <c r="A828" s="0" t="str">
        <f aca="false">references_description!B$36</f>
        <v>MEY/WIL2008</v>
      </c>
      <c r="B828" s="0" t="n">
        <v>20</v>
      </c>
      <c r="C828" s="0" t="n">
        <v>85</v>
      </c>
      <c r="D828" s="0" t="str">
        <f aca="false">references!G$5</f>
        <v>SiO2(am)</v>
      </c>
      <c r="E828" s="0" t="str">
        <f aca="false">references_description!G$45</f>
        <v>NaCl</v>
      </c>
      <c r="F828" s="0" t="str">
        <f aca="false">references_description!H$45</f>
        <v>MgCl2</v>
      </c>
      <c r="H828" s="0" t="n">
        <v>0.1313</v>
      </c>
      <c r="I828" s="0" t="n">
        <v>0.36685</v>
      </c>
      <c r="K828" s="0" t="n">
        <v>0.00157802</v>
      </c>
    </row>
    <row r="829" customFormat="false" ht="14.5" hidden="false" customHeight="false" outlineLevel="0" collapsed="false">
      <c r="A829" s="0" t="str">
        <f aca="false">references_description!B$36</f>
        <v>MEY/WIL2008</v>
      </c>
      <c r="B829" s="0" t="n">
        <v>1</v>
      </c>
      <c r="C829" s="0" t="n">
        <v>85</v>
      </c>
      <c r="D829" s="0" t="str">
        <f aca="false">references!G$5</f>
        <v>SiO2(am)</v>
      </c>
      <c r="E829" s="0" t="str">
        <f aca="false">references_description!G$46</f>
        <v>KCl</v>
      </c>
      <c r="F829" s="0" t="str">
        <f aca="false">references_description!H$46</f>
        <v>MgCl2</v>
      </c>
      <c r="H829" s="0" t="n">
        <v>0.11711</v>
      </c>
      <c r="I829" s="0" t="n">
        <v>1.472</v>
      </c>
      <c r="K829" s="0" t="n">
        <v>0.00135875</v>
      </c>
    </row>
    <row r="830" customFormat="false" ht="14.5" hidden="false" customHeight="false" outlineLevel="0" collapsed="false">
      <c r="A830" s="0" t="str">
        <f aca="false">references_description!B$36</f>
        <v>MEY/WIL2008</v>
      </c>
      <c r="B830" s="0" t="n">
        <v>2</v>
      </c>
      <c r="C830" s="0" t="n">
        <v>85</v>
      </c>
      <c r="D830" s="0" t="str">
        <f aca="false">references!G$5</f>
        <v>SiO2(am)</v>
      </c>
      <c r="E830" s="0" t="str">
        <f aca="false">references_description!G$46</f>
        <v>KCl</v>
      </c>
      <c r="F830" s="0" t="str">
        <f aca="false">references_description!H$46</f>
        <v>MgCl2</v>
      </c>
      <c r="H830" s="0" t="n">
        <v>0.11749</v>
      </c>
      <c r="I830" s="0" t="n">
        <v>1.07247</v>
      </c>
      <c r="K830" s="0" t="n">
        <v>0.00195253</v>
      </c>
    </row>
    <row r="831" customFormat="false" ht="14.5" hidden="false" customHeight="false" outlineLevel="0" collapsed="false">
      <c r="A831" s="0" t="str">
        <f aca="false">references_description!B$36</f>
        <v>MEY/WIL2008</v>
      </c>
      <c r="B831" s="0" t="n">
        <v>3</v>
      </c>
      <c r="C831" s="0" t="n">
        <v>85</v>
      </c>
      <c r="D831" s="0" t="str">
        <f aca="false">references!G$5</f>
        <v>SiO2(am)</v>
      </c>
      <c r="E831" s="0" t="str">
        <f aca="false">references_description!G$46</f>
        <v>KCl</v>
      </c>
      <c r="F831" s="0" t="str">
        <f aca="false">references_description!H$46</f>
        <v>MgCl2</v>
      </c>
      <c r="H831" s="0" t="n">
        <v>0.1322</v>
      </c>
      <c r="I831" s="0" t="n">
        <v>0.73031</v>
      </c>
      <c r="K831" s="0" t="n">
        <v>0.00262251</v>
      </c>
    </row>
    <row r="832" customFormat="false" ht="14.5" hidden="false" customHeight="false" outlineLevel="0" collapsed="false">
      <c r="A832" s="0" t="str">
        <f aca="false">references_description!B$36</f>
        <v>MEY/WIL2008</v>
      </c>
      <c r="B832" s="0" t="n">
        <v>4</v>
      </c>
      <c r="C832" s="0" t="n">
        <v>85</v>
      </c>
      <c r="D832" s="0" t="str">
        <f aca="false">references!G$5</f>
        <v>SiO2(am)</v>
      </c>
      <c r="E832" s="0" t="str">
        <f aca="false">references_description!G$46</f>
        <v>KCl</v>
      </c>
      <c r="F832" s="0" t="str">
        <f aca="false">references_description!H$46</f>
        <v>MgCl2</v>
      </c>
      <c r="H832" s="0" t="n">
        <v>0.13027</v>
      </c>
      <c r="I832" s="0" t="n">
        <v>0.36261</v>
      </c>
      <c r="K832" s="0" t="n">
        <v>0.00343481</v>
      </c>
    </row>
    <row r="833" customFormat="false" ht="14.5" hidden="false" customHeight="false" outlineLevel="0" collapsed="false">
      <c r="A833" s="0" t="str">
        <f aca="false">references_description!B$36</f>
        <v>MEY/WIL2008</v>
      </c>
      <c r="B833" s="0" t="n">
        <v>5</v>
      </c>
      <c r="C833" s="0" t="n">
        <v>85</v>
      </c>
      <c r="D833" s="0" t="str">
        <f aca="false">references!G$5</f>
        <v>SiO2(am)</v>
      </c>
      <c r="E833" s="0" t="str">
        <f aca="false">references_description!G$46</f>
        <v>KCl</v>
      </c>
      <c r="F833" s="0" t="str">
        <f aca="false">references_description!H$46</f>
        <v>MgCl2</v>
      </c>
      <c r="H833" s="0" t="n">
        <v>0.22769</v>
      </c>
      <c r="I833" s="0" t="n">
        <v>1.41241</v>
      </c>
      <c r="K833" s="0" t="n">
        <v>0.00130213</v>
      </c>
    </row>
    <row r="834" customFormat="false" ht="14.5" hidden="false" customHeight="false" outlineLevel="0" collapsed="false">
      <c r="A834" s="0" t="str">
        <f aca="false">references_description!B$36</f>
        <v>MEY/WIL2008</v>
      </c>
      <c r="B834" s="0" t="n">
        <v>6</v>
      </c>
      <c r="C834" s="0" t="n">
        <v>85</v>
      </c>
      <c r="D834" s="0" t="str">
        <f aca="false">references!G$5</f>
        <v>SiO2(am)</v>
      </c>
      <c r="E834" s="0" t="str">
        <f aca="false">references_description!G$46</f>
        <v>KCl</v>
      </c>
      <c r="F834" s="0" t="str">
        <f aca="false">references_description!H$46</f>
        <v>MgCl2</v>
      </c>
      <c r="H834" s="0" t="n">
        <v>0.23277</v>
      </c>
      <c r="I834" s="0" t="n">
        <v>1.04038</v>
      </c>
      <c r="K834" s="0" t="n">
        <v>0.0018219</v>
      </c>
    </row>
    <row r="835" customFormat="false" ht="14.5" hidden="false" customHeight="false" outlineLevel="0" collapsed="false">
      <c r="A835" s="0" t="str">
        <f aca="false">references_description!B$36</f>
        <v>MEY/WIL2008</v>
      </c>
      <c r="B835" s="0" t="n">
        <v>7</v>
      </c>
      <c r="C835" s="0" t="n">
        <v>85</v>
      </c>
      <c r="D835" s="0" t="str">
        <f aca="false">references!G$5</f>
        <v>SiO2(am)</v>
      </c>
      <c r="E835" s="0" t="str">
        <f aca="false">references_description!G$46</f>
        <v>KCl</v>
      </c>
      <c r="F835" s="0" t="str">
        <f aca="false">references_description!H$46</f>
        <v>MgCl2</v>
      </c>
      <c r="H835" s="0" t="n">
        <v>0.24861</v>
      </c>
      <c r="I835" s="0" t="n">
        <v>0.71028</v>
      </c>
      <c r="K835" s="0" t="n">
        <v>0.00245313</v>
      </c>
    </row>
    <row r="836" customFormat="false" ht="14.5" hidden="false" customHeight="false" outlineLevel="0" collapsed="false">
      <c r="A836" s="0" t="str">
        <f aca="false">references_description!B$36</f>
        <v>MEY/WIL2008</v>
      </c>
      <c r="B836" s="0" t="n">
        <v>8</v>
      </c>
      <c r="C836" s="0" t="n">
        <v>85</v>
      </c>
      <c r="D836" s="0" t="str">
        <f aca="false">references!G$5</f>
        <v>SiO2(am)</v>
      </c>
      <c r="E836" s="0" t="str">
        <f aca="false">references_description!G$46</f>
        <v>KCl</v>
      </c>
      <c r="F836" s="0" t="str">
        <f aca="false">references_description!H$46</f>
        <v>MgCl2</v>
      </c>
      <c r="H836" s="0" t="n">
        <v>0.23817</v>
      </c>
      <c r="I836" s="0" t="n">
        <v>0.36473</v>
      </c>
      <c r="K836" s="0" t="n">
        <v>0.003281</v>
      </c>
    </row>
    <row r="837" customFormat="false" ht="14.5" hidden="false" customHeight="false" outlineLevel="0" collapsed="false">
      <c r="A837" s="0" t="str">
        <f aca="false">references_description!B$36</f>
        <v>MEY/WIL2008</v>
      </c>
      <c r="B837" s="0" t="n">
        <v>9</v>
      </c>
      <c r="C837" s="0" t="n">
        <v>85</v>
      </c>
      <c r="D837" s="0" t="str">
        <f aca="false">references!G$5</f>
        <v>SiO2(am)</v>
      </c>
      <c r="E837" s="0" t="str">
        <f aca="false">references_description!G$46</f>
        <v>KCl</v>
      </c>
      <c r="F837" s="0" t="str">
        <f aca="false">references_description!H$46</f>
        <v>MgCl2</v>
      </c>
      <c r="H837" s="0" t="n">
        <v>0.44104</v>
      </c>
      <c r="I837" s="0" t="n">
        <v>0.82823</v>
      </c>
      <c r="K837" s="0" t="n">
        <v>0.00190573</v>
      </c>
    </row>
    <row r="838" customFormat="false" ht="14.5" hidden="false" customHeight="false" outlineLevel="0" collapsed="false">
      <c r="A838" s="0" t="str">
        <f aca="false">references_description!B$36</f>
        <v>MEY/WIL2008</v>
      </c>
      <c r="B838" s="0" t="n">
        <v>10</v>
      </c>
      <c r="C838" s="0" t="n">
        <v>85</v>
      </c>
      <c r="D838" s="0" t="str">
        <f aca="false">references!G$5</f>
        <v>SiO2(am)</v>
      </c>
      <c r="E838" s="0" t="str">
        <f aca="false">references_description!G$46</f>
        <v>KCl</v>
      </c>
      <c r="F838" s="0" t="str">
        <f aca="false">references_description!H$46</f>
        <v>MgCl2</v>
      </c>
      <c r="H838" s="0" t="n">
        <v>0.44082</v>
      </c>
      <c r="I838" s="0" t="n">
        <v>0.72982</v>
      </c>
      <c r="K838" s="0" t="n">
        <v>0.00205286</v>
      </c>
    </row>
    <row r="839" customFormat="false" ht="14.5" hidden="false" customHeight="false" outlineLevel="0" collapsed="false">
      <c r="A839" s="0" t="str">
        <f aca="false">references_description!B$36</f>
        <v>MEY/WIL2008</v>
      </c>
      <c r="B839" s="0" t="n">
        <v>11</v>
      </c>
      <c r="C839" s="0" t="n">
        <v>85</v>
      </c>
      <c r="D839" s="0" t="str">
        <f aca="false">references!G$5</f>
        <v>SiO2(am)</v>
      </c>
      <c r="E839" s="0" t="str">
        <f aca="false">references_description!G$46</f>
        <v>KCl</v>
      </c>
      <c r="F839" s="0" t="str">
        <f aca="false">references_description!H$46</f>
        <v>MgCl2</v>
      </c>
      <c r="H839" s="0" t="n">
        <v>0.4465</v>
      </c>
      <c r="I839" s="0" t="n">
        <v>0.52526</v>
      </c>
      <c r="K839" s="0" t="n">
        <v>0.0024911</v>
      </c>
    </row>
    <row r="840" customFormat="false" ht="14.5" hidden="false" customHeight="false" outlineLevel="0" collapsed="false">
      <c r="A840" s="0" t="str">
        <f aca="false">references_description!B$36</f>
        <v>MEY/WIL2008</v>
      </c>
      <c r="B840" s="0" t="n">
        <v>12</v>
      </c>
      <c r="C840" s="0" t="n">
        <v>85</v>
      </c>
      <c r="D840" s="0" t="str">
        <f aca="false">references!G$5</f>
        <v>SiO2(am)</v>
      </c>
      <c r="E840" s="0" t="str">
        <f aca="false">references_description!G$46</f>
        <v>KCl</v>
      </c>
      <c r="F840" s="0" t="str">
        <f aca="false">references_description!H$46</f>
        <v>MgCl2</v>
      </c>
      <c r="H840" s="0" t="n">
        <v>0.44739</v>
      </c>
      <c r="I840" s="0" t="n">
        <v>0.33066</v>
      </c>
      <c r="K840" s="0" t="n">
        <v>0.0028665</v>
      </c>
    </row>
    <row r="841" customFormat="false" ht="14.5" hidden="false" customHeight="false" outlineLevel="0" collapsed="false">
      <c r="A841" s="0" t="str">
        <f aca="false">references_description!B$36</f>
        <v>MEY/WIL2008</v>
      </c>
      <c r="B841" s="0" t="n">
        <v>13</v>
      </c>
      <c r="C841" s="0" t="n">
        <v>85</v>
      </c>
      <c r="D841" s="0" t="str">
        <f aca="false">references!G$5</f>
        <v>SiO2(am)</v>
      </c>
      <c r="E841" s="0" t="str">
        <f aca="false">references_description!G$46</f>
        <v>KCl</v>
      </c>
      <c r="F841" s="0" t="str">
        <f aca="false">references_description!H$46</f>
        <v>MgCl2</v>
      </c>
      <c r="H841" s="0" t="n">
        <v>0.63574</v>
      </c>
      <c r="I841" s="0" t="n">
        <v>0.38615</v>
      </c>
      <c r="K841" s="0" t="n">
        <v>0.00250076</v>
      </c>
    </row>
    <row r="842" customFormat="false" ht="14.5" hidden="false" customHeight="false" outlineLevel="0" collapsed="false">
      <c r="A842" s="0" t="str">
        <f aca="false">references_description!B$36</f>
        <v>MEY/WIL2008</v>
      </c>
      <c r="B842" s="0" t="n">
        <v>14</v>
      </c>
      <c r="C842" s="0" t="n">
        <v>85</v>
      </c>
      <c r="D842" s="0" t="str">
        <f aca="false">references!G$5</f>
        <v>SiO2(am)</v>
      </c>
      <c r="E842" s="0" t="str">
        <f aca="false">references_description!G$46</f>
        <v>KCl</v>
      </c>
      <c r="F842" s="0" t="str">
        <f aca="false">references_description!H$46</f>
        <v>MgCl2</v>
      </c>
      <c r="H842" s="0" t="n">
        <v>0.64182</v>
      </c>
      <c r="I842" s="0" t="n">
        <v>0.27186</v>
      </c>
      <c r="K842" s="0" t="n">
        <v>0.0027829</v>
      </c>
    </row>
    <row r="843" customFormat="false" ht="14.5" hidden="false" customHeight="false" outlineLevel="0" collapsed="false">
      <c r="A843" s="0" t="str">
        <f aca="false">references_description!B$36</f>
        <v>MEY/WIL2008</v>
      </c>
      <c r="B843" s="0" t="n">
        <v>15</v>
      </c>
      <c r="C843" s="0" t="n">
        <v>85</v>
      </c>
      <c r="D843" s="0" t="str">
        <f aca="false">references!G$5</f>
        <v>SiO2(am)</v>
      </c>
      <c r="E843" s="0" t="str">
        <f aca="false">references_description!G$46</f>
        <v>KCl</v>
      </c>
      <c r="F843" s="0" t="str">
        <f aca="false">references_description!H$46</f>
        <v>MgCl2</v>
      </c>
      <c r="H843" s="0" t="n">
        <v>0.65651</v>
      </c>
      <c r="I843" s="0" t="n">
        <v>0.12811</v>
      </c>
      <c r="K843" s="0" t="n">
        <v>0.00306721</v>
      </c>
    </row>
    <row r="844" customFormat="false" ht="14.5" hidden="false" customHeight="false" outlineLevel="0" collapsed="false">
      <c r="A844" s="0" t="str">
        <f aca="false">references_description!B$36</f>
        <v>MEY/WIL2008</v>
      </c>
      <c r="B844" s="0" t="n">
        <v>16</v>
      </c>
      <c r="C844" s="0" t="n">
        <v>85</v>
      </c>
      <c r="D844" s="0" t="str">
        <f aca="false">references!G$5</f>
        <v>SiO2(am)</v>
      </c>
      <c r="E844" s="0" t="str">
        <f aca="false">references_description!G$46</f>
        <v>KCl</v>
      </c>
      <c r="F844" s="0" t="str">
        <f aca="false">references_description!H$46</f>
        <v>MgCl2</v>
      </c>
      <c r="H844" s="0" t="n">
        <v>0.64427</v>
      </c>
      <c r="I844" s="0" t="n">
        <v>0.06644</v>
      </c>
      <c r="K844" s="0" t="n">
        <v>0.0032999</v>
      </c>
    </row>
    <row r="845" customFormat="false" ht="14.5" hidden="false" customHeight="false" outlineLevel="0" collapsed="false">
      <c r="A845" s="0" t="str">
        <f aca="false">references_description!B$36</f>
        <v>MEY/WIL2008</v>
      </c>
      <c r="B845" s="0" t="n">
        <v>1</v>
      </c>
      <c r="C845" s="0" t="n">
        <v>85</v>
      </c>
      <c r="D845" s="0" t="str">
        <f aca="false">references!G$5</f>
        <v>SiO2(am)</v>
      </c>
      <c r="E845" s="0" t="str">
        <f aca="false">references_description!G$47</f>
        <v>CaCl2</v>
      </c>
      <c r="F845" s="0" t="str">
        <f aca="false">references_description!H$47</f>
        <v>MgCl2</v>
      </c>
      <c r="H845" s="0" t="n">
        <v>0.32878</v>
      </c>
      <c r="I845" s="0" t="n">
        <v>1.42418</v>
      </c>
      <c r="K845" s="0" t="n">
        <v>0.00116094</v>
      </c>
    </row>
    <row r="846" customFormat="false" ht="14.5" hidden="false" customHeight="false" outlineLevel="0" collapsed="false">
      <c r="A846" s="0" t="str">
        <f aca="false">references_description!B$36</f>
        <v>MEY/WIL2008</v>
      </c>
      <c r="B846" s="0" t="n">
        <v>2</v>
      </c>
      <c r="C846" s="0" t="n">
        <v>85</v>
      </c>
      <c r="D846" s="0" t="str">
        <f aca="false">references!G$5</f>
        <v>SiO2(am)</v>
      </c>
      <c r="E846" s="0" t="str">
        <f aca="false">references_description!G$47</f>
        <v>CaCl2</v>
      </c>
      <c r="F846" s="0" t="str">
        <f aca="false">references_description!H$47</f>
        <v>MgCl2</v>
      </c>
      <c r="H846" s="0" t="n">
        <v>0.33625</v>
      </c>
      <c r="I846" s="0" t="n">
        <v>1.09082</v>
      </c>
      <c r="K846" s="0" t="n">
        <v>0.00150106</v>
      </c>
    </row>
    <row r="847" customFormat="false" ht="14.5" hidden="false" customHeight="false" outlineLevel="0" collapsed="false">
      <c r="A847" s="0" t="str">
        <f aca="false">references_description!B$36</f>
        <v>MEY/WIL2008</v>
      </c>
      <c r="B847" s="0" t="n">
        <v>3</v>
      </c>
      <c r="C847" s="0" t="n">
        <v>85</v>
      </c>
      <c r="D847" s="0" t="str">
        <f aca="false">references!G$5</f>
        <v>SiO2(am)</v>
      </c>
      <c r="E847" s="0" t="str">
        <f aca="false">references_description!G$47</f>
        <v>CaCl2</v>
      </c>
      <c r="F847" s="0" t="str">
        <f aca="false">references_description!H$47</f>
        <v>MgCl2</v>
      </c>
      <c r="H847" s="0" t="n">
        <v>0.33639</v>
      </c>
      <c r="I847" s="0" t="n">
        <v>0.77314</v>
      </c>
      <c r="K847" s="0" t="n">
        <v>0.00200542</v>
      </c>
    </row>
    <row r="848" customFormat="false" ht="14.5" hidden="false" customHeight="false" outlineLevel="0" collapsed="false">
      <c r="A848" s="0" t="str">
        <f aca="false">references_description!B$36</f>
        <v>MEY/WIL2008</v>
      </c>
      <c r="B848" s="0" t="n">
        <v>4</v>
      </c>
      <c r="C848" s="0" t="n">
        <v>85</v>
      </c>
      <c r="D848" s="0" t="str">
        <f aca="false">references!G$5</f>
        <v>SiO2(am)</v>
      </c>
      <c r="E848" s="0" t="str">
        <f aca="false">references_description!G$47</f>
        <v>CaCl2</v>
      </c>
      <c r="F848" s="0" t="str">
        <f aca="false">references_description!H$47</f>
        <v>MgCl2</v>
      </c>
      <c r="H848" s="0" t="n">
        <v>0.34552</v>
      </c>
      <c r="I848" s="0" t="n">
        <v>0.38786</v>
      </c>
      <c r="K848" s="0" t="n">
        <v>0.00275074</v>
      </c>
    </row>
    <row r="849" customFormat="false" ht="14.5" hidden="false" customHeight="false" outlineLevel="0" collapsed="false">
      <c r="A849" s="0" t="str">
        <f aca="false">references_description!B$36</f>
        <v>MEY/WIL2008</v>
      </c>
      <c r="B849" s="0" t="n">
        <v>5</v>
      </c>
      <c r="C849" s="0" t="n">
        <v>85</v>
      </c>
      <c r="D849" s="0" t="str">
        <f aca="false">references!G$5</f>
        <v>SiO2(am)</v>
      </c>
      <c r="E849" s="0" t="str">
        <f aca="false">references_description!G$47</f>
        <v>CaCl2</v>
      </c>
      <c r="F849" s="0" t="str">
        <f aca="false">references_description!H$47</f>
        <v>MgCl2</v>
      </c>
      <c r="H849" s="0" t="n">
        <v>0.6412</v>
      </c>
      <c r="I849" s="0" t="n">
        <v>1.39801</v>
      </c>
      <c r="K849" s="0" t="n">
        <v>0.00080587</v>
      </c>
    </row>
    <row r="850" customFormat="false" ht="14.5" hidden="false" customHeight="false" outlineLevel="0" collapsed="false">
      <c r="A850" s="0" t="str">
        <f aca="false">references_description!B$36</f>
        <v>MEY/WIL2008</v>
      </c>
      <c r="B850" s="0" t="n">
        <v>6</v>
      </c>
      <c r="C850" s="0" t="n">
        <v>85</v>
      </c>
      <c r="D850" s="0" t="str">
        <f aca="false">references!G$5</f>
        <v>SiO2(am)</v>
      </c>
      <c r="E850" s="0" t="str">
        <f aca="false">references_description!G$47</f>
        <v>CaCl2</v>
      </c>
      <c r="F850" s="0" t="str">
        <f aca="false">references_description!H$47</f>
        <v>MgCl2</v>
      </c>
      <c r="H850" s="0" t="n">
        <v>0.64183</v>
      </c>
      <c r="I850" s="0" t="n">
        <v>1.06486</v>
      </c>
      <c r="K850" s="0" t="n">
        <v>0.00111183</v>
      </c>
    </row>
    <row r="851" customFormat="false" ht="14.5" hidden="false" customHeight="false" outlineLevel="0" collapsed="false">
      <c r="A851" s="0" t="str">
        <f aca="false">references_description!B$36</f>
        <v>MEY/WIL2008</v>
      </c>
      <c r="B851" s="0" t="n">
        <v>7</v>
      </c>
      <c r="C851" s="0" t="n">
        <v>85</v>
      </c>
      <c r="D851" s="0" t="str">
        <f aca="false">references!G$5</f>
        <v>SiO2(am)</v>
      </c>
      <c r="E851" s="0" t="str">
        <f aca="false">references_description!G$47</f>
        <v>CaCl2</v>
      </c>
      <c r="F851" s="0" t="str">
        <f aca="false">references_description!H$47</f>
        <v>MgCl2</v>
      </c>
      <c r="H851" s="0" t="n">
        <v>0.66347</v>
      </c>
      <c r="I851" s="0" t="n">
        <v>0.74743</v>
      </c>
      <c r="K851" s="0" t="n">
        <v>0.00147349</v>
      </c>
    </row>
    <row r="852" customFormat="false" ht="14.5" hidden="false" customHeight="false" outlineLevel="0" collapsed="false">
      <c r="A852" s="0" t="str">
        <f aca="false">references_description!B$36</f>
        <v>MEY/WIL2008</v>
      </c>
      <c r="B852" s="0" t="n">
        <v>8</v>
      </c>
      <c r="C852" s="0" t="n">
        <v>85</v>
      </c>
      <c r="D852" s="0" t="str">
        <f aca="false">references!G$5</f>
        <v>SiO2(am)</v>
      </c>
      <c r="E852" s="0" t="str">
        <f aca="false">references_description!G$47</f>
        <v>CaCl2</v>
      </c>
      <c r="F852" s="0" t="str">
        <f aca="false">references_description!H$47</f>
        <v>MgCl2</v>
      </c>
      <c r="H852" s="0" t="n">
        <v>0.65022</v>
      </c>
      <c r="I852" s="0" t="n">
        <v>0.41003</v>
      </c>
      <c r="K852" s="0" t="n">
        <v>0.0020823</v>
      </c>
    </row>
    <row r="853" customFormat="false" ht="14.5" hidden="false" customHeight="false" outlineLevel="0" collapsed="false">
      <c r="A853" s="0" t="str">
        <f aca="false">references_description!B$36</f>
        <v>MEY/WIL2008</v>
      </c>
      <c r="B853" s="0" t="n">
        <v>9</v>
      </c>
      <c r="C853" s="0" t="n">
        <v>85</v>
      </c>
      <c r="D853" s="0" t="str">
        <f aca="false">references!G$5</f>
        <v>SiO2(am)</v>
      </c>
      <c r="E853" s="0" t="str">
        <f aca="false">references_description!G$47</f>
        <v>CaCl2</v>
      </c>
      <c r="F853" s="0" t="str">
        <f aca="false">references_description!H$47</f>
        <v>MgCl2</v>
      </c>
      <c r="H853" s="0" t="n">
        <v>0.95895</v>
      </c>
      <c r="I853" s="0" t="n">
        <v>0.87532</v>
      </c>
      <c r="K853" s="0" t="n">
        <v>0.0010164</v>
      </c>
    </row>
    <row r="854" customFormat="false" ht="14.5" hidden="false" customHeight="false" outlineLevel="0" collapsed="false">
      <c r="A854" s="0" t="str">
        <f aca="false">references_description!B$36</f>
        <v>MEY/WIL2008</v>
      </c>
      <c r="B854" s="0" t="n">
        <v>10</v>
      </c>
      <c r="C854" s="0" t="n">
        <v>85</v>
      </c>
      <c r="D854" s="0" t="str">
        <f aca="false">references!G$5</f>
        <v>SiO2(am)</v>
      </c>
      <c r="E854" s="0" t="str">
        <f aca="false">references_description!G$47</f>
        <v>CaCl2</v>
      </c>
      <c r="F854" s="0" t="str">
        <f aca="false">references_description!H$47</f>
        <v>MgCl2</v>
      </c>
      <c r="H854" s="0" t="n">
        <v>0.96005</v>
      </c>
      <c r="I854" s="0" t="n">
        <v>0.70875</v>
      </c>
      <c r="K854" s="0" t="n">
        <v>0.00112663</v>
      </c>
    </row>
    <row r="855" customFormat="false" ht="14.5" hidden="false" customHeight="false" outlineLevel="0" collapsed="false">
      <c r="A855" s="0" t="str">
        <f aca="false">references_description!B$36</f>
        <v>MEY/WIL2008</v>
      </c>
      <c r="B855" s="0" t="n">
        <v>11</v>
      </c>
      <c r="C855" s="0" t="n">
        <v>85</v>
      </c>
      <c r="D855" s="0" t="str">
        <f aca="false">references!G$5</f>
        <v>SiO2(am)</v>
      </c>
      <c r="E855" s="0" t="str">
        <f aca="false">references_description!G$47</f>
        <v>CaCl2</v>
      </c>
      <c r="F855" s="0" t="str">
        <f aca="false">references_description!H$47</f>
        <v>MgCl2</v>
      </c>
      <c r="H855" s="0" t="n">
        <v>0.95581</v>
      </c>
      <c r="I855" s="0" t="n">
        <v>0.55116</v>
      </c>
      <c r="K855" s="0" t="n">
        <v>0.00130264</v>
      </c>
    </row>
    <row r="856" customFormat="false" ht="14.5" hidden="false" customHeight="false" outlineLevel="0" collapsed="false">
      <c r="A856" s="0" t="str">
        <f aca="false">references_description!B$36</f>
        <v>MEY/WIL2008</v>
      </c>
      <c r="B856" s="0" t="n">
        <v>12</v>
      </c>
      <c r="C856" s="0" t="n">
        <v>85</v>
      </c>
      <c r="D856" s="0" t="str">
        <f aca="false">references!G$5</f>
        <v>SiO2(am)</v>
      </c>
      <c r="E856" s="0" t="str">
        <f aca="false">references_description!G$47</f>
        <v>CaCl2</v>
      </c>
      <c r="F856" s="0" t="str">
        <f aca="false">references_description!H$47</f>
        <v>MgCl2</v>
      </c>
      <c r="H856" s="0" t="n">
        <v>0.97149</v>
      </c>
      <c r="I856" s="0" t="n">
        <v>0.36257</v>
      </c>
      <c r="K856" s="0" t="n">
        <v>0.00159497</v>
      </c>
    </row>
    <row r="857" customFormat="false" ht="14.5" hidden="false" customHeight="false" outlineLevel="0" collapsed="false">
      <c r="A857" s="0" t="str">
        <f aca="false">references_description!B$36</f>
        <v>MEY/WIL2008</v>
      </c>
      <c r="B857" s="0" t="n">
        <v>13</v>
      </c>
      <c r="C857" s="0" t="n">
        <v>85</v>
      </c>
      <c r="D857" s="0" t="str">
        <f aca="false">references!G$5</f>
        <v>SiO2(am)</v>
      </c>
      <c r="E857" s="0" t="str">
        <f aca="false">references_description!G$47</f>
        <v>CaCl2</v>
      </c>
      <c r="F857" s="0" t="str">
        <f aca="false">references_description!H$47</f>
        <v>MgCl2</v>
      </c>
      <c r="H857" s="0" t="n">
        <v>1.26954</v>
      </c>
      <c r="I857" s="0" t="n">
        <v>0.44347</v>
      </c>
      <c r="K857" s="0" t="n">
        <v>0.00106365</v>
      </c>
    </row>
    <row r="858" customFormat="false" ht="14.5" hidden="false" customHeight="false" outlineLevel="0" collapsed="false">
      <c r="A858" s="0" t="str">
        <f aca="false">references_description!B$36</f>
        <v>MEY/WIL2008</v>
      </c>
      <c r="B858" s="0" t="n">
        <v>14</v>
      </c>
      <c r="C858" s="0" t="n">
        <v>85</v>
      </c>
      <c r="D858" s="0" t="str">
        <f aca="false">references!G$5</f>
        <v>SiO2(am)</v>
      </c>
      <c r="E858" s="0" t="str">
        <f aca="false">references_description!G$47</f>
        <v>CaCl2</v>
      </c>
      <c r="F858" s="0" t="str">
        <f aca="false">references_description!H$47</f>
        <v>MgCl2</v>
      </c>
      <c r="H858" s="0" t="n">
        <v>1.24913</v>
      </c>
      <c r="I858" s="0" t="n">
        <v>0.2854</v>
      </c>
      <c r="K858" s="0" t="n">
        <v>0.00128545</v>
      </c>
    </row>
    <row r="859" customFormat="false" ht="14.5" hidden="false" customHeight="false" outlineLevel="0" collapsed="false">
      <c r="A859" s="0" t="str">
        <f aca="false">references_description!B$36</f>
        <v>MEY/WIL2008</v>
      </c>
      <c r="B859" s="0" t="n">
        <v>15</v>
      </c>
      <c r="C859" s="0" t="n">
        <v>85</v>
      </c>
      <c r="D859" s="0" t="str">
        <f aca="false">references!G$5</f>
        <v>SiO2(am)</v>
      </c>
      <c r="E859" s="0" t="str">
        <f aca="false">references_description!G$47</f>
        <v>CaCl2</v>
      </c>
      <c r="F859" s="0" t="str">
        <f aca="false">references_description!H$47</f>
        <v>MgCl2</v>
      </c>
      <c r="H859" s="0" t="n">
        <v>1.29192</v>
      </c>
      <c r="I859" s="0" t="n">
        <v>0.14547</v>
      </c>
      <c r="K859" s="0" t="n">
        <v>0.00136898</v>
      </c>
    </row>
    <row r="860" customFormat="false" ht="14.5" hidden="false" customHeight="false" outlineLevel="0" collapsed="false">
      <c r="A860" s="0" t="str">
        <f aca="false">references_description!B$36</f>
        <v>MEY/WIL2008</v>
      </c>
      <c r="B860" s="0" t="n">
        <v>16</v>
      </c>
      <c r="C860" s="0" t="n">
        <v>85</v>
      </c>
      <c r="D860" s="0" t="str">
        <f aca="false">references!G$5</f>
        <v>SiO2(am)</v>
      </c>
      <c r="E860" s="0" t="str">
        <f aca="false">references_description!G$47</f>
        <v>CaCl2</v>
      </c>
      <c r="F860" s="0" t="str">
        <f aca="false">references_description!H$47</f>
        <v>MgCl2</v>
      </c>
      <c r="H860" s="0" t="n">
        <v>1.30702</v>
      </c>
      <c r="I860" s="0" t="n">
        <v>0.10702</v>
      </c>
      <c r="K860" s="0" t="n">
        <v>0.00138562</v>
      </c>
    </row>
  </sheetData>
  <autoFilter ref="A3:P860">
    <filterColumn colId="5">
      <customFilters and="true">
        <customFilter operator="equal" val="MgCl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2.45"/>
    <col collapsed="false" customWidth="true" hidden="false" outlineLevel="0" max="2" min="2" style="0" width="11.45"/>
    <col collapsed="false" customWidth="true" hidden="false" outlineLevel="0" max="7" min="5" style="0" width="11.63"/>
    <col collapsed="false" customWidth="true" hidden="false" outlineLevel="0" max="10" min="8" style="0" width="21.18"/>
  </cols>
  <sheetData>
    <row r="1" s="4" customFormat="true" ht="20" hidden="false" customHeight="true" outlineLevel="0" collapsed="false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298</v>
      </c>
      <c r="L1" s="4" t="s">
        <v>299</v>
      </c>
      <c r="M1" s="4" t="s">
        <v>294</v>
      </c>
    </row>
    <row r="2" s="7" customFormat="true" ht="15" hidden="false" customHeight="true" outlineLevel="0" collapsed="false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/>
      <c r="L2" s="23"/>
    </row>
    <row r="3" customFormat="false" ht="15" hidden="false" customHeight="false" outlineLevel="0" collapsed="false">
      <c r="A3" s="0" t="str">
        <f aca="false">references!B$16</f>
        <v>PAR/ENG1998</v>
      </c>
      <c r="C3" s="0" t="n">
        <v>25</v>
      </c>
      <c r="E3" s="0" t="s">
        <v>300</v>
      </c>
      <c r="H3" s="0" t="s">
        <v>301</v>
      </c>
      <c r="K3" s="0" t="s">
        <v>302</v>
      </c>
      <c r="L3" s="0" t="s">
        <v>303</v>
      </c>
    </row>
    <row r="4" customFormat="false" ht="14.5" hidden="false" customHeight="false" outlineLevel="0" collapsed="false">
      <c r="A4" s="0" t="str">
        <f aca="false">references!B$16</f>
        <v>PAR/ENG1998</v>
      </c>
      <c r="C4" s="0" t="n">
        <v>25</v>
      </c>
      <c r="E4" s="0" t="s">
        <v>300</v>
      </c>
      <c r="H4" s="0" t="s">
        <v>301</v>
      </c>
      <c r="K4" s="0" t="s">
        <v>304</v>
      </c>
      <c r="L4" s="0" t="s">
        <v>303</v>
      </c>
    </row>
    <row r="5" customFormat="false" ht="14.5" hidden="false" customHeight="false" outlineLevel="0" collapsed="false">
      <c r="A5" s="0" t="str">
        <f aca="false">references!B$16</f>
        <v>PAR/ENG1998</v>
      </c>
      <c r="C5" s="0" t="n">
        <v>25</v>
      </c>
      <c r="E5" s="0" t="s">
        <v>300</v>
      </c>
      <c r="H5" s="0" t="s">
        <v>305</v>
      </c>
      <c r="K5" s="0" t="s">
        <v>306</v>
      </c>
      <c r="L5" s="0" t="s">
        <v>307</v>
      </c>
    </row>
    <row r="6" customFormat="false" ht="14.5" hidden="false" customHeight="false" outlineLevel="0" collapsed="false">
      <c r="A6" s="0" t="str">
        <f aca="false">references!B$16</f>
        <v>PAR/ENG1998</v>
      </c>
      <c r="C6" s="0" t="n">
        <v>25</v>
      </c>
      <c r="E6" s="0" t="s">
        <v>300</v>
      </c>
      <c r="H6" s="0" t="s">
        <v>308</v>
      </c>
      <c r="K6" s="0" t="s">
        <v>309</v>
      </c>
      <c r="L6" s="0" t="s">
        <v>310</v>
      </c>
    </row>
    <row r="7" customFormat="false" ht="14.5" hidden="false" customHeight="false" outlineLevel="0" collapsed="false">
      <c r="A7" s="0" t="str">
        <f aca="false">references!B$16</f>
        <v>PAR/ENG1998</v>
      </c>
      <c r="C7" s="0" t="n">
        <v>25</v>
      </c>
      <c r="E7" s="0" t="s">
        <v>300</v>
      </c>
      <c r="H7" s="0" t="s">
        <v>311</v>
      </c>
      <c r="K7" s="0" t="s">
        <v>312</v>
      </c>
      <c r="L7" s="0" t="s">
        <v>313</v>
      </c>
    </row>
    <row r="8" customFormat="false" ht="14.5" hidden="false" customHeight="false" outlineLevel="0" collapsed="false">
      <c r="A8" s="0" t="str">
        <f aca="false">references!B$16</f>
        <v>PAR/ENG1998</v>
      </c>
      <c r="C8" s="0" t="n">
        <v>25</v>
      </c>
      <c r="E8" s="0" t="s">
        <v>300</v>
      </c>
      <c r="H8" s="0" t="s">
        <v>311</v>
      </c>
      <c r="K8" s="0" t="s">
        <v>312</v>
      </c>
      <c r="L8" s="0" t="s">
        <v>313</v>
      </c>
    </row>
    <row r="9" customFormat="false" ht="14.5" hidden="false" customHeight="false" outlineLevel="0" collapsed="false">
      <c r="A9" s="0" t="str">
        <f aca="false">references!B$16</f>
        <v>PAR/ENG1998</v>
      </c>
      <c r="C9" s="0" t="n">
        <v>25</v>
      </c>
      <c r="E9" s="0" t="s">
        <v>300</v>
      </c>
      <c r="H9" s="0" t="s">
        <v>314</v>
      </c>
      <c r="K9" s="0" t="s">
        <v>315</v>
      </c>
      <c r="L9" s="0" t="s">
        <v>316</v>
      </c>
    </row>
    <row r="10" customFormat="false" ht="14.5" hidden="false" customHeight="false" outlineLevel="0" collapsed="false">
      <c r="A10" s="0" t="str">
        <f aca="false">references!B$16</f>
        <v>PAR/ENG1998</v>
      </c>
      <c r="C10" s="0" t="n">
        <v>25</v>
      </c>
      <c r="E10" s="0" t="s">
        <v>300</v>
      </c>
      <c r="H10" s="0" t="s">
        <v>317</v>
      </c>
      <c r="K10" s="0" t="s">
        <v>318</v>
      </c>
      <c r="L10" s="0" t="s">
        <v>316</v>
      </c>
    </row>
    <row r="11" customFormat="false" ht="14.5" hidden="false" customHeight="false" outlineLevel="0" collapsed="false">
      <c r="A11" s="0" t="str">
        <f aca="false">references!B$16</f>
        <v>PAR/ENG1998</v>
      </c>
      <c r="C11" s="0" t="n">
        <v>25</v>
      </c>
      <c r="E11" s="0" t="s">
        <v>300</v>
      </c>
      <c r="H11" s="0" t="s">
        <v>319</v>
      </c>
      <c r="K11" s="0" t="s">
        <v>320</v>
      </c>
      <c r="L11" s="0" t="s">
        <v>321</v>
      </c>
    </row>
    <row r="12" customFormat="false" ht="14.5" hidden="false" customHeight="false" outlineLevel="0" collapsed="false">
      <c r="A12" s="0" t="str">
        <f aca="false">references!B$16</f>
        <v>PAR/ENG1998</v>
      </c>
      <c r="C12" s="0" t="n">
        <v>25</v>
      </c>
      <c r="E12" s="0" t="s">
        <v>300</v>
      </c>
      <c r="H12" s="0" t="s">
        <v>322</v>
      </c>
      <c r="K12" s="0" t="s">
        <v>323</v>
      </c>
      <c r="L12" s="0" t="s">
        <v>321</v>
      </c>
    </row>
    <row r="13" customFormat="false" ht="14.5" hidden="false" customHeight="false" outlineLevel="0" collapsed="false">
      <c r="A13" s="0" t="str">
        <f aca="false">references!B$16</f>
        <v>PAR/ENG1998</v>
      </c>
      <c r="C13" s="0" t="n">
        <v>25</v>
      </c>
      <c r="E13" s="0" t="s">
        <v>300</v>
      </c>
      <c r="H13" s="0" t="s">
        <v>324</v>
      </c>
      <c r="K13" s="0" t="s">
        <v>325</v>
      </c>
      <c r="L13" s="0" t="s">
        <v>326</v>
      </c>
    </row>
    <row r="14" customFormat="false" ht="14.5" hidden="false" customHeight="false" outlineLevel="0" collapsed="false">
      <c r="A14" s="0" t="str">
        <f aca="false">references!B$16</f>
        <v>PAR/ENG1998</v>
      </c>
      <c r="C14" s="0" t="n">
        <v>25</v>
      </c>
      <c r="E14" s="0" t="s">
        <v>300</v>
      </c>
      <c r="H14" s="0" t="s">
        <v>327</v>
      </c>
      <c r="K14" s="0" t="s">
        <v>328</v>
      </c>
      <c r="L14" s="0" t="s">
        <v>326</v>
      </c>
    </row>
    <row r="15" customFormat="false" ht="14.5" hidden="false" customHeight="false" outlineLevel="0" collapsed="false">
      <c r="A15" s="0" t="str">
        <f aca="false">references!B$16</f>
        <v>PAR/ENG1998</v>
      </c>
      <c r="C15" s="0" t="n">
        <v>25</v>
      </c>
      <c r="E15" s="0" t="s">
        <v>300</v>
      </c>
      <c r="H15" s="0" t="s">
        <v>329</v>
      </c>
      <c r="K15" s="0" t="s">
        <v>330</v>
      </c>
      <c r="L15" s="0" t="s">
        <v>326</v>
      </c>
    </row>
    <row r="16" customFormat="false" ht="14.5" hidden="false" customHeight="false" outlineLevel="0" collapsed="false">
      <c r="A16" s="0" t="str">
        <f aca="false">references!B$16</f>
        <v>PAR/ENG1998</v>
      </c>
      <c r="C16" s="0" t="n">
        <v>25</v>
      </c>
      <c r="E16" s="0" t="s">
        <v>300</v>
      </c>
      <c r="H16" s="0" t="s">
        <v>331</v>
      </c>
      <c r="K16" s="0" t="s">
        <v>332</v>
      </c>
      <c r="L16" s="0" t="s">
        <v>333</v>
      </c>
    </row>
    <row r="17" customFormat="false" ht="14.5" hidden="false" customHeight="false" outlineLevel="0" collapsed="false">
      <c r="A17" s="0" t="str">
        <f aca="false">references!B$16</f>
        <v>PAR/ENG1998</v>
      </c>
      <c r="C17" s="0" t="n">
        <v>25</v>
      </c>
      <c r="E17" s="0" t="s">
        <v>300</v>
      </c>
      <c r="H17" s="0" t="s">
        <v>334</v>
      </c>
      <c r="K17" s="0" t="s">
        <v>335</v>
      </c>
      <c r="L17" s="0" t="s">
        <v>326</v>
      </c>
    </row>
    <row r="18" customFormat="false" ht="14.5" hidden="false" customHeight="false" outlineLevel="0" collapsed="false">
      <c r="A18" s="0" t="str">
        <f aca="false">references!B$16</f>
        <v>PAR/ENG1998</v>
      </c>
      <c r="C18" s="0" t="n">
        <v>25</v>
      </c>
      <c r="E18" s="0" t="s">
        <v>300</v>
      </c>
      <c r="H18" s="0" t="s">
        <v>336</v>
      </c>
      <c r="K18" s="0" t="s">
        <v>337</v>
      </c>
      <c r="L18" s="0" t="s">
        <v>326</v>
      </c>
    </row>
    <row r="19" customFormat="false" ht="14.5" hidden="false" customHeight="false" outlineLevel="0" collapsed="false">
      <c r="A19" s="0" t="str">
        <f aca="false">references!B$16</f>
        <v>PAR/ENG1998</v>
      </c>
      <c r="C19" s="0" t="n">
        <v>25</v>
      </c>
      <c r="E19" s="0" t="s">
        <v>300</v>
      </c>
      <c r="F19" s="0" t="s">
        <v>338</v>
      </c>
      <c r="H19" s="0" t="s">
        <v>339</v>
      </c>
      <c r="I19" s="0" t="s">
        <v>339</v>
      </c>
      <c r="K19" s="0" t="s">
        <v>340</v>
      </c>
      <c r="L19" s="0" t="s">
        <v>341</v>
      </c>
      <c r="M19" s="0" t="s">
        <v>342</v>
      </c>
    </row>
    <row r="20" customFormat="false" ht="14.5" hidden="false" customHeight="false" outlineLevel="0" collapsed="false">
      <c r="A20" s="0" t="str">
        <f aca="false">references!B$16</f>
        <v>PAR/ENG1998</v>
      </c>
      <c r="C20" s="0" t="n">
        <v>25</v>
      </c>
      <c r="E20" s="0" t="s">
        <v>300</v>
      </c>
      <c r="F20" s="0" t="s">
        <v>338</v>
      </c>
      <c r="H20" s="0" t="s">
        <v>343</v>
      </c>
      <c r="I20" s="0" t="s">
        <v>343</v>
      </c>
      <c r="K20" s="0" t="s">
        <v>344</v>
      </c>
      <c r="L20" s="0" t="s">
        <v>345</v>
      </c>
    </row>
    <row r="21" customFormat="false" ht="14.5" hidden="false" customHeight="false" outlineLevel="0" collapsed="false">
      <c r="A21" s="0" t="str">
        <f aca="false">references!B$16</f>
        <v>PAR/ENG1998</v>
      </c>
      <c r="C21" s="0" t="n">
        <v>25</v>
      </c>
      <c r="E21" s="0" t="s">
        <v>300</v>
      </c>
      <c r="F21" s="0" t="s">
        <v>338</v>
      </c>
      <c r="H21" s="0" t="s">
        <v>346</v>
      </c>
      <c r="I21" s="0" t="s">
        <v>346</v>
      </c>
      <c r="K21" s="0" t="s">
        <v>347</v>
      </c>
      <c r="L21" s="0" t="s">
        <v>348</v>
      </c>
    </row>
    <row r="22" customFormat="false" ht="14.5" hidden="false" customHeight="false" outlineLevel="0" collapsed="false">
      <c r="A22" s="0" t="str">
        <f aca="false">references!B$16</f>
        <v>PAR/ENG1998</v>
      </c>
      <c r="C22" s="0" t="n">
        <v>25</v>
      </c>
      <c r="E22" s="0" t="s">
        <v>300</v>
      </c>
      <c r="F22" s="0" t="s">
        <v>338</v>
      </c>
      <c r="H22" s="0" t="s">
        <v>349</v>
      </c>
      <c r="I22" s="0" t="s">
        <v>349</v>
      </c>
      <c r="K22" s="0" t="s">
        <v>350</v>
      </c>
      <c r="L22" s="0" t="s">
        <v>351</v>
      </c>
    </row>
    <row r="23" customFormat="false" ht="14.5" hidden="false" customHeight="false" outlineLevel="0" collapsed="false">
      <c r="A23" s="0" t="str">
        <f aca="false">references!B$16</f>
        <v>PAR/ENG1998</v>
      </c>
      <c r="C23" s="0" t="n">
        <v>25</v>
      </c>
      <c r="E23" s="0" t="s">
        <v>300</v>
      </c>
      <c r="F23" s="0" t="s">
        <v>338</v>
      </c>
      <c r="H23" s="0" t="s">
        <v>352</v>
      </c>
      <c r="I23" s="0" t="s">
        <v>352</v>
      </c>
      <c r="K23" s="0" t="s">
        <v>353</v>
      </c>
      <c r="L23" s="0" t="s">
        <v>303</v>
      </c>
    </row>
    <row r="24" customFormat="false" ht="14.5" hidden="false" customHeight="false" outlineLevel="0" collapsed="false">
      <c r="A24" s="0" t="str">
        <f aca="false">references!B$16</f>
        <v>PAR/ENG1998</v>
      </c>
      <c r="C24" s="0" t="n">
        <v>25</v>
      </c>
      <c r="E24" s="0" t="s">
        <v>300</v>
      </c>
      <c r="F24" s="0" t="s">
        <v>338</v>
      </c>
      <c r="H24" s="0" t="s">
        <v>354</v>
      </c>
      <c r="I24" s="0" t="s">
        <v>354</v>
      </c>
      <c r="K24" s="0" t="s">
        <v>355</v>
      </c>
      <c r="L24" s="0" t="s">
        <v>356</v>
      </c>
    </row>
    <row r="25" customFormat="false" ht="14.5" hidden="false" customHeight="false" outlineLevel="0" collapsed="false">
      <c r="A25" s="0" t="str">
        <f aca="false">references!B$16</f>
        <v>PAR/ENG1998</v>
      </c>
      <c r="C25" s="0" t="n">
        <v>25</v>
      </c>
      <c r="E25" s="0" t="s">
        <v>300</v>
      </c>
      <c r="F25" s="0" t="s">
        <v>338</v>
      </c>
      <c r="H25" s="0" t="s">
        <v>357</v>
      </c>
      <c r="I25" s="0" t="s">
        <v>357</v>
      </c>
      <c r="K25" s="0" t="s">
        <v>358</v>
      </c>
      <c r="L25" s="0" t="s">
        <v>307</v>
      </c>
    </row>
    <row r="26" customFormat="false" ht="14.5" hidden="false" customHeight="false" outlineLevel="0" collapsed="false">
      <c r="A26" s="0" t="str">
        <f aca="false">references!B$16</f>
        <v>PAR/ENG1998</v>
      </c>
      <c r="C26" s="0" t="n">
        <v>25</v>
      </c>
      <c r="E26" s="0" t="s">
        <v>300</v>
      </c>
      <c r="F26" s="0" t="s">
        <v>338</v>
      </c>
      <c r="H26" s="0" t="s">
        <v>359</v>
      </c>
      <c r="I26" s="0" t="s">
        <v>359</v>
      </c>
      <c r="K26" s="0" t="s">
        <v>360</v>
      </c>
      <c r="L26" s="0" t="s">
        <v>313</v>
      </c>
    </row>
    <row r="27" customFormat="false" ht="14.5" hidden="false" customHeight="false" outlineLevel="0" collapsed="false">
      <c r="A27" s="0" t="str">
        <f aca="false">references!B$16</f>
        <v>PAR/ENG1998</v>
      </c>
      <c r="C27" s="0" t="n">
        <v>25</v>
      </c>
      <c r="E27" s="0" t="s">
        <v>300</v>
      </c>
      <c r="F27" s="0" t="s">
        <v>338</v>
      </c>
      <c r="H27" s="0" t="s">
        <v>361</v>
      </c>
      <c r="I27" s="0" t="s">
        <v>361</v>
      </c>
      <c r="K27" s="0" t="s">
        <v>362</v>
      </c>
      <c r="L27" s="0" t="s">
        <v>363</v>
      </c>
    </row>
    <row r="28" customFormat="false" ht="14.5" hidden="false" customHeight="false" outlineLevel="0" collapsed="false">
      <c r="A28" s="0" t="str">
        <f aca="false">references!B$16</f>
        <v>PAR/ENG1998</v>
      </c>
      <c r="C28" s="0" t="n">
        <v>25</v>
      </c>
      <c r="E28" s="0" t="s">
        <v>300</v>
      </c>
      <c r="F28" s="0" t="s">
        <v>338</v>
      </c>
      <c r="H28" s="0" t="s">
        <v>364</v>
      </c>
      <c r="I28" s="0" t="s">
        <v>364</v>
      </c>
      <c r="K28" s="0" t="s">
        <v>365</v>
      </c>
      <c r="L28" s="0" t="s">
        <v>366</v>
      </c>
    </row>
    <row r="29" customFormat="false" ht="14.5" hidden="false" customHeight="false" outlineLevel="0" collapsed="false">
      <c r="A29" s="0" t="str">
        <f aca="false">references!B$16</f>
        <v>PAR/ENG1998</v>
      </c>
      <c r="C29" s="0" t="n">
        <v>25</v>
      </c>
      <c r="E29" s="0" t="s">
        <v>300</v>
      </c>
      <c r="F29" s="0" t="s">
        <v>338</v>
      </c>
      <c r="H29" s="0" t="s">
        <v>367</v>
      </c>
      <c r="I29" s="0" t="s">
        <v>367</v>
      </c>
      <c r="K29" s="0" t="s">
        <v>368</v>
      </c>
      <c r="L29" s="0" t="s">
        <v>369</v>
      </c>
    </row>
    <row r="30" customFormat="false" ht="14.5" hidden="false" customHeight="false" outlineLevel="0" collapsed="false">
      <c r="A30" s="0" t="str">
        <f aca="false">references!B$16</f>
        <v>PAR/ENG1998</v>
      </c>
      <c r="C30" s="0" t="n">
        <v>25</v>
      </c>
      <c r="E30" s="0" t="s">
        <v>300</v>
      </c>
      <c r="F30" s="0" t="s">
        <v>338</v>
      </c>
      <c r="H30" s="0" t="s">
        <v>370</v>
      </c>
      <c r="I30" s="0" t="s">
        <v>370</v>
      </c>
      <c r="K30" s="0" t="s">
        <v>371</v>
      </c>
      <c r="L30" s="0" t="s">
        <v>310</v>
      </c>
    </row>
    <row r="31" customFormat="false" ht="14.5" hidden="false" customHeight="false" outlineLevel="0" collapsed="false">
      <c r="A31" s="0" t="str">
        <f aca="false">references!B$16</f>
        <v>PAR/ENG1998</v>
      </c>
      <c r="C31" s="0" t="n">
        <v>25</v>
      </c>
      <c r="E31" s="0" t="s">
        <v>300</v>
      </c>
      <c r="F31" s="0" t="s">
        <v>338</v>
      </c>
      <c r="H31" s="0" t="s">
        <v>372</v>
      </c>
      <c r="I31" s="0" t="s">
        <v>372</v>
      </c>
      <c r="K31" s="0" t="s">
        <v>373</v>
      </c>
      <c r="L31" s="0" t="s">
        <v>313</v>
      </c>
    </row>
    <row r="32" customFormat="false" ht="14.5" hidden="false" customHeight="false" outlineLevel="0" collapsed="false">
      <c r="A32" s="0" t="str">
        <f aca="false">references!B$16</f>
        <v>PAR/ENG1998</v>
      </c>
      <c r="C32" s="0" t="n">
        <v>25</v>
      </c>
      <c r="E32" s="0" t="s">
        <v>300</v>
      </c>
      <c r="F32" s="0" t="s">
        <v>338</v>
      </c>
      <c r="H32" s="0" t="s">
        <v>374</v>
      </c>
      <c r="I32" s="0" t="s">
        <v>374</v>
      </c>
      <c r="K32" s="0" t="s">
        <v>375</v>
      </c>
      <c r="L32" s="0" t="s">
        <v>363</v>
      </c>
    </row>
    <row r="33" customFormat="false" ht="14.5" hidden="false" customHeight="false" outlineLevel="0" collapsed="false">
      <c r="A33" s="0" t="str">
        <f aca="false">references!B$16</f>
        <v>PAR/ENG1998</v>
      </c>
      <c r="C33" s="0" t="n">
        <v>25</v>
      </c>
      <c r="E33" s="0" t="s">
        <v>300</v>
      </c>
      <c r="F33" s="0" t="s">
        <v>338</v>
      </c>
      <c r="H33" s="0" t="s">
        <v>376</v>
      </c>
      <c r="I33" s="0" t="s">
        <v>376</v>
      </c>
      <c r="K33" s="0" t="s">
        <v>377</v>
      </c>
      <c r="L33" s="0" t="s">
        <v>378</v>
      </c>
    </row>
    <row r="34" customFormat="false" ht="14.5" hidden="false" customHeight="false" outlineLevel="0" collapsed="false">
      <c r="A34" s="0" t="str">
        <f aca="false">references!B$16</f>
        <v>PAR/ENG1998</v>
      </c>
      <c r="C34" s="0" t="n">
        <v>25</v>
      </c>
      <c r="E34" s="0" t="s">
        <v>300</v>
      </c>
      <c r="F34" s="0" t="s">
        <v>338</v>
      </c>
      <c r="H34" s="0" t="s">
        <v>379</v>
      </c>
      <c r="I34" s="0" t="s">
        <v>379</v>
      </c>
      <c r="K34" s="0" t="s">
        <v>380</v>
      </c>
      <c r="L34" s="0" t="s">
        <v>378</v>
      </c>
    </row>
    <row r="35" customFormat="false" ht="14.5" hidden="false" customHeight="false" outlineLevel="0" collapsed="false">
      <c r="A35" s="0" t="str">
        <f aca="false">references!B$16</f>
        <v>PAR/ENG1998</v>
      </c>
      <c r="C35" s="0" t="n">
        <v>25</v>
      </c>
      <c r="E35" s="0" t="s">
        <v>300</v>
      </c>
      <c r="F35" s="0" t="s">
        <v>338</v>
      </c>
      <c r="H35" s="0" t="s">
        <v>381</v>
      </c>
      <c r="I35" s="0" t="s">
        <v>381</v>
      </c>
      <c r="K35" s="0" t="s">
        <v>382</v>
      </c>
      <c r="L35" s="0" t="s">
        <v>378</v>
      </c>
    </row>
    <row r="36" customFormat="false" ht="14.5" hidden="false" customHeight="false" outlineLevel="0" collapsed="false">
      <c r="A36" s="0" t="str">
        <f aca="false">references!B$16</f>
        <v>PAR/ENG1998</v>
      </c>
      <c r="C36" s="0" t="n">
        <v>25</v>
      </c>
      <c r="E36" s="0" t="s">
        <v>300</v>
      </c>
      <c r="F36" s="0" t="s">
        <v>338</v>
      </c>
      <c r="H36" s="0" t="s">
        <v>383</v>
      </c>
      <c r="I36" s="0" t="s">
        <v>383</v>
      </c>
      <c r="K36" s="0" t="s">
        <v>384</v>
      </c>
      <c r="L36" s="0" t="s">
        <v>385</v>
      </c>
    </row>
    <row r="37" customFormat="false" ht="14.5" hidden="false" customHeight="false" outlineLevel="0" collapsed="false">
      <c r="A37" s="0" t="str">
        <f aca="false">references!B$16</f>
        <v>PAR/ENG1998</v>
      </c>
      <c r="C37" s="0" t="n">
        <v>25</v>
      </c>
      <c r="E37" s="0" t="s">
        <v>300</v>
      </c>
      <c r="F37" s="0" t="s">
        <v>338</v>
      </c>
      <c r="H37" s="0" t="s">
        <v>386</v>
      </c>
      <c r="I37" s="0" t="s">
        <v>386</v>
      </c>
      <c r="K37" s="0" t="s">
        <v>387</v>
      </c>
      <c r="L37" s="0" t="s">
        <v>378</v>
      </c>
    </row>
    <row r="38" customFormat="false" ht="14.5" hidden="false" customHeight="false" outlineLevel="0" collapsed="false">
      <c r="A38" s="0" t="str">
        <f aca="false">references!B$16</f>
        <v>PAR/ENG1998</v>
      </c>
      <c r="C38" s="0" t="n">
        <v>25</v>
      </c>
      <c r="E38" s="0" t="s">
        <v>300</v>
      </c>
      <c r="F38" s="0" t="s">
        <v>338</v>
      </c>
      <c r="H38" s="0" t="s">
        <v>388</v>
      </c>
      <c r="I38" s="0" t="s">
        <v>388</v>
      </c>
      <c r="K38" s="0" t="s">
        <v>389</v>
      </c>
      <c r="L38" s="0" t="s">
        <v>385</v>
      </c>
    </row>
    <row r="39" customFormat="false" ht="14.5" hidden="false" customHeight="false" outlineLevel="0" collapsed="false">
      <c r="A39" s="0" t="str">
        <f aca="false">references!B$16</f>
        <v>PAR/ENG1998</v>
      </c>
      <c r="C39" s="0" t="n">
        <v>25</v>
      </c>
      <c r="E39" s="0" t="s">
        <v>300</v>
      </c>
      <c r="F39" s="0" t="s">
        <v>338</v>
      </c>
      <c r="H39" s="0" t="s">
        <v>390</v>
      </c>
      <c r="I39" s="0" t="s">
        <v>390</v>
      </c>
      <c r="K39" s="0" t="s">
        <v>391</v>
      </c>
      <c r="L39" s="0" t="s">
        <v>385</v>
      </c>
    </row>
    <row r="40" customFormat="false" ht="14.5" hidden="false" customHeight="false" outlineLevel="0" collapsed="false">
      <c r="A40" s="0" t="str">
        <f aca="false">references!B$16</f>
        <v>PAR/ENG1998</v>
      </c>
      <c r="C40" s="0" t="n">
        <v>25</v>
      </c>
      <c r="E40" s="0" t="s">
        <v>300</v>
      </c>
      <c r="F40" s="0" t="s">
        <v>338</v>
      </c>
      <c r="H40" s="0" t="s">
        <v>392</v>
      </c>
      <c r="I40" s="0" t="s">
        <v>392</v>
      </c>
      <c r="K40" s="0" t="s">
        <v>360</v>
      </c>
      <c r="L40" s="0" t="s">
        <v>378</v>
      </c>
    </row>
    <row r="41" customFormat="false" ht="14.5" hidden="false" customHeight="false" outlineLevel="0" collapsed="false">
      <c r="A41" s="0" t="str">
        <f aca="false">references!B$16</f>
        <v>PAR/ENG1998</v>
      </c>
      <c r="C41" s="0" t="n">
        <v>25</v>
      </c>
      <c r="E41" s="0" t="s">
        <v>300</v>
      </c>
      <c r="F41" s="0" t="s">
        <v>338</v>
      </c>
      <c r="H41" s="0" t="s">
        <v>393</v>
      </c>
      <c r="I41" s="0" t="s">
        <v>393</v>
      </c>
      <c r="K41" s="0" t="s">
        <v>394</v>
      </c>
      <c r="L41" s="0" t="s">
        <v>395</v>
      </c>
    </row>
    <row r="42" customFormat="false" ht="14.5" hidden="false" customHeight="false" outlineLevel="0" collapsed="false">
      <c r="A42" s="0" t="str">
        <f aca="false">references!B$16</f>
        <v>PAR/ENG1998</v>
      </c>
      <c r="C42" s="0" t="n">
        <v>25</v>
      </c>
      <c r="E42" s="0" t="s">
        <v>300</v>
      </c>
      <c r="F42" s="0" t="s">
        <v>338</v>
      </c>
      <c r="H42" s="0" t="s">
        <v>396</v>
      </c>
      <c r="I42" s="0" t="s">
        <v>396</v>
      </c>
      <c r="K42" s="0" t="s">
        <v>397</v>
      </c>
      <c r="L42" s="0" t="s">
        <v>378</v>
      </c>
    </row>
    <row r="43" customFormat="false" ht="14.5" hidden="false" customHeight="false" outlineLevel="0" collapsed="false">
      <c r="A43" s="0" t="str">
        <f aca="false">references!B$16</f>
        <v>PAR/ENG1998</v>
      </c>
      <c r="C43" s="0" t="n">
        <v>25</v>
      </c>
      <c r="E43" s="0" t="s">
        <v>300</v>
      </c>
      <c r="F43" s="0" t="s">
        <v>338</v>
      </c>
      <c r="H43" s="0" t="s">
        <v>398</v>
      </c>
      <c r="I43" s="0" t="s">
        <v>398</v>
      </c>
      <c r="K43" s="0" t="s">
        <v>399</v>
      </c>
      <c r="L43" s="0" t="s">
        <v>378</v>
      </c>
    </row>
    <row r="44" customFormat="false" ht="14.5" hidden="false" customHeight="false" outlineLevel="0" collapsed="false">
      <c r="A44" s="0" t="str">
        <f aca="false">references!B$16</f>
        <v>PAR/ENG1998</v>
      </c>
      <c r="C44" s="0" t="n">
        <v>25</v>
      </c>
      <c r="E44" s="0" t="s">
        <v>300</v>
      </c>
      <c r="F44" s="0" t="s">
        <v>338</v>
      </c>
      <c r="H44" s="0" t="s">
        <v>400</v>
      </c>
      <c r="I44" s="0" t="s">
        <v>400</v>
      </c>
      <c r="K44" s="0" t="s">
        <v>401</v>
      </c>
      <c r="L44" s="0" t="s">
        <v>378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H7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0" activePane="bottomLeft" state="frozen"/>
      <selection pane="topLeft" activeCell="A1" activeCellId="0" sqref="A1"/>
      <selection pane="bottomLeft" activeCell="Q124" activeCellId="0" sqref="Q124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11.63"/>
    <col collapsed="false" customWidth="true" hidden="false" outlineLevel="0" max="4" min="4" style="0" width="11.09"/>
    <col collapsed="false" customWidth="true" hidden="false" outlineLevel="0" max="7" min="5" style="0" width="12"/>
    <col collapsed="false" customWidth="true" hidden="false" outlineLevel="0" max="10" min="8" style="0" width="21.82"/>
    <col collapsed="false" customWidth="true" hidden="false" outlineLevel="0" max="15" min="15" style="0" width="23.28"/>
    <col collapsed="false" customWidth="true" hidden="false" outlineLevel="0" max="17" min="17" style="0" width="28.72"/>
    <col collapsed="false" customWidth="true" hidden="false" outlineLevel="0" max="19" min="19" style="0" width="23.18"/>
  </cols>
  <sheetData>
    <row r="1" s="4" customFormat="true" ht="20" hidden="false" customHeight="true" outlineLevel="0" collapsed="false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402</v>
      </c>
      <c r="S1" s="4" t="s">
        <v>403</v>
      </c>
      <c r="W1" s="4" t="s">
        <v>294</v>
      </c>
      <c r="Z1" s="4" t="str">
        <f aca="false">H1</f>
        <v>electr1_concentration</v>
      </c>
      <c r="AB1" s="4" t="s">
        <v>402</v>
      </c>
      <c r="AC1" s="4" t="s">
        <v>403</v>
      </c>
      <c r="AH1" s="4" t="s">
        <v>404</v>
      </c>
    </row>
    <row r="2" s="7" customFormat="true" ht="15" hidden="false" customHeight="true" outlineLevel="0" collapsed="false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 t="s">
        <v>163</v>
      </c>
      <c r="L2" s="23" t="s">
        <v>163</v>
      </c>
      <c r="M2" s="23" t="s">
        <v>163</v>
      </c>
      <c r="N2" s="23" t="s">
        <v>163</v>
      </c>
      <c r="O2" s="29" t="s">
        <v>405</v>
      </c>
      <c r="P2" s="23"/>
      <c r="Q2" s="30" t="s">
        <v>406</v>
      </c>
      <c r="R2" s="23"/>
      <c r="S2" s="31" t="s">
        <v>407</v>
      </c>
      <c r="T2" s="23"/>
      <c r="U2" s="31" t="s">
        <v>408</v>
      </c>
      <c r="V2" s="23"/>
      <c r="Z2" s="7" t="s">
        <v>409</v>
      </c>
      <c r="AA2" s="7" t="s">
        <v>410</v>
      </c>
      <c r="AB2" s="7" t="s">
        <v>409</v>
      </c>
      <c r="AC2" s="7" t="s">
        <v>409</v>
      </c>
      <c r="AH2" s="7" t="s">
        <v>411</v>
      </c>
    </row>
    <row r="3" s="28" customFormat="true" ht="20" hidden="false" customHeight="true" outlineLevel="0" collapsed="false">
      <c r="A3" s="24"/>
      <c r="B3" s="24"/>
      <c r="C3" s="25"/>
      <c r="D3" s="25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customFormat="false" ht="14.5" hidden="false" customHeight="false" outlineLevel="0" collapsed="false">
      <c r="A4" s="32" t="s">
        <v>117</v>
      </c>
      <c r="B4" s="0" t="n">
        <v>1</v>
      </c>
      <c r="C4" s="0" t="n">
        <v>25</v>
      </c>
      <c r="E4" s="0" t="s">
        <v>122</v>
      </c>
      <c r="H4" s="0" t="n">
        <v>0.05019</v>
      </c>
      <c r="O4" s="33" t="n">
        <f aca="false">AB4+(1+1-1)*AA4</f>
        <v>9.65235280865396</v>
      </c>
      <c r="P4" s="0" t="n">
        <v>0.005</v>
      </c>
      <c r="Q4" s="33" t="n">
        <f aca="false">13.805-O4+2*AA4+(1-1-1)*AA4</f>
        <v>4.151</v>
      </c>
      <c r="R4" s="0" t="n">
        <f aca="false">P4+0.01</f>
        <v>0.015</v>
      </c>
      <c r="S4" s="33" t="n">
        <f aca="false">AC4+(2+1-1)*AA4</f>
        <v>22.7367056173079</v>
      </c>
      <c r="T4" s="0" t="n">
        <v>0.06</v>
      </c>
      <c r="U4" s="33" t="n">
        <f aca="false">2*13.805-S4+2*AA4</f>
        <v>4.87</v>
      </c>
      <c r="V4" s="0" t="n">
        <f aca="false">T4+0.01</f>
        <v>0.07</v>
      </c>
      <c r="W4" s="0" t="s">
        <v>412</v>
      </c>
      <c r="Z4" s="0" t="n">
        <v>0.05</v>
      </c>
      <c r="AA4" s="0" t="n">
        <f aca="false">LOG10(Z4/H4)</f>
        <v>-0.00164719134603809</v>
      </c>
      <c r="AB4" s="0" t="n">
        <v>9.654</v>
      </c>
      <c r="AC4" s="0" t="n">
        <v>22.74</v>
      </c>
      <c r="AF4" s="34"/>
    </row>
    <row r="5" customFormat="false" ht="14.5" hidden="false" customHeight="false" outlineLevel="0" collapsed="false">
      <c r="A5" s="32" t="s">
        <v>117</v>
      </c>
      <c r="B5" s="0" t="n">
        <v>2</v>
      </c>
      <c r="C5" s="0" t="n">
        <v>25</v>
      </c>
      <c r="E5" s="0" t="s">
        <v>122</v>
      </c>
      <c r="H5" s="0" t="n">
        <v>0.1005</v>
      </c>
      <c r="O5" s="33" t="n">
        <f aca="false">AB5+(1+1-1)*AA5</f>
        <v>9.58483393824349</v>
      </c>
      <c r="P5" s="0" t="n">
        <v>0.08</v>
      </c>
      <c r="Q5" s="33" t="n">
        <f aca="false">13.775-O5+2*AA5+(1-1-1)*AA4</f>
        <v>4.18748112958953</v>
      </c>
      <c r="R5" s="0" t="n">
        <f aca="false">P5+0.001</f>
        <v>0.081</v>
      </c>
      <c r="S5" s="33" t="n">
        <f aca="false">AC5+(2+1-1)*AA5</f>
        <v>22.545667876487</v>
      </c>
      <c r="T5" s="0" t="n">
        <v>0.03</v>
      </c>
      <c r="U5" s="33" t="n">
        <f aca="false">2*13.775-S5+2*AA5</f>
        <v>5</v>
      </c>
      <c r="V5" s="0" t="n">
        <f aca="false">T5+0.001</f>
        <v>0.031</v>
      </c>
      <c r="Z5" s="0" t="n">
        <v>0.1</v>
      </c>
      <c r="AA5" s="0" t="n">
        <f aca="false">LOG10(Z5/H5)</f>
        <v>-0.00216606175650767</v>
      </c>
      <c r="AB5" s="0" t="n">
        <v>9.587</v>
      </c>
      <c r="AC5" s="0" t="n">
        <v>22.55</v>
      </c>
      <c r="AF5" s="34"/>
    </row>
    <row r="6" customFormat="false" ht="14.5" hidden="false" customHeight="false" outlineLevel="0" collapsed="false">
      <c r="A6" s="32" t="s">
        <v>117</v>
      </c>
      <c r="C6" s="0" t="n">
        <v>25</v>
      </c>
      <c r="E6" s="0" t="s">
        <v>122</v>
      </c>
      <c r="H6" s="0" t="n">
        <v>0.2013</v>
      </c>
      <c r="O6" s="33" t="n">
        <f aca="false">AB6+(1+1-1)*AA6</f>
        <v>9.54418622077533</v>
      </c>
      <c r="P6" s="0" t="n">
        <v>0.005</v>
      </c>
      <c r="Q6" s="33" t="n">
        <f aca="false">13.749-O6+2*AA6+(1-1-1)*AA4</f>
        <v>4.20083341212137</v>
      </c>
      <c r="R6" s="0" t="n">
        <f aca="false">P6+0.008</f>
        <v>0.013</v>
      </c>
      <c r="S6" s="33" t="n">
        <f aca="false">AC6+(2+1-1)*AA6</f>
        <v>22.3843724415507</v>
      </c>
      <c r="T6" s="0" t="n">
        <v>0.02</v>
      </c>
      <c r="U6" s="33" t="n">
        <f aca="false">2*13.749-S6+2*AA6</f>
        <v>5.108</v>
      </c>
      <c r="V6" s="0" t="n">
        <f aca="false">T6+0.008</f>
        <v>0.028</v>
      </c>
      <c r="Z6" s="0" t="n">
        <v>0.2</v>
      </c>
      <c r="AA6" s="0" t="n">
        <f aca="false">LOG10(Z6/H6)</f>
        <v>-0.00281377922467331</v>
      </c>
      <c r="AB6" s="0" t="n">
        <v>9.547</v>
      </c>
      <c r="AC6" s="0" t="n">
        <v>22.39</v>
      </c>
      <c r="AF6" s="34"/>
    </row>
    <row r="7" customFormat="false" ht="14.5" hidden="false" customHeight="false" outlineLevel="0" collapsed="false">
      <c r="A7" s="32" t="s">
        <v>117</v>
      </c>
      <c r="C7" s="0" t="n">
        <v>25</v>
      </c>
      <c r="E7" s="0" t="s">
        <v>122</v>
      </c>
      <c r="H7" s="0" t="n">
        <v>0.404</v>
      </c>
      <c r="O7" s="33" t="n">
        <f aca="false">AB7+(1+1-1)*AA7</f>
        <v>9.49067862621736</v>
      </c>
      <c r="P7" s="0" t="n">
        <v>0.011</v>
      </c>
      <c r="Q7" s="33" t="n">
        <f aca="false">13.733-O7+2*AA7+(1-1-1)*AA4</f>
        <v>4.2353258175634</v>
      </c>
      <c r="R7" s="0" t="n">
        <f aca="false">P7+0.004</f>
        <v>0.015</v>
      </c>
      <c r="S7" s="33" t="n">
        <f aca="false">AC7+(2+1-1)*AA7</f>
        <v>22.2413572524347</v>
      </c>
      <c r="T7" s="0" t="n">
        <v>0.02</v>
      </c>
      <c r="U7" s="33" t="n">
        <f aca="false">2*13.733-S7+2*AA7</f>
        <v>5.216</v>
      </c>
      <c r="V7" s="0" t="n">
        <f aca="false">T7+0.004</f>
        <v>0.024</v>
      </c>
      <c r="Z7" s="0" t="n">
        <v>0.4</v>
      </c>
      <c r="AA7" s="0" t="n">
        <f aca="false">LOG10(Z7/H7)</f>
        <v>-0.00432137378264258</v>
      </c>
      <c r="AB7" s="0" t="n">
        <v>9.495</v>
      </c>
      <c r="AC7" s="0" t="n">
        <v>22.25</v>
      </c>
      <c r="AF7" s="34"/>
    </row>
    <row r="8" customFormat="false" ht="14.5" hidden="false" customHeight="false" outlineLevel="0" collapsed="false">
      <c r="A8" s="32" t="s">
        <v>117</v>
      </c>
      <c r="C8" s="0" t="n">
        <v>25</v>
      </c>
      <c r="E8" s="0" t="s">
        <v>122</v>
      </c>
      <c r="H8" s="0" t="n">
        <v>0.6082</v>
      </c>
      <c r="O8" s="33" t="n">
        <f aca="false">AB8+(1+1-1)*AA8</f>
        <v>9.46610483457553</v>
      </c>
      <c r="P8" s="0" t="n">
        <v>0.002</v>
      </c>
      <c r="Q8" s="33" t="n">
        <f aca="false">13.727-O8+2*AA8+(1-1-1)*AA4</f>
        <v>4.25075202592157</v>
      </c>
      <c r="R8" s="0" t="n">
        <f aca="false">P8+0.001</f>
        <v>0.003</v>
      </c>
      <c r="S8" s="33" t="n">
        <f aca="false">AC8+(2+1-1)*AA8</f>
        <v>22.0582096691511</v>
      </c>
      <c r="T8" s="0" t="n">
        <v>0.01</v>
      </c>
      <c r="U8" s="33" t="n">
        <f aca="false">2*13.727-S8+2*AA8</f>
        <v>5.384</v>
      </c>
      <c r="V8" s="0" t="n">
        <f aca="false">T8+0.001</f>
        <v>0.011</v>
      </c>
      <c r="Z8" s="0" t="n">
        <v>0.6</v>
      </c>
      <c r="AA8" s="0" t="n">
        <f aca="false">LOG10(Z8/H8)</f>
        <v>-0.00589516542446974</v>
      </c>
      <c r="AB8" s="0" t="n">
        <v>9.472</v>
      </c>
      <c r="AC8" s="0" t="n">
        <v>22.07</v>
      </c>
    </row>
    <row r="9" customFormat="false" ht="14.5" hidden="false" customHeight="false" outlineLevel="0" collapsed="false">
      <c r="A9" s="32" t="s">
        <v>117</v>
      </c>
      <c r="C9" s="0" t="n">
        <v>25</v>
      </c>
      <c r="E9" s="0" t="s">
        <v>122</v>
      </c>
      <c r="H9" s="0" t="n">
        <v>2.086</v>
      </c>
      <c r="O9" s="33" t="n">
        <f aca="false">AB9+(1+1-1)*AA9</f>
        <v>9.44171569157347</v>
      </c>
      <c r="P9" s="0" t="n">
        <v>0.008</v>
      </c>
      <c r="Q9" s="33" t="n">
        <f aca="false">13.866-O9+2*AA9+(1-1-1)*AA4</f>
        <v>4.38936288291951</v>
      </c>
      <c r="R9" s="0" t="n">
        <f aca="false">P9+0.03</f>
        <v>0.038</v>
      </c>
      <c r="S9" s="33" t="n">
        <f aca="false">AC9+(2+1-1)*AA9</f>
        <v>22.0734313831469</v>
      </c>
      <c r="T9" s="0" t="n">
        <v>0.05</v>
      </c>
      <c r="U9" s="33" t="n">
        <f aca="false">2*13.866-S9+2*AA9</f>
        <v>5.622</v>
      </c>
      <c r="V9" s="0" t="n">
        <f aca="false">T9+0.03</f>
        <v>0.08</v>
      </c>
      <c r="Z9" s="0" t="n">
        <v>2</v>
      </c>
      <c r="AA9" s="0" t="n">
        <f aca="false">LOG10(Z9/H9)</f>
        <v>-0.0182843084265308</v>
      </c>
      <c r="AB9" s="0" t="n">
        <v>9.46</v>
      </c>
      <c r="AC9" s="0" t="n">
        <v>22.11</v>
      </c>
    </row>
    <row r="10" customFormat="false" ht="14.5" hidden="false" customHeight="false" outlineLevel="0" collapsed="false">
      <c r="A10" s="0" t="s">
        <v>123</v>
      </c>
      <c r="B10" s="0" t="n">
        <v>1</v>
      </c>
      <c r="C10" s="0" t="n">
        <v>25</v>
      </c>
      <c r="E10" s="0" t="s">
        <v>127</v>
      </c>
      <c r="H10" s="0" t="n">
        <v>0.5132</v>
      </c>
      <c r="O10" s="33" t="n">
        <f aca="false">AB10+(1+1-1)*AA10</f>
        <v>9.44868335663313</v>
      </c>
      <c r="P10" s="33" t="n">
        <v>0.02</v>
      </c>
      <c r="Q10" s="33" t="n">
        <f aca="false">13.73-O10+2*AA10+(1-1-1)*AA4</f>
        <v>4.26033054797917</v>
      </c>
      <c r="R10" s="0" t="n">
        <v>0.02</v>
      </c>
      <c r="S10" s="33"/>
      <c r="W10" s="0" t="s">
        <v>409</v>
      </c>
      <c r="Z10" s="0" t="n">
        <v>0.5</v>
      </c>
      <c r="AA10" s="0" t="n">
        <f aca="false">LOG10(Z10/H10)</f>
        <v>-0.0113166433668721</v>
      </c>
      <c r="AB10" s="33" t="n">
        <v>9.46</v>
      </c>
      <c r="AD10" s="33"/>
    </row>
    <row r="11" customFormat="false" ht="14.5" hidden="false" customHeight="false" outlineLevel="0" collapsed="false">
      <c r="A11" s="32" t="s">
        <v>128</v>
      </c>
      <c r="B11" s="0" t="n">
        <v>1</v>
      </c>
      <c r="C11" s="0" t="n">
        <v>25</v>
      </c>
      <c r="E11" s="0" t="s">
        <v>122</v>
      </c>
      <c r="H11" s="0" t="n">
        <v>0.5</v>
      </c>
      <c r="O11" s="33" t="n">
        <v>9.51</v>
      </c>
      <c r="P11" s="33" t="n">
        <v>0.05</v>
      </c>
      <c r="Q11" s="33" t="n">
        <v>4.29</v>
      </c>
      <c r="R11" s="33" t="n">
        <v>0.05</v>
      </c>
      <c r="S11" s="33" t="n">
        <v>22.12</v>
      </c>
      <c r="T11" s="33" t="n">
        <v>0.15</v>
      </c>
      <c r="U11" s="33" t="n">
        <v>5.28</v>
      </c>
      <c r="V11" s="33" t="n">
        <v>0.15</v>
      </c>
      <c r="W11" s="0" t="s">
        <v>413</v>
      </c>
      <c r="AB11" s="33"/>
    </row>
    <row r="12" customFormat="false" ht="14.5" hidden="false" customHeight="false" outlineLevel="0" collapsed="false">
      <c r="A12" s="0" t="s">
        <v>142</v>
      </c>
      <c r="B12" s="0" t="n">
        <v>1</v>
      </c>
      <c r="C12" s="0" t="n">
        <v>25</v>
      </c>
      <c r="E12" s="0" t="s">
        <v>127</v>
      </c>
      <c r="H12" s="0" t="n">
        <v>1.125</v>
      </c>
      <c r="O12" s="33" t="n">
        <f aca="false">AB12+(1+1-1)*AA12</f>
        <v>9.41984747755262</v>
      </c>
      <c r="P12" s="33" t="n">
        <v>0.004</v>
      </c>
      <c r="Q12" s="33" t="n">
        <f aca="false">13.77-O12+2*AA12+(1-1-1)*AA4</f>
        <v>4.24949466889866</v>
      </c>
      <c r="R12" s="33" t="n">
        <f aca="false">0.005</f>
        <v>0.005</v>
      </c>
      <c r="S12" s="33"/>
      <c r="U12" s="33"/>
      <c r="W12" s="0" t="s">
        <v>414</v>
      </c>
      <c r="Z12" s="0" t="n">
        <v>1</v>
      </c>
      <c r="AA12" s="0" t="n">
        <f aca="false">LOG10(Z12/H12)</f>
        <v>-0.0511525224473813</v>
      </c>
      <c r="AB12" s="33" t="n">
        <v>9.471</v>
      </c>
    </row>
    <row r="13" customFormat="false" ht="14.5" hidden="false" customHeight="false" outlineLevel="0" collapsed="false">
      <c r="A13" s="0" t="s">
        <v>131</v>
      </c>
      <c r="B13" s="0" t="n">
        <v>1</v>
      </c>
      <c r="C13" s="0" t="n">
        <v>25</v>
      </c>
      <c r="E13" s="0" t="str">
        <f aca="false">references!H$24</f>
        <v>NaClO4</v>
      </c>
      <c r="H13" s="0" t="n">
        <v>0.5</v>
      </c>
      <c r="O13" s="33" t="n">
        <v>9.46</v>
      </c>
      <c r="P13" s="33"/>
      <c r="Q13" s="33" t="n">
        <v>4.27</v>
      </c>
      <c r="R13" s="33"/>
      <c r="S13" s="33" t="n">
        <v>22.02</v>
      </c>
      <c r="U13" s="33" t="n">
        <v>5.44</v>
      </c>
      <c r="AB13" s="33"/>
    </row>
    <row r="14" customFormat="false" ht="14.5" hidden="false" customHeight="false" outlineLevel="0" collapsed="false">
      <c r="A14" s="0" t="s">
        <v>131</v>
      </c>
      <c r="B14" s="0" t="n">
        <v>2</v>
      </c>
      <c r="C14" s="0" t="n">
        <v>50</v>
      </c>
      <c r="E14" s="0" t="str">
        <f aca="false">references!H$24</f>
        <v>NaClO4</v>
      </c>
      <c r="H14" s="0" t="n">
        <v>0.5</v>
      </c>
      <c r="O14" s="33" t="n">
        <v>9.13</v>
      </c>
      <c r="P14" s="33"/>
      <c r="Q14" s="33" t="n">
        <v>3.84</v>
      </c>
      <c r="R14" s="33"/>
      <c r="S14" s="33" t="n">
        <v>21.04</v>
      </c>
      <c r="U14" s="33" t="n">
        <v>4.9</v>
      </c>
      <c r="AB14" s="33"/>
    </row>
    <row r="15" customFormat="false" ht="14.5" hidden="false" customHeight="false" outlineLevel="0" collapsed="false">
      <c r="A15" s="0" t="s">
        <v>131</v>
      </c>
      <c r="B15" s="0" t="n">
        <v>3</v>
      </c>
      <c r="C15" s="0" t="n">
        <v>25</v>
      </c>
      <c r="E15" s="0" t="str">
        <f aca="false">references!H$24</f>
        <v>NaClO4</v>
      </c>
      <c r="H15" s="0" t="n">
        <v>3</v>
      </c>
      <c r="O15" s="33" t="n">
        <v>9.43</v>
      </c>
      <c r="P15" s="33"/>
      <c r="Q15" s="33" t="n">
        <v>4.6</v>
      </c>
      <c r="R15" s="33"/>
      <c r="S15" s="33" t="n">
        <v>22.14</v>
      </c>
      <c r="U15" s="33" t="n">
        <v>5.92</v>
      </c>
      <c r="AB15" s="33"/>
    </row>
    <row r="16" customFormat="false" ht="14.5" hidden="false" customHeight="false" outlineLevel="0" collapsed="false">
      <c r="A16" s="32" t="s">
        <v>134</v>
      </c>
      <c r="B16" s="0" t="n">
        <v>1</v>
      </c>
      <c r="C16" s="0" t="n">
        <v>25</v>
      </c>
      <c r="E16" s="0" t="s">
        <v>122</v>
      </c>
      <c r="H16" s="0" t="n">
        <v>0.6082</v>
      </c>
      <c r="O16" s="33" t="n">
        <f aca="false">AB16+(1+1-1)*AA16</f>
        <v>9.46610483457553</v>
      </c>
      <c r="P16" s="33" t="n">
        <v>0.002</v>
      </c>
      <c r="Q16" s="33" t="n">
        <f aca="false">13.727-O16+2*AA16+(1-1-1)*AA4</f>
        <v>4.25075202592157</v>
      </c>
      <c r="R16" s="33" t="n">
        <v>0.002</v>
      </c>
      <c r="S16" s="33" t="n">
        <f aca="false">AC16+(2+1-1)*AA16</f>
        <v>22.0582096691511</v>
      </c>
      <c r="T16" s="33" t="n">
        <v>0.05</v>
      </c>
      <c r="U16" s="33" t="n">
        <f aca="false">2*13.727-S16+2*AA16</f>
        <v>5.384</v>
      </c>
      <c r="V16" s="0" t="n">
        <v>0.05</v>
      </c>
      <c r="W16" s="0" t="s">
        <v>415</v>
      </c>
      <c r="Z16" s="0" t="n">
        <v>0.6</v>
      </c>
      <c r="AA16" s="0" t="n">
        <f aca="false">LOG10(Z16/H16)</f>
        <v>-0.00589516542446974</v>
      </c>
      <c r="AB16" s="33" t="n">
        <v>9.472</v>
      </c>
      <c r="AC16" s="33" t="n">
        <v>22.07</v>
      </c>
      <c r="AD16" s="33"/>
    </row>
    <row r="17" customFormat="false" ht="14.5" hidden="false" customHeight="false" outlineLevel="0" collapsed="false">
      <c r="A17" s="32" t="s">
        <v>138</v>
      </c>
      <c r="B17" s="0" t="n">
        <v>1</v>
      </c>
      <c r="C17" s="0" t="n">
        <v>25</v>
      </c>
      <c r="E17" s="0" t="s">
        <v>122</v>
      </c>
      <c r="H17" s="0" t="n">
        <v>0.6082</v>
      </c>
      <c r="O17" s="33"/>
      <c r="P17" s="33"/>
      <c r="Q17" s="33"/>
      <c r="R17" s="33"/>
      <c r="S17" s="33" t="n">
        <f aca="false">AC17+(2+1-1)*AA17</f>
        <v>22.1082096691511</v>
      </c>
      <c r="T17" s="0" t="n">
        <v>0.01</v>
      </c>
      <c r="U17" s="33" t="n">
        <f aca="false">2*13.727-S17+2*AA17</f>
        <v>5.334</v>
      </c>
      <c r="V17" s="0" t="n">
        <v>0.01</v>
      </c>
      <c r="W17" s="0" t="s">
        <v>415</v>
      </c>
      <c r="Z17" s="0" t="n">
        <v>0.6</v>
      </c>
      <c r="AA17" s="0" t="n">
        <f aca="false">LOG10(Z17/H17)</f>
        <v>-0.00589516542446974</v>
      </c>
      <c r="AC17" s="33" t="n">
        <v>22.12</v>
      </c>
    </row>
    <row r="18" customFormat="false" ht="14.5" hidden="false" customHeight="false" outlineLevel="0" collapsed="false">
      <c r="A18" s="0" t="s">
        <v>145</v>
      </c>
      <c r="C18" s="0" t="s">
        <v>416</v>
      </c>
      <c r="E18" s="0" t="s">
        <v>122</v>
      </c>
      <c r="F18" s="0" t="s">
        <v>272</v>
      </c>
      <c r="H18" s="0" t="n">
        <v>0.1</v>
      </c>
      <c r="I18" s="0" t="n">
        <v>0.004998</v>
      </c>
      <c r="Q18" s="0" t="s">
        <v>417</v>
      </c>
    </row>
    <row r="19" customFormat="false" ht="14.5" hidden="false" customHeight="false" outlineLevel="0" collapsed="false">
      <c r="A19" s="0" t="s">
        <v>145</v>
      </c>
      <c r="C19" s="0" t="s">
        <v>418</v>
      </c>
      <c r="E19" s="0" t="s">
        <v>122</v>
      </c>
      <c r="F19" s="0" t="s">
        <v>272</v>
      </c>
      <c r="H19" s="0" t="n">
        <v>0.1</v>
      </c>
      <c r="I19" s="0" t="n">
        <v>0.005</v>
      </c>
      <c r="Q19" s="0" t="s">
        <v>419</v>
      </c>
    </row>
    <row r="20" customFormat="false" ht="14.5" hidden="false" customHeight="false" outlineLevel="0" collapsed="false">
      <c r="A20" s="0" t="s">
        <v>145</v>
      </c>
      <c r="C20" s="0" t="s">
        <v>420</v>
      </c>
      <c r="E20" s="0" t="s">
        <v>122</v>
      </c>
      <c r="F20" s="0" t="s">
        <v>272</v>
      </c>
      <c r="H20" s="0" t="n">
        <v>0.1</v>
      </c>
      <c r="I20" s="0" t="n">
        <v>0.005004</v>
      </c>
      <c r="Q20" s="0" t="s">
        <v>421</v>
      </c>
    </row>
    <row r="21" customFormat="false" ht="14.5" hidden="false" customHeight="false" outlineLevel="0" collapsed="false">
      <c r="A21" s="0" t="s">
        <v>145</v>
      </c>
      <c r="C21" s="0" t="s">
        <v>422</v>
      </c>
      <c r="E21" s="0" t="s">
        <v>122</v>
      </c>
      <c r="F21" s="0" t="s">
        <v>272</v>
      </c>
      <c r="H21" s="0" t="n">
        <v>0.1</v>
      </c>
      <c r="I21" s="0" t="n">
        <v>0.005012</v>
      </c>
      <c r="Q21" s="0" t="s">
        <v>423</v>
      </c>
    </row>
    <row r="22" customFormat="false" ht="14.5" hidden="false" customHeight="false" outlineLevel="0" collapsed="false">
      <c r="A22" s="0" t="s">
        <v>145</v>
      </c>
      <c r="C22" s="0" t="s">
        <v>424</v>
      </c>
      <c r="E22" s="0" t="s">
        <v>122</v>
      </c>
      <c r="F22" s="0" t="s">
        <v>272</v>
      </c>
      <c r="H22" s="0" t="n">
        <v>0.1</v>
      </c>
      <c r="I22" s="0" t="n">
        <v>0.005</v>
      </c>
      <c r="Q22" s="0" t="s">
        <v>425</v>
      </c>
    </row>
    <row r="23" customFormat="false" ht="14.5" hidden="false" customHeight="false" outlineLevel="0" collapsed="false">
      <c r="A23" s="0" t="s">
        <v>145</v>
      </c>
      <c r="C23" s="0" t="s">
        <v>426</v>
      </c>
      <c r="E23" s="0" t="s">
        <v>122</v>
      </c>
      <c r="F23" s="0" t="s">
        <v>272</v>
      </c>
      <c r="H23" s="0" t="n">
        <v>0.1</v>
      </c>
      <c r="I23" s="0" t="n">
        <v>0.005004</v>
      </c>
      <c r="Q23" s="0" t="s">
        <v>427</v>
      </c>
    </row>
    <row r="24" customFormat="false" ht="14.5" hidden="false" customHeight="false" outlineLevel="0" collapsed="false">
      <c r="A24" s="0" t="s">
        <v>145</v>
      </c>
      <c r="C24" s="0" t="s">
        <v>428</v>
      </c>
      <c r="E24" s="0" t="s">
        <v>122</v>
      </c>
      <c r="F24" s="0" t="s">
        <v>272</v>
      </c>
      <c r="H24" s="0" t="n">
        <v>0.1</v>
      </c>
      <c r="I24" s="0" t="n">
        <v>0.005011</v>
      </c>
      <c r="Q24" s="0" t="s">
        <v>429</v>
      </c>
    </row>
    <row r="25" customFormat="false" ht="14.5" hidden="false" customHeight="false" outlineLevel="0" collapsed="false">
      <c r="A25" s="0" t="s">
        <v>145</v>
      </c>
      <c r="C25" s="0" t="s">
        <v>430</v>
      </c>
      <c r="E25" s="0" t="s">
        <v>122</v>
      </c>
      <c r="F25" s="0" t="s">
        <v>272</v>
      </c>
      <c r="H25" s="0" t="n">
        <v>0.1</v>
      </c>
      <c r="I25" s="0" t="n">
        <v>0.00502</v>
      </c>
      <c r="Q25" s="0" t="s">
        <v>431</v>
      </c>
    </row>
    <row r="26" customFormat="false" ht="14.5" hidden="false" customHeight="false" outlineLevel="0" collapsed="false">
      <c r="A26" s="0" t="s">
        <v>145</v>
      </c>
      <c r="C26" s="0" t="s">
        <v>432</v>
      </c>
      <c r="E26" s="0" t="s">
        <v>122</v>
      </c>
      <c r="F26" s="0" t="s">
        <v>272</v>
      </c>
      <c r="H26" s="0" t="n">
        <v>0.1</v>
      </c>
      <c r="I26" s="0" t="n">
        <v>0.005012</v>
      </c>
      <c r="Q26" s="0" t="s">
        <v>433</v>
      </c>
    </row>
    <row r="27" customFormat="false" ht="14.5" hidden="false" customHeight="false" outlineLevel="0" collapsed="false">
      <c r="A27" s="0" t="s">
        <v>145</v>
      </c>
      <c r="C27" s="0" t="s">
        <v>434</v>
      </c>
      <c r="E27" s="0" t="s">
        <v>122</v>
      </c>
      <c r="F27" s="0" t="s">
        <v>272</v>
      </c>
      <c r="H27" s="0" t="n">
        <v>0.1</v>
      </c>
      <c r="I27" s="0" t="n">
        <v>0.004998</v>
      </c>
      <c r="Q27" s="0" t="s">
        <v>435</v>
      </c>
    </row>
    <row r="28" customFormat="false" ht="14.5" hidden="false" customHeight="false" outlineLevel="0" collapsed="false">
      <c r="A28" s="0" t="s">
        <v>145</v>
      </c>
      <c r="C28" s="0" t="s">
        <v>436</v>
      </c>
      <c r="E28" s="0" t="s">
        <v>122</v>
      </c>
      <c r="F28" s="0" t="s">
        <v>272</v>
      </c>
      <c r="H28" s="0" t="n">
        <v>0.1</v>
      </c>
      <c r="I28" s="0" t="n">
        <v>0.005</v>
      </c>
      <c r="Q28" s="0" t="s">
        <v>437</v>
      </c>
    </row>
    <row r="29" customFormat="false" ht="14.5" hidden="false" customHeight="false" outlineLevel="0" collapsed="false">
      <c r="A29" s="0" t="s">
        <v>145</v>
      </c>
      <c r="C29" s="0" t="s">
        <v>438</v>
      </c>
      <c r="E29" s="0" t="s">
        <v>122</v>
      </c>
      <c r="F29" s="0" t="s">
        <v>272</v>
      </c>
      <c r="H29" s="0" t="n">
        <v>0.1</v>
      </c>
      <c r="I29" s="0" t="n">
        <v>0.005004</v>
      </c>
      <c r="Q29" s="0" t="s">
        <v>439</v>
      </c>
    </row>
    <row r="30" customFormat="false" ht="14.5" hidden="false" customHeight="false" outlineLevel="0" collapsed="false">
      <c r="A30" s="0" t="s">
        <v>145</v>
      </c>
      <c r="C30" s="0" t="s">
        <v>440</v>
      </c>
      <c r="E30" s="0" t="s">
        <v>122</v>
      </c>
      <c r="F30" s="0" t="s">
        <v>272</v>
      </c>
      <c r="H30" s="0" t="n">
        <v>0.1</v>
      </c>
      <c r="I30" s="0" t="n">
        <v>0.005012</v>
      </c>
      <c r="Q30" s="0" t="s">
        <v>441</v>
      </c>
    </row>
    <row r="31" customFormat="false" ht="14.5" hidden="false" customHeight="false" outlineLevel="0" collapsed="false">
      <c r="A31" s="0" t="s">
        <v>145</v>
      </c>
      <c r="C31" s="0" t="s">
        <v>442</v>
      </c>
      <c r="E31" s="0" t="s">
        <v>122</v>
      </c>
      <c r="F31" s="0" t="s">
        <v>272</v>
      </c>
      <c r="H31" s="0" t="n">
        <v>0.25</v>
      </c>
      <c r="I31" s="0" t="n">
        <v>0.004998</v>
      </c>
      <c r="Q31" s="0" t="s">
        <v>443</v>
      </c>
    </row>
    <row r="32" customFormat="false" ht="14.5" hidden="false" customHeight="false" outlineLevel="0" collapsed="false">
      <c r="A32" s="0" t="s">
        <v>145</v>
      </c>
      <c r="C32" s="0" t="s">
        <v>444</v>
      </c>
      <c r="E32" s="0" t="s">
        <v>122</v>
      </c>
      <c r="F32" s="0" t="s">
        <v>272</v>
      </c>
      <c r="H32" s="0" t="n">
        <v>0.25</v>
      </c>
      <c r="I32" s="0" t="n">
        <v>0.004998</v>
      </c>
      <c r="Q32" s="0" t="s">
        <v>445</v>
      </c>
    </row>
    <row r="33" customFormat="false" ht="14.5" hidden="false" customHeight="false" outlineLevel="0" collapsed="false">
      <c r="A33" s="0" t="s">
        <v>145</v>
      </c>
      <c r="C33" s="0" t="s">
        <v>446</v>
      </c>
      <c r="E33" s="0" t="s">
        <v>122</v>
      </c>
      <c r="F33" s="0" t="s">
        <v>272</v>
      </c>
      <c r="H33" s="0" t="n">
        <v>0.25</v>
      </c>
      <c r="I33" s="0" t="n">
        <v>0.005001</v>
      </c>
      <c r="Q33" s="0" t="s">
        <v>447</v>
      </c>
    </row>
    <row r="34" customFormat="false" ht="14.5" hidden="false" customHeight="false" outlineLevel="0" collapsed="false">
      <c r="A34" s="0" t="s">
        <v>145</v>
      </c>
      <c r="C34" s="0" t="s">
        <v>420</v>
      </c>
      <c r="E34" s="0" t="s">
        <v>122</v>
      </c>
      <c r="F34" s="0" t="s">
        <v>272</v>
      </c>
      <c r="H34" s="0" t="n">
        <v>0.25</v>
      </c>
      <c r="I34" s="0" t="n">
        <v>0.005005</v>
      </c>
      <c r="Q34" s="0" t="s">
        <v>448</v>
      </c>
    </row>
    <row r="35" customFormat="false" ht="14.5" hidden="false" customHeight="false" outlineLevel="0" collapsed="false">
      <c r="A35" s="0" t="s">
        <v>145</v>
      </c>
      <c r="C35" s="0" t="s">
        <v>422</v>
      </c>
      <c r="E35" s="0" t="s">
        <v>122</v>
      </c>
      <c r="F35" s="0" t="s">
        <v>272</v>
      </c>
      <c r="H35" s="0" t="n">
        <v>0.25</v>
      </c>
      <c r="I35" s="0" t="n">
        <v>0.005013</v>
      </c>
      <c r="Q35" s="0" t="s">
        <v>449</v>
      </c>
    </row>
    <row r="36" customFormat="false" ht="14.5" hidden="false" customHeight="false" outlineLevel="0" collapsed="false">
      <c r="A36" s="0" t="s">
        <v>145</v>
      </c>
      <c r="C36" s="0" t="s">
        <v>450</v>
      </c>
      <c r="E36" s="0" t="s">
        <v>122</v>
      </c>
      <c r="F36" s="0" t="s">
        <v>272</v>
      </c>
      <c r="H36" s="0" t="n">
        <v>0.25</v>
      </c>
      <c r="I36" s="0" t="n">
        <v>0.005022</v>
      </c>
      <c r="Q36" s="0" t="s">
        <v>451</v>
      </c>
    </row>
    <row r="37" customFormat="false" ht="14.5" hidden="false" customHeight="false" outlineLevel="0" collapsed="false">
      <c r="A37" s="0" t="s">
        <v>145</v>
      </c>
      <c r="C37" s="0" t="s">
        <v>452</v>
      </c>
      <c r="E37" s="0" t="s">
        <v>122</v>
      </c>
      <c r="F37" s="0" t="s">
        <v>272</v>
      </c>
      <c r="H37" s="0" t="n">
        <v>0.25</v>
      </c>
      <c r="I37" s="0" t="n">
        <v>0.005014</v>
      </c>
      <c r="Q37" s="0" t="s">
        <v>453</v>
      </c>
    </row>
    <row r="38" customFormat="false" ht="14.5" hidden="false" customHeight="false" outlineLevel="0" collapsed="false">
      <c r="A38" s="0" t="s">
        <v>145</v>
      </c>
      <c r="C38" s="0" t="s">
        <v>454</v>
      </c>
      <c r="E38" s="0" t="s">
        <v>122</v>
      </c>
      <c r="F38" s="0" t="s">
        <v>272</v>
      </c>
      <c r="H38" s="0" t="n">
        <v>0.25</v>
      </c>
      <c r="I38" s="0" t="n">
        <v>0.004999</v>
      </c>
      <c r="Q38" s="0" t="s">
        <v>455</v>
      </c>
    </row>
    <row r="39" customFormat="false" ht="14.5" hidden="false" customHeight="false" outlineLevel="0" collapsed="false">
      <c r="A39" s="0" t="s">
        <v>145</v>
      </c>
      <c r="C39" s="0" t="s">
        <v>418</v>
      </c>
      <c r="E39" s="0" t="s">
        <v>122</v>
      </c>
      <c r="F39" s="0" t="s">
        <v>272</v>
      </c>
      <c r="H39" s="0" t="n">
        <v>0.25</v>
      </c>
      <c r="I39" s="0" t="n">
        <v>0.005</v>
      </c>
      <c r="Q39" s="0" t="s">
        <v>456</v>
      </c>
    </row>
    <row r="40" customFormat="false" ht="14.5" hidden="false" customHeight="false" outlineLevel="0" collapsed="false">
      <c r="A40" s="0" t="s">
        <v>145</v>
      </c>
      <c r="C40" s="0" t="s">
        <v>420</v>
      </c>
      <c r="E40" s="0" t="s">
        <v>122</v>
      </c>
      <c r="F40" s="0" t="s">
        <v>272</v>
      </c>
      <c r="H40" s="0" t="n">
        <v>0.25</v>
      </c>
      <c r="I40" s="0" t="n">
        <v>0.005004</v>
      </c>
      <c r="Q40" s="0" t="s">
        <v>457</v>
      </c>
    </row>
    <row r="41" customFormat="false" ht="14.5" hidden="false" customHeight="false" outlineLevel="0" collapsed="false">
      <c r="A41" s="0" t="s">
        <v>145</v>
      </c>
      <c r="C41" s="0" t="s">
        <v>428</v>
      </c>
      <c r="E41" s="0" t="s">
        <v>122</v>
      </c>
      <c r="F41" s="0" t="s">
        <v>272</v>
      </c>
      <c r="H41" s="0" t="n">
        <v>0.25</v>
      </c>
      <c r="I41" s="0" t="n">
        <v>0.005011</v>
      </c>
      <c r="Q41" s="0" t="s">
        <v>458</v>
      </c>
    </row>
    <row r="42" customFormat="false" ht="14.5" hidden="false" customHeight="false" outlineLevel="0" collapsed="false">
      <c r="A42" s="0" t="s">
        <v>145</v>
      </c>
      <c r="C42" s="0" t="s">
        <v>442</v>
      </c>
      <c r="E42" s="0" t="s">
        <v>122</v>
      </c>
      <c r="F42" s="0" t="s">
        <v>272</v>
      </c>
      <c r="H42" s="0" t="n">
        <v>0.25</v>
      </c>
      <c r="I42" s="0" t="n">
        <v>0.004999</v>
      </c>
      <c r="Q42" s="0" t="s">
        <v>459</v>
      </c>
    </row>
    <row r="43" customFormat="false" ht="14.5" hidden="false" customHeight="false" outlineLevel="0" collapsed="false">
      <c r="A43" s="0" t="s">
        <v>145</v>
      </c>
      <c r="C43" s="0" t="s">
        <v>460</v>
      </c>
      <c r="E43" s="0" t="s">
        <v>122</v>
      </c>
      <c r="F43" s="0" t="s">
        <v>272</v>
      </c>
      <c r="H43" s="0" t="n">
        <v>0.25</v>
      </c>
      <c r="I43" s="0" t="n">
        <v>0.004999</v>
      </c>
      <c r="Q43" s="0" t="s">
        <v>461</v>
      </c>
    </row>
    <row r="44" customFormat="false" ht="14.5" hidden="false" customHeight="false" outlineLevel="0" collapsed="false">
      <c r="A44" s="0" t="s">
        <v>145</v>
      </c>
      <c r="C44" s="0" t="s">
        <v>418</v>
      </c>
      <c r="E44" s="0" t="s">
        <v>122</v>
      </c>
      <c r="F44" s="0" t="s">
        <v>272</v>
      </c>
      <c r="H44" s="0" t="n">
        <v>0.25</v>
      </c>
      <c r="I44" s="0" t="n">
        <v>0.005</v>
      </c>
      <c r="Q44" s="0" t="s">
        <v>462</v>
      </c>
    </row>
    <row r="45" customFormat="false" ht="14.5" hidden="false" customHeight="false" outlineLevel="0" collapsed="false">
      <c r="A45" s="0" t="s">
        <v>145</v>
      </c>
      <c r="C45" s="0" t="s">
        <v>420</v>
      </c>
      <c r="E45" s="0" t="s">
        <v>122</v>
      </c>
      <c r="F45" s="0" t="s">
        <v>272</v>
      </c>
      <c r="H45" s="0" t="n">
        <v>0.25</v>
      </c>
      <c r="I45" s="0" t="n">
        <v>0.005004</v>
      </c>
      <c r="Q45" s="0" t="n">
        <v>2.819</v>
      </c>
    </row>
    <row r="46" customFormat="false" ht="14.5" hidden="false" customHeight="false" outlineLevel="0" collapsed="false">
      <c r="A46" s="0" t="s">
        <v>145</v>
      </c>
      <c r="C46" s="0" t="s">
        <v>428</v>
      </c>
      <c r="E46" s="0" t="s">
        <v>122</v>
      </c>
      <c r="F46" s="0" t="s">
        <v>272</v>
      </c>
      <c r="H46" s="0" t="n">
        <v>0.25</v>
      </c>
      <c r="I46" s="0" t="n">
        <v>0.005011</v>
      </c>
      <c r="Q46" s="0" t="s">
        <v>463</v>
      </c>
    </row>
    <row r="47" customFormat="false" ht="14.5" hidden="false" customHeight="false" outlineLevel="0" collapsed="false">
      <c r="A47" s="0" t="s">
        <v>145</v>
      </c>
      <c r="C47" s="0" t="s">
        <v>464</v>
      </c>
      <c r="E47" s="0" t="s">
        <v>122</v>
      </c>
      <c r="F47" s="0" t="s">
        <v>272</v>
      </c>
      <c r="H47" s="0" t="n">
        <v>0.25</v>
      </c>
      <c r="I47" s="0" t="n">
        <v>0.005017</v>
      </c>
      <c r="Q47" s="0" t="s">
        <v>465</v>
      </c>
    </row>
    <row r="48" customFormat="false" ht="14.5" hidden="false" customHeight="false" outlineLevel="0" collapsed="false">
      <c r="A48" s="0" t="s">
        <v>145</v>
      </c>
      <c r="C48" s="0" t="s">
        <v>442</v>
      </c>
      <c r="E48" s="0" t="s">
        <v>122</v>
      </c>
      <c r="F48" s="0" t="s">
        <v>272</v>
      </c>
      <c r="H48" s="0" t="n">
        <v>0.5</v>
      </c>
      <c r="I48" s="0" t="n">
        <v>0.005027</v>
      </c>
      <c r="Q48" s="0" t="s">
        <v>466</v>
      </c>
    </row>
    <row r="49" customFormat="false" ht="14.5" hidden="false" customHeight="false" outlineLevel="0" collapsed="false">
      <c r="A49" s="0" t="s">
        <v>145</v>
      </c>
      <c r="C49" s="0" t="s">
        <v>418</v>
      </c>
      <c r="E49" s="0" t="s">
        <v>122</v>
      </c>
      <c r="F49" s="0" t="s">
        <v>272</v>
      </c>
      <c r="H49" s="0" t="n">
        <v>0.5</v>
      </c>
      <c r="I49" s="0" t="n">
        <v>0.005029</v>
      </c>
      <c r="Q49" s="0" t="s">
        <v>467</v>
      </c>
    </row>
    <row r="50" customFormat="false" ht="14.5" hidden="false" customHeight="false" outlineLevel="0" collapsed="false">
      <c r="A50" s="0" t="s">
        <v>145</v>
      </c>
      <c r="C50" s="0" t="s">
        <v>420</v>
      </c>
      <c r="E50" s="0" t="s">
        <v>122</v>
      </c>
      <c r="F50" s="0" t="s">
        <v>272</v>
      </c>
      <c r="H50" s="0" t="n">
        <v>0.5</v>
      </c>
      <c r="I50" s="0" t="n">
        <v>0.005033</v>
      </c>
      <c r="Q50" s="0" t="s">
        <v>468</v>
      </c>
    </row>
    <row r="51" customFormat="false" ht="14.5" hidden="false" customHeight="false" outlineLevel="0" collapsed="false">
      <c r="A51" s="0" t="s">
        <v>145</v>
      </c>
      <c r="C51" s="0" t="s">
        <v>418</v>
      </c>
      <c r="E51" s="0" t="s">
        <v>122</v>
      </c>
      <c r="F51" s="0" t="s">
        <v>272</v>
      </c>
      <c r="H51" s="0" t="n">
        <v>0.5</v>
      </c>
      <c r="I51" s="0" t="n">
        <v>0.005026</v>
      </c>
      <c r="Q51" s="0" t="s">
        <v>469</v>
      </c>
    </row>
    <row r="52" customFormat="false" ht="14.5" hidden="false" customHeight="false" outlineLevel="0" collapsed="false">
      <c r="A52" s="0" t="s">
        <v>145</v>
      </c>
      <c r="C52" s="0" t="s">
        <v>420</v>
      </c>
      <c r="E52" s="0" t="s">
        <v>122</v>
      </c>
      <c r="F52" s="0" t="s">
        <v>272</v>
      </c>
      <c r="H52" s="0" t="n">
        <v>0.5</v>
      </c>
      <c r="I52" s="0" t="n">
        <v>0.005031</v>
      </c>
      <c r="Q52" s="0" t="s">
        <v>470</v>
      </c>
    </row>
    <row r="53" customFormat="false" ht="14.5" hidden="false" customHeight="false" outlineLevel="0" collapsed="false">
      <c r="A53" s="0" t="s">
        <v>145</v>
      </c>
      <c r="C53" s="0" t="s">
        <v>428</v>
      </c>
      <c r="E53" s="0" t="s">
        <v>122</v>
      </c>
      <c r="F53" s="0" t="s">
        <v>272</v>
      </c>
      <c r="H53" s="0" t="n">
        <v>0.5</v>
      </c>
      <c r="I53" s="0" t="n">
        <v>0.005038</v>
      </c>
      <c r="Q53" s="0" t="s">
        <v>471</v>
      </c>
    </row>
    <row r="54" customFormat="false" ht="14.5" hidden="false" customHeight="false" outlineLevel="0" collapsed="false">
      <c r="A54" s="0" t="s">
        <v>145</v>
      </c>
      <c r="C54" s="0" t="s">
        <v>442</v>
      </c>
      <c r="E54" s="0" t="s">
        <v>122</v>
      </c>
      <c r="F54" s="0" t="s">
        <v>272</v>
      </c>
      <c r="H54" s="0" t="n">
        <v>0.5</v>
      </c>
      <c r="I54" s="0" t="n">
        <v>0.005022</v>
      </c>
      <c r="Q54" s="0" t="s">
        <v>472</v>
      </c>
    </row>
    <row r="55" customFormat="false" ht="14.5" hidden="false" customHeight="false" outlineLevel="0" collapsed="false">
      <c r="A55" s="0" t="s">
        <v>145</v>
      </c>
      <c r="C55" s="0" t="s">
        <v>473</v>
      </c>
      <c r="E55" s="0" t="s">
        <v>122</v>
      </c>
      <c r="F55" s="0" t="s">
        <v>272</v>
      </c>
      <c r="H55" s="0" t="n">
        <v>0.5</v>
      </c>
      <c r="I55" s="0" t="n">
        <v>0.005022</v>
      </c>
      <c r="Q55" s="0" t="s">
        <v>474</v>
      </c>
    </row>
    <row r="56" customFormat="false" ht="14.5" hidden="false" customHeight="false" outlineLevel="0" collapsed="false">
      <c r="A56" s="0" t="s">
        <v>145</v>
      </c>
      <c r="C56" s="0" t="s">
        <v>418</v>
      </c>
      <c r="E56" s="0" t="s">
        <v>122</v>
      </c>
      <c r="F56" s="0" t="s">
        <v>272</v>
      </c>
      <c r="H56" s="0" t="n">
        <v>0.5</v>
      </c>
      <c r="I56" s="0" t="n">
        <v>0.005024</v>
      </c>
      <c r="Q56" s="0" t="s">
        <v>475</v>
      </c>
    </row>
    <row r="57" customFormat="false" ht="14.5" hidden="false" customHeight="false" outlineLevel="0" collapsed="false">
      <c r="A57" s="0" t="s">
        <v>145</v>
      </c>
      <c r="C57" s="0" t="s">
        <v>476</v>
      </c>
      <c r="E57" s="0" t="s">
        <v>122</v>
      </c>
      <c r="F57" s="0" t="s">
        <v>272</v>
      </c>
      <c r="H57" s="0" t="n">
        <v>0.5</v>
      </c>
      <c r="I57" s="0" t="n">
        <v>0.005029</v>
      </c>
      <c r="Q57" s="0" t="s">
        <v>477</v>
      </c>
    </row>
    <row r="58" customFormat="false" ht="14.5" hidden="false" customHeight="false" outlineLevel="0" collapsed="false">
      <c r="A58" s="0" t="s">
        <v>145</v>
      </c>
      <c r="C58" s="0" t="s">
        <v>422</v>
      </c>
      <c r="E58" s="0" t="s">
        <v>122</v>
      </c>
      <c r="F58" s="0" t="s">
        <v>272</v>
      </c>
      <c r="H58" s="0" t="n">
        <v>0.5</v>
      </c>
      <c r="I58" s="0" t="n">
        <v>0.005036</v>
      </c>
      <c r="Q58" s="0" t="s">
        <v>478</v>
      </c>
    </row>
    <row r="59" customFormat="false" ht="14.5" hidden="false" customHeight="false" outlineLevel="0" collapsed="false">
      <c r="A59" s="0" t="s">
        <v>145</v>
      </c>
      <c r="C59" s="0" t="s">
        <v>450</v>
      </c>
      <c r="E59" s="0" t="s">
        <v>122</v>
      </c>
      <c r="F59" s="0" t="s">
        <v>272</v>
      </c>
      <c r="H59" s="0" t="n">
        <v>0.5</v>
      </c>
      <c r="I59" s="0" t="n">
        <v>0.005044</v>
      </c>
      <c r="Q59" s="0" t="s">
        <v>479</v>
      </c>
    </row>
    <row r="60" customFormat="false" ht="14.5" hidden="false" customHeight="false" outlineLevel="0" collapsed="false">
      <c r="A60" s="0" t="s">
        <v>145</v>
      </c>
      <c r="C60" s="0" t="s">
        <v>464</v>
      </c>
      <c r="E60" s="0" t="s">
        <v>122</v>
      </c>
      <c r="F60" s="0" t="s">
        <v>272</v>
      </c>
      <c r="H60" s="0" t="n">
        <v>0.5</v>
      </c>
      <c r="I60" s="0" t="n">
        <v>0.005049</v>
      </c>
      <c r="Q60" s="0" t="s">
        <v>480</v>
      </c>
    </row>
    <row r="61" customFormat="false" ht="14.5" hidden="false" customHeight="false" outlineLevel="0" collapsed="false">
      <c r="A61" s="0" t="s">
        <v>145</v>
      </c>
      <c r="C61" s="0" t="s">
        <v>452</v>
      </c>
      <c r="E61" s="0" t="s">
        <v>122</v>
      </c>
      <c r="F61" s="0" t="s">
        <v>272</v>
      </c>
      <c r="H61" s="0" t="n">
        <v>0.5</v>
      </c>
      <c r="I61" s="0" t="n">
        <v>0.005039</v>
      </c>
      <c r="Q61" s="0" t="s">
        <v>481</v>
      </c>
    </row>
    <row r="62" customFormat="false" ht="14.5" hidden="false" customHeight="false" outlineLevel="0" collapsed="false">
      <c r="A62" s="0" t="s">
        <v>145</v>
      </c>
      <c r="C62" s="0" t="s">
        <v>442</v>
      </c>
      <c r="E62" s="0" t="s">
        <v>122</v>
      </c>
      <c r="F62" s="0" t="s">
        <v>272</v>
      </c>
      <c r="H62" s="0" t="n">
        <v>0.5</v>
      </c>
      <c r="I62" s="0" t="n">
        <v>0.004866</v>
      </c>
      <c r="Q62" s="0" t="s">
        <v>482</v>
      </c>
    </row>
    <row r="63" customFormat="false" ht="14.5" hidden="false" customHeight="false" outlineLevel="0" collapsed="false">
      <c r="A63" s="0" t="s">
        <v>145</v>
      </c>
      <c r="C63" s="0" t="s">
        <v>473</v>
      </c>
      <c r="E63" s="0" t="s">
        <v>122</v>
      </c>
      <c r="F63" s="0" t="s">
        <v>272</v>
      </c>
      <c r="H63" s="0" t="n">
        <v>0.5</v>
      </c>
      <c r="I63" s="0" t="n">
        <v>0.004866</v>
      </c>
      <c r="Q63" s="0" t="s">
        <v>474</v>
      </c>
    </row>
    <row r="64" customFormat="false" ht="14.5" hidden="false" customHeight="false" outlineLevel="0" collapsed="false">
      <c r="A64" s="0" t="s">
        <v>145</v>
      </c>
      <c r="C64" s="0" t="s">
        <v>418</v>
      </c>
      <c r="E64" s="0" t="s">
        <v>122</v>
      </c>
      <c r="F64" s="0" t="s">
        <v>272</v>
      </c>
      <c r="H64" s="0" t="n">
        <v>0.5</v>
      </c>
      <c r="I64" s="0" t="n">
        <v>0.004867</v>
      </c>
      <c r="Q64" s="0" t="s">
        <v>483</v>
      </c>
    </row>
    <row r="65" customFormat="false" ht="14.5" hidden="false" customHeight="false" outlineLevel="0" collapsed="false">
      <c r="A65" s="0" t="s">
        <v>145</v>
      </c>
      <c r="C65" s="0" t="s">
        <v>426</v>
      </c>
      <c r="E65" s="0" t="s">
        <v>122</v>
      </c>
      <c r="F65" s="0" t="s">
        <v>272</v>
      </c>
      <c r="H65" s="0" t="n">
        <v>0.5</v>
      </c>
      <c r="I65" s="0" t="n">
        <v>0.004871</v>
      </c>
      <c r="Q65" s="0" t="s">
        <v>484</v>
      </c>
    </row>
    <row r="66" customFormat="false" ht="14.5" hidden="false" customHeight="false" outlineLevel="0" collapsed="false">
      <c r="A66" s="0" t="s">
        <v>145</v>
      </c>
      <c r="C66" s="0" t="s">
        <v>442</v>
      </c>
      <c r="E66" s="0" t="s">
        <v>122</v>
      </c>
      <c r="F66" s="0" t="s">
        <v>272</v>
      </c>
      <c r="H66" s="0" t="n">
        <v>0.5</v>
      </c>
      <c r="I66" s="0" t="n">
        <v>0.004863</v>
      </c>
      <c r="Q66" s="0" t="s">
        <v>474</v>
      </c>
    </row>
    <row r="67" customFormat="false" ht="14.5" hidden="false" customHeight="false" outlineLevel="0" collapsed="false">
      <c r="A67" s="0" t="s">
        <v>145</v>
      </c>
      <c r="C67" s="0" t="s">
        <v>444</v>
      </c>
      <c r="E67" s="0" t="s">
        <v>122</v>
      </c>
      <c r="F67" s="0" t="s">
        <v>272</v>
      </c>
      <c r="H67" s="0" t="n">
        <v>0.5</v>
      </c>
      <c r="I67" s="0" t="n">
        <v>0.004863</v>
      </c>
      <c r="Q67" s="0" t="s">
        <v>485</v>
      </c>
    </row>
    <row r="68" customFormat="false" ht="14.5" hidden="false" customHeight="false" outlineLevel="0" collapsed="false">
      <c r="A68" s="0" t="s">
        <v>145</v>
      </c>
      <c r="C68" s="0" t="s">
        <v>418</v>
      </c>
      <c r="E68" s="0" t="s">
        <v>122</v>
      </c>
      <c r="F68" s="0" t="s">
        <v>272</v>
      </c>
      <c r="H68" s="0" t="n">
        <v>0.5</v>
      </c>
      <c r="I68" s="0" t="n">
        <v>0.004865</v>
      </c>
      <c r="Q68" s="0" t="s">
        <v>486</v>
      </c>
    </row>
    <row r="69" customFormat="false" ht="14.5" hidden="false" customHeight="false" outlineLevel="0" collapsed="false">
      <c r="A69" s="0" t="s">
        <v>145</v>
      </c>
      <c r="C69" s="0" t="s">
        <v>420</v>
      </c>
      <c r="E69" s="0" t="s">
        <v>122</v>
      </c>
      <c r="F69" s="0" t="s">
        <v>272</v>
      </c>
      <c r="H69" s="0" t="n">
        <v>0.5</v>
      </c>
      <c r="I69" s="0" t="n">
        <v>0.004868</v>
      </c>
      <c r="Q69" s="0" t="s">
        <v>487</v>
      </c>
    </row>
    <row r="70" customFormat="false" ht="14.5" hidden="false" customHeight="false" outlineLevel="0" collapsed="false">
      <c r="A70" s="0" t="s">
        <v>145</v>
      </c>
      <c r="C70" s="0" t="s">
        <v>418</v>
      </c>
      <c r="E70" s="0" t="s">
        <v>122</v>
      </c>
      <c r="F70" s="0" t="s">
        <v>272</v>
      </c>
      <c r="H70" s="0" t="n">
        <v>1</v>
      </c>
      <c r="I70" s="0" t="n">
        <v>0.005045</v>
      </c>
      <c r="Q70" s="0" t="s">
        <v>488</v>
      </c>
    </row>
    <row r="71" customFormat="false" ht="14.5" hidden="false" customHeight="false" outlineLevel="0" collapsed="false">
      <c r="A71" s="0" t="s">
        <v>145</v>
      </c>
      <c r="C71" s="0" t="s">
        <v>418</v>
      </c>
      <c r="E71" s="0" t="s">
        <v>122</v>
      </c>
      <c r="F71" s="0" t="s">
        <v>272</v>
      </c>
      <c r="H71" s="0" t="n">
        <v>1</v>
      </c>
      <c r="I71" s="0" t="n">
        <v>0.005045</v>
      </c>
      <c r="Q71" s="0" t="s">
        <v>489</v>
      </c>
    </row>
    <row r="72" customFormat="false" ht="14.5" hidden="false" customHeight="false" outlineLevel="0" collapsed="false">
      <c r="A72" s="0" t="s">
        <v>145</v>
      </c>
      <c r="C72" s="0" t="s">
        <v>442</v>
      </c>
      <c r="E72" s="0" t="s">
        <v>122</v>
      </c>
      <c r="F72" s="0" t="s">
        <v>272</v>
      </c>
      <c r="H72" s="0" t="n">
        <v>1</v>
      </c>
      <c r="I72" s="0" t="n">
        <v>0.005043</v>
      </c>
      <c r="Q72" s="0" t="s">
        <v>490</v>
      </c>
    </row>
    <row r="73" customFormat="false" ht="14.5" hidden="false" customHeight="false" outlineLevel="0" collapsed="false">
      <c r="A73" s="0" t="s">
        <v>145</v>
      </c>
      <c r="C73" s="0" t="s">
        <v>418</v>
      </c>
      <c r="E73" s="0" t="s">
        <v>122</v>
      </c>
      <c r="F73" s="0" t="s">
        <v>272</v>
      </c>
      <c r="H73" s="0" t="n">
        <v>1</v>
      </c>
      <c r="I73" s="0" t="n">
        <v>0.005045</v>
      </c>
      <c r="Q73" s="0" t="s">
        <v>491</v>
      </c>
    </row>
    <row r="74" customFormat="false" ht="14.5" hidden="false" customHeight="false" outlineLevel="0" collapsed="false">
      <c r="A74" s="0" t="s">
        <v>145</v>
      </c>
      <c r="C74" s="0" t="s">
        <v>420</v>
      </c>
      <c r="E74" s="0" t="s">
        <v>122</v>
      </c>
      <c r="F74" s="0" t="s">
        <v>272</v>
      </c>
      <c r="H74" s="0" t="n">
        <v>1</v>
      </c>
      <c r="I74" s="0" t="n">
        <v>0.00505</v>
      </c>
      <c r="Q74" s="0" t="s">
        <v>492</v>
      </c>
    </row>
    <row r="75" customFormat="false" ht="14.5" hidden="false" customHeight="false" outlineLevel="0" collapsed="false">
      <c r="A75" s="0" t="s">
        <v>145</v>
      </c>
      <c r="C75" s="0" t="s">
        <v>493</v>
      </c>
      <c r="E75" s="0" t="s">
        <v>122</v>
      </c>
      <c r="F75" s="0" t="s">
        <v>272</v>
      </c>
      <c r="H75" s="0" t="n">
        <v>1</v>
      </c>
      <c r="I75" s="0" t="n">
        <v>0.00506</v>
      </c>
      <c r="Q75" s="0" t="s">
        <v>494</v>
      </c>
    </row>
    <row r="76" customFormat="false" ht="14.5" hidden="false" customHeight="false" outlineLevel="0" collapsed="false">
      <c r="A76" s="0" t="s">
        <v>145</v>
      </c>
      <c r="C76" s="0" t="s">
        <v>416</v>
      </c>
      <c r="E76" s="0" t="s">
        <v>122</v>
      </c>
      <c r="F76" s="0" t="s">
        <v>272</v>
      </c>
      <c r="H76" s="0" t="n">
        <v>1</v>
      </c>
      <c r="I76" s="0" t="n">
        <v>0.005043</v>
      </c>
      <c r="Q76" s="0" t="s">
        <v>495</v>
      </c>
    </row>
    <row r="77" customFormat="false" ht="14.5" hidden="false" customHeight="false" outlineLevel="0" collapsed="false">
      <c r="A77" s="0" t="s">
        <v>145</v>
      </c>
      <c r="C77" s="0" t="s">
        <v>420</v>
      </c>
      <c r="E77" s="0" t="s">
        <v>122</v>
      </c>
      <c r="F77" s="0" t="s">
        <v>272</v>
      </c>
      <c r="H77" s="0" t="n">
        <v>1</v>
      </c>
      <c r="I77" s="0" t="n">
        <v>0.005051</v>
      </c>
      <c r="Q77" s="0" t="s">
        <v>496</v>
      </c>
    </row>
    <row r="78" customFormat="false" ht="14.5" hidden="false" customHeight="false" outlineLevel="0" collapsed="false">
      <c r="A78" s="0" t="s">
        <v>145</v>
      </c>
      <c r="C78" s="0" t="s">
        <v>497</v>
      </c>
      <c r="E78" s="0" t="s">
        <v>122</v>
      </c>
      <c r="F78" s="0" t="s">
        <v>272</v>
      </c>
      <c r="H78" s="0" t="n">
        <v>3</v>
      </c>
      <c r="I78" s="0" t="n">
        <v>0.004866</v>
      </c>
      <c r="Q78" s="0" t="s">
        <v>498</v>
      </c>
    </row>
    <row r="79" customFormat="false" ht="14.5" hidden="false" customHeight="false" outlineLevel="0" collapsed="false">
      <c r="A79" s="0" t="s">
        <v>145</v>
      </c>
      <c r="C79" s="0" t="s">
        <v>420</v>
      </c>
      <c r="E79" s="0" t="s">
        <v>122</v>
      </c>
      <c r="F79" s="0" t="s">
        <v>272</v>
      </c>
      <c r="H79" s="0" t="n">
        <v>3</v>
      </c>
      <c r="I79" s="0" t="n">
        <v>0.004871</v>
      </c>
      <c r="Q79" s="0" t="s">
        <v>499</v>
      </c>
    </row>
    <row r="80" customFormat="false" ht="14.5" hidden="false" customHeight="false" outlineLevel="0" collapsed="false">
      <c r="A80" s="0" t="s">
        <v>145</v>
      </c>
      <c r="C80" s="0" t="s">
        <v>428</v>
      </c>
      <c r="E80" s="0" t="s">
        <v>122</v>
      </c>
      <c r="F80" s="0" t="s">
        <v>272</v>
      </c>
      <c r="H80" s="0" t="n">
        <v>3</v>
      </c>
      <c r="I80" s="0" t="n">
        <v>0.004881</v>
      </c>
      <c r="Q80" s="0" t="s">
        <v>500</v>
      </c>
    </row>
    <row r="81" customFormat="false" ht="14.5" hidden="false" customHeight="false" outlineLevel="0" collapsed="false">
      <c r="A81" s="0" t="s">
        <v>145</v>
      </c>
      <c r="C81" s="0" t="s">
        <v>450</v>
      </c>
      <c r="E81" s="0" t="s">
        <v>122</v>
      </c>
      <c r="F81" s="0" t="s">
        <v>272</v>
      </c>
      <c r="H81" s="0" t="n">
        <v>3</v>
      </c>
      <c r="I81" s="0" t="n">
        <v>0.004894</v>
      </c>
      <c r="Q81" s="0" t="s">
        <v>501</v>
      </c>
    </row>
    <row r="82" customFormat="false" ht="14.5" hidden="false" customHeight="false" outlineLevel="0" collapsed="false">
      <c r="A82" s="0" t="s">
        <v>145</v>
      </c>
      <c r="C82" s="0" t="s">
        <v>442</v>
      </c>
      <c r="E82" s="0" t="s">
        <v>122</v>
      </c>
      <c r="F82" s="0" t="s">
        <v>272</v>
      </c>
      <c r="H82" s="0" t="n">
        <v>3</v>
      </c>
      <c r="I82" s="0" t="n">
        <v>0.004863</v>
      </c>
      <c r="Q82" s="0" t="s">
        <v>502</v>
      </c>
    </row>
    <row r="83" customFormat="false" ht="14.5" hidden="false" customHeight="false" outlineLevel="0" collapsed="false">
      <c r="A83" s="0" t="s">
        <v>145</v>
      </c>
      <c r="C83" s="0" t="s">
        <v>444</v>
      </c>
      <c r="E83" s="0" t="s">
        <v>122</v>
      </c>
      <c r="F83" s="0" t="s">
        <v>272</v>
      </c>
      <c r="H83" s="0" t="n">
        <v>3</v>
      </c>
      <c r="I83" s="0" t="n">
        <v>0.004863</v>
      </c>
      <c r="Q83" s="0" t="s">
        <v>503</v>
      </c>
    </row>
    <row r="84" customFormat="false" ht="14.5" hidden="false" customHeight="false" outlineLevel="0" collapsed="false">
      <c r="A84" s="0" t="s">
        <v>145</v>
      </c>
      <c r="C84" s="0" t="s">
        <v>418</v>
      </c>
      <c r="E84" s="0" t="s">
        <v>122</v>
      </c>
      <c r="F84" s="0" t="s">
        <v>272</v>
      </c>
      <c r="H84" s="0" t="n">
        <v>3</v>
      </c>
      <c r="I84" s="0" t="n">
        <v>0.004866</v>
      </c>
      <c r="Q84" s="0" t="s">
        <v>504</v>
      </c>
    </row>
    <row r="85" customFormat="false" ht="14.5" hidden="false" customHeight="false" outlineLevel="0" collapsed="false">
      <c r="A85" s="0" t="s">
        <v>145</v>
      </c>
      <c r="C85" s="0" t="s">
        <v>420</v>
      </c>
      <c r="E85" s="0" t="s">
        <v>122</v>
      </c>
      <c r="F85" s="0" t="s">
        <v>272</v>
      </c>
      <c r="H85" s="0" t="n">
        <v>3</v>
      </c>
      <c r="I85" s="0" t="n">
        <v>0.004871</v>
      </c>
      <c r="Q85" s="0" t="s">
        <v>505</v>
      </c>
    </row>
    <row r="86" customFormat="false" ht="14.5" hidden="false" customHeight="false" outlineLevel="0" collapsed="false">
      <c r="A86" s="0" t="s">
        <v>145</v>
      </c>
      <c r="C86" s="0" t="s">
        <v>428</v>
      </c>
      <c r="E86" s="0" t="s">
        <v>122</v>
      </c>
      <c r="F86" s="0" t="s">
        <v>272</v>
      </c>
      <c r="H86" s="0" t="n">
        <v>3</v>
      </c>
      <c r="I86" s="0" t="n">
        <v>0.00488</v>
      </c>
      <c r="Q86" s="0" t="s">
        <v>506</v>
      </c>
    </row>
    <row r="87" customFormat="false" ht="14.5" hidden="false" customHeight="false" outlineLevel="0" collapsed="false">
      <c r="A87" s="0" t="s">
        <v>145</v>
      </c>
      <c r="C87" s="0" t="s">
        <v>418</v>
      </c>
      <c r="E87" s="0" t="s">
        <v>122</v>
      </c>
      <c r="F87" s="0" t="s">
        <v>272</v>
      </c>
      <c r="H87" s="0" t="n">
        <v>3</v>
      </c>
      <c r="I87" s="0" t="n">
        <v>0.004867</v>
      </c>
      <c r="Q87" s="0" t="s">
        <v>507</v>
      </c>
    </row>
    <row r="88" customFormat="false" ht="14.5" hidden="false" customHeight="false" outlineLevel="0" collapsed="false">
      <c r="A88" s="0" t="s">
        <v>145</v>
      </c>
      <c r="C88" s="0" t="s">
        <v>420</v>
      </c>
      <c r="E88" s="0" t="s">
        <v>122</v>
      </c>
      <c r="F88" s="0" t="s">
        <v>272</v>
      </c>
      <c r="H88" s="0" t="n">
        <v>3</v>
      </c>
      <c r="I88" s="0" t="n">
        <v>0.004872</v>
      </c>
      <c r="Q88" s="0" t="s">
        <v>508</v>
      </c>
    </row>
    <row r="89" customFormat="false" ht="14.5" hidden="false" customHeight="false" outlineLevel="0" collapsed="false">
      <c r="A89" s="0" t="s">
        <v>145</v>
      </c>
      <c r="C89" s="0" t="s">
        <v>428</v>
      </c>
      <c r="E89" s="0" t="s">
        <v>122</v>
      </c>
      <c r="F89" s="0" t="s">
        <v>272</v>
      </c>
      <c r="H89" s="0" t="n">
        <v>3</v>
      </c>
      <c r="I89" s="0" t="n">
        <v>0.004882</v>
      </c>
      <c r="Q89" s="0" t="s">
        <v>509</v>
      </c>
    </row>
    <row r="90" customFormat="false" ht="14.5" hidden="false" customHeight="false" outlineLevel="0" collapsed="false">
      <c r="A90" s="0" t="s">
        <v>145</v>
      </c>
      <c r="C90" s="0" t="s">
        <v>450</v>
      </c>
      <c r="E90" s="0" t="s">
        <v>122</v>
      </c>
      <c r="F90" s="0" t="s">
        <v>272</v>
      </c>
      <c r="H90" s="0" t="n">
        <v>3</v>
      </c>
      <c r="I90" s="0" t="n">
        <v>0.004895</v>
      </c>
      <c r="Q90" s="0" t="s">
        <v>510</v>
      </c>
    </row>
    <row r="91" customFormat="false" ht="14.5" hidden="false" customHeight="false" outlineLevel="0" collapsed="false">
      <c r="A91" s="0" t="s">
        <v>145</v>
      </c>
      <c r="C91" s="0" t="s">
        <v>452</v>
      </c>
      <c r="E91" s="0" t="s">
        <v>122</v>
      </c>
      <c r="F91" s="0" t="s">
        <v>272</v>
      </c>
      <c r="H91" s="0" t="n">
        <v>3</v>
      </c>
      <c r="I91" s="0" t="n">
        <v>0.004898</v>
      </c>
      <c r="Q91" s="0" t="s">
        <v>511</v>
      </c>
    </row>
    <row r="92" customFormat="false" ht="14.5" hidden="false" customHeight="false" outlineLevel="0" collapsed="false">
      <c r="A92" s="0" t="s">
        <v>145</v>
      </c>
      <c r="C92" s="0" t="s">
        <v>418</v>
      </c>
      <c r="E92" s="0" t="s">
        <v>122</v>
      </c>
      <c r="F92" s="0" t="s">
        <v>272</v>
      </c>
      <c r="H92" s="0" t="n">
        <v>5</v>
      </c>
      <c r="I92" s="0" t="n">
        <v>0.004874</v>
      </c>
      <c r="Q92" s="0" t="s">
        <v>512</v>
      </c>
    </row>
    <row r="93" customFormat="false" ht="14.5" hidden="false" customHeight="false" outlineLevel="0" collapsed="false">
      <c r="A93" s="0" t="s">
        <v>145</v>
      </c>
      <c r="C93" s="0" t="s">
        <v>420</v>
      </c>
      <c r="E93" s="0" t="s">
        <v>122</v>
      </c>
      <c r="F93" s="0" t="s">
        <v>272</v>
      </c>
      <c r="H93" s="0" t="n">
        <v>5</v>
      </c>
      <c r="I93" s="0" t="n">
        <v>0.004882</v>
      </c>
      <c r="Q93" s="0" t="s">
        <v>513</v>
      </c>
    </row>
    <row r="94" customFormat="false" ht="14.5" hidden="false" customHeight="false" outlineLevel="0" collapsed="false">
      <c r="A94" s="0" t="s">
        <v>145</v>
      </c>
      <c r="C94" s="0" t="s">
        <v>428</v>
      </c>
      <c r="E94" s="0" t="s">
        <v>122</v>
      </c>
      <c r="F94" s="0" t="s">
        <v>272</v>
      </c>
      <c r="H94" s="0" t="n">
        <v>5</v>
      </c>
      <c r="I94" s="0" t="n">
        <v>0.004895</v>
      </c>
      <c r="Q94" s="0" t="s">
        <v>514</v>
      </c>
    </row>
    <row r="95" customFormat="false" ht="14.5" hidden="false" customHeight="false" outlineLevel="0" collapsed="false">
      <c r="A95" s="0" t="s">
        <v>145</v>
      </c>
      <c r="C95" s="0" t="s">
        <v>442</v>
      </c>
      <c r="E95" s="0" t="s">
        <v>122</v>
      </c>
      <c r="F95" s="0" t="s">
        <v>272</v>
      </c>
      <c r="H95" s="0" t="n">
        <v>5</v>
      </c>
      <c r="I95" s="0" t="n">
        <v>0.004872</v>
      </c>
      <c r="Q95" s="0" t="s">
        <v>515</v>
      </c>
    </row>
    <row r="96" customFormat="false" ht="14.5" hidden="false" customHeight="false" outlineLevel="0" collapsed="false">
      <c r="A96" s="0" t="s">
        <v>145</v>
      </c>
      <c r="C96" s="0" t="s">
        <v>418</v>
      </c>
      <c r="E96" s="0" t="s">
        <v>122</v>
      </c>
      <c r="F96" s="0" t="s">
        <v>272</v>
      </c>
      <c r="H96" s="0" t="n">
        <v>5</v>
      </c>
      <c r="I96" s="0" t="n">
        <v>0.004875</v>
      </c>
      <c r="Q96" s="0" t="s">
        <v>516</v>
      </c>
    </row>
    <row r="97" customFormat="false" ht="14.5" hidden="false" customHeight="false" outlineLevel="0" collapsed="false">
      <c r="A97" s="0" t="s">
        <v>145</v>
      </c>
      <c r="C97" s="0" t="s">
        <v>517</v>
      </c>
      <c r="E97" s="0" t="s">
        <v>122</v>
      </c>
      <c r="F97" s="0" t="s">
        <v>272</v>
      </c>
      <c r="H97" s="0" t="n">
        <v>5</v>
      </c>
      <c r="I97" s="0" t="n">
        <v>0.004875</v>
      </c>
      <c r="Q97" s="0" t="s">
        <v>435</v>
      </c>
    </row>
    <row r="98" customFormat="false" ht="14.5" hidden="false" customHeight="false" outlineLevel="0" collapsed="false">
      <c r="A98" s="0" t="s">
        <v>145</v>
      </c>
      <c r="C98" s="0" t="s">
        <v>420</v>
      </c>
      <c r="E98" s="0" t="s">
        <v>122</v>
      </c>
      <c r="F98" s="0" t="s">
        <v>272</v>
      </c>
      <c r="H98" s="0" t="n">
        <v>5</v>
      </c>
      <c r="I98" s="0" t="n">
        <v>0.004882</v>
      </c>
      <c r="Q98" s="0" t="s">
        <v>518</v>
      </c>
    </row>
    <row r="99" customFormat="false" ht="14.5" hidden="false" customHeight="false" outlineLevel="0" collapsed="false">
      <c r="A99" s="0" t="s">
        <v>145</v>
      </c>
      <c r="C99" s="0" t="s">
        <v>428</v>
      </c>
      <c r="E99" s="0" t="s">
        <v>122</v>
      </c>
      <c r="F99" s="0" t="s">
        <v>272</v>
      </c>
      <c r="H99" s="0" t="n">
        <v>5</v>
      </c>
      <c r="I99" s="0" t="n">
        <v>0.004895</v>
      </c>
      <c r="Q99" s="0" t="s">
        <v>519</v>
      </c>
    </row>
    <row r="100" customFormat="false" ht="14.5" hidden="false" customHeight="false" outlineLevel="0" collapsed="false">
      <c r="A100" s="0" t="s">
        <v>145</v>
      </c>
      <c r="C100" s="0" t="s">
        <v>450</v>
      </c>
      <c r="E100" s="0" t="s">
        <v>122</v>
      </c>
      <c r="F100" s="0" t="s">
        <v>272</v>
      </c>
      <c r="H100" s="0" t="n">
        <v>5</v>
      </c>
      <c r="I100" s="0" t="n">
        <v>0.004917</v>
      </c>
      <c r="Q100" s="0" t="s">
        <v>520</v>
      </c>
    </row>
    <row r="101" customFormat="false" ht="14.5" hidden="false" customHeight="false" outlineLevel="0" collapsed="false">
      <c r="A101" s="0" t="s">
        <v>145</v>
      </c>
      <c r="C101" s="0" t="s">
        <v>418</v>
      </c>
      <c r="E101" s="0" t="s">
        <v>122</v>
      </c>
      <c r="F101" s="0" t="s">
        <v>272</v>
      </c>
      <c r="H101" s="0" t="n">
        <v>5</v>
      </c>
      <c r="I101" s="0" t="n">
        <v>0.004871</v>
      </c>
      <c r="Q101" s="0" t="s">
        <v>521</v>
      </c>
    </row>
    <row r="102" customFormat="false" ht="14.5" hidden="false" customHeight="false" outlineLevel="0" collapsed="false">
      <c r="A102" s="0" t="s">
        <v>145</v>
      </c>
      <c r="C102" s="0" t="s">
        <v>420</v>
      </c>
      <c r="E102" s="0" t="s">
        <v>122</v>
      </c>
      <c r="F102" s="0" t="s">
        <v>272</v>
      </c>
      <c r="H102" s="0" t="n">
        <v>5</v>
      </c>
      <c r="I102" s="0" t="n">
        <v>0.004878</v>
      </c>
      <c r="Q102" s="0" t="s">
        <v>522</v>
      </c>
    </row>
    <row r="103" customFormat="false" ht="14.5" hidden="false" customHeight="false" outlineLevel="0" collapsed="false">
      <c r="A103" s="0" t="s">
        <v>145</v>
      </c>
      <c r="C103" s="0" t="s">
        <v>428</v>
      </c>
      <c r="E103" s="0" t="s">
        <v>122</v>
      </c>
      <c r="F103" s="0" t="s">
        <v>272</v>
      </c>
      <c r="H103" s="0" t="n">
        <v>5</v>
      </c>
      <c r="I103" s="0" t="n">
        <v>0.004891</v>
      </c>
      <c r="Q103" s="0" t="s">
        <v>523</v>
      </c>
    </row>
    <row r="104" customFormat="false" ht="14.5" hidden="false" customHeight="false" outlineLevel="0" collapsed="false">
      <c r="A104" s="0" t="s">
        <v>145</v>
      </c>
      <c r="C104" s="0" t="s">
        <v>450</v>
      </c>
      <c r="E104" s="0" t="s">
        <v>122</v>
      </c>
      <c r="F104" s="0" t="s">
        <v>272</v>
      </c>
      <c r="H104" s="0" t="n">
        <v>5</v>
      </c>
      <c r="I104" s="0" t="n">
        <v>0.004913</v>
      </c>
      <c r="Q104" s="0" t="s">
        <v>524</v>
      </c>
    </row>
    <row r="105" customFormat="false" ht="14.5" hidden="false" customHeight="false" outlineLevel="0" collapsed="false">
      <c r="A105" s="0" t="s">
        <v>145</v>
      </c>
      <c r="C105" s="0" t="s">
        <v>525</v>
      </c>
      <c r="E105" s="0" t="s">
        <v>122</v>
      </c>
      <c r="F105" s="0" t="s">
        <v>272</v>
      </c>
      <c r="H105" s="0" t="n">
        <v>5</v>
      </c>
      <c r="I105" s="0" t="n">
        <v>0.004933</v>
      </c>
      <c r="Q105" s="0" t="s">
        <v>526</v>
      </c>
    </row>
    <row r="106" customFormat="false" ht="14.5" hidden="false" customHeight="false" outlineLevel="0" collapsed="false">
      <c r="A106" s="0" t="s">
        <v>145</v>
      </c>
      <c r="C106" s="0" t="s">
        <v>525</v>
      </c>
      <c r="E106" s="0" t="s">
        <v>122</v>
      </c>
      <c r="F106" s="0" t="s">
        <v>272</v>
      </c>
      <c r="H106" s="0" t="n">
        <v>5</v>
      </c>
      <c r="I106" s="0" t="n">
        <v>0.004933</v>
      </c>
      <c r="Q106" s="0" t="s">
        <v>527</v>
      </c>
    </row>
    <row r="107" customFormat="false" ht="14.5" hidden="false" customHeight="false" outlineLevel="0" collapsed="false">
      <c r="A107" s="0" t="s">
        <v>145</v>
      </c>
      <c r="C107" s="0" t="s">
        <v>454</v>
      </c>
      <c r="E107" s="0" t="s">
        <v>122</v>
      </c>
      <c r="F107" s="0" t="s">
        <v>272</v>
      </c>
      <c r="H107" s="0" t="n">
        <v>5</v>
      </c>
      <c r="I107" s="0" t="n">
        <v>0.00487</v>
      </c>
      <c r="Q107" s="0" t="s">
        <v>528</v>
      </c>
    </row>
    <row r="108" customFormat="false" ht="14.5" hidden="false" customHeight="false" outlineLevel="0" collapsed="false">
      <c r="A108" s="0" t="s">
        <v>145</v>
      </c>
      <c r="C108" s="0" t="s">
        <v>418</v>
      </c>
      <c r="E108" s="0" t="s">
        <v>122</v>
      </c>
      <c r="F108" s="0" t="s">
        <v>272</v>
      </c>
      <c r="H108" s="0" t="n">
        <v>5</v>
      </c>
      <c r="I108" s="0" t="n">
        <v>0.004873</v>
      </c>
      <c r="Q108" s="0" t="s">
        <v>529</v>
      </c>
    </row>
    <row r="109" customFormat="false" ht="14.5" hidden="false" customHeight="false" outlineLevel="0" collapsed="false">
      <c r="A109" s="0" t="s">
        <v>145</v>
      </c>
      <c r="C109" s="0" t="s">
        <v>420</v>
      </c>
      <c r="E109" s="0" t="s">
        <v>122</v>
      </c>
      <c r="F109" s="0" t="s">
        <v>272</v>
      </c>
      <c r="H109" s="0" t="n">
        <v>5</v>
      </c>
      <c r="I109" s="0" t="n">
        <v>0.00488</v>
      </c>
      <c r="Q109" s="0" t="s">
        <v>530</v>
      </c>
    </row>
    <row r="110" customFormat="false" ht="14.5" hidden="false" customHeight="false" outlineLevel="0" collapsed="false">
      <c r="A110" s="0" t="s">
        <v>145</v>
      </c>
      <c r="C110" s="0" t="s">
        <v>428</v>
      </c>
      <c r="E110" s="0" t="s">
        <v>122</v>
      </c>
      <c r="F110" s="0" t="s">
        <v>272</v>
      </c>
      <c r="H110" s="0" t="n">
        <v>5</v>
      </c>
      <c r="I110" s="0" t="n">
        <v>0.004893</v>
      </c>
      <c r="Q110" s="0" t="s">
        <v>531</v>
      </c>
    </row>
    <row r="111" customFormat="false" ht="14.5" hidden="false" customHeight="false" outlineLevel="0" collapsed="false">
      <c r="A111" s="0" t="s">
        <v>145</v>
      </c>
      <c r="C111" s="0" t="s">
        <v>450</v>
      </c>
      <c r="E111" s="0" t="s">
        <v>122</v>
      </c>
      <c r="F111" s="0" t="s">
        <v>272</v>
      </c>
      <c r="H111" s="0" t="n">
        <v>5</v>
      </c>
      <c r="I111" s="0" t="n">
        <v>0.004915</v>
      </c>
      <c r="Q111" s="0" t="s">
        <v>458</v>
      </c>
    </row>
    <row r="112" customFormat="false" ht="14.5" hidden="false" customHeight="false" outlineLevel="0" collapsed="false">
      <c r="A112" s="0" t="s">
        <v>145</v>
      </c>
      <c r="C112" s="0" t="s">
        <v>532</v>
      </c>
      <c r="E112" s="0" t="s">
        <v>122</v>
      </c>
      <c r="F112" s="0" t="s">
        <v>272</v>
      </c>
      <c r="H112" s="0" t="n">
        <v>5</v>
      </c>
      <c r="I112" s="0" t="n">
        <v>0.004934</v>
      </c>
      <c r="Q112" s="0" t="s">
        <v>511</v>
      </c>
    </row>
    <row r="113" customFormat="false" ht="14.5" hidden="false" customHeight="false" outlineLevel="0" collapsed="false">
      <c r="A113" s="0" t="s">
        <v>145</v>
      </c>
      <c r="C113" s="0" t="s">
        <v>418</v>
      </c>
      <c r="E113" s="0" t="s">
        <v>122</v>
      </c>
      <c r="F113" s="0" t="s">
        <v>272</v>
      </c>
      <c r="H113" s="0" t="n">
        <v>5</v>
      </c>
      <c r="I113" s="0" t="n">
        <v>0.004861</v>
      </c>
      <c r="Q113" s="0" t="s">
        <v>533</v>
      </c>
    </row>
    <row r="114" customFormat="false" ht="14.5" hidden="false" customHeight="false" outlineLevel="0" collapsed="false">
      <c r="A114" s="0" t="s">
        <v>145</v>
      </c>
      <c r="C114" s="0" t="s">
        <v>420</v>
      </c>
      <c r="E114" s="0" t="s">
        <v>122</v>
      </c>
      <c r="F114" s="0" t="s">
        <v>272</v>
      </c>
      <c r="H114" s="0" t="n">
        <v>5</v>
      </c>
      <c r="I114" s="0" t="n">
        <v>0.004868</v>
      </c>
      <c r="Q114" s="0" t="s">
        <v>425</v>
      </c>
    </row>
    <row r="115" customFormat="false" ht="14.5" hidden="false" customHeight="false" outlineLevel="0" collapsed="false">
      <c r="A115" s="0" t="s">
        <v>145</v>
      </c>
      <c r="C115" s="0" t="s">
        <v>422</v>
      </c>
      <c r="E115" s="0" t="s">
        <v>122</v>
      </c>
      <c r="F115" s="0" t="s">
        <v>272</v>
      </c>
      <c r="H115" s="0" t="n">
        <v>5</v>
      </c>
      <c r="I115" s="0" t="n">
        <v>0.00988</v>
      </c>
      <c r="Q115" s="0" t="s">
        <v>534</v>
      </c>
    </row>
    <row r="116" customFormat="false" ht="14.5" hidden="false" customHeight="false" outlineLevel="0" collapsed="false">
      <c r="A116" s="0" t="s">
        <v>145</v>
      </c>
      <c r="C116" s="0" t="s">
        <v>442</v>
      </c>
      <c r="E116" s="0" t="s">
        <v>122</v>
      </c>
      <c r="F116" s="0" t="s">
        <v>272</v>
      </c>
      <c r="H116" s="0" t="n">
        <v>1</v>
      </c>
      <c r="Q116" s="0" t="n">
        <v>3.818</v>
      </c>
    </row>
    <row r="117" customFormat="false" ht="14.5" hidden="false" customHeight="false" outlineLevel="0" collapsed="false">
      <c r="A117" s="0" t="s">
        <v>145</v>
      </c>
      <c r="C117" s="0" t="s">
        <v>418</v>
      </c>
      <c r="E117" s="0" t="s">
        <v>122</v>
      </c>
      <c r="F117" s="0" t="s">
        <v>272</v>
      </c>
      <c r="H117" s="0" t="n">
        <v>1</v>
      </c>
      <c r="Q117" s="0" t="n">
        <v>3.324</v>
      </c>
    </row>
    <row r="118" customFormat="false" ht="14.5" hidden="false" customHeight="false" outlineLevel="0" collapsed="false">
      <c r="A118" s="0" t="s">
        <v>145</v>
      </c>
      <c r="C118" s="0" t="s">
        <v>428</v>
      </c>
      <c r="E118" s="0" t="s">
        <v>122</v>
      </c>
      <c r="F118" s="0" t="s">
        <v>272</v>
      </c>
      <c r="H118" s="0" t="n">
        <v>1</v>
      </c>
      <c r="Q118" s="0" t="n">
        <v>2.591</v>
      </c>
    </row>
    <row r="119" customFormat="false" ht="14.5" hidden="false" customHeight="false" outlineLevel="0" collapsed="false">
      <c r="A119" s="0" t="s">
        <v>145</v>
      </c>
      <c r="C119" s="0" t="s">
        <v>450</v>
      </c>
      <c r="E119" s="0" t="s">
        <v>122</v>
      </c>
      <c r="F119" s="0" t="s">
        <v>272</v>
      </c>
      <c r="H119" s="0" t="n">
        <v>1</v>
      </c>
      <c r="Q119" s="0" t="n">
        <v>2.37</v>
      </c>
    </row>
    <row r="120" customFormat="false" ht="14.5" hidden="false" customHeight="false" outlineLevel="0" collapsed="false">
      <c r="A120" s="0" t="s">
        <v>145</v>
      </c>
      <c r="C120" s="0" t="s">
        <v>535</v>
      </c>
      <c r="E120" s="0" t="s">
        <v>122</v>
      </c>
      <c r="F120" s="0" t="s">
        <v>272</v>
      </c>
      <c r="H120" s="0" t="n">
        <v>1</v>
      </c>
      <c r="Q120" s="0" t="n">
        <v>2.25</v>
      </c>
    </row>
    <row r="121" customFormat="false" ht="14.5" hidden="false" customHeight="false" outlineLevel="0" collapsed="false">
      <c r="A121" s="0" t="s">
        <v>536</v>
      </c>
      <c r="C121" s="0" t="n">
        <v>25</v>
      </c>
      <c r="E121" s="0" t="s">
        <v>122</v>
      </c>
      <c r="F121" s="0" t="s">
        <v>272</v>
      </c>
      <c r="H121" s="0" t="n">
        <v>0.5</v>
      </c>
      <c r="Q121" s="0" t="n">
        <v>4.297</v>
      </c>
    </row>
    <row r="122" customFormat="false" ht="14.5" hidden="false" customHeight="false" outlineLevel="0" collapsed="false">
      <c r="A122" s="0" t="s">
        <v>536</v>
      </c>
      <c r="C122" s="0" t="n">
        <v>25</v>
      </c>
      <c r="E122" s="0" t="s">
        <v>122</v>
      </c>
      <c r="F122" s="0" t="s">
        <v>272</v>
      </c>
      <c r="H122" s="0" t="n">
        <v>1</v>
      </c>
      <c r="Q122" s="0" t="n">
        <v>4.357</v>
      </c>
    </row>
    <row r="123" customFormat="false" ht="14.5" hidden="false" customHeight="false" outlineLevel="0" collapsed="false">
      <c r="A123" s="0" t="s">
        <v>536</v>
      </c>
      <c r="C123" s="0" t="n">
        <v>25</v>
      </c>
      <c r="E123" s="0" t="s">
        <v>122</v>
      </c>
      <c r="F123" s="0" t="s">
        <v>272</v>
      </c>
      <c r="H123" s="0" t="n">
        <v>3</v>
      </c>
      <c r="Q123" s="0" t="n">
        <v>4.565</v>
      </c>
    </row>
    <row r="124" customFormat="false" ht="14.5" hidden="false" customHeight="false" outlineLevel="0" collapsed="false">
      <c r="A124" s="0" t="s">
        <v>536</v>
      </c>
      <c r="C124" s="0" t="n">
        <v>25</v>
      </c>
      <c r="E124" s="0" t="s">
        <v>122</v>
      </c>
      <c r="F124" s="0" t="s">
        <v>272</v>
      </c>
      <c r="H124" s="0" t="n">
        <v>5</v>
      </c>
      <c r="Q124" s="0" t="n">
        <v>4.75</v>
      </c>
    </row>
    <row r="194" customFormat="false" ht="14.5" hidden="true" customHeight="false" outlineLevel="0" collapsed="false">
      <c r="A194" s="0" t="str">
        <f aca="false">references!B$9</f>
        <v>MEY2006</v>
      </c>
      <c r="B194" s="0" t="n">
        <v>1</v>
      </c>
      <c r="C194" s="0" t="n">
        <v>25</v>
      </c>
      <c r="D194" s="0" t="str">
        <f aca="false">references_description!F$14</f>
        <v>SiO2(am)</v>
      </c>
      <c r="E194" s="0" t="str">
        <f aca="false">references_description!G$20</f>
        <v>NaCl</v>
      </c>
      <c r="F194" s="0" t="str">
        <f aca="false">references_description!H$20</f>
        <v>CaCl2</v>
      </c>
      <c r="H194" s="0" t="n">
        <v>0</v>
      </c>
      <c r="I194" s="0" t="n">
        <v>0</v>
      </c>
      <c r="K194" s="0" t="n">
        <v>0.018829</v>
      </c>
    </row>
    <row r="195" customFormat="false" ht="14.5" hidden="true" customHeight="false" outlineLevel="0" collapsed="false">
      <c r="A195" s="0" t="str">
        <f aca="false">references!B$9</f>
        <v>MEY2006</v>
      </c>
      <c r="B195" s="0" t="n">
        <v>2</v>
      </c>
      <c r="C195" s="0" t="n">
        <v>25</v>
      </c>
      <c r="D195" s="0" t="str">
        <f aca="false">references_description!F$14</f>
        <v>SiO2(am)</v>
      </c>
      <c r="E195" s="0" t="str">
        <f aca="false">references_description!G$20</f>
        <v>NaCl</v>
      </c>
      <c r="F195" s="0" t="str">
        <f aca="false">references_description!H$20</f>
        <v>CaCl2</v>
      </c>
      <c r="H195" s="0" t="n">
        <v>4.5</v>
      </c>
      <c r="I195" s="0" t="n">
        <v>0.5</v>
      </c>
      <c r="K195" s="0" t="n">
        <v>0.005336</v>
      </c>
    </row>
    <row r="196" customFormat="false" ht="14.5" hidden="true" customHeight="false" outlineLevel="0" collapsed="false">
      <c r="A196" s="0" t="str">
        <f aca="false">references!B$9</f>
        <v>MEY2006</v>
      </c>
      <c r="B196" s="0" t="n">
        <v>3</v>
      </c>
      <c r="C196" s="0" t="n">
        <v>25</v>
      </c>
      <c r="D196" s="0" t="str">
        <f aca="false">references_description!F$14</f>
        <v>SiO2(am)</v>
      </c>
      <c r="E196" s="0" t="str">
        <f aca="false">references_description!G$20</f>
        <v>NaCl</v>
      </c>
      <c r="F196" s="0" t="str">
        <f aca="false">references_description!H$20</f>
        <v>CaCl2</v>
      </c>
      <c r="H196" s="0" t="n">
        <v>3.5</v>
      </c>
      <c r="I196" s="0" t="n">
        <v>0.5</v>
      </c>
      <c r="K196" s="0" t="n">
        <v>0.006972</v>
      </c>
    </row>
    <row r="197" customFormat="false" ht="14.5" hidden="true" customHeight="false" outlineLevel="0" collapsed="false">
      <c r="A197" s="0" t="str">
        <f aca="false">references!B$9</f>
        <v>MEY2006</v>
      </c>
      <c r="B197" s="0" t="n">
        <v>4</v>
      </c>
      <c r="C197" s="0" t="n">
        <v>25</v>
      </c>
      <c r="D197" s="0" t="str">
        <f aca="false">references_description!F$14</f>
        <v>SiO2(am)</v>
      </c>
      <c r="E197" s="0" t="str">
        <f aca="false">references_description!G$20</f>
        <v>NaCl</v>
      </c>
      <c r="F197" s="0" t="str">
        <f aca="false">references_description!H$20</f>
        <v>CaCl2</v>
      </c>
      <c r="H197" s="0" t="n">
        <v>2.5</v>
      </c>
      <c r="I197" s="0" t="n">
        <v>0.5</v>
      </c>
      <c r="K197" s="0" t="n">
        <v>0.008237</v>
      </c>
    </row>
    <row r="198" customFormat="false" ht="14.5" hidden="true" customHeight="false" outlineLevel="0" collapsed="false">
      <c r="A198" s="0" t="str">
        <f aca="false">references!B$9</f>
        <v>MEY2006</v>
      </c>
      <c r="B198" s="0" t="n">
        <v>5</v>
      </c>
      <c r="C198" s="0" t="n">
        <v>25</v>
      </c>
      <c r="D198" s="0" t="str">
        <f aca="false">references_description!F$14</f>
        <v>SiO2(am)</v>
      </c>
      <c r="E198" s="0" t="str">
        <f aca="false">references_description!G$20</f>
        <v>NaCl</v>
      </c>
      <c r="F198" s="0" t="str">
        <f aca="false">references_description!H$20</f>
        <v>CaCl2</v>
      </c>
      <c r="H198" s="0" t="n">
        <v>1.5</v>
      </c>
      <c r="I198" s="0" t="n">
        <v>0.5</v>
      </c>
      <c r="K198" s="0" t="n">
        <v>0.010157</v>
      </c>
    </row>
    <row r="199" customFormat="false" ht="14.5" hidden="true" customHeight="false" outlineLevel="0" collapsed="false">
      <c r="A199" s="0" t="str">
        <f aca="false">references!B$9</f>
        <v>MEY2006</v>
      </c>
      <c r="B199" s="0" t="n">
        <v>6</v>
      </c>
      <c r="C199" s="0" t="n">
        <v>25</v>
      </c>
      <c r="D199" s="0" t="str">
        <f aca="false">references_description!F$14</f>
        <v>SiO2(am)</v>
      </c>
      <c r="E199" s="0" t="str">
        <f aca="false">references_description!G$20</f>
        <v>NaCl</v>
      </c>
      <c r="F199" s="0" t="str">
        <f aca="false">references_description!H$20</f>
        <v>CaCl2</v>
      </c>
      <c r="H199" s="0" t="n">
        <v>0.5</v>
      </c>
      <c r="I199" s="0" t="n">
        <v>0.5</v>
      </c>
      <c r="K199" s="0" t="n">
        <v>0.012702</v>
      </c>
    </row>
    <row r="200" customFormat="false" ht="14.5" hidden="true" customHeight="false" outlineLevel="0" collapsed="false">
      <c r="A200" s="0" t="str">
        <f aca="false">references!B$9</f>
        <v>MEY2006</v>
      </c>
      <c r="B200" s="0" t="n">
        <v>7</v>
      </c>
      <c r="C200" s="0" t="n">
        <v>25</v>
      </c>
      <c r="D200" s="0" t="str">
        <f aca="false">references_description!F$14</f>
        <v>SiO2(am)</v>
      </c>
      <c r="E200" s="0" t="str">
        <f aca="false">references_description!G$20</f>
        <v>NaCl</v>
      </c>
      <c r="F200" s="0" t="str">
        <f aca="false">references_description!H$20</f>
        <v>CaCl2</v>
      </c>
      <c r="H200" s="0" t="n">
        <v>3</v>
      </c>
      <c r="I200" s="0" t="n">
        <v>1</v>
      </c>
      <c r="K200" s="0" t="n">
        <v>0.005491</v>
      </c>
    </row>
    <row r="201" customFormat="false" ht="14.5" hidden="true" customHeight="false" outlineLevel="0" collapsed="false">
      <c r="A201" s="0" t="str">
        <f aca="false">references!B$9</f>
        <v>MEY2006</v>
      </c>
      <c r="B201" s="0" t="n">
        <v>8</v>
      </c>
      <c r="C201" s="0" t="n">
        <v>25</v>
      </c>
      <c r="D201" s="0" t="str">
        <f aca="false">references_description!F$14</f>
        <v>SiO2(am)</v>
      </c>
      <c r="E201" s="0" t="str">
        <f aca="false">references_description!G$20</f>
        <v>NaCl</v>
      </c>
      <c r="F201" s="0" t="str">
        <f aca="false">references_description!H$20</f>
        <v>CaCl2</v>
      </c>
      <c r="H201" s="0" t="n">
        <v>2</v>
      </c>
      <c r="I201" s="0" t="n">
        <v>1</v>
      </c>
      <c r="K201" s="0" t="n">
        <v>0.006672</v>
      </c>
    </row>
    <row r="202" customFormat="false" ht="14.5" hidden="true" customHeight="false" outlineLevel="0" collapsed="false">
      <c r="A202" s="0" t="str">
        <f aca="false">references!B$9</f>
        <v>MEY2006</v>
      </c>
      <c r="B202" s="0" t="n">
        <v>9</v>
      </c>
      <c r="C202" s="0" t="n">
        <v>25</v>
      </c>
      <c r="D202" s="0" t="str">
        <f aca="false">references_description!F$14</f>
        <v>SiO2(am)</v>
      </c>
      <c r="E202" s="0" t="str">
        <f aca="false">references_description!G$20</f>
        <v>NaCl</v>
      </c>
      <c r="F202" s="0" t="str">
        <f aca="false">references_description!H$20</f>
        <v>CaCl2</v>
      </c>
      <c r="H202" s="0" t="n">
        <v>1</v>
      </c>
      <c r="I202" s="0" t="n">
        <v>1</v>
      </c>
      <c r="K202" s="0" t="n">
        <v>0.008576</v>
      </c>
    </row>
    <row r="203" customFormat="false" ht="14.5" hidden="true" customHeight="false" outlineLevel="0" collapsed="false">
      <c r="A203" s="0" t="str">
        <f aca="false">references!B$9</f>
        <v>MEY2006</v>
      </c>
      <c r="B203" s="0" t="n">
        <v>10</v>
      </c>
      <c r="C203" s="0" t="n">
        <v>25</v>
      </c>
      <c r="D203" s="0" t="str">
        <f aca="false">references_description!F$14</f>
        <v>SiO2(am)</v>
      </c>
      <c r="E203" s="0" t="str">
        <f aca="false">references_description!G$20</f>
        <v>NaCl</v>
      </c>
      <c r="F203" s="0" t="str">
        <f aca="false">references_description!H$20</f>
        <v>CaCl2</v>
      </c>
      <c r="H203" s="0" t="n">
        <v>2.5</v>
      </c>
      <c r="I203" s="0" t="n">
        <v>1.5</v>
      </c>
      <c r="K203" s="0" t="n">
        <v>0.004687</v>
      </c>
    </row>
    <row r="204" customFormat="false" ht="14.5" hidden="true" customHeight="false" outlineLevel="0" collapsed="false">
      <c r="A204" s="0" t="str">
        <f aca="false">references!B$9</f>
        <v>MEY2006</v>
      </c>
      <c r="B204" s="0" t="n">
        <v>11</v>
      </c>
      <c r="C204" s="0" t="n">
        <v>25</v>
      </c>
      <c r="D204" s="0" t="str">
        <f aca="false">references_description!F$14</f>
        <v>SiO2(am)</v>
      </c>
      <c r="E204" s="0" t="str">
        <f aca="false">references_description!G$20</f>
        <v>NaCl</v>
      </c>
      <c r="F204" s="0" t="str">
        <f aca="false">references_description!H$20</f>
        <v>CaCl2</v>
      </c>
      <c r="H204" s="0" t="n">
        <v>1.5</v>
      </c>
      <c r="I204" s="0" t="n">
        <v>1.5</v>
      </c>
      <c r="K204" s="0" t="n">
        <v>0.005125</v>
      </c>
    </row>
    <row r="205" customFormat="false" ht="14.5" hidden="true" customHeight="false" outlineLevel="0" collapsed="false">
      <c r="A205" s="0" t="str">
        <f aca="false">references!B$9</f>
        <v>MEY2006</v>
      </c>
      <c r="B205" s="0" t="n">
        <v>12</v>
      </c>
      <c r="C205" s="0" t="n">
        <v>25</v>
      </c>
      <c r="D205" s="0" t="str">
        <f aca="false">references_description!F$14</f>
        <v>SiO2(am)</v>
      </c>
      <c r="E205" s="0" t="str">
        <f aca="false">references_description!G$20</f>
        <v>NaCl</v>
      </c>
      <c r="F205" s="0" t="str">
        <f aca="false">references_description!H$20</f>
        <v>CaCl2</v>
      </c>
      <c r="H205" s="0" t="n">
        <v>0.5</v>
      </c>
      <c r="I205" s="0" t="n">
        <v>1.5</v>
      </c>
      <c r="K205" s="0" t="n">
        <v>0.006213</v>
      </c>
    </row>
    <row r="206" customFormat="false" ht="14.5" hidden="true" customHeight="false" outlineLevel="0" collapsed="false">
      <c r="A206" s="0" t="str">
        <f aca="false">references!B$9</f>
        <v>MEY2006</v>
      </c>
      <c r="B206" s="0" t="n">
        <v>13</v>
      </c>
      <c r="C206" s="0" t="n">
        <v>25</v>
      </c>
      <c r="D206" s="0" t="str">
        <f aca="false">references_description!F$14</f>
        <v>SiO2(am)</v>
      </c>
      <c r="E206" s="0" t="str">
        <f aca="false">references_description!G$20</f>
        <v>NaCl</v>
      </c>
      <c r="F206" s="0" t="str">
        <f aca="false">references_description!H$20</f>
        <v>CaCl2</v>
      </c>
      <c r="H206" s="0" t="n">
        <v>2</v>
      </c>
      <c r="I206" s="0" t="n">
        <v>2</v>
      </c>
      <c r="K206" s="0" t="n">
        <v>0.004215</v>
      </c>
    </row>
    <row r="207" customFormat="false" ht="14.5" hidden="true" customHeight="false" outlineLevel="0" collapsed="false">
      <c r="A207" s="0" t="str">
        <f aca="false">references!B$9</f>
        <v>MEY2006</v>
      </c>
      <c r="B207" s="0" t="n">
        <v>14</v>
      </c>
      <c r="C207" s="0" t="n">
        <v>25</v>
      </c>
      <c r="D207" s="0" t="str">
        <f aca="false">references_description!F$14</f>
        <v>SiO2(am)</v>
      </c>
      <c r="E207" s="0" t="str">
        <f aca="false">references_description!G$20</f>
        <v>NaCl</v>
      </c>
      <c r="F207" s="0" t="str">
        <f aca="false">references_description!H$20</f>
        <v>CaCl2</v>
      </c>
      <c r="H207" s="0" t="n">
        <v>1</v>
      </c>
      <c r="I207" s="0" t="n">
        <v>2</v>
      </c>
      <c r="K207" s="0" t="n">
        <v>0.004248</v>
      </c>
    </row>
    <row r="208" customFormat="false" ht="14.5" hidden="true" customHeight="false" outlineLevel="0" collapsed="false">
      <c r="A208" s="0" t="str">
        <f aca="false">references!B$9</f>
        <v>MEY2006</v>
      </c>
      <c r="B208" s="0" t="n">
        <v>15</v>
      </c>
      <c r="C208" s="0" t="n">
        <v>25</v>
      </c>
      <c r="D208" s="0" t="str">
        <f aca="false">references_description!F$14</f>
        <v>SiO2(am)</v>
      </c>
      <c r="E208" s="0" t="str">
        <f aca="false">references_description!G$20</f>
        <v>NaCl</v>
      </c>
      <c r="F208" s="0" t="str">
        <f aca="false">references_description!H$20</f>
        <v>CaCl2</v>
      </c>
      <c r="H208" s="0" t="n">
        <v>1.5</v>
      </c>
      <c r="I208" s="0" t="n">
        <v>2.5</v>
      </c>
      <c r="K208" s="0" t="n">
        <v>0.002773</v>
      </c>
    </row>
    <row r="209" customFormat="false" ht="14.5" hidden="true" customHeight="false" outlineLevel="0" collapsed="false">
      <c r="A209" s="0" t="str">
        <f aca="false">references!B$9</f>
        <v>MEY2006</v>
      </c>
      <c r="B209" s="0" t="n">
        <v>16</v>
      </c>
      <c r="C209" s="0" t="n">
        <v>25</v>
      </c>
      <c r="D209" s="0" t="str">
        <f aca="false">references_description!F$14</f>
        <v>SiO2(am)</v>
      </c>
      <c r="E209" s="0" t="str">
        <f aca="false">references_description!G$20</f>
        <v>NaCl</v>
      </c>
      <c r="F209" s="0" t="str">
        <f aca="false">references_description!H$20</f>
        <v>CaCl2</v>
      </c>
      <c r="H209" s="0" t="n">
        <v>0.5</v>
      </c>
      <c r="I209" s="0" t="n">
        <v>2.5</v>
      </c>
      <c r="K209" s="0" t="n">
        <v>0.00323</v>
      </c>
    </row>
    <row r="210" customFormat="false" ht="14.5" hidden="true" customHeight="false" outlineLevel="0" collapsed="false">
      <c r="A210" s="0" t="str">
        <f aca="false">references!B$9</f>
        <v>MEY2006</v>
      </c>
      <c r="B210" s="0" t="n">
        <v>17</v>
      </c>
      <c r="C210" s="0" t="n">
        <v>25</v>
      </c>
      <c r="D210" s="0" t="str">
        <f aca="false">references_description!F$14</f>
        <v>SiO2(am)</v>
      </c>
      <c r="E210" s="0" t="str">
        <f aca="false">references_description!G$20</f>
        <v>NaCl</v>
      </c>
      <c r="F210" s="0" t="str">
        <f aca="false">references_description!H$20</f>
        <v>CaCl2</v>
      </c>
      <c r="H210" s="0" t="n">
        <v>1</v>
      </c>
      <c r="I210" s="0" t="n">
        <v>3</v>
      </c>
      <c r="K210" s="0" t="n">
        <v>0.00205</v>
      </c>
    </row>
    <row r="211" customFormat="false" ht="14.5" hidden="true" customHeight="false" outlineLevel="0" collapsed="false">
      <c r="A211" s="0" t="str">
        <f aca="false">references!B$9</f>
        <v>MEY2006</v>
      </c>
      <c r="B211" s="0" t="n">
        <v>18</v>
      </c>
      <c r="C211" s="0" t="n">
        <v>25</v>
      </c>
      <c r="D211" s="0" t="str">
        <f aca="false">references_description!F$14</f>
        <v>SiO2(am)</v>
      </c>
      <c r="E211" s="0" t="str">
        <f aca="false">references_description!G$20</f>
        <v>NaCl</v>
      </c>
      <c r="F211" s="0" t="str">
        <f aca="false">references_description!H$20</f>
        <v>CaCl2</v>
      </c>
      <c r="H211" s="0" t="n">
        <v>0.5</v>
      </c>
      <c r="I211" s="0" t="n">
        <v>3.5</v>
      </c>
      <c r="K211" s="0" t="n">
        <v>0.001589</v>
      </c>
    </row>
    <row r="212" customFormat="false" ht="14.5" hidden="true" customHeight="false" outlineLevel="0" collapsed="false">
      <c r="A212" s="0" t="str">
        <f aca="false">references!B$9</f>
        <v>MEY2006</v>
      </c>
      <c r="B212" s="0" t="n">
        <v>1</v>
      </c>
      <c r="C212" s="0" t="n">
        <v>25</v>
      </c>
      <c r="D212" s="0" t="str">
        <f aca="false">references_description!F$14</f>
        <v>SiO2(am)</v>
      </c>
      <c r="E212" s="0" t="str">
        <f aca="false">references_description!G$22</f>
        <v>KCl</v>
      </c>
      <c r="F212" s="0" t="str">
        <f aca="false">references_description!H$22</f>
        <v>CaCl2</v>
      </c>
      <c r="H212" s="0" t="n">
        <v>0</v>
      </c>
      <c r="I212" s="0" t="n">
        <v>0</v>
      </c>
      <c r="K212" s="0" t="n">
        <v>0.0018896</v>
      </c>
    </row>
    <row r="213" customFormat="false" ht="14.5" hidden="true" customHeight="false" outlineLevel="0" collapsed="false">
      <c r="A213" s="0" t="str">
        <f aca="false">references!B$9</f>
        <v>MEY2006</v>
      </c>
      <c r="B213" s="0" t="n">
        <v>2</v>
      </c>
      <c r="C213" s="0" t="n">
        <v>25</v>
      </c>
      <c r="D213" s="0" t="str">
        <f aca="false">references_description!F$14</f>
        <v>SiO2(am)</v>
      </c>
      <c r="E213" s="0" t="str">
        <f aca="false">references_description!G$22</f>
        <v>KCl</v>
      </c>
      <c r="F213" s="0" t="str">
        <f aca="false">references_description!H$22</f>
        <v>CaCl2</v>
      </c>
      <c r="H213" s="0" t="n">
        <v>3.5</v>
      </c>
      <c r="I213" s="0" t="n">
        <v>0.5</v>
      </c>
      <c r="K213" s="0" t="n">
        <v>0.0012361</v>
      </c>
    </row>
    <row r="214" customFormat="false" ht="14.5" hidden="true" customHeight="false" outlineLevel="0" collapsed="false">
      <c r="A214" s="0" t="str">
        <f aca="false">references!B$9</f>
        <v>MEY2006</v>
      </c>
      <c r="B214" s="0" t="n">
        <v>3</v>
      </c>
      <c r="C214" s="0" t="n">
        <v>25</v>
      </c>
      <c r="D214" s="0" t="str">
        <f aca="false">references_description!F$14</f>
        <v>SiO2(am)</v>
      </c>
      <c r="E214" s="0" t="str">
        <f aca="false">references_description!G$22</f>
        <v>KCl</v>
      </c>
      <c r="F214" s="0" t="str">
        <f aca="false">references_description!H$22</f>
        <v>CaCl2</v>
      </c>
      <c r="H214" s="0" t="n">
        <v>3</v>
      </c>
      <c r="I214" s="0" t="n">
        <v>0.5</v>
      </c>
      <c r="K214" s="0" t="n">
        <v>0.001259</v>
      </c>
    </row>
    <row r="215" customFormat="false" ht="14.5" hidden="true" customHeight="false" outlineLevel="0" collapsed="false">
      <c r="A215" s="0" t="str">
        <f aca="false">references!B$9</f>
        <v>MEY2006</v>
      </c>
      <c r="B215" s="0" t="n">
        <v>4</v>
      </c>
      <c r="C215" s="0" t="n">
        <v>25</v>
      </c>
      <c r="D215" s="0" t="str">
        <f aca="false">references_description!F$14</f>
        <v>SiO2(am)</v>
      </c>
      <c r="E215" s="0" t="str">
        <f aca="false">references_description!G$22</f>
        <v>KCl</v>
      </c>
      <c r="F215" s="0" t="str">
        <f aca="false">references_description!H$22</f>
        <v>CaCl2</v>
      </c>
      <c r="H215" s="0" t="n">
        <v>2.5</v>
      </c>
      <c r="I215" s="0" t="n">
        <v>0.5</v>
      </c>
      <c r="K215" s="0" t="n">
        <v>0.0012734</v>
      </c>
    </row>
    <row r="216" customFormat="false" ht="14.5" hidden="true" customHeight="false" outlineLevel="0" collapsed="false">
      <c r="A216" s="0" t="str">
        <f aca="false">references!B$9</f>
        <v>MEY2006</v>
      </c>
      <c r="B216" s="0" t="n">
        <v>5</v>
      </c>
      <c r="C216" s="0" t="n">
        <v>25</v>
      </c>
      <c r="D216" s="0" t="str">
        <f aca="false">references_description!F$14</f>
        <v>SiO2(am)</v>
      </c>
      <c r="E216" s="0" t="str">
        <f aca="false">references_description!G$22</f>
        <v>KCl</v>
      </c>
      <c r="F216" s="0" t="str">
        <f aca="false">references_description!H$22</f>
        <v>CaCl2</v>
      </c>
      <c r="H216" s="0" t="n">
        <v>2</v>
      </c>
      <c r="I216" s="0" t="n">
        <v>0.5</v>
      </c>
      <c r="K216" s="0" t="n">
        <v>0.0013599</v>
      </c>
    </row>
    <row r="217" customFormat="false" ht="14.5" hidden="true" customHeight="false" outlineLevel="0" collapsed="false">
      <c r="A217" s="0" t="str">
        <f aca="false">references!B$9</f>
        <v>MEY2006</v>
      </c>
      <c r="B217" s="0" t="n">
        <v>6</v>
      </c>
      <c r="C217" s="0" t="n">
        <v>25</v>
      </c>
      <c r="D217" s="0" t="str">
        <f aca="false">references_description!F$14</f>
        <v>SiO2(am)</v>
      </c>
      <c r="E217" s="0" t="str">
        <f aca="false">references_description!G$22</f>
        <v>KCl</v>
      </c>
      <c r="F217" s="0" t="str">
        <f aca="false">references_description!H$22</f>
        <v>CaCl2</v>
      </c>
      <c r="H217" s="0" t="n">
        <v>1.5</v>
      </c>
      <c r="I217" s="0" t="n">
        <v>0.5</v>
      </c>
      <c r="K217" s="0" t="n">
        <v>0.0013761</v>
      </c>
    </row>
    <row r="218" customFormat="false" ht="14.5" hidden="true" customHeight="false" outlineLevel="0" collapsed="false">
      <c r="A218" s="0" t="str">
        <f aca="false">references!B$9</f>
        <v>MEY2006</v>
      </c>
      <c r="B218" s="0" t="n">
        <v>7</v>
      </c>
      <c r="C218" s="0" t="n">
        <v>25</v>
      </c>
      <c r="D218" s="0" t="str">
        <f aca="false">references_description!F$14</f>
        <v>SiO2(am)</v>
      </c>
      <c r="E218" s="0" t="str">
        <f aca="false">references_description!G$22</f>
        <v>KCl</v>
      </c>
      <c r="F218" s="0" t="str">
        <f aca="false">references_description!H$22</f>
        <v>CaCl2</v>
      </c>
      <c r="H218" s="0" t="n">
        <v>0.5</v>
      </c>
      <c r="I218" s="0" t="n">
        <v>0.5</v>
      </c>
      <c r="K218" s="0" t="n">
        <v>0.0014087</v>
      </c>
    </row>
    <row r="219" customFormat="false" ht="14.5" hidden="true" customHeight="false" outlineLevel="0" collapsed="false">
      <c r="A219" s="0" t="str">
        <f aca="false">references!B$9</f>
        <v>MEY2006</v>
      </c>
      <c r="B219" s="0" t="n">
        <v>8</v>
      </c>
      <c r="C219" s="0" t="n">
        <v>25</v>
      </c>
      <c r="D219" s="0" t="str">
        <f aca="false">references_description!F$14</f>
        <v>SiO2(am)</v>
      </c>
      <c r="E219" s="0" t="str">
        <f aca="false">references_description!G$22</f>
        <v>KCl</v>
      </c>
      <c r="F219" s="0" t="str">
        <f aca="false">references_description!H$22</f>
        <v>CaCl2</v>
      </c>
      <c r="H219" s="0" t="n">
        <v>2.5</v>
      </c>
      <c r="I219" s="0" t="n">
        <v>1</v>
      </c>
      <c r="K219" s="0" t="n">
        <v>0.0009979</v>
      </c>
    </row>
    <row r="220" customFormat="false" ht="14.5" hidden="true" customHeight="false" outlineLevel="0" collapsed="false">
      <c r="A220" s="0" t="str">
        <f aca="false">references!B$9</f>
        <v>MEY2006</v>
      </c>
      <c r="B220" s="0" t="n">
        <v>9</v>
      </c>
      <c r="C220" s="0" t="n">
        <v>25</v>
      </c>
      <c r="D220" s="0" t="str">
        <f aca="false">references_description!F$14</f>
        <v>SiO2(am)</v>
      </c>
      <c r="E220" s="0" t="str">
        <f aca="false">references_description!G$22</f>
        <v>KCl</v>
      </c>
      <c r="F220" s="0" t="str">
        <f aca="false">references_description!H$22</f>
        <v>CaCl2</v>
      </c>
      <c r="H220" s="0" t="n">
        <v>1.5</v>
      </c>
      <c r="I220" s="0" t="n">
        <v>1</v>
      </c>
      <c r="K220" s="0" t="n">
        <v>0.0009783</v>
      </c>
    </row>
    <row r="221" customFormat="false" ht="14.5" hidden="true" customHeight="false" outlineLevel="0" collapsed="false">
      <c r="A221" s="0" t="str">
        <f aca="false">references!B$9</f>
        <v>MEY2006</v>
      </c>
      <c r="B221" s="0" t="n">
        <v>10</v>
      </c>
      <c r="C221" s="0" t="n">
        <v>25</v>
      </c>
      <c r="D221" s="0" t="str">
        <f aca="false">references_description!F$14</f>
        <v>SiO2(am)</v>
      </c>
      <c r="E221" s="0" t="str">
        <f aca="false">references_description!G$22</f>
        <v>KCl</v>
      </c>
      <c r="F221" s="0" t="str">
        <f aca="false">references_description!H$22</f>
        <v>CaCl2</v>
      </c>
      <c r="H221" s="0" t="n">
        <v>1</v>
      </c>
      <c r="I221" s="0" t="n">
        <v>1</v>
      </c>
      <c r="K221" s="0" t="n">
        <v>0.0010237</v>
      </c>
    </row>
    <row r="222" customFormat="false" ht="14.5" hidden="true" customHeight="false" outlineLevel="0" collapsed="false">
      <c r="A222" s="0" t="str">
        <f aca="false">references!B$9</f>
        <v>MEY2006</v>
      </c>
      <c r="B222" s="0" t="n">
        <v>11</v>
      </c>
      <c r="C222" s="0" t="n">
        <v>25</v>
      </c>
      <c r="D222" s="0" t="str">
        <f aca="false">references_description!F$14</f>
        <v>SiO2(am)</v>
      </c>
      <c r="E222" s="0" t="str">
        <f aca="false">references_description!G$22</f>
        <v>KCl</v>
      </c>
      <c r="F222" s="0" t="str">
        <f aca="false">references_description!H$22</f>
        <v>CaCl2</v>
      </c>
      <c r="H222" s="0" t="n">
        <v>0.5</v>
      </c>
      <c r="I222" s="0" t="n">
        <v>1</v>
      </c>
      <c r="K222" s="0" t="n">
        <v>0.0010418</v>
      </c>
    </row>
    <row r="223" customFormat="false" ht="14.5" hidden="true" customHeight="false" outlineLevel="0" collapsed="false">
      <c r="A223" s="0" t="str">
        <f aca="false">references!B$9</f>
        <v>MEY2006</v>
      </c>
      <c r="B223" s="0" t="n">
        <v>12</v>
      </c>
      <c r="C223" s="0" t="n">
        <v>25</v>
      </c>
      <c r="D223" s="0" t="str">
        <f aca="false">references_description!F$14</f>
        <v>SiO2(am)</v>
      </c>
      <c r="E223" s="0" t="str">
        <f aca="false">references_description!G$22</f>
        <v>KCl</v>
      </c>
      <c r="F223" s="0" t="str">
        <f aca="false">references_description!H$22</f>
        <v>CaCl2</v>
      </c>
      <c r="H223" s="0" t="n">
        <v>2</v>
      </c>
      <c r="I223" s="0" t="n">
        <v>1.5</v>
      </c>
      <c r="K223" s="0" t="n">
        <v>0.0007483</v>
      </c>
    </row>
    <row r="224" customFormat="false" ht="14.5" hidden="true" customHeight="false" outlineLevel="0" collapsed="false">
      <c r="A224" s="0" t="str">
        <f aca="false">references!B$9</f>
        <v>MEY2006</v>
      </c>
      <c r="B224" s="0" t="n">
        <v>13</v>
      </c>
      <c r="C224" s="0" t="n">
        <v>25</v>
      </c>
      <c r="D224" s="0" t="str">
        <f aca="false">references_description!F$14</f>
        <v>SiO2(am)</v>
      </c>
      <c r="E224" s="0" t="str">
        <f aca="false">references_description!G$22</f>
        <v>KCl</v>
      </c>
      <c r="F224" s="0" t="str">
        <f aca="false">references_description!H$22</f>
        <v>CaCl2</v>
      </c>
      <c r="H224" s="0" t="n">
        <v>1</v>
      </c>
      <c r="I224" s="0" t="n">
        <v>1.5</v>
      </c>
      <c r="K224" s="0" t="n">
        <v>0.0007564</v>
      </c>
    </row>
    <row r="225" customFormat="false" ht="14.5" hidden="true" customHeight="false" outlineLevel="0" collapsed="false">
      <c r="A225" s="0" t="str">
        <f aca="false">references!B$9</f>
        <v>MEY2006</v>
      </c>
      <c r="B225" s="0" t="n">
        <v>14</v>
      </c>
      <c r="C225" s="0" t="n">
        <v>25</v>
      </c>
      <c r="D225" s="0" t="str">
        <f aca="false">references_description!F$14</f>
        <v>SiO2(am)</v>
      </c>
      <c r="E225" s="0" t="str">
        <f aca="false">references_description!G$22</f>
        <v>KCl</v>
      </c>
      <c r="F225" s="0" t="str">
        <f aca="false">references_description!H$22</f>
        <v>CaCl2</v>
      </c>
      <c r="H225" s="0" t="n">
        <v>1.5</v>
      </c>
      <c r="I225" s="0" t="n">
        <v>2</v>
      </c>
      <c r="K225" s="0" t="n">
        <v>0.0005003</v>
      </c>
    </row>
    <row r="226" customFormat="false" ht="14.5" hidden="true" customHeight="false" outlineLevel="0" collapsed="false">
      <c r="A226" s="0" t="str">
        <f aca="false">references!B$9</f>
        <v>MEY2006</v>
      </c>
      <c r="B226" s="0" t="n">
        <v>15</v>
      </c>
      <c r="C226" s="0" t="n">
        <v>25</v>
      </c>
      <c r="D226" s="0" t="str">
        <f aca="false">references_description!F$14</f>
        <v>SiO2(am)</v>
      </c>
      <c r="E226" s="0" t="str">
        <f aca="false">references_description!G$22</f>
        <v>KCl</v>
      </c>
      <c r="F226" s="0" t="str">
        <f aca="false">references_description!H$22</f>
        <v>CaCl2</v>
      </c>
      <c r="H226" s="0" t="n">
        <v>1</v>
      </c>
      <c r="I226" s="0" t="n">
        <v>2</v>
      </c>
      <c r="K226" s="0" t="n">
        <v>0.0005505</v>
      </c>
    </row>
    <row r="227" customFormat="false" ht="14.5" hidden="true" customHeight="false" outlineLevel="0" collapsed="false">
      <c r="A227" s="0" t="str">
        <f aca="false">references!B$9</f>
        <v>MEY2006</v>
      </c>
      <c r="B227" s="0" t="n">
        <v>16</v>
      </c>
      <c r="C227" s="0" t="n">
        <v>25</v>
      </c>
      <c r="D227" s="0" t="str">
        <f aca="false">references_description!F$14</f>
        <v>SiO2(am)</v>
      </c>
      <c r="E227" s="0" t="str">
        <f aca="false">references_description!G$22</f>
        <v>KCl</v>
      </c>
      <c r="F227" s="0" t="str">
        <f aca="false">references_description!H$22</f>
        <v>CaCl2</v>
      </c>
      <c r="H227" s="0" t="n">
        <v>0.5</v>
      </c>
      <c r="I227" s="0" t="n">
        <v>2</v>
      </c>
      <c r="K227" s="0" t="n">
        <v>0.0005497</v>
      </c>
    </row>
    <row r="228" customFormat="false" ht="14.5" hidden="true" customHeight="false" outlineLevel="0" collapsed="false">
      <c r="A228" s="0" t="str">
        <f aca="false">references!B$9</f>
        <v>MEY2006</v>
      </c>
      <c r="B228" s="0" t="n">
        <v>17</v>
      </c>
      <c r="C228" s="0" t="n">
        <v>25</v>
      </c>
      <c r="D228" s="0" t="str">
        <f aca="false">references_description!F$14</f>
        <v>SiO2(am)</v>
      </c>
      <c r="E228" s="0" t="str">
        <f aca="false">references_description!G$22</f>
        <v>KCl</v>
      </c>
      <c r="F228" s="0" t="str">
        <f aca="false">references_description!H$22</f>
        <v>CaCl2</v>
      </c>
      <c r="H228" s="0" t="n">
        <v>1</v>
      </c>
      <c r="I228" s="0" t="n">
        <v>2.5</v>
      </c>
      <c r="K228" s="0" t="n">
        <v>0.0004024</v>
      </c>
    </row>
    <row r="229" customFormat="false" ht="14.5" hidden="true" customHeight="false" outlineLevel="0" collapsed="false">
      <c r="A229" s="0" t="str">
        <f aca="false">references!B$9</f>
        <v>MEY2006</v>
      </c>
      <c r="B229" s="0" t="n">
        <v>18</v>
      </c>
      <c r="C229" s="0" t="n">
        <v>25</v>
      </c>
      <c r="D229" s="0" t="str">
        <f aca="false">references_description!F$14</f>
        <v>SiO2(am)</v>
      </c>
      <c r="E229" s="0" t="str">
        <f aca="false">references_description!G$22</f>
        <v>KCl</v>
      </c>
      <c r="F229" s="0" t="str">
        <f aca="false">references_description!H$22</f>
        <v>CaCl2</v>
      </c>
      <c r="H229" s="0" t="n">
        <v>0.5</v>
      </c>
      <c r="I229" s="0" t="n">
        <v>3</v>
      </c>
      <c r="K229" s="0" t="n">
        <v>0.0002754</v>
      </c>
    </row>
    <row r="290" customFormat="false" ht="14.5" hidden="true" customHeight="false" outlineLevel="0" collapsed="false">
      <c r="A290" s="0" t="str">
        <f aca="false">references!B$9</f>
        <v>MEY2006</v>
      </c>
      <c r="B290" s="0" t="n">
        <v>1</v>
      </c>
      <c r="C290" s="0" t="n">
        <v>25</v>
      </c>
      <c r="D290" s="0" t="str">
        <f aca="false">references_description!F$14</f>
        <v>SiO2(am)</v>
      </c>
      <c r="E290" s="0" t="str">
        <f aca="false">references_description!G$24</f>
        <v>Na2SO4</v>
      </c>
      <c r="F290" s="0" t="str">
        <f aca="false">references_description!H$24</f>
        <v>K2SO4</v>
      </c>
      <c r="H290" s="0" t="n">
        <v>0</v>
      </c>
      <c r="I290" s="0" t="n">
        <v>0</v>
      </c>
      <c r="K290" s="0" t="n">
        <v>0.0019213</v>
      </c>
    </row>
    <row r="291" customFormat="false" ht="14.5" hidden="true" customHeight="false" outlineLevel="0" collapsed="false">
      <c r="A291" s="0" t="str">
        <f aca="false">references!B$9</f>
        <v>MEY2006</v>
      </c>
      <c r="B291" s="0" t="n">
        <v>2</v>
      </c>
      <c r="C291" s="0" t="n">
        <v>25</v>
      </c>
      <c r="D291" s="0" t="str">
        <f aca="false">references_description!F$14</f>
        <v>SiO2(am)</v>
      </c>
      <c r="E291" s="0" t="str">
        <f aca="false">references_description!G$24</f>
        <v>Na2SO4</v>
      </c>
      <c r="F291" s="0" t="str">
        <f aca="false">references_description!H$24</f>
        <v>K2SO4</v>
      </c>
      <c r="H291" s="0" t="n">
        <v>0.25</v>
      </c>
      <c r="I291" s="0" t="n">
        <v>0.1</v>
      </c>
      <c r="K291" s="0" t="n">
        <v>0.0024202</v>
      </c>
    </row>
    <row r="292" customFormat="false" ht="14.5" hidden="true" customHeight="false" outlineLevel="0" collapsed="false">
      <c r="A292" s="0" t="str">
        <f aca="false">references!B$9</f>
        <v>MEY2006</v>
      </c>
      <c r="B292" s="0" t="n">
        <v>3</v>
      </c>
      <c r="C292" s="0" t="n">
        <v>25</v>
      </c>
      <c r="D292" s="0" t="str">
        <f aca="false">references_description!F$14</f>
        <v>SiO2(am)</v>
      </c>
      <c r="E292" s="0" t="str">
        <f aca="false">references_description!G$24</f>
        <v>Na2SO4</v>
      </c>
      <c r="F292" s="0" t="str">
        <f aca="false">references_description!H$24</f>
        <v>K2SO4</v>
      </c>
      <c r="H292" s="0" t="n">
        <v>0.25</v>
      </c>
      <c r="I292" s="0" t="n">
        <v>0.3</v>
      </c>
      <c r="K292" s="0" t="n">
        <v>0.0025085</v>
      </c>
    </row>
    <row r="293" customFormat="false" ht="14.5" hidden="true" customHeight="false" outlineLevel="0" collapsed="false">
      <c r="A293" s="0" t="str">
        <f aca="false">references!B$9</f>
        <v>MEY2006</v>
      </c>
      <c r="B293" s="0" t="n">
        <v>4</v>
      </c>
      <c r="C293" s="0" t="n">
        <v>25</v>
      </c>
      <c r="D293" s="0" t="str">
        <f aca="false">references_description!F$14</f>
        <v>SiO2(am)</v>
      </c>
      <c r="E293" s="0" t="str">
        <f aca="false">references_description!G$24</f>
        <v>Na2SO4</v>
      </c>
      <c r="F293" s="0" t="str">
        <f aca="false">references_description!H$24</f>
        <v>K2SO4</v>
      </c>
      <c r="H293" s="0" t="n">
        <v>0.25</v>
      </c>
      <c r="I293" s="0" t="n">
        <v>0.5</v>
      </c>
      <c r="K293" s="0" t="n">
        <v>0.0027302</v>
      </c>
    </row>
    <row r="294" customFormat="false" ht="14.5" hidden="true" customHeight="false" outlineLevel="0" collapsed="false">
      <c r="A294" s="0" t="str">
        <f aca="false">references!B$9</f>
        <v>MEY2006</v>
      </c>
      <c r="B294" s="0" t="n">
        <v>5</v>
      </c>
      <c r="C294" s="0" t="n">
        <v>25</v>
      </c>
      <c r="D294" s="0" t="str">
        <f aca="false">references_description!F$14</f>
        <v>SiO2(am)</v>
      </c>
      <c r="E294" s="0" t="str">
        <f aca="false">references_description!G$24</f>
        <v>Na2SO4</v>
      </c>
      <c r="F294" s="0" t="str">
        <f aca="false">references_description!H$24</f>
        <v>K2SO4</v>
      </c>
      <c r="H294" s="0" t="n">
        <v>0.5</v>
      </c>
      <c r="I294" s="0" t="n">
        <v>0.2</v>
      </c>
      <c r="K294" s="0" t="n">
        <v>0.0022549</v>
      </c>
    </row>
    <row r="295" customFormat="false" ht="14.5" hidden="true" customHeight="false" outlineLevel="0" collapsed="false">
      <c r="A295" s="0" t="str">
        <f aca="false">references!B$9</f>
        <v>MEY2006</v>
      </c>
      <c r="B295" s="0" t="n">
        <v>6</v>
      </c>
      <c r="C295" s="0" t="n">
        <v>25</v>
      </c>
      <c r="D295" s="0" t="str">
        <f aca="false">references_description!F$14</f>
        <v>SiO2(am)</v>
      </c>
      <c r="E295" s="0" t="str">
        <f aca="false">references_description!G$24</f>
        <v>Na2SO4</v>
      </c>
      <c r="F295" s="0" t="str">
        <f aca="false">references_description!H$24</f>
        <v>K2SO4</v>
      </c>
      <c r="H295" s="0" t="n">
        <v>0.5</v>
      </c>
      <c r="I295" s="0" t="n">
        <v>0.6</v>
      </c>
      <c r="K295" s="0" t="n">
        <v>0.0025961</v>
      </c>
    </row>
    <row r="296" customFormat="false" ht="14.5" hidden="true" customHeight="false" outlineLevel="0" collapsed="false">
      <c r="A296" s="0" t="str">
        <f aca="false">references!B$9</f>
        <v>MEY2006</v>
      </c>
      <c r="B296" s="0" t="n">
        <v>7</v>
      </c>
      <c r="C296" s="0" t="n">
        <v>25</v>
      </c>
      <c r="D296" s="0" t="str">
        <f aca="false">references_description!F$14</f>
        <v>SiO2(am)</v>
      </c>
      <c r="E296" s="0" t="str">
        <f aca="false">references_description!G$24</f>
        <v>Na2SO4</v>
      </c>
      <c r="F296" s="0" t="str">
        <f aca="false">references_description!H$24</f>
        <v>K2SO4</v>
      </c>
      <c r="H296" s="0" t="n">
        <v>0.75</v>
      </c>
      <c r="I296" s="0" t="n">
        <v>0.1</v>
      </c>
      <c r="K296" s="0" t="n">
        <v>0.0023993</v>
      </c>
    </row>
    <row r="297" customFormat="false" ht="14.5" hidden="true" customHeight="false" outlineLevel="0" collapsed="false">
      <c r="A297" s="0" t="str">
        <f aca="false">references!B$9</f>
        <v>MEY2006</v>
      </c>
      <c r="B297" s="0" t="n">
        <v>8</v>
      </c>
      <c r="C297" s="0" t="n">
        <v>25</v>
      </c>
      <c r="D297" s="0" t="str">
        <f aca="false">references_description!F$14</f>
        <v>SiO2(am)</v>
      </c>
      <c r="E297" s="0" t="str">
        <f aca="false">references_description!G$24</f>
        <v>Na2SO4</v>
      </c>
      <c r="F297" s="0" t="str">
        <f aca="false">references_description!H$24</f>
        <v>K2SO4</v>
      </c>
      <c r="H297" s="0" t="n">
        <v>0.75</v>
      </c>
      <c r="I297" s="0" t="n">
        <v>0.3</v>
      </c>
      <c r="K297" s="0" t="n">
        <v>0.002467</v>
      </c>
    </row>
    <row r="298" customFormat="false" ht="14.5" hidden="true" customHeight="false" outlineLevel="0" collapsed="false">
      <c r="A298" s="0" t="str">
        <f aca="false">references!B$9</f>
        <v>MEY2006</v>
      </c>
      <c r="B298" s="0" t="n">
        <v>9</v>
      </c>
      <c r="C298" s="0" t="n">
        <v>25</v>
      </c>
      <c r="D298" s="0" t="str">
        <f aca="false">references_description!F$14</f>
        <v>SiO2(am)</v>
      </c>
      <c r="E298" s="0" t="str">
        <f aca="false">references_description!G$24</f>
        <v>Na2SO4</v>
      </c>
      <c r="F298" s="0" t="str">
        <f aca="false">references_description!H$24</f>
        <v>K2SO4</v>
      </c>
      <c r="H298" s="0" t="n">
        <v>0.75</v>
      </c>
      <c r="I298" s="0" t="n">
        <v>0.5</v>
      </c>
      <c r="K298" s="0" t="n">
        <v>0.0027018</v>
      </c>
    </row>
    <row r="299" customFormat="false" ht="14.5" hidden="true" customHeight="false" outlineLevel="0" collapsed="false">
      <c r="A299" s="0" t="str">
        <f aca="false">references!B$9</f>
        <v>MEY2006</v>
      </c>
      <c r="B299" s="0" t="n">
        <v>10</v>
      </c>
      <c r="C299" s="0" t="n">
        <v>25</v>
      </c>
      <c r="D299" s="0" t="str">
        <f aca="false">references_description!F$14</f>
        <v>SiO2(am)</v>
      </c>
      <c r="E299" s="0" t="str">
        <f aca="false">references_description!G$24</f>
        <v>Na2SO4</v>
      </c>
      <c r="F299" s="0" t="str">
        <f aca="false">references_description!H$24</f>
        <v>K2SO4</v>
      </c>
      <c r="H299" s="0" t="n">
        <v>1</v>
      </c>
      <c r="I299" s="0" t="n">
        <v>0.4</v>
      </c>
      <c r="K299" s="0" t="n">
        <v>0.0025397</v>
      </c>
    </row>
    <row r="300" customFormat="false" ht="14.5" hidden="true" customHeight="false" outlineLevel="0" collapsed="false">
      <c r="A300" s="0" t="str">
        <f aca="false">references!B$9</f>
        <v>MEY2006</v>
      </c>
      <c r="B300" s="0" t="n">
        <v>11</v>
      </c>
      <c r="C300" s="0" t="n">
        <v>25</v>
      </c>
      <c r="D300" s="0" t="str">
        <f aca="false">references_description!F$14</f>
        <v>SiO2(am)</v>
      </c>
      <c r="E300" s="0" t="str">
        <f aca="false">references_description!G$24</f>
        <v>Na2SO4</v>
      </c>
      <c r="F300" s="0" t="str">
        <f aca="false">references_description!H$24</f>
        <v>K2SO4</v>
      </c>
      <c r="H300" s="0" t="n">
        <v>1.25</v>
      </c>
      <c r="I300" s="0" t="n">
        <v>0.1</v>
      </c>
      <c r="K300" s="0" t="n">
        <v>0.0023858</v>
      </c>
    </row>
    <row r="301" customFormat="false" ht="14.5" hidden="true" customHeight="false" outlineLevel="0" collapsed="false">
      <c r="A301" s="0" t="str">
        <f aca="false">references!B$9</f>
        <v>MEY2006</v>
      </c>
      <c r="B301" s="0" t="n">
        <v>12</v>
      </c>
      <c r="C301" s="0" t="n">
        <v>25</v>
      </c>
      <c r="D301" s="0" t="str">
        <f aca="false">references_description!F$14</f>
        <v>SiO2(am)</v>
      </c>
      <c r="E301" s="0" t="str">
        <f aca="false">references_description!G$24</f>
        <v>Na2SO4</v>
      </c>
      <c r="F301" s="0" t="str">
        <f aca="false">references_description!H$24</f>
        <v>K2SO4</v>
      </c>
      <c r="H301" s="0" t="n">
        <v>1.25</v>
      </c>
      <c r="I301" s="0" t="n">
        <v>0.3</v>
      </c>
      <c r="K301" s="0" t="n">
        <v>0.0024876</v>
      </c>
    </row>
    <row r="302" customFormat="false" ht="14.5" hidden="true" customHeight="false" outlineLevel="0" collapsed="false">
      <c r="A302" s="0" t="str">
        <f aca="false">references!B$9</f>
        <v>MEY2006</v>
      </c>
      <c r="B302" s="0" t="n">
        <v>13</v>
      </c>
      <c r="C302" s="0" t="n">
        <v>25</v>
      </c>
      <c r="D302" s="0" t="str">
        <f aca="false">references_description!F$14</f>
        <v>SiO2(am)</v>
      </c>
      <c r="E302" s="0" t="str">
        <f aca="false">references_description!G$24</f>
        <v>Na2SO4</v>
      </c>
      <c r="F302" s="0" t="str">
        <f aca="false">references_description!H$24</f>
        <v>K2SO4</v>
      </c>
      <c r="H302" s="0" t="n">
        <v>1.25</v>
      </c>
      <c r="I302" s="0" t="n">
        <v>0.5</v>
      </c>
      <c r="K302" s="0" t="n">
        <v>0.0026132</v>
      </c>
    </row>
    <row r="303" customFormat="false" ht="14.5" hidden="true" customHeight="false" outlineLevel="0" collapsed="false">
      <c r="A303" s="0" t="str">
        <f aca="false">references!B$9</f>
        <v>MEY2006</v>
      </c>
      <c r="B303" s="0" t="n">
        <v>14</v>
      </c>
      <c r="C303" s="0" t="n">
        <v>25</v>
      </c>
      <c r="D303" s="0" t="str">
        <f aca="false">references_description!F$14</f>
        <v>SiO2(am)</v>
      </c>
      <c r="E303" s="0" t="str">
        <f aca="false">references_description!G$24</f>
        <v>Na2SO4</v>
      </c>
      <c r="F303" s="0" t="str">
        <f aca="false">references_description!H$24</f>
        <v>K2SO4</v>
      </c>
      <c r="H303" s="0" t="n">
        <v>1.5</v>
      </c>
      <c r="I303" s="0" t="n">
        <v>0.2</v>
      </c>
      <c r="K303" s="0" t="n">
        <v>0.0023807</v>
      </c>
    </row>
    <row r="304" customFormat="false" ht="14.5" hidden="true" customHeight="false" outlineLevel="0" collapsed="false">
      <c r="A304" s="0" t="str">
        <f aca="false">references!B$9</f>
        <v>MEY2006</v>
      </c>
      <c r="B304" s="0" t="n">
        <v>15</v>
      </c>
      <c r="C304" s="0" t="n">
        <v>25</v>
      </c>
      <c r="D304" s="0" t="str">
        <f aca="false">references_description!F$14</f>
        <v>SiO2(am)</v>
      </c>
      <c r="E304" s="0" t="str">
        <f aca="false">references_description!G$24</f>
        <v>Na2SO4</v>
      </c>
      <c r="F304" s="0" t="str">
        <f aca="false">references_description!H$24</f>
        <v>K2SO4</v>
      </c>
      <c r="H304" s="0" t="n">
        <v>1.5</v>
      </c>
      <c r="I304" s="0" t="n">
        <v>0.4</v>
      </c>
      <c r="K304" s="0" t="n">
        <v>0.002499</v>
      </c>
    </row>
    <row r="305" customFormat="false" ht="14.5" hidden="true" customHeight="false" outlineLevel="0" collapsed="false">
      <c r="A305" s="0" t="str">
        <f aca="false">references!B$9</f>
        <v>MEY2006</v>
      </c>
      <c r="B305" s="0" t="n">
        <v>16</v>
      </c>
      <c r="C305" s="0" t="n">
        <v>25</v>
      </c>
      <c r="D305" s="0" t="str">
        <f aca="false">references_description!F$14</f>
        <v>SiO2(am)</v>
      </c>
      <c r="E305" s="0" t="str">
        <f aca="false">references_description!G$24</f>
        <v>Na2SO4</v>
      </c>
      <c r="F305" s="0" t="str">
        <f aca="false">references_description!H$24</f>
        <v>K2SO4</v>
      </c>
      <c r="H305" s="0" t="n">
        <v>1.75</v>
      </c>
      <c r="I305" s="0" t="n">
        <v>0.1</v>
      </c>
      <c r="K305" s="0" t="n">
        <v>0.0022319</v>
      </c>
    </row>
    <row r="306" customFormat="false" ht="14.5" hidden="true" customHeight="false" outlineLevel="0" collapsed="false">
      <c r="A306" s="0" t="str">
        <f aca="false">references!B$9</f>
        <v>MEY2006</v>
      </c>
      <c r="B306" s="0" t="n">
        <v>17</v>
      </c>
      <c r="C306" s="0" t="n">
        <v>25</v>
      </c>
      <c r="D306" s="0" t="str">
        <f aca="false">references_description!F$14</f>
        <v>SiO2(am)</v>
      </c>
      <c r="E306" s="0" t="str">
        <f aca="false">references_description!G$24</f>
        <v>Na2SO4</v>
      </c>
      <c r="F306" s="0" t="str">
        <f aca="false">references_description!H$24</f>
        <v>K2SO4</v>
      </c>
      <c r="H306" s="0" t="n">
        <v>1.75</v>
      </c>
      <c r="I306" s="0" t="n">
        <v>0.3</v>
      </c>
      <c r="K306" s="0" t="n">
        <v>0.0025755</v>
      </c>
    </row>
    <row r="307" customFormat="false" ht="14.5" hidden="true" customHeight="false" outlineLevel="0" collapsed="false">
      <c r="A307" s="0" t="str">
        <f aca="false">references!B$9</f>
        <v>MEY2006</v>
      </c>
      <c r="B307" s="0" t="n">
        <v>18</v>
      </c>
      <c r="C307" s="0" t="n">
        <v>25</v>
      </c>
      <c r="D307" s="0" t="str">
        <f aca="false">references_description!F$14</f>
        <v>SiO2(am)</v>
      </c>
      <c r="E307" s="0" t="str">
        <f aca="false">references_description!G$24</f>
        <v>Na2SO4</v>
      </c>
      <c r="F307" s="0" t="str">
        <f aca="false">references_description!H$24</f>
        <v>K2SO4</v>
      </c>
      <c r="H307" s="0" t="n">
        <v>2</v>
      </c>
      <c r="I307" s="0" t="n">
        <v>0.4</v>
      </c>
      <c r="K307" s="0" t="n">
        <v>0.002369</v>
      </c>
    </row>
    <row r="332" customFormat="false" ht="14.5" hidden="false" customHeight="false" outlineLevel="0" collapsed="false">
      <c r="K332" s="15"/>
    </row>
    <row r="333" customFormat="false" ht="14.5" hidden="false" customHeight="false" outlineLevel="0" collapsed="false">
      <c r="K333" s="15"/>
    </row>
    <row r="334" customFormat="false" ht="14.5" hidden="false" customHeight="false" outlineLevel="0" collapsed="false">
      <c r="K334" s="15"/>
    </row>
    <row r="335" customFormat="false" ht="14.5" hidden="false" customHeight="false" outlineLevel="0" collapsed="false">
      <c r="K335" s="15"/>
    </row>
    <row r="336" customFormat="false" ht="14.5" hidden="false" customHeight="false" outlineLevel="0" collapsed="false">
      <c r="K336" s="15"/>
    </row>
    <row r="337" customFormat="false" ht="14.5" hidden="false" customHeight="false" outlineLevel="0" collapsed="false">
      <c r="K337" s="15"/>
    </row>
    <row r="338" customFormat="false" ht="14.5" hidden="false" customHeight="false" outlineLevel="0" collapsed="false">
      <c r="K338" s="15"/>
    </row>
    <row r="339" customFormat="false" ht="14.5" hidden="false" customHeight="false" outlineLevel="0" collapsed="false">
      <c r="K339" s="15"/>
    </row>
    <row r="340" customFormat="false" ht="14.5" hidden="false" customHeight="false" outlineLevel="0" collapsed="false">
      <c r="K340" s="15"/>
    </row>
    <row r="341" customFormat="false" ht="14.5" hidden="false" customHeight="false" outlineLevel="0" collapsed="false">
      <c r="K341" s="15"/>
    </row>
    <row r="342" customFormat="false" ht="14.5" hidden="false" customHeight="false" outlineLevel="0" collapsed="false">
      <c r="K342" s="15"/>
    </row>
    <row r="343" customFormat="false" ht="14.5" hidden="false" customHeight="false" outlineLevel="0" collapsed="false">
      <c r="K343" s="15"/>
    </row>
    <row r="344" customFormat="false" ht="14.5" hidden="false" customHeight="false" outlineLevel="0" collapsed="false">
      <c r="K344" s="15"/>
    </row>
    <row r="345" customFormat="false" ht="14.5" hidden="false" customHeight="false" outlineLevel="0" collapsed="false">
      <c r="K345" s="15"/>
    </row>
    <row r="346" customFormat="false" ht="14.5" hidden="false" customHeight="false" outlineLevel="0" collapsed="false">
      <c r="K346" s="15"/>
    </row>
    <row r="347" customFormat="false" ht="14.5" hidden="false" customHeight="false" outlineLevel="0" collapsed="false">
      <c r="K347" s="15"/>
    </row>
    <row r="348" customFormat="false" ht="14.5" hidden="false" customHeight="false" outlineLevel="0" collapsed="false">
      <c r="K348" s="15"/>
    </row>
    <row r="349" customFormat="false" ht="14.5" hidden="false" customHeight="false" outlineLevel="0" collapsed="false">
      <c r="K349" s="15"/>
    </row>
    <row r="408" customFormat="false" ht="14.5" hidden="false" customHeight="false" outlineLevel="0" collapsed="false">
      <c r="H408" s="15"/>
    </row>
    <row r="427" customFormat="false" ht="14.5" hidden="false" customHeight="false" outlineLevel="0" collapsed="false">
      <c r="H427" s="15"/>
    </row>
    <row r="477" customFormat="false" ht="14.5" hidden="false" customHeight="false" outlineLevel="0" collapsed="false">
      <c r="H477" s="15"/>
    </row>
    <row r="478" customFormat="false" ht="14.5" hidden="false" customHeight="false" outlineLevel="0" collapsed="false">
      <c r="H478" s="15"/>
    </row>
    <row r="479" customFormat="false" ht="14.5" hidden="false" customHeight="false" outlineLevel="0" collapsed="false">
      <c r="H479" s="15"/>
    </row>
    <row r="480" customFormat="false" ht="14.5" hidden="false" customHeight="false" outlineLevel="0" collapsed="false">
      <c r="H480" s="15"/>
    </row>
    <row r="481" customFormat="false" ht="14.5" hidden="false" customHeight="false" outlineLevel="0" collapsed="false">
      <c r="H481" s="15"/>
    </row>
    <row r="482" customFormat="false" ht="14.5" hidden="false" customHeight="false" outlineLevel="0" collapsed="false">
      <c r="H482" s="15"/>
    </row>
    <row r="483" customFormat="false" ht="14.5" hidden="false" customHeight="false" outlineLevel="0" collapsed="false">
      <c r="H483" s="15"/>
    </row>
    <row r="669" customFormat="false" ht="14.5" hidden="true" customHeight="false" outlineLevel="0" collapsed="false">
      <c r="A669" s="0" t="str">
        <f aca="false">references_description!B$36</f>
        <v>MEY/WIL2008</v>
      </c>
      <c r="B669" s="0" t="n">
        <v>1</v>
      </c>
      <c r="C669" s="0" t="n">
        <v>45</v>
      </c>
      <c r="D669" s="0" t="str">
        <f aca="false">references!G$5</f>
        <v>SiO2(am)</v>
      </c>
      <c r="E669" s="0" t="str">
        <f aca="false">references_description!G$42</f>
        <v>NaCl</v>
      </c>
      <c r="F669" s="0" t="str">
        <f aca="false">references_description!H$42</f>
        <v>CaCl2</v>
      </c>
      <c r="H669" s="0" t="n">
        <v>0.95931</v>
      </c>
      <c r="I669" s="0" t="n">
        <v>0.28189</v>
      </c>
      <c r="K669" s="0" t="n">
        <v>0.00078248</v>
      </c>
    </row>
    <row r="670" customFormat="false" ht="14.5" hidden="true" customHeight="false" outlineLevel="0" collapsed="false">
      <c r="A670" s="0" t="str">
        <f aca="false">references_description!B$36</f>
        <v>MEY/WIL2008</v>
      </c>
      <c r="B670" s="0" t="n">
        <v>2</v>
      </c>
      <c r="C670" s="0" t="n">
        <v>45</v>
      </c>
      <c r="D670" s="0" t="str">
        <f aca="false">references!G$5</f>
        <v>SiO2(am)</v>
      </c>
      <c r="E670" s="0" t="str">
        <f aca="false">references_description!G$42</f>
        <v>NaCl</v>
      </c>
      <c r="F670" s="0" t="str">
        <f aca="false">references_description!H$42</f>
        <v>CaCl2</v>
      </c>
      <c r="H670" s="0" t="n">
        <v>0.34819</v>
      </c>
      <c r="I670" s="0" t="n">
        <v>0.91582</v>
      </c>
      <c r="K670" s="0" t="n">
        <v>0.00084063</v>
      </c>
    </row>
    <row r="671" customFormat="false" ht="14.5" hidden="true" customHeight="false" outlineLevel="0" collapsed="false">
      <c r="A671" s="0" t="str">
        <f aca="false">references_description!B$36</f>
        <v>MEY/WIL2008</v>
      </c>
      <c r="B671" s="0" t="n">
        <v>3</v>
      </c>
      <c r="C671" s="0" t="n">
        <v>45</v>
      </c>
      <c r="D671" s="0" t="str">
        <f aca="false">references!G$5</f>
        <v>SiO2(am)</v>
      </c>
      <c r="E671" s="0" t="str">
        <f aca="false">references_description!G$42</f>
        <v>NaCl</v>
      </c>
      <c r="F671" s="0" t="str">
        <f aca="false">references_description!H$42</f>
        <v>CaCl2</v>
      </c>
      <c r="H671" s="0" t="n">
        <v>0.12216</v>
      </c>
      <c r="I671" s="0" t="n">
        <v>0.95216</v>
      </c>
      <c r="K671" s="0" t="n">
        <v>0.00107588</v>
      </c>
    </row>
    <row r="672" customFormat="false" ht="14.5" hidden="true" customHeight="false" outlineLevel="0" collapsed="false">
      <c r="A672" s="0" t="str">
        <f aca="false">references_description!B$36</f>
        <v>MEY/WIL2008</v>
      </c>
      <c r="B672" s="0" t="n">
        <v>4</v>
      </c>
      <c r="C672" s="0" t="n">
        <v>45</v>
      </c>
      <c r="D672" s="0" t="str">
        <f aca="false">references!G$5</f>
        <v>SiO2(am)</v>
      </c>
      <c r="E672" s="0" t="str">
        <f aca="false">references_description!G$42</f>
        <v>NaCl</v>
      </c>
      <c r="F672" s="0" t="str">
        <f aca="false">references_description!H$42</f>
        <v>CaCl2</v>
      </c>
      <c r="H672" s="0" t="n">
        <v>0.45923</v>
      </c>
      <c r="I672" s="0" t="n">
        <v>1.18745</v>
      </c>
      <c r="K672" s="0" t="n">
        <v>0.00058061</v>
      </c>
    </row>
    <row r="673" customFormat="false" ht="14.5" hidden="true" customHeight="false" outlineLevel="0" collapsed="false">
      <c r="A673" s="0" t="str">
        <f aca="false">references_description!B$36</f>
        <v>MEY/WIL2008</v>
      </c>
      <c r="B673" s="0" t="n">
        <v>5</v>
      </c>
      <c r="C673" s="0" t="n">
        <v>45</v>
      </c>
      <c r="D673" s="0" t="str">
        <f aca="false">references!G$5</f>
        <v>SiO2(am)</v>
      </c>
      <c r="E673" s="0" t="str">
        <f aca="false">references_description!G$42</f>
        <v>NaCl</v>
      </c>
      <c r="F673" s="0" t="str">
        <f aca="false">references_description!H$42</f>
        <v>CaCl2</v>
      </c>
      <c r="H673" s="0" t="n">
        <v>0.2237</v>
      </c>
      <c r="I673" s="0" t="n">
        <v>1.24897</v>
      </c>
      <c r="K673" s="0" t="n">
        <v>0.00069167</v>
      </c>
    </row>
    <row r="674" customFormat="false" ht="14.5" hidden="true" customHeight="false" outlineLevel="0" collapsed="false">
      <c r="A674" s="0" t="str">
        <f aca="false">references_description!B$36</f>
        <v>MEY/WIL2008</v>
      </c>
      <c r="B674" s="0" t="n">
        <v>6</v>
      </c>
      <c r="C674" s="0" t="n">
        <v>45</v>
      </c>
      <c r="D674" s="0" t="str">
        <f aca="false">references!G$5</f>
        <v>SiO2(am)</v>
      </c>
      <c r="E674" s="0" t="str">
        <f aca="false">references_description!G$42</f>
        <v>NaCl</v>
      </c>
      <c r="F674" s="0" t="str">
        <f aca="false">references_description!H$42</f>
        <v>CaCl2</v>
      </c>
      <c r="H674" s="0" t="n">
        <v>0.7492</v>
      </c>
      <c r="I674" s="0" t="n">
        <v>0.34474</v>
      </c>
      <c r="K674" s="0" t="n">
        <v>0.00092306</v>
      </c>
    </row>
    <row r="675" customFormat="false" ht="14.5" hidden="true" customHeight="false" outlineLevel="0" collapsed="false">
      <c r="A675" s="0" t="str">
        <f aca="false">references_description!B$36</f>
        <v>MEY/WIL2008</v>
      </c>
      <c r="B675" s="0" t="n">
        <v>7</v>
      </c>
      <c r="C675" s="0" t="n">
        <v>45</v>
      </c>
      <c r="D675" s="0" t="str">
        <f aca="false">references!G$5</f>
        <v>SiO2(am)</v>
      </c>
      <c r="E675" s="0" t="str">
        <f aca="false">references_description!G$42</f>
        <v>NaCl</v>
      </c>
      <c r="F675" s="0" t="str">
        <f aca="false">references_description!H$42</f>
        <v>CaCl2</v>
      </c>
      <c r="H675" s="0" t="n">
        <v>0.58088</v>
      </c>
      <c r="I675" s="0" t="n">
        <v>0.29523</v>
      </c>
      <c r="K675" s="0" t="n">
        <v>0.00120015</v>
      </c>
    </row>
    <row r="676" customFormat="false" ht="14.5" hidden="true" customHeight="false" outlineLevel="0" collapsed="false">
      <c r="A676" s="0" t="str">
        <f aca="false">references_description!B$36</f>
        <v>MEY/WIL2008</v>
      </c>
      <c r="B676" s="0" t="n">
        <v>8</v>
      </c>
      <c r="C676" s="0" t="n">
        <v>45</v>
      </c>
      <c r="D676" s="0" t="str">
        <f aca="false">references!G$5</f>
        <v>SiO2(am)</v>
      </c>
      <c r="E676" s="0" t="str">
        <f aca="false">references_description!G$42</f>
        <v>NaCl</v>
      </c>
      <c r="F676" s="0" t="str">
        <f aca="false">references_description!H$42</f>
        <v>CaCl2</v>
      </c>
      <c r="H676" s="0" t="n">
        <v>0.37638</v>
      </c>
      <c r="I676" s="0" t="n">
        <v>0.30535</v>
      </c>
      <c r="K676" s="0" t="n">
        <v>0.00155155</v>
      </c>
    </row>
    <row r="677" customFormat="false" ht="14.5" hidden="true" customHeight="false" outlineLevel="0" collapsed="false">
      <c r="A677" s="0" t="str">
        <f aca="false">references_description!B$36</f>
        <v>MEY/WIL2008</v>
      </c>
      <c r="B677" s="0" t="n">
        <v>9</v>
      </c>
      <c r="C677" s="0" t="n">
        <v>45</v>
      </c>
      <c r="D677" s="0" t="str">
        <f aca="false">references!G$5</f>
        <v>SiO2(am)</v>
      </c>
      <c r="E677" s="0" t="str">
        <f aca="false">references_description!G$42</f>
        <v>NaCl</v>
      </c>
      <c r="F677" s="0" t="str">
        <f aca="false">references_description!H$42</f>
        <v>CaCl2</v>
      </c>
      <c r="H677" s="0" t="n">
        <v>0.12557</v>
      </c>
      <c r="I677" s="0" t="n">
        <v>0.32423</v>
      </c>
      <c r="K677" s="0" t="n">
        <v>0.00192612</v>
      </c>
    </row>
    <row r="678" customFormat="false" ht="14.5" hidden="true" customHeight="false" outlineLevel="0" collapsed="false">
      <c r="A678" s="0" t="str">
        <f aca="false">references_description!B$36</f>
        <v>MEY/WIL2008</v>
      </c>
      <c r="B678" s="0" t="n">
        <v>10</v>
      </c>
      <c r="C678" s="0" t="n">
        <v>45</v>
      </c>
      <c r="D678" s="0" t="str">
        <f aca="false">references!G$5</f>
        <v>SiO2(am)</v>
      </c>
      <c r="E678" s="0" t="str">
        <f aca="false">references_description!G$42</f>
        <v>NaCl</v>
      </c>
      <c r="F678" s="0" t="str">
        <f aca="false">references_description!H$42</f>
        <v>CaCl2</v>
      </c>
      <c r="H678" s="0" t="n">
        <v>0.64093</v>
      </c>
      <c r="I678" s="0" t="n">
        <v>0.58409</v>
      </c>
      <c r="K678" s="0" t="n">
        <v>0.00080675</v>
      </c>
    </row>
    <row r="679" customFormat="false" ht="14.5" hidden="true" customHeight="false" outlineLevel="0" collapsed="false">
      <c r="A679" s="0" t="str">
        <f aca="false">references_description!B$36</f>
        <v>MEY/WIL2008</v>
      </c>
      <c r="B679" s="0" t="n">
        <v>11</v>
      </c>
      <c r="C679" s="0" t="n">
        <v>45</v>
      </c>
      <c r="D679" s="0" t="str">
        <f aca="false">references!G$5</f>
        <v>SiO2(am)</v>
      </c>
      <c r="E679" s="0" t="str">
        <f aca="false">references_description!G$42</f>
        <v>NaCl</v>
      </c>
      <c r="F679" s="0" t="str">
        <f aca="false">references_description!H$42</f>
        <v>CaCl2</v>
      </c>
      <c r="H679" s="0" t="n">
        <v>0.44576</v>
      </c>
      <c r="I679" s="0" t="n">
        <v>0.60899</v>
      </c>
      <c r="K679" s="0" t="n">
        <v>0.00098852</v>
      </c>
    </row>
    <row r="680" customFormat="false" ht="14.5" hidden="true" customHeight="false" outlineLevel="0" collapsed="false">
      <c r="A680" s="0" t="str">
        <f aca="false">references_description!B$36</f>
        <v>MEY/WIL2008</v>
      </c>
      <c r="B680" s="0" t="n">
        <v>12</v>
      </c>
      <c r="C680" s="0" t="n">
        <v>45</v>
      </c>
      <c r="D680" s="0" t="str">
        <f aca="false">references!G$5</f>
        <v>SiO2(am)</v>
      </c>
      <c r="E680" s="0" t="str">
        <f aca="false">references_description!G$42</f>
        <v>NaCl</v>
      </c>
      <c r="F680" s="0" t="str">
        <f aca="false">references_description!H$42</f>
        <v>CaCl2</v>
      </c>
      <c r="H680" s="0" t="n">
        <v>0.23101</v>
      </c>
      <c r="I680" s="0" t="n">
        <v>0.63562</v>
      </c>
      <c r="K680" s="0" t="n">
        <v>0.00127758</v>
      </c>
    </row>
    <row r="681" customFormat="false" ht="14.5" hidden="true" customHeight="false" outlineLevel="0" collapsed="false">
      <c r="A681" s="0" t="str">
        <f aca="false">references_description!B$36</f>
        <v>MEY/WIL2008</v>
      </c>
      <c r="B681" s="0" t="n">
        <v>13</v>
      </c>
      <c r="C681" s="0" t="n">
        <v>45</v>
      </c>
      <c r="D681" s="0" t="str">
        <f aca="false">references!G$5</f>
        <v>SiO2(am)</v>
      </c>
      <c r="E681" s="0" t="str">
        <f aca="false">references_description!G$42</f>
        <v>NaCl</v>
      </c>
      <c r="F681" s="0" t="str">
        <f aca="false">references_description!H$42</f>
        <v>CaCl2</v>
      </c>
      <c r="H681" s="0" t="n">
        <v>0.57744</v>
      </c>
      <c r="I681" s="0" t="n">
        <v>0.8704</v>
      </c>
      <c r="K681" s="0" t="n">
        <v>0.0006193</v>
      </c>
    </row>
    <row r="682" customFormat="false" ht="14.5" hidden="true" customHeight="false" outlineLevel="0" collapsed="false">
      <c r="A682" s="0" t="str">
        <f aca="false">references_description!B$36</f>
        <v>MEY/WIL2008</v>
      </c>
      <c r="B682" s="0" t="n">
        <v>14</v>
      </c>
      <c r="C682" s="0" t="n">
        <v>45</v>
      </c>
      <c r="D682" s="0" t="str">
        <f aca="false">references!G$5</f>
        <v>SiO2(am)</v>
      </c>
      <c r="E682" s="0" t="str">
        <f aca="false">references_description!G$42</f>
        <v>NaCl</v>
      </c>
      <c r="F682" s="0" t="str">
        <f aca="false">references_description!H$42</f>
        <v>CaCl2</v>
      </c>
      <c r="H682" s="0" t="n">
        <v>0.8376</v>
      </c>
      <c r="I682" s="0" t="n">
        <v>0.11299</v>
      </c>
      <c r="K682" s="0" t="n">
        <v>0.00100203</v>
      </c>
    </row>
    <row r="683" customFormat="false" ht="14.5" hidden="true" customHeight="false" outlineLevel="0" collapsed="false">
      <c r="A683" s="0" t="str">
        <f aca="false">references_description!B$36</f>
        <v>MEY/WIL2008</v>
      </c>
      <c r="B683" s="0" t="n">
        <v>15</v>
      </c>
      <c r="C683" s="0" t="n">
        <v>45</v>
      </c>
      <c r="D683" s="0" t="str">
        <f aca="false">references!G$5</f>
        <v>SiO2(am)</v>
      </c>
      <c r="E683" s="0" t="str">
        <f aca="false">references_description!G$42</f>
        <v>NaCl</v>
      </c>
      <c r="F683" s="0" t="str">
        <f aca="false">references_description!H$42</f>
        <v>CaCl2</v>
      </c>
      <c r="H683" s="0" t="n">
        <v>0.43028</v>
      </c>
      <c r="I683" s="0" t="n">
        <v>0.32071</v>
      </c>
      <c r="K683" s="0" t="n">
        <v>0.00139081</v>
      </c>
    </row>
    <row r="684" customFormat="false" ht="14.5" hidden="true" customHeight="false" outlineLevel="0" collapsed="false">
      <c r="A684" s="0" t="str">
        <f aca="false">references_description!B$36</f>
        <v>MEY/WIL2008</v>
      </c>
      <c r="B684" s="0" t="n">
        <v>16</v>
      </c>
      <c r="C684" s="0" t="n">
        <v>45</v>
      </c>
      <c r="D684" s="0" t="str">
        <f aca="false">references!G$5</f>
        <v>SiO2(am)</v>
      </c>
      <c r="E684" s="0" t="str">
        <f aca="false">references_description!G$42</f>
        <v>NaCl</v>
      </c>
      <c r="F684" s="0" t="str">
        <f aca="false">references_description!H$42</f>
        <v>CaCl2</v>
      </c>
      <c r="H684" s="0" t="n">
        <v>0.22528</v>
      </c>
      <c r="I684" s="0" t="n">
        <v>0.33797</v>
      </c>
      <c r="K684" s="0" t="n">
        <v>0.00179125</v>
      </c>
    </row>
    <row r="685" customFormat="false" ht="14.5" hidden="true" customHeight="false" outlineLevel="0" collapsed="false">
      <c r="A685" s="0" t="str">
        <f aca="false">references_description!B$36</f>
        <v>MEY/WIL2008</v>
      </c>
      <c r="B685" s="0" t="n">
        <v>17</v>
      </c>
      <c r="C685" s="0" t="n">
        <v>45</v>
      </c>
      <c r="D685" s="0" t="str">
        <f aca="false">references!G$5</f>
        <v>SiO2(am)</v>
      </c>
      <c r="E685" s="0" t="str">
        <f aca="false">references_description!G$42</f>
        <v>NaCl</v>
      </c>
      <c r="F685" s="0" t="str">
        <f aca="false">references_description!H$42</f>
        <v>CaCl2</v>
      </c>
      <c r="H685" s="0" t="n">
        <v>0.51832</v>
      </c>
      <c r="I685" s="0" t="n">
        <v>0.41032</v>
      </c>
      <c r="K685" s="0" t="n">
        <v>0.001159</v>
      </c>
    </row>
    <row r="686" customFormat="false" ht="14.5" hidden="true" customHeight="false" outlineLevel="0" collapsed="false">
      <c r="A686" s="0" t="str">
        <f aca="false">references_description!B$36</f>
        <v>MEY/WIL2008</v>
      </c>
      <c r="B686" s="0" t="n">
        <v>1</v>
      </c>
      <c r="C686" s="0" t="n">
        <v>45</v>
      </c>
      <c r="D686" s="0" t="str">
        <f aca="false">references!G$5</f>
        <v>SiO2(am)</v>
      </c>
      <c r="E686" s="0" t="str">
        <f aca="false">references_description!G$43</f>
        <v>KCl</v>
      </c>
      <c r="F686" s="0" t="str">
        <f aca="false">references_description!H$43</f>
        <v>CaCl2</v>
      </c>
      <c r="H686" s="0" t="n">
        <v>0.72726</v>
      </c>
      <c r="I686" s="0" t="n">
        <v>0.32667</v>
      </c>
      <c r="K686" s="0" t="n">
        <v>0.00128105</v>
      </c>
    </row>
    <row r="687" customFormat="false" ht="14.5" hidden="true" customHeight="false" outlineLevel="0" collapsed="false">
      <c r="A687" s="0" t="str">
        <f aca="false">references_description!B$36</f>
        <v>MEY/WIL2008</v>
      </c>
      <c r="B687" s="0" t="n">
        <v>2</v>
      </c>
      <c r="C687" s="0" t="n">
        <v>45</v>
      </c>
      <c r="D687" s="0" t="str">
        <f aca="false">references!G$5</f>
        <v>SiO2(am)</v>
      </c>
      <c r="E687" s="0" t="str">
        <f aca="false">references_description!G$43</f>
        <v>KCl</v>
      </c>
      <c r="F687" s="0" t="str">
        <f aca="false">references_description!H$43</f>
        <v>CaCl2</v>
      </c>
      <c r="H687" s="0" t="n">
        <v>0.4388</v>
      </c>
      <c r="I687" s="0" t="n">
        <v>0.60273</v>
      </c>
      <c r="K687" s="0" t="n">
        <v>0.00111808</v>
      </c>
    </row>
    <row r="688" customFormat="false" ht="14.5" hidden="true" customHeight="false" outlineLevel="0" collapsed="false">
      <c r="A688" s="0" t="str">
        <f aca="false">references_description!B$36</f>
        <v>MEY/WIL2008</v>
      </c>
      <c r="B688" s="0" t="n">
        <v>3</v>
      </c>
      <c r="C688" s="0" t="n">
        <v>45</v>
      </c>
      <c r="D688" s="0" t="str">
        <f aca="false">references!G$5</f>
        <v>SiO2(am)</v>
      </c>
      <c r="E688" s="0" t="str">
        <f aca="false">references_description!G$43</f>
        <v>KCl</v>
      </c>
      <c r="F688" s="0" t="str">
        <f aca="false">references_description!H$43</f>
        <v>CaCl2</v>
      </c>
      <c r="H688" s="0" t="n">
        <v>0.33288</v>
      </c>
      <c r="I688" s="0" t="n">
        <v>0.62684</v>
      </c>
      <c r="K688" s="0" t="n">
        <v>0.00164621</v>
      </c>
    </row>
    <row r="689" customFormat="false" ht="14.5" hidden="true" customHeight="false" outlineLevel="0" collapsed="false">
      <c r="A689" s="0" t="str">
        <f aca="false">references_description!B$36</f>
        <v>MEY/WIL2008</v>
      </c>
      <c r="B689" s="0" t="n">
        <v>4</v>
      </c>
      <c r="C689" s="0" t="n">
        <v>45</v>
      </c>
      <c r="D689" s="0" t="str">
        <f aca="false">references!G$5</f>
        <v>SiO2(am)</v>
      </c>
      <c r="E689" s="0" t="str">
        <f aca="false">references_description!G$43</f>
        <v>KCl</v>
      </c>
      <c r="F689" s="0" t="str">
        <f aca="false">references_description!H$43</f>
        <v>CaCl2</v>
      </c>
      <c r="H689" s="0" t="n">
        <v>0.23055</v>
      </c>
      <c r="I689" s="0" t="n">
        <v>0.62692</v>
      </c>
      <c r="K689" s="0" t="n">
        <v>0.00134786</v>
      </c>
    </row>
    <row r="690" customFormat="false" ht="14.5" hidden="true" customHeight="false" outlineLevel="0" collapsed="false">
      <c r="A690" s="0" t="str">
        <f aca="false">references_description!B$36</f>
        <v>MEY/WIL2008</v>
      </c>
      <c r="B690" s="0" t="n">
        <v>5</v>
      </c>
      <c r="C690" s="0" t="n">
        <v>45</v>
      </c>
      <c r="D690" s="0" t="str">
        <f aca="false">references!G$5</f>
        <v>SiO2(am)</v>
      </c>
      <c r="E690" s="0" t="str">
        <f aca="false">references_description!G$43</f>
        <v>KCl</v>
      </c>
      <c r="F690" s="0" t="str">
        <f aca="false">references_description!H$43</f>
        <v>CaCl2</v>
      </c>
      <c r="H690" s="0" t="n">
        <v>0.12699</v>
      </c>
      <c r="I690" s="0" t="n">
        <v>0.66776</v>
      </c>
      <c r="K690" s="0" t="n">
        <v>0.00136479</v>
      </c>
    </row>
    <row r="691" customFormat="false" ht="14.5" hidden="true" customHeight="false" outlineLevel="0" collapsed="false">
      <c r="A691" s="0" t="str">
        <f aca="false">references_description!B$36</f>
        <v>MEY/WIL2008</v>
      </c>
      <c r="B691" s="0" t="n">
        <v>6</v>
      </c>
      <c r="C691" s="0" t="n">
        <v>45</v>
      </c>
      <c r="D691" s="0" t="str">
        <f aca="false">references!G$5</f>
        <v>SiO2(am)</v>
      </c>
      <c r="E691" s="0" t="str">
        <f aca="false">references_description!G$43</f>
        <v>KCl</v>
      </c>
      <c r="F691" s="0" t="str">
        <f aca="false">references_description!H$43</f>
        <v>CaCl2</v>
      </c>
      <c r="H691" s="0" t="n">
        <v>0.42462</v>
      </c>
      <c r="I691" s="0" t="n">
        <v>0.88663</v>
      </c>
      <c r="K691" s="0" t="n">
        <v>0.00083058</v>
      </c>
    </row>
    <row r="692" customFormat="false" ht="14.5" hidden="true" customHeight="false" outlineLevel="0" collapsed="false">
      <c r="A692" s="0" t="str">
        <f aca="false">references_description!B$36</f>
        <v>MEY/WIL2008</v>
      </c>
      <c r="B692" s="0" t="n">
        <v>7</v>
      </c>
      <c r="C692" s="0" t="n">
        <v>45</v>
      </c>
      <c r="D692" s="0" t="str">
        <f aca="false">references!G$5</f>
        <v>SiO2(am)</v>
      </c>
      <c r="E692" s="0" t="str">
        <f aca="false">references_description!G$43</f>
        <v>KCl</v>
      </c>
      <c r="F692" s="0" t="str">
        <f aca="false">references_description!H$43</f>
        <v>CaCl2</v>
      </c>
      <c r="H692" s="0" t="n">
        <v>0.34475</v>
      </c>
      <c r="I692" s="0" t="n">
        <v>0.9034</v>
      </c>
      <c r="K692" s="0" t="n">
        <v>0.00092494</v>
      </c>
    </row>
    <row r="693" customFormat="false" ht="14.5" hidden="true" customHeight="false" outlineLevel="0" collapsed="false">
      <c r="A693" s="0" t="str">
        <f aca="false">references_description!B$36</f>
        <v>MEY/WIL2008</v>
      </c>
      <c r="B693" s="0" t="n">
        <v>8</v>
      </c>
      <c r="C693" s="0" t="n">
        <v>45</v>
      </c>
      <c r="D693" s="0" t="str">
        <f aca="false">references!G$5</f>
        <v>SiO2(am)</v>
      </c>
      <c r="E693" s="0" t="str">
        <f aca="false">references_description!G$43</f>
        <v>KCl</v>
      </c>
      <c r="F693" s="0" t="str">
        <f aca="false">references_description!H$43</f>
        <v>CaCl2</v>
      </c>
      <c r="H693" s="0" t="n">
        <v>0.22325</v>
      </c>
      <c r="I693" s="0" t="n">
        <v>0.91447</v>
      </c>
      <c r="K693" s="0" t="n">
        <v>0.0009822</v>
      </c>
    </row>
    <row r="694" customFormat="false" ht="14.5" hidden="true" customHeight="false" outlineLevel="0" collapsed="false">
      <c r="A694" s="0" t="str">
        <f aca="false">references_description!B$36</f>
        <v>MEY/WIL2008</v>
      </c>
      <c r="B694" s="0" t="n">
        <v>9</v>
      </c>
      <c r="C694" s="0" t="n">
        <v>45</v>
      </c>
      <c r="D694" s="0" t="str">
        <f aca="false">references!G$5</f>
        <v>SiO2(am)</v>
      </c>
      <c r="E694" s="0" t="str">
        <f aca="false">references_description!G$43</f>
        <v>KCl</v>
      </c>
      <c r="F694" s="0" t="str">
        <f aca="false">references_description!H$43</f>
        <v>CaCl2</v>
      </c>
      <c r="H694" s="0" t="n">
        <v>0.11568</v>
      </c>
      <c r="I694" s="0" t="n">
        <v>0.95873</v>
      </c>
      <c r="K694" s="0" t="n">
        <v>0.00105091</v>
      </c>
    </row>
    <row r="695" customFormat="false" ht="14.5" hidden="true" customHeight="false" outlineLevel="0" collapsed="false">
      <c r="A695" s="0" t="str">
        <f aca="false">references_description!B$36</f>
        <v>MEY/WIL2008</v>
      </c>
      <c r="B695" s="0" t="n">
        <v>10</v>
      </c>
      <c r="C695" s="0" t="n">
        <v>45</v>
      </c>
      <c r="D695" s="0" t="str">
        <f aca="false">references!G$5</f>
        <v>SiO2(am)</v>
      </c>
      <c r="E695" s="0" t="str">
        <f aca="false">references_description!G$43</f>
        <v>KCl</v>
      </c>
      <c r="F695" s="0" t="str">
        <f aca="false">references_description!H$43</f>
        <v>CaCl2</v>
      </c>
      <c r="H695" s="0" t="n">
        <v>0.33028</v>
      </c>
      <c r="I695" s="0" t="n">
        <v>1.20112</v>
      </c>
      <c r="K695" s="0" t="n">
        <v>0.00067229</v>
      </c>
    </row>
    <row r="696" customFormat="false" ht="14.5" hidden="true" customHeight="false" outlineLevel="0" collapsed="false">
      <c r="A696" s="0" t="str">
        <f aca="false">references_description!B$36</f>
        <v>MEY/WIL2008</v>
      </c>
      <c r="B696" s="0" t="n">
        <v>11</v>
      </c>
      <c r="C696" s="0" t="n">
        <v>45</v>
      </c>
      <c r="D696" s="0" t="str">
        <f aca="false">references!G$5</f>
        <v>SiO2(am)</v>
      </c>
      <c r="E696" s="0" t="str">
        <f aca="false">references_description!G$43</f>
        <v>KCl</v>
      </c>
      <c r="F696" s="0" t="str">
        <f aca="false">references_description!H$43</f>
        <v>CaCl2</v>
      </c>
      <c r="H696" s="0" t="n">
        <v>0.21932</v>
      </c>
      <c r="I696" s="0" t="n">
        <v>1.13967</v>
      </c>
      <c r="K696" s="0" t="n">
        <v>0.00080018</v>
      </c>
    </row>
    <row r="697" customFormat="false" ht="14.5" hidden="true" customHeight="false" outlineLevel="0" collapsed="false">
      <c r="A697" s="0" t="str">
        <f aca="false">references_description!B$36</f>
        <v>MEY/WIL2008</v>
      </c>
      <c r="B697" s="0" t="n">
        <v>12</v>
      </c>
      <c r="C697" s="0" t="n">
        <v>45</v>
      </c>
      <c r="D697" s="0" t="str">
        <f aca="false">references!G$5</f>
        <v>SiO2(am)</v>
      </c>
      <c r="E697" s="0" t="str">
        <f aca="false">references_description!G$43</f>
        <v>KCl</v>
      </c>
      <c r="F697" s="0" t="str">
        <f aca="false">references_description!H$43</f>
        <v>CaCl2</v>
      </c>
      <c r="H697" s="0" t="n">
        <v>0.11619</v>
      </c>
      <c r="I697" s="0" t="n">
        <v>1.23073</v>
      </c>
      <c r="K697" s="0" t="n">
        <v>0.00073642</v>
      </c>
    </row>
    <row r="698" customFormat="false" ht="14.5" hidden="true" customHeight="false" outlineLevel="0" collapsed="false">
      <c r="A698" s="0" t="str">
        <f aca="false">references_description!B$36</f>
        <v>MEY/WIL2008</v>
      </c>
      <c r="B698" s="0" t="n">
        <v>13</v>
      </c>
      <c r="C698" s="0" t="n">
        <v>45</v>
      </c>
      <c r="D698" s="0" t="str">
        <f aca="false">references!G$5</f>
        <v>SiO2(am)</v>
      </c>
      <c r="E698" s="0" t="str">
        <f aca="false">references_description!G$43</f>
        <v>KCl</v>
      </c>
      <c r="F698" s="0" t="str">
        <f aca="false">references_description!H$43</f>
        <v>CaCl2</v>
      </c>
      <c r="H698" s="0" t="n">
        <v>0.62305</v>
      </c>
      <c r="I698" s="0" t="n">
        <v>0.29069</v>
      </c>
      <c r="K698" s="0" t="n">
        <v>0.00138838</v>
      </c>
    </row>
    <row r="699" customFormat="false" ht="14.5" hidden="true" customHeight="false" outlineLevel="0" collapsed="false">
      <c r="A699" s="0" t="str">
        <f aca="false">references_description!B$36</f>
        <v>MEY/WIL2008</v>
      </c>
      <c r="B699" s="0" t="n">
        <v>14</v>
      </c>
      <c r="C699" s="0" t="n">
        <v>45</v>
      </c>
      <c r="D699" s="0" t="str">
        <f aca="false">references!G$5</f>
        <v>SiO2(am)</v>
      </c>
      <c r="E699" s="0" t="str">
        <f aca="false">references_description!G$43</f>
        <v>KCl</v>
      </c>
      <c r="F699" s="0" t="str">
        <f aca="false">references_description!H$43</f>
        <v>CaCl2</v>
      </c>
      <c r="H699" s="0" t="n">
        <v>0.22488</v>
      </c>
      <c r="I699" s="0" t="n">
        <v>1.46883</v>
      </c>
      <c r="K699" s="0" t="n">
        <v>0.00046892</v>
      </c>
    </row>
    <row r="700" customFormat="false" ht="14.5" hidden="true" customHeight="false" outlineLevel="0" collapsed="false">
      <c r="A700" s="0" t="str">
        <f aca="false">references_description!B$36</f>
        <v>MEY/WIL2008</v>
      </c>
      <c r="B700" s="0" t="n">
        <v>15</v>
      </c>
      <c r="C700" s="0" t="n">
        <v>45</v>
      </c>
      <c r="D700" s="0" t="str">
        <f aca="false">references!G$5</f>
        <v>SiO2(am)</v>
      </c>
      <c r="E700" s="0" t="str">
        <f aca="false">references_description!G$43</f>
        <v>KCl</v>
      </c>
      <c r="F700" s="0" t="str">
        <f aca="false">references_description!H$43</f>
        <v>CaCl2</v>
      </c>
      <c r="H700" s="0" t="n">
        <v>0.13614</v>
      </c>
      <c r="I700" s="0" t="n">
        <v>1.79708</v>
      </c>
      <c r="K700" s="0" t="n">
        <v>0.00031954</v>
      </c>
    </row>
    <row r="701" customFormat="false" ht="14.5" hidden="true" customHeight="false" outlineLevel="0" collapsed="false">
      <c r="A701" s="0" t="str">
        <f aca="false">references_description!B$36</f>
        <v>MEY/WIL2008</v>
      </c>
      <c r="B701" s="0" t="n">
        <v>16</v>
      </c>
      <c r="C701" s="0" t="n">
        <v>45</v>
      </c>
      <c r="D701" s="0" t="str">
        <f aca="false">references!G$5</f>
        <v>SiO2(am)</v>
      </c>
      <c r="E701" s="0" t="str">
        <f aca="false">references_description!G$43</f>
        <v>KCl</v>
      </c>
      <c r="F701" s="0" t="str">
        <f aca="false">references_description!H$43</f>
        <v>CaCl2</v>
      </c>
      <c r="H701" s="0" t="n">
        <v>0.54039</v>
      </c>
      <c r="I701" s="0" t="n">
        <v>0.29964</v>
      </c>
      <c r="K701" s="0" t="n">
        <v>0.00148754</v>
      </c>
    </row>
    <row r="702" customFormat="false" ht="14.5" hidden="true" customHeight="false" outlineLevel="0" collapsed="false">
      <c r="A702" s="0" t="str">
        <f aca="false">references_description!B$36</f>
        <v>MEY/WIL2008</v>
      </c>
      <c r="B702" s="0" t="n">
        <v>17</v>
      </c>
      <c r="C702" s="0" t="n">
        <v>45</v>
      </c>
      <c r="D702" s="0" t="str">
        <f aca="false">references!G$5</f>
        <v>SiO2(am)</v>
      </c>
      <c r="E702" s="0" t="str">
        <f aca="false">references_description!G$43</f>
        <v>KCl</v>
      </c>
      <c r="F702" s="0" t="str">
        <f aca="false">references_description!H$43</f>
        <v>CaCl2</v>
      </c>
      <c r="H702" s="0" t="n">
        <v>0.44008</v>
      </c>
      <c r="I702" s="0" t="n">
        <v>0.3103</v>
      </c>
      <c r="K702" s="0" t="n">
        <v>0.00155847</v>
      </c>
    </row>
    <row r="703" customFormat="false" ht="14.5" hidden="true" customHeight="false" outlineLevel="0" collapsed="false">
      <c r="A703" s="0" t="str">
        <f aca="false">references_description!B$36</f>
        <v>MEY/WIL2008</v>
      </c>
      <c r="B703" s="0" t="n">
        <v>18</v>
      </c>
      <c r="C703" s="0" t="n">
        <v>45</v>
      </c>
      <c r="D703" s="0" t="str">
        <f aca="false">references!G$5</f>
        <v>SiO2(am)</v>
      </c>
      <c r="E703" s="0" t="str">
        <f aca="false">references_description!G$43</f>
        <v>KCl</v>
      </c>
      <c r="F703" s="0" t="str">
        <f aca="false">references_description!H$43</f>
        <v>CaCl2</v>
      </c>
      <c r="H703" s="0" t="n">
        <v>0.38319</v>
      </c>
      <c r="I703" s="0" t="n">
        <v>0.30032</v>
      </c>
      <c r="K703" s="0" t="n">
        <v>0.00170957</v>
      </c>
    </row>
    <row r="704" customFormat="false" ht="14.5" hidden="true" customHeight="false" outlineLevel="0" collapsed="false">
      <c r="A704" s="0" t="str">
        <f aca="false">references_description!B$36</f>
        <v>MEY/WIL2008</v>
      </c>
      <c r="B704" s="0" t="n">
        <v>19</v>
      </c>
      <c r="C704" s="0" t="n">
        <v>45</v>
      </c>
      <c r="D704" s="0" t="str">
        <f aca="false">references!G$5</f>
        <v>SiO2(am)</v>
      </c>
      <c r="E704" s="0" t="str">
        <f aca="false">references_description!G$43</f>
        <v>KCl</v>
      </c>
      <c r="F704" s="0" t="str">
        <f aca="false">references_description!H$43</f>
        <v>CaCl2</v>
      </c>
      <c r="H704" s="0" t="n">
        <v>0.24749</v>
      </c>
      <c r="I704" s="0" t="n">
        <v>0.34335</v>
      </c>
      <c r="K704" s="0" t="n">
        <v>0.00183289</v>
      </c>
    </row>
    <row r="705" customFormat="false" ht="14.5" hidden="true" customHeight="false" outlineLevel="0" collapsed="false">
      <c r="A705" s="0" t="str">
        <f aca="false">references_description!B$36</f>
        <v>MEY/WIL2008</v>
      </c>
      <c r="B705" s="0" t="n">
        <v>20</v>
      </c>
      <c r="C705" s="0" t="n">
        <v>45</v>
      </c>
      <c r="D705" s="0" t="str">
        <f aca="false">references!G$5</f>
        <v>SiO2(am)</v>
      </c>
      <c r="E705" s="0" t="str">
        <f aca="false">references_description!G$43</f>
        <v>KCl</v>
      </c>
      <c r="F705" s="0" t="str">
        <f aca="false">references_description!H$43</f>
        <v>CaCl2</v>
      </c>
      <c r="H705" s="0" t="n">
        <v>0.11434</v>
      </c>
      <c r="I705" s="0" t="n">
        <v>0.33222</v>
      </c>
      <c r="K705" s="0" t="n">
        <v>0.00196736</v>
      </c>
    </row>
    <row r="706" customFormat="false" ht="14.5" hidden="true" customHeight="false" outlineLevel="0" collapsed="false">
      <c r="A706" s="0" t="str">
        <f aca="false">references_description!B$36</f>
        <v>MEY/WIL2008</v>
      </c>
      <c r="B706" s="0" t="n">
        <v>21</v>
      </c>
      <c r="C706" s="0" t="n">
        <v>45</v>
      </c>
      <c r="D706" s="0" t="str">
        <f aca="false">references!G$5</f>
        <v>SiO2(am)</v>
      </c>
      <c r="E706" s="0" t="str">
        <f aca="false">references_description!G$43</f>
        <v>KCl</v>
      </c>
      <c r="F706" s="0" t="str">
        <f aca="false">references_description!H$43</f>
        <v>CaCl2</v>
      </c>
      <c r="H706" s="0" t="n">
        <v>0.53993</v>
      </c>
      <c r="I706" s="0" t="n">
        <v>0.57896</v>
      </c>
      <c r="K706" s="0" t="n">
        <v>0.00112203</v>
      </c>
    </row>
    <row r="707" customFormat="false" ht="14.5" hidden="true" customHeight="false" outlineLevel="0" collapsed="false">
      <c r="A707" s="0" t="str">
        <f aca="false">references_description!B$36</f>
        <v>MEY/WIL2008</v>
      </c>
      <c r="B707" s="0" t="n">
        <v>1</v>
      </c>
      <c r="C707" s="0" t="n">
        <v>65</v>
      </c>
      <c r="D707" s="0" t="str">
        <f aca="false">references!G$5</f>
        <v>SiO2(am)</v>
      </c>
      <c r="E707" s="0" t="str">
        <f aca="false">references_description!G$42</f>
        <v>NaCl</v>
      </c>
      <c r="F707" s="0" t="str">
        <f aca="false">references_description!H$42</f>
        <v>CaCl2</v>
      </c>
      <c r="H707" s="0" t="n">
        <v>0.93301</v>
      </c>
      <c r="I707" s="0" t="n">
        <v>0.28268</v>
      </c>
      <c r="K707" s="0" t="n">
        <v>0.00105326</v>
      </c>
    </row>
    <row r="708" customFormat="false" ht="14.5" hidden="true" customHeight="false" outlineLevel="0" collapsed="false">
      <c r="A708" s="0" t="str">
        <f aca="false">references_description!B$36</f>
        <v>MEY/WIL2008</v>
      </c>
      <c r="B708" s="0" t="n">
        <v>2</v>
      </c>
      <c r="C708" s="0" t="n">
        <v>65</v>
      </c>
      <c r="D708" s="0" t="str">
        <f aca="false">references!G$5</f>
        <v>SiO2(am)</v>
      </c>
      <c r="E708" s="0" t="str">
        <f aca="false">references_description!G$42</f>
        <v>NaCl</v>
      </c>
      <c r="F708" s="0" t="str">
        <f aca="false">references_description!H$42</f>
        <v>CaCl2</v>
      </c>
      <c r="H708" s="0" t="n">
        <v>0.33785</v>
      </c>
      <c r="I708" s="0" t="n">
        <v>0.92093</v>
      </c>
      <c r="K708" s="0" t="n">
        <v>0.00112031</v>
      </c>
    </row>
    <row r="709" customFormat="false" ht="14.5" hidden="true" customHeight="false" outlineLevel="0" collapsed="false">
      <c r="A709" s="0" t="str">
        <f aca="false">references_description!B$36</f>
        <v>MEY/WIL2008</v>
      </c>
      <c r="B709" s="0" t="n">
        <v>3</v>
      </c>
      <c r="C709" s="0" t="n">
        <v>65</v>
      </c>
      <c r="D709" s="0" t="str">
        <f aca="false">references!G$5</f>
        <v>SiO2(am)</v>
      </c>
      <c r="E709" s="0" t="str">
        <f aca="false">references_description!G$42</f>
        <v>NaCl</v>
      </c>
      <c r="F709" s="0" t="str">
        <f aca="false">references_description!H$42</f>
        <v>CaCl2</v>
      </c>
      <c r="H709" s="0" t="n">
        <v>0.11822</v>
      </c>
      <c r="I709" s="0" t="n">
        <v>0.953</v>
      </c>
      <c r="K709" s="0" t="n">
        <v>0.00138847</v>
      </c>
    </row>
    <row r="710" customFormat="false" ht="14.5" hidden="true" customHeight="false" outlineLevel="0" collapsed="false">
      <c r="A710" s="0" t="str">
        <f aca="false">references_description!B$36</f>
        <v>MEY/WIL2008</v>
      </c>
      <c r="B710" s="0" t="n">
        <v>4</v>
      </c>
      <c r="C710" s="0" t="n">
        <v>65</v>
      </c>
      <c r="D710" s="0" t="str">
        <f aca="false">references!G$5</f>
        <v>SiO2(am)</v>
      </c>
      <c r="E710" s="0" t="str">
        <f aca="false">references_description!G$42</f>
        <v>NaCl</v>
      </c>
      <c r="F710" s="0" t="str">
        <f aca="false">references_description!H$42</f>
        <v>CaCl2</v>
      </c>
      <c r="H710" s="0" t="n">
        <v>0.42609</v>
      </c>
      <c r="I710" s="0" t="n">
        <v>1.18653</v>
      </c>
      <c r="K710" s="0" t="n">
        <v>0.0007376</v>
      </c>
    </row>
    <row r="711" customFormat="false" ht="14.5" hidden="true" customHeight="false" outlineLevel="0" collapsed="false">
      <c r="A711" s="0" t="str">
        <f aca="false">references_description!B$36</f>
        <v>MEY/WIL2008</v>
      </c>
      <c r="B711" s="0" t="n">
        <v>5</v>
      </c>
      <c r="C711" s="0" t="n">
        <v>65</v>
      </c>
      <c r="D711" s="0" t="str">
        <f aca="false">references!G$5</f>
        <v>SiO2(am)</v>
      </c>
      <c r="E711" s="0" t="str">
        <f aca="false">references_description!G$42</f>
        <v>NaCl</v>
      </c>
      <c r="F711" s="0" t="str">
        <f aca="false">references_description!H$42</f>
        <v>CaCl2</v>
      </c>
      <c r="H711" s="0" t="n">
        <v>0.22309</v>
      </c>
      <c r="I711" s="0" t="n">
        <v>1.24059</v>
      </c>
      <c r="K711" s="0" t="n">
        <v>0.0009214</v>
      </c>
    </row>
    <row r="712" customFormat="false" ht="14.5" hidden="true" customHeight="false" outlineLevel="0" collapsed="false">
      <c r="A712" s="0" t="str">
        <f aca="false">references_description!B$36</f>
        <v>MEY/WIL2008</v>
      </c>
      <c r="B712" s="0" t="n">
        <v>6</v>
      </c>
      <c r="C712" s="0" t="n">
        <v>65</v>
      </c>
      <c r="D712" s="0" t="str">
        <f aca="false">references!G$5</f>
        <v>SiO2(am)</v>
      </c>
      <c r="E712" s="0" t="str">
        <f aca="false">references_description!G$42</f>
        <v>NaCl</v>
      </c>
      <c r="F712" s="0" t="str">
        <f aca="false">references_description!H$42</f>
        <v>CaCl2</v>
      </c>
      <c r="H712" s="0" t="n">
        <v>0.32735</v>
      </c>
      <c r="I712" s="0" t="n">
        <v>1.48548</v>
      </c>
      <c r="K712" s="0" t="n">
        <v>0.00060313</v>
      </c>
    </row>
    <row r="713" customFormat="false" ht="14.5" hidden="true" customHeight="false" outlineLevel="0" collapsed="false">
      <c r="A713" s="0" t="str">
        <f aca="false">references_description!B$36</f>
        <v>MEY/WIL2008</v>
      </c>
      <c r="B713" s="0" t="n">
        <v>7</v>
      </c>
      <c r="C713" s="0" t="n">
        <v>65</v>
      </c>
      <c r="D713" s="0" t="str">
        <f aca="false">references!G$5</f>
        <v>SiO2(am)</v>
      </c>
      <c r="E713" s="0" t="str">
        <f aca="false">references_description!G$42</f>
        <v>NaCl</v>
      </c>
      <c r="F713" s="0" t="str">
        <f aca="false">references_description!H$42</f>
        <v>CaCl2</v>
      </c>
      <c r="H713" s="0" t="n">
        <v>0.12295</v>
      </c>
      <c r="I713" s="0" t="n">
        <v>1.50116</v>
      </c>
      <c r="K713" s="0" t="n">
        <v>0.00077565</v>
      </c>
    </row>
    <row r="714" customFormat="false" ht="14.5" hidden="true" customHeight="false" outlineLevel="0" collapsed="false">
      <c r="A714" s="0" t="str">
        <f aca="false">references_description!B$36</f>
        <v>MEY/WIL2008</v>
      </c>
      <c r="B714" s="0" t="n">
        <v>8</v>
      </c>
      <c r="C714" s="0" t="n">
        <v>65</v>
      </c>
      <c r="D714" s="0" t="str">
        <f aca="false">references!G$5</f>
        <v>SiO2(am)</v>
      </c>
      <c r="E714" s="0" t="str">
        <f aca="false">references_description!G$42</f>
        <v>NaCl</v>
      </c>
      <c r="F714" s="0" t="str">
        <f aca="false">references_description!H$42</f>
        <v>CaCl2</v>
      </c>
      <c r="H714" s="0" t="n">
        <v>0.26433</v>
      </c>
      <c r="I714" s="0" t="n">
        <v>1.7522</v>
      </c>
      <c r="K714" s="0" t="n">
        <v>0.00050481</v>
      </c>
    </row>
    <row r="715" customFormat="false" ht="14.5" hidden="true" customHeight="false" outlineLevel="0" collapsed="false">
      <c r="A715" s="0" t="str">
        <f aca="false">references_description!B$36</f>
        <v>MEY/WIL2008</v>
      </c>
      <c r="B715" s="0" t="n">
        <v>9</v>
      </c>
      <c r="C715" s="0" t="n">
        <v>65</v>
      </c>
      <c r="D715" s="0" t="str">
        <f aca="false">references!G$5</f>
        <v>SiO2(am)</v>
      </c>
      <c r="E715" s="0" t="str">
        <f aca="false">references_description!G$42</f>
        <v>NaCl</v>
      </c>
      <c r="F715" s="0" t="str">
        <f aca="false">references_description!H$42</f>
        <v>CaCl2</v>
      </c>
      <c r="H715" s="0" t="n">
        <v>0.11253</v>
      </c>
      <c r="I715" s="0" t="n">
        <v>2.03945</v>
      </c>
      <c r="K715" s="0" t="n">
        <v>0.000439</v>
      </c>
    </row>
    <row r="716" customFormat="false" ht="14.5" hidden="true" customHeight="false" outlineLevel="0" collapsed="false">
      <c r="A716" s="0" t="str">
        <f aca="false">references_description!B$36</f>
        <v>MEY/WIL2008</v>
      </c>
      <c r="B716" s="0" t="n">
        <v>10</v>
      </c>
      <c r="C716" s="0" t="n">
        <v>65</v>
      </c>
      <c r="D716" s="0" t="str">
        <f aca="false">references!G$5</f>
        <v>SiO2(am)</v>
      </c>
      <c r="E716" s="0" t="str">
        <f aca="false">references_description!G$42</f>
        <v>NaCl</v>
      </c>
      <c r="F716" s="0" t="str">
        <f aca="false">references_description!H$42</f>
        <v>CaCl2</v>
      </c>
      <c r="H716" s="0" t="n">
        <v>0.72496</v>
      </c>
      <c r="I716" s="0" t="n">
        <v>0.38873</v>
      </c>
      <c r="K716" s="0" t="n">
        <v>0.00125687</v>
      </c>
    </row>
    <row r="717" customFormat="false" ht="14.5" hidden="true" customHeight="false" outlineLevel="0" collapsed="false">
      <c r="A717" s="0" t="str">
        <f aca="false">references_description!B$36</f>
        <v>MEY/WIL2008</v>
      </c>
      <c r="B717" s="0" t="n">
        <v>11</v>
      </c>
      <c r="C717" s="0" t="n">
        <v>65</v>
      </c>
      <c r="D717" s="0" t="str">
        <f aca="false">references!G$5</f>
        <v>SiO2(am)</v>
      </c>
      <c r="E717" s="0" t="str">
        <f aca="false">references_description!G$42</f>
        <v>NaCl</v>
      </c>
      <c r="F717" s="0" t="str">
        <f aca="false">references_description!H$42</f>
        <v>CaCl2</v>
      </c>
      <c r="H717" s="0" t="n">
        <v>0.54368</v>
      </c>
      <c r="I717" s="0" t="n">
        <v>0.39591</v>
      </c>
      <c r="K717" s="0" t="n">
        <v>0.00150631</v>
      </c>
    </row>
    <row r="718" customFormat="false" ht="14.5" hidden="true" customHeight="false" outlineLevel="0" collapsed="false">
      <c r="A718" s="0" t="str">
        <f aca="false">references_description!B$36</f>
        <v>MEY/WIL2008</v>
      </c>
      <c r="B718" s="0" t="n">
        <v>12</v>
      </c>
      <c r="C718" s="0" t="n">
        <v>65</v>
      </c>
      <c r="D718" s="0" t="str">
        <f aca="false">references!G$5</f>
        <v>SiO2(am)</v>
      </c>
      <c r="E718" s="0" t="str">
        <f aca="false">references_description!G$42</f>
        <v>NaCl</v>
      </c>
      <c r="F718" s="0" t="str">
        <f aca="false">references_description!H$42</f>
        <v>CaCl2</v>
      </c>
      <c r="H718" s="0" t="n">
        <v>0.37999</v>
      </c>
      <c r="I718" s="0" t="n">
        <v>0.32155</v>
      </c>
      <c r="K718" s="0" t="n">
        <v>0.00194159</v>
      </c>
    </row>
    <row r="719" customFormat="false" ht="14.5" hidden="true" customHeight="false" outlineLevel="0" collapsed="false">
      <c r="A719" s="0" t="str">
        <f aca="false">references_description!B$36</f>
        <v>MEY/WIL2008</v>
      </c>
      <c r="B719" s="0" t="n">
        <v>13</v>
      </c>
      <c r="C719" s="0" t="n">
        <v>65</v>
      </c>
      <c r="D719" s="0" t="str">
        <f aca="false">references!G$5</f>
        <v>SiO2(am)</v>
      </c>
      <c r="E719" s="0" t="str">
        <f aca="false">references_description!G$42</f>
        <v>NaCl</v>
      </c>
      <c r="F719" s="0" t="str">
        <f aca="false">references_description!H$42</f>
        <v>CaCl2</v>
      </c>
      <c r="H719" s="0" t="n">
        <v>0.14374</v>
      </c>
      <c r="I719" s="0" t="n">
        <v>0.35403</v>
      </c>
      <c r="K719" s="0" t="n">
        <v>0.00237636</v>
      </c>
    </row>
    <row r="720" customFormat="false" ht="14.5" hidden="true" customHeight="false" outlineLevel="0" collapsed="false">
      <c r="A720" s="0" t="str">
        <f aca="false">references_description!B$36</f>
        <v>MEY/WIL2008</v>
      </c>
      <c r="B720" s="0" t="n">
        <v>14</v>
      </c>
      <c r="C720" s="0" t="n">
        <v>65</v>
      </c>
      <c r="D720" s="0" t="str">
        <f aca="false">references!G$5</f>
        <v>SiO2(am)</v>
      </c>
      <c r="E720" s="0" t="str">
        <f aca="false">references_description!G$42</f>
        <v>NaCl</v>
      </c>
      <c r="F720" s="0" t="str">
        <f aca="false">references_description!H$42</f>
        <v>CaCl2</v>
      </c>
      <c r="H720" s="0" t="n">
        <v>0.64792</v>
      </c>
      <c r="I720" s="0" t="n">
        <v>0.57642</v>
      </c>
      <c r="K720" s="0" t="n">
        <v>0.00107228</v>
      </c>
    </row>
    <row r="721" customFormat="false" ht="14.5" hidden="true" customHeight="false" outlineLevel="0" collapsed="false">
      <c r="A721" s="0" t="str">
        <f aca="false">references_description!B$36</f>
        <v>MEY/WIL2008</v>
      </c>
      <c r="B721" s="0" t="n">
        <v>15</v>
      </c>
      <c r="C721" s="0" t="n">
        <v>65</v>
      </c>
      <c r="D721" s="0" t="str">
        <f aca="false">references!G$5</f>
        <v>SiO2(am)</v>
      </c>
      <c r="E721" s="0" t="str">
        <f aca="false">references_description!G$42</f>
        <v>NaCl</v>
      </c>
      <c r="F721" s="0" t="str">
        <f aca="false">references_description!H$42</f>
        <v>CaCl2</v>
      </c>
      <c r="H721" s="0" t="n">
        <v>0.44784</v>
      </c>
      <c r="I721" s="0" t="n">
        <v>0.60369</v>
      </c>
      <c r="K721" s="0" t="n">
        <v>0.00136207</v>
      </c>
    </row>
    <row r="722" customFormat="false" ht="14.5" hidden="true" customHeight="false" outlineLevel="0" collapsed="false">
      <c r="A722" s="0" t="str">
        <f aca="false">references_description!B$36</f>
        <v>MEY/WIL2008</v>
      </c>
      <c r="B722" s="0" t="n">
        <v>16</v>
      </c>
      <c r="C722" s="0" t="n">
        <v>65</v>
      </c>
      <c r="D722" s="0" t="str">
        <f aca="false">references!G$5</f>
        <v>SiO2(am)</v>
      </c>
      <c r="E722" s="0" t="str">
        <f aca="false">references_description!G$42</f>
        <v>NaCl</v>
      </c>
      <c r="F722" s="0" t="str">
        <f aca="false">references_description!H$42</f>
        <v>CaCl2</v>
      </c>
      <c r="H722" s="0" t="n">
        <v>0.22884</v>
      </c>
      <c r="I722" s="0" t="n">
        <v>0.64019</v>
      </c>
      <c r="K722" s="0" t="n">
        <v>0.00167715</v>
      </c>
    </row>
    <row r="723" customFormat="false" ht="14.5" hidden="true" customHeight="false" outlineLevel="0" collapsed="false">
      <c r="A723" s="0" t="str">
        <f aca="false">references_description!B$36</f>
        <v>MEY/WIL2008</v>
      </c>
      <c r="B723" s="0" t="n">
        <v>17</v>
      </c>
      <c r="C723" s="0" t="n">
        <v>65</v>
      </c>
      <c r="D723" s="0" t="str">
        <f aca="false">references!G$5</f>
        <v>SiO2(am)</v>
      </c>
      <c r="E723" s="0" t="str">
        <f aca="false">references_description!G$42</f>
        <v>NaCl</v>
      </c>
      <c r="F723" s="0" t="str">
        <f aca="false">references_description!H$42</f>
        <v>CaCl2</v>
      </c>
      <c r="H723" s="0" t="n">
        <v>0.53813</v>
      </c>
      <c r="I723" s="0" t="n">
        <v>0.90314</v>
      </c>
      <c r="K723" s="0" t="n">
        <v>0.0009048</v>
      </c>
    </row>
    <row r="724" customFormat="false" ht="14.5" hidden="true" customHeight="false" outlineLevel="0" collapsed="false">
      <c r="A724" s="0" t="str">
        <f aca="false">references_description!B$36</f>
        <v>MEY/WIL2008</v>
      </c>
      <c r="B724" s="0" t="n">
        <v>1</v>
      </c>
      <c r="C724" s="0" t="n">
        <v>65</v>
      </c>
      <c r="D724" s="0" t="str">
        <f aca="false">references!G$5</f>
        <v>SiO2(am)</v>
      </c>
      <c r="E724" s="0" t="str">
        <f aca="false">references_description!G$43</f>
        <v>KCl</v>
      </c>
      <c r="F724" s="0" t="str">
        <f aca="false">references_description!H$43</f>
        <v>CaCl2</v>
      </c>
      <c r="H724" s="0" t="n">
        <v>0.72109</v>
      </c>
      <c r="I724" s="0" t="n">
        <v>0.28806</v>
      </c>
      <c r="K724" s="0" t="n">
        <v>0.00186569</v>
      </c>
    </row>
    <row r="725" customFormat="false" ht="14.5" hidden="true" customHeight="false" outlineLevel="0" collapsed="false">
      <c r="A725" s="0" t="str">
        <f aca="false">references_description!B$36</f>
        <v>MEY/WIL2008</v>
      </c>
      <c r="B725" s="0" t="n">
        <v>2</v>
      </c>
      <c r="C725" s="0" t="n">
        <v>65</v>
      </c>
      <c r="D725" s="0" t="str">
        <f aca="false">references!G$5</f>
        <v>SiO2(am)</v>
      </c>
      <c r="E725" s="0" t="str">
        <f aca="false">references_description!G$43</f>
        <v>KCl</v>
      </c>
      <c r="F725" s="0" t="str">
        <f aca="false">references_description!H$43</f>
        <v>CaCl2</v>
      </c>
      <c r="H725" s="0" t="n">
        <v>0.35441</v>
      </c>
      <c r="I725" s="0" t="n">
        <v>0.61331</v>
      </c>
      <c r="K725" s="0" t="n">
        <v>0.00172794</v>
      </c>
    </row>
    <row r="726" customFormat="false" ht="14.5" hidden="true" customHeight="false" outlineLevel="0" collapsed="false">
      <c r="A726" s="0" t="str">
        <f aca="false">references_description!B$36</f>
        <v>MEY/WIL2008</v>
      </c>
      <c r="B726" s="0" t="n">
        <v>3</v>
      </c>
      <c r="C726" s="0" t="n">
        <v>65</v>
      </c>
      <c r="D726" s="0" t="str">
        <f aca="false">references!G$5</f>
        <v>SiO2(am)</v>
      </c>
      <c r="E726" s="0" t="str">
        <f aca="false">references_description!G$43</f>
        <v>KCl</v>
      </c>
      <c r="F726" s="0" t="str">
        <f aca="false">references_description!H$43</f>
        <v>CaCl2</v>
      </c>
      <c r="H726" s="0" t="n">
        <v>0.23009</v>
      </c>
      <c r="I726" s="0" t="n">
        <v>0.62774</v>
      </c>
      <c r="K726" s="0" t="n">
        <v>0.00182101</v>
      </c>
    </row>
    <row r="727" customFormat="false" ht="14.5" hidden="true" customHeight="false" outlineLevel="0" collapsed="false">
      <c r="A727" s="0" t="str">
        <f aca="false">references_description!B$36</f>
        <v>MEY/WIL2008</v>
      </c>
      <c r="B727" s="0" t="n">
        <v>4</v>
      </c>
      <c r="C727" s="0" t="n">
        <v>65</v>
      </c>
      <c r="D727" s="0" t="str">
        <f aca="false">references!G$5</f>
        <v>SiO2(am)</v>
      </c>
      <c r="E727" s="0" t="str">
        <f aca="false">references_description!G$43</f>
        <v>KCl</v>
      </c>
      <c r="F727" s="0" t="str">
        <f aca="false">references_description!H$43</f>
        <v>CaCl2</v>
      </c>
      <c r="H727" s="0" t="n">
        <v>0.12081</v>
      </c>
      <c r="I727" s="0" t="n">
        <v>0.67319</v>
      </c>
      <c r="K727" s="0" t="n">
        <v>0.00188775</v>
      </c>
    </row>
    <row r="728" customFormat="false" ht="14.5" hidden="true" customHeight="false" outlineLevel="0" collapsed="false">
      <c r="A728" s="0" t="str">
        <f aca="false">references_description!B$36</f>
        <v>MEY/WIL2008</v>
      </c>
      <c r="B728" s="0" t="n">
        <v>5</v>
      </c>
      <c r="C728" s="0" t="n">
        <v>65</v>
      </c>
      <c r="D728" s="0" t="str">
        <f aca="false">references!G$5</f>
        <v>SiO2(am)</v>
      </c>
      <c r="E728" s="0" t="str">
        <f aca="false">references_description!G$43</f>
        <v>KCl</v>
      </c>
      <c r="F728" s="0" t="str">
        <f aca="false">references_description!H$43</f>
        <v>CaCl2</v>
      </c>
      <c r="H728" s="0" t="n">
        <v>0.428</v>
      </c>
      <c r="I728" s="0" t="n">
        <v>0.8945</v>
      </c>
      <c r="K728" s="0" t="n">
        <v>0.00119198</v>
      </c>
    </row>
    <row r="729" customFormat="false" ht="14.5" hidden="true" customHeight="false" outlineLevel="0" collapsed="false">
      <c r="A729" s="0" t="str">
        <f aca="false">references_description!B$36</f>
        <v>MEY/WIL2008</v>
      </c>
      <c r="B729" s="0" t="n">
        <v>6</v>
      </c>
      <c r="C729" s="0" t="n">
        <v>65</v>
      </c>
      <c r="D729" s="0" t="str">
        <f aca="false">references!G$5</f>
        <v>SiO2(am)</v>
      </c>
      <c r="E729" s="0" t="str">
        <f aca="false">references_description!G$43</f>
        <v>KCl</v>
      </c>
      <c r="F729" s="0" t="str">
        <f aca="false">references_description!H$43</f>
        <v>CaCl2</v>
      </c>
      <c r="H729" s="0" t="n">
        <v>0.34179</v>
      </c>
      <c r="I729" s="0" t="n">
        <v>0.89632</v>
      </c>
      <c r="K729" s="0" t="n">
        <v>0.0012703</v>
      </c>
    </row>
    <row r="730" customFormat="false" ht="14.5" hidden="true" customHeight="false" outlineLevel="0" collapsed="false">
      <c r="A730" s="0" t="str">
        <f aca="false">references_description!B$36</f>
        <v>MEY/WIL2008</v>
      </c>
      <c r="B730" s="0" t="n">
        <v>7</v>
      </c>
      <c r="C730" s="0" t="n">
        <v>65</v>
      </c>
      <c r="D730" s="0" t="str">
        <f aca="false">references!G$5</f>
        <v>SiO2(am)</v>
      </c>
      <c r="E730" s="0" t="str">
        <f aca="false">references_description!G$43</f>
        <v>KCl</v>
      </c>
      <c r="F730" s="0" t="str">
        <f aca="false">references_description!H$43</f>
        <v>CaCl2</v>
      </c>
      <c r="H730" s="0" t="n">
        <v>0.23806</v>
      </c>
      <c r="I730" s="0" t="n">
        <v>0.93275</v>
      </c>
      <c r="K730" s="0" t="n">
        <v>0.00131378</v>
      </c>
    </row>
    <row r="731" customFormat="false" ht="14.5" hidden="true" customHeight="false" outlineLevel="0" collapsed="false">
      <c r="A731" s="0" t="str">
        <f aca="false">references_description!B$36</f>
        <v>MEY/WIL2008</v>
      </c>
      <c r="B731" s="0" t="n">
        <v>8</v>
      </c>
      <c r="C731" s="0" t="n">
        <v>65</v>
      </c>
      <c r="D731" s="0" t="str">
        <f aca="false">references!G$5</f>
        <v>SiO2(am)</v>
      </c>
      <c r="E731" s="0" t="str">
        <f aca="false">references_description!G$43</f>
        <v>KCl</v>
      </c>
      <c r="F731" s="0" t="str">
        <f aca="false">references_description!H$43</f>
        <v>CaCl2</v>
      </c>
      <c r="H731" s="0" t="n">
        <v>0.1201</v>
      </c>
      <c r="I731" s="0" t="n">
        <v>0.94132</v>
      </c>
      <c r="K731" s="0" t="n">
        <v>0.00141696</v>
      </c>
    </row>
    <row r="732" customFormat="false" ht="14.5" hidden="true" customHeight="false" outlineLevel="0" collapsed="false">
      <c r="A732" s="0" t="str">
        <f aca="false">references_description!B$36</f>
        <v>MEY/WIL2008</v>
      </c>
      <c r="B732" s="0" t="n">
        <v>9</v>
      </c>
      <c r="C732" s="0" t="n">
        <v>65</v>
      </c>
      <c r="D732" s="0" t="str">
        <f aca="false">references!G$5</f>
        <v>SiO2(am)</v>
      </c>
      <c r="E732" s="0" t="str">
        <f aca="false">references_description!G$43</f>
        <v>KCl</v>
      </c>
      <c r="F732" s="0" t="str">
        <f aca="false">references_description!H$43</f>
        <v>CaCl2</v>
      </c>
      <c r="H732" s="0" t="n">
        <v>0.33365</v>
      </c>
      <c r="I732" s="0" t="n">
        <v>1.17905</v>
      </c>
      <c r="K732" s="0" t="n">
        <v>0.00098313</v>
      </c>
    </row>
    <row r="733" customFormat="false" ht="14.5" hidden="true" customHeight="false" outlineLevel="0" collapsed="false">
      <c r="A733" s="0" t="str">
        <f aca="false">references_description!B$36</f>
        <v>MEY/WIL2008</v>
      </c>
      <c r="B733" s="0" t="n">
        <v>10</v>
      </c>
      <c r="C733" s="0" t="n">
        <v>65</v>
      </c>
      <c r="D733" s="0" t="str">
        <f aca="false">references!G$5</f>
        <v>SiO2(am)</v>
      </c>
      <c r="E733" s="0" t="str">
        <f aca="false">references_description!G$43</f>
        <v>KCl</v>
      </c>
      <c r="F733" s="0" t="str">
        <f aca="false">references_description!H$43</f>
        <v>CaCl2</v>
      </c>
      <c r="H733" s="0" t="n">
        <v>0.22034</v>
      </c>
      <c r="I733" s="0" t="n">
        <v>1.22161</v>
      </c>
      <c r="K733" s="0" t="n">
        <v>0.00102024</v>
      </c>
    </row>
    <row r="734" customFormat="false" ht="14.5" hidden="true" customHeight="false" outlineLevel="0" collapsed="false">
      <c r="A734" s="0" t="str">
        <f aca="false">references_description!B$36</f>
        <v>MEY/WIL2008</v>
      </c>
      <c r="B734" s="0" t="n">
        <v>11</v>
      </c>
      <c r="C734" s="0" t="n">
        <v>65</v>
      </c>
      <c r="D734" s="0" t="str">
        <f aca="false">references!G$5</f>
        <v>SiO2(am)</v>
      </c>
      <c r="E734" s="0" t="str">
        <f aca="false">references_description!G$43</f>
        <v>KCl</v>
      </c>
      <c r="F734" s="0" t="str">
        <f aca="false">references_description!H$43</f>
        <v>CaCl2</v>
      </c>
      <c r="H734" s="0" t="n">
        <v>0.1346</v>
      </c>
      <c r="I734" s="0" t="n">
        <v>1.23646</v>
      </c>
      <c r="K734" s="0" t="n">
        <v>0.00103132</v>
      </c>
    </row>
    <row r="735" customFormat="false" ht="14.5" hidden="true" customHeight="false" outlineLevel="0" collapsed="false">
      <c r="A735" s="0" t="str">
        <f aca="false">references_description!B$36</f>
        <v>MEY/WIL2008</v>
      </c>
      <c r="B735" s="0" t="n">
        <v>12</v>
      </c>
      <c r="C735" s="0" t="n">
        <v>65</v>
      </c>
      <c r="D735" s="0" t="str">
        <f aca="false">references!G$5</f>
        <v>SiO2(am)</v>
      </c>
      <c r="E735" s="0" t="str">
        <f aca="false">references_description!G$43</f>
        <v>KCl</v>
      </c>
      <c r="F735" s="0" t="str">
        <f aca="false">references_description!H$43</f>
        <v>CaCl2</v>
      </c>
      <c r="H735" s="0" t="n">
        <v>0.62856</v>
      </c>
      <c r="I735" s="0" t="n">
        <v>0.31025</v>
      </c>
      <c r="K735" s="0" t="n">
        <v>0.00190031</v>
      </c>
    </row>
    <row r="736" customFormat="false" ht="14.5" hidden="true" customHeight="false" outlineLevel="0" collapsed="false">
      <c r="A736" s="0" t="str">
        <f aca="false">references_description!B$36</f>
        <v>MEY/WIL2008</v>
      </c>
      <c r="B736" s="0" t="n">
        <v>13</v>
      </c>
      <c r="C736" s="0" t="n">
        <v>65</v>
      </c>
      <c r="D736" s="0" t="str">
        <f aca="false">references!G$5</f>
        <v>SiO2(am)</v>
      </c>
      <c r="E736" s="0" t="str">
        <f aca="false">references_description!G$43</f>
        <v>KCl</v>
      </c>
      <c r="F736" s="0" t="str">
        <f aca="false">references_description!H$43</f>
        <v>CaCl2</v>
      </c>
      <c r="H736" s="0" t="n">
        <v>0.2202</v>
      </c>
      <c r="I736" s="0" t="n">
        <v>1.47697</v>
      </c>
      <c r="K736" s="0" t="n">
        <v>0.00073549</v>
      </c>
    </row>
    <row r="737" customFormat="false" ht="14.5" hidden="true" customHeight="false" outlineLevel="0" collapsed="false">
      <c r="A737" s="0" t="str">
        <f aca="false">references_description!B$36</f>
        <v>MEY/WIL2008</v>
      </c>
      <c r="B737" s="0" t="n">
        <v>14</v>
      </c>
      <c r="C737" s="0" t="n">
        <v>65</v>
      </c>
      <c r="D737" s="0" t="str">
        <f aca="false">references!G$5</f>
        <v>SiO2(am)</v>
      </c>
      <c r="E737" s="0" t="str">
        <f aca="false">references_description!G$43</f>
        <v>KCl</v>
      </c>
      <c r="F737" s="0" t="str">
        <f aca="false">references_description!H$43</f>
        <v>CaCl2</v>
      </c>
      <c r="H737" s="0" t="n">
        <v>0.11339</v>
      </c>
      <c r="I737" s="0" t="n">
        <v>1.80499</v>
      </c>
      <c r="K737" s="0" t="n">
        <v>0.00056438</v>
      </c>
    </row>
    <row r="738" customFormat="false" ht="14.5" hidden="true" customHeight="false" outlineLevel="0" collapsed="false">
      <c r="A738" s="0" t="str">
        <f aca="false">references_description!B$36</f>
        <v>MEY/WIL2008</v>
      </c>
      <c r="B738" s="0" t="n">
        <v>15</v>
      </c>
      <c r="C738" s="0" t="n">
        <v>65</v>
      </c>
      <c r="D738" s="0" t="str">
        <f aca="false">references!G$5</f>
        <v>SiO2(am)</v>
      </c>
      <c r="E738" s="0" t="str">
        <f aca="false">references_description!G$43</f>
        <v>KCl</v>
      </c>
      <c r="F738" s="0" t="str">
        <f aca="false">references_description!H$43</f>
        <v>CaCl2</v>
      </c>
      <c r="H738" s="0" t="n">
        <v>0.54692</v>
      </c>
      <c r="I738" s="0" t="n">
        <v>0.30323</v>
      </c>
      <c r="K738" s="0" t="n">
        <v>0.00203015</v>
      </c>
    </row>
    <row r="739" customFormat="false" ht="14.5" hidden="true" customHeight="false" outlineLevel="0" collapsed="false">
      <c r="A739" s="0" t="str">
        <f aca="false">references_description!B$36</f>
        <v>MEY/WIL2008</v>
      </c>
      <c r="B739" s="0" t="n">
        <v>16</v>
      </c>
      <c r="C739" s="0" t="n">
        <v>65</v>
      </c>
      <c r="D739" s="0" t="str">
        <f aca="false">references!G$5</f>
        <v>SiO2(am)</v>
      </c>
      <c r="E739" s="0" t="str">
        <f aca="false">references_description!G$43</f>
        <v>KCl</v>
      </c>
      <c r="F739" s="0" t="str">
        <f aca="false">references_description!H$43</f>
        <v>CaCl2</v>
      </c>
      <c r="H739" s="0" t="n">
        <v>0.44729</v>
      </c>
      <c r="I739" s="0" t="n">
        <v>0.31404</v>
      </c>
      <c r="K739" s="0" t="n">
        <v>0.00182106</v>
      </c>
    </row>
    <row r="740" customFormat="false" ht="14.5" hidden="true" customHeight="false" outlineLevel="0" collapsed="false">
      <c r="A740" s="0" t="str">
        <f aca="false">references_description!B$36</f>
        <v>MEY/WIL2008</v>
      </c>
      <c r="B740" s="0" t="n">
        <v>17</v>
      </c>
      <c r="C740" s="0" t="n">
        <v>65</v>
      </c>
      <c r="D740" s="0" t="str">
        <f aca="false">references!G$5</f>
        <v>SiO2(am)</v>
      </c>
      <c r="E740" s="0" t="str">
        <f aca="false">references_description!G$43</f>
        <v>KCl</v>
      </c>
      <c r="F740" s="0" t="str">
        <f aca="false">references_description!H$43</f>
        <v>CaCl2</v>
      </c>
      <c r="H740" s="0" t="n">
        <v>0.3414</v>
      </c>
      <c r="I740" s="0" t="n">
        <v>0.3258</v>
      </c>
      <c r="K740" s="0" t="n">
        <v>0.00228406</v>
      </c>
    </row>
    <row r="741" customFormat="false" ht="14.5" hidden="true" customHeight="false" outlineLevel="0" collapsed="false">
      <c r="A741" s="0" t="str">
        <f aca="false">references_description!B$36</f>
        <v>MEY/WIL2008</v>
      </c>
      <c r="B741" s="0" t="n">
        <v>18</v>
      </c>
      <c r="C741" s="0" t="n">
        <v>65</v>
      </c>
      <c r="D741" s="0" t="str">
        <f aca="false">references!G$5</f>
        <v>SiO2(am)</v>
      </c>
      <c r="E741" s="0" t="str">
        <f aca="false">references_description!G$43</f>
        <v>KCl</v>
      </c>
      <c r="F741" s="0" t="str">
        <f aca="false">references_description!H$43</f>
        <v>CaCl2</v>
      </c>
      <c r="H741" s="0" t="n">
        <v>0.23697</v>
      </c>
      <c r="I741" s="0" t="n">
        <v>0.3275</v>
      </c>
      <c r="K741" s="0" t="n">
        <v>0.00246647</v>
      </c>
    </row>
    <row r="742" customFormat="false" ht="14.5" hidden="true" customHeight="false" outlineLevel="0" collapsed="false">
      <c r="A742" s="0" t="str">
        <f aca="false">references_description!B$36</f>
        <v>MEY/WIL2008</v>
      </c>
      <c r="B742" s="0" t="n">
        <v>19</v>
      </c>
      <c r="C742" s="0" t="n">
        <v>65</v>
      </c>
      <c r="D742" s="0" t="str">
        <f aca="false">references!G$5</f>
        <v>SiO2(am)</v>
      </c>
      <c r="E742" s="0" t="str">
        <f aca="false">references_description!G$43</f>
        <v>KCl</v>
      </c>
      <c r="F742" s="0" t="str">
        <f aca="false">references_description!H$43</f>
        <v>CaCl2</v>
      </c>
      <c r="H742" s="0" t="n">
        <v>0.12012</v>
      </c>
      <c r="I742" s="0" t="n">
        <v>0.32452</v>
      </c>
      <c r="K742" s="0" t="n">
        <v>0.00264595</v>
      </c>
    </row>
    <row r="743" customFormat="false" ht="14.5" hidden="true" customHeight="false" outlineLevel="0" collapsed="false">
      <c r="A743" s="0" t="str">
        <f aca="false">references_description!B$36</f>
        <v>MEY/WIL2008</v>
      </c>
      <c r="B743" s="0" t="n">
        <v>20</v>
      </c>
      <c r="C743" s="0" t="n">
        <v>65</v>
      </c>
      <c r="D743" s="0" t="str">
        <f aca="false">references!G$5</f>
        <v>SiO2(am)</v>
      </c>
      <c r="E743" s="0" t="str">
        <f aca="false">references_description!G$43</f>
        <v>KCl</v>
      </c>
      <c r="F743" s="0" t="str">
        <f aca="false">references_description!H$43</f>
        <v>CaCl2</v>
      </c>
      <c r="H743" s="0" t="n">
        <v>0.53221</v>
      </c>
      <c r="I743" s="0" t="n">
        <v>0.59013</v>
      </c>
      <c r="K743" s="0" t="n">
        <v>0.00154589</v>
      </c>
    </row>
    <row r="744" customFormat="false" ht="14.5" hidden="true" customHeight="false" outlineLevel="0" collapsed="false">
      <c r="A744" s="0" t="str">
        <f aca="false">references_description!B$36</f>
        <v>MEY/WIL2008</v>
      </c>
      <c r="B744" s="0" t="n">
        <v>21</v>
      </c>
      <c r="C744" s="0" t="n">
        <v>65</v>
      </c>
      <c r="D744" s="0" t="str">
        <f aca="false">references!G$5</f>
        <v>SiO2(am)</v>
      </c>
      <c r="E744" s="0" t="str">
        <f aca="false">references_description!G$43</f>
        <v>KCl</v>
      </c>
      <c r="F744" s="0" t="str">
        <f aca="false">references_description!H$43</f>
        <v>CaCl2</v>
      </c>
      <c r="H744" s="0" t="n">
        <v>0.43372</v>
      </c>
      <c r="I744" s="0" t="n">
        <v>0.60938</v>
      </c>
      <c r="K744" s="0" t="n">
        <v>0.00162144</v>
      </c>
    </row>
    <row r="745" customFormat="false" ht="14.5" hidden="true" customHeight="false" outlineLevel="0" collapsed="false">
      <c r="A745" s="0" t="str">
        <f aca="false">references_description!B$36</f>
        <v>MEY/WIL2008</v>
      </c>
      <c r="B745" s="0" t="n">
        <v>1</v>
      </c>
      <c r="C745" s="0" t="n">
        <v>85</v>
      </c>
      <c r="D745" s="0" t="str">
        <f aca="false">references!G$5</f>
        <v>SiO2(am)</v>
      </c>
      <c r="E745" s="0" t="str">
        <f aca="false">references_description!G$43</f>
        <v>KCl</v>
      </c>
      <c r="F745" s="0" t="str">
        <f aca="false">references_description!H$43</f>
        <v>CaCl2</v>
      </c>
      <c r="H745" s="0" t="n">
        <v>0.72109</v>
      </c>
      <c r="I745" s="0" t="n">
        <v>0.28806</v>
      </c>
      <c r="K745" s="0" t="n">
        <v>0.00253054</v>
      </c>
    </row>
    <row r="746" customFormat="false" ht="14.5" hidden="true" customHeight="false" outlineLevel="0" collapsed="false">
      <c r="A746" s="0" t="str">
        <f aca="false">references_description!B$36</f>
        <v>MEY/WIL2008</v>
      </c>
      <c r="B746" s="0" t="n">
        <v>2</v>
      </c>
      <c r="C746" s="0" t="n">
        <v>85</v>
      </c>
      <c r="D746" s="0" t="str">
        <f aca="false">references!G$5</f>
        <v>SiO2(am)</v>
      </c>
      <c r="E746" s="0" t="str">
        <f aca="false">references_description!G$43</f>
        <v>KCl</v>
      </c>
      <c r="F746" s="0" t="str">
        <f aca="false">references_description!H$43</f>
        <v>CaCl2</v>
      </c>
      <c r="H746" s="0" t="n">
        <v>0.35441</v>
      </c>
      <c r="I746" s="0" t="n">
        <v>0.61331</v>
      </c>
      <c r="K746" s="0" t="n">
        <v>0.00226238</v>
      </c>
    </row>
    <row r="747" customFormat="false" ht="14.5" hidden="true" customHeight="false" outlineLevel="0" collapsed="false">
      <c r="A747" s="0" t="str">
        <f aca="false">references_description!B$36</f>
        <v>MEY/WIL2008</v>
      </c>
      <c r="B747" s="0" t="n">
        <v>3</v>
      </c>
      <c r="C747" s="0" t="n">
        <v>85</v>
      </c>
      <c r="D747" s="0" t="str">
        <f aca="false">references!G$5</f>
        <v>SiO2(am)</v>
      </c>
      <c r="E747" s="0" t="str">
        <f aca="false">references_description!G$43</f>
        <v>KCl</v>
      </c>
      <c r="F747" s="0" t="str">
        <f aca="false">references_description!H$43</f>
        <v>CaCl2</v>
      </c>
      <c r="H747" s="0" t="n">
        <v>0.23009</v>
      </c>
      <c r="I747" s="0" t="n">
        <v>0.62774</v>
      </c>
      <c r="K747" s="0" t="n">
        <v>0.00246451</v>
      </c>
    </row>
    <row r="748" customFormat="false" ht="14.5" hidden="true" customHeight="false" outlineLevel="0" collapsed="false">
      <c r="A748" s="0" t="str">
        <f aca="false">references_description!B$36</f>
        <v>MEY/WIL2008</v>
      </c>
      <c r="B748" s="0" t="n">
        <v>4</v>
      </c>
      <c r="C748" s="0" t="n">
        <v>85</v>
      </c>
      <c r="D748" s="0" t="str">
        <f aca="false">references!G$5</f>
        <v>SiO2(am)</v>
      </c>
      <c r="E748" s="0" t="str">
        <f aca="false">references_description!G$43</f>
        <v>KCl</v>
      </c>
      <c r="F748" s="0" t="str">
        <f aca="false">references_description!H$43</f>
        <v>CaCl2</v>
      </c>
      <c r="H748" s="0" t="n">
        <v>0.12081</v>
      </c>
      <c r="I748" s="0" t="n">
        <v>0.67319</v>
      </c>
      <c r="K748" s="0" t="n">
        <v>0.00254526</v>
      </c>
    </row>
    <row r="749" customFormat="false" ht="14.5" hidden="true" customHeight="false" outlineLevel="0" collapsed="false">
      <c r="A749" s="0" t="str">
        <f aca="false">references_description!B$36</f>
        <v>MEY/WIL2008</v>
      </c>
      <c r="B749" s="0" t="n">
        <v>5</v>
      </c>
      <c r="C749" s="0" t="n">
        <v>85</v>
      </c>
      <c r="D749" s="0" t="str">
        <f aca="false">references!G$5</f>
        <v>SiO2(am)</v>
      </c>
      <c r="E749" s="0" t="str">
        <f aca="false">references_description!G$43</f>
        <v>KCl</v>
      </c>
      <c r="F749" s="0" t="str">
        <f aca="false">references_description!H$43</f>
        <v>CaCl2</v>
      </c>
      <c r="H749" s="0" t="n">
        <v>0.428</v>
      </c>
      <c r="I749" s="0" t="n">
        <v>0.8945</v>
      </c>
      <c r="K749" s="0" t="n">
        <v>0.00157604</v>
      </c>
    </row>
    <row r="750" customFormat="false" ht="14.5" hidden="true" customHeight="false" outlineLevel="0" collapsed="false">
      <c r="A750" s="0" t="str">
        <f aca="false">references_description!B$36</f>
        <v>MEY/WIL2008</v>
      </c>
      <c r="B750" s="0" t="n">
        <v>6</v>
      </c>
      <c r="C750" s="0" t="n">
        <v>85</v>
      </c>
      <c r="D750" s="0" t="str">
        <f aca="false">references!G$5</f>
        <v>SiO2(am)</v>
      </c>
      <c r="E750" s="0" t="str">
        <f aca="false">references_description!G$43</f>
        <v>KCl</v>
      </c>
      <c r="F750" s="0" t="str">
        <f aca="false">references_description!H$43</f>
        <v>CaCl2</v>
      </c>
      <c r="H750" s="0" t="n">
        <v>0.34179</v>
      </c>
      <c r="I750" s="0" t="n">
        <v>0.89632</v>
      </c>
      <c r="K750" s="0" t="n">
        <v>0.00167242</v>
      </c>
    </row>
    <row r="751" customFormat="false" ht="14.5" hidden="true" customHeight="false" outlineLevel="0" collapsed="false">
      <c r="A751" s="0" t="str">
        <f aca="false">references_description!B$36</f>
        <v>MEY/WIL2008</v>
      </c>
      <c r="B751" s="0" t="n">
        <v>7</v>
      </c>
      <c r="C751" s="0" t="n">
        <v>85</v>
      </c>
      <c r="D751" s="0" t="str">
        <f aca="false">references!G$5</f>
        <v>SiO2(am)</v>
      </c>
      <c r="E751" s="0" t="str">
        <f aca="false">references_description!G$43</f>
        <v>KCl</v>
      </c>
      <c r="F751" s="0" t="str">
        <f aca="false">references_description!H$43</f>
        <v>CaCl2</v>
      </c>
      <c r="H751" s="0" t="n">
        <v>0.23806</v>
      </c>
      <c r="I751" s="0" t="n">
        <v>0.93275</v>
      </c>
      <c r="K751" s="0" t="n">
        <v>0.00178703</v>
      </c>
    </row>
    <row r="752" customFormat="false" ht="14.5" hidden="true" customHeight="false" outlineLevel="0" collapsed="false">
      <c r="A752" s="0" t="str">
        <f aca="false">references_description!B$36</f>
        <v>MEY/WIL2008</v>
      </c>
      <c r="B752" s="0" t="n">
        <v>8</v>
      </c>
      <c r="C752" s="0" t="n">
        <v>85</v>
      </c>
      <c r="D752" s="0" t="str">
        <f aca="false">references!G$5</f>
        <v>SiO2(am)</v>
      </c>
      <c r="E752" s="0" t="str">
        <f aca="false">references_description!G$43</f>
        <v>KCl</v>
      </c>
      <c r="F752" s="0" t="str">
        <f aca="false">references_description!H$43</f>
        <v>CaCl2</v>
      </c>
      <c r="H752" s="0" t="n">
        <v>0.1201</v>
      </c>
      <c r="I752" s="0" t="n">
        <v>0.94132</v>
      </c>
      <c r="K752" s="0" t="n">
        <v>0.00190675</v>
      </c>
    </row>
    <row r="753" customFormat="false" ht="14.5" hidden="true" customHeight="false" outlineLevel="0" collapsed="false">
      <c r="A753" s="0" t="str">
        <f aca="false">references_description!B$36</f>
        <v>MEY/WIL2008</v>
      </c>
      <c r="B753" s="0" t="n">
        <v>9</v>
      </c>
      <c r="C753" s="0" t="n">
        <v>85</v>
      </c>
      <c r="D753" s="0" t="str">
        <f aca="false">references!G$5</f>
        <v>SiO2(am)</v>
      </c>
      <c r="E753" s="0" t="str">
        <f aca="false">references_description!G$43</f>
        <v>KCl</v>
      </c>
      <c r="F753" s="0" t="str">
        <f aca="false">references_description!H$43</f>
        <v>CaCl2</v>
      </c>
      <c r="H753" s="0" t="n">
        <v>0.33365</v>
      </c>
      <c r="I753" s="0" t="n">
        <v>1.17905</v>
      </c>
      <c r="K753" s="0" t="n">
        <v>0.00128584</v>
      </c>
    </row>
    <row r="754" customFormat="false" ht="14.5" hidden="true" customHeight="false" outlineLevel="0" collapsed="false">
      <c r="A754" s="0" t="str">
        <f aca="false">references_description!B$36</f>
        <v>MEY/WIL2008</v>
      </c>
      <c r="B754" s="0" t="n">
        <v>10</v>
      </c>
      <c r="C754" s="0" t="n">
        <v>85</v>
      </c>
      <c r="D754" s="0" t="str">
        <f aca="false">references!G$5</f>
        <v>SiO2(am)</v>
      </c>
      <c r="E754" s="0" t="str">
        <f aca="false">references_description!G$43</f>
        <v>KCl</v>
      </c>
      <c r="F754" s="0" t="str">
        <f aca="false">references_description!H$43</f>
        <v>CaCl2</v>
      </c>
      <c r="H754" s="0" t="n">
        <v>0.22034</v>
      </c>
      <c r="I754" s="0" t="n">
        <v>1.22161</v>
      </c>
      <c r="K754" s="0" t="n">
        <v>0.00131039</v>
      </c>
    </row>
    <row r="755" customFormat="false" ht="14.5" hidden="true" customHeight="false" outlineLevel="0" collapsed="false">
      <c r="A755" s="0" t="str">
        <f aca="false">references_description!B$36</f>
        <v>MEY/WIL2008</v>
      </c>
      <c r="B755" s="0" t="n">
        <v>11</v>
      </c>
      <c r="C755" s="0" t="n">
        <v>85</v>
      </c>
      <c r="D755" s="0" t="str">
        <f aca="false">references!G$5</f>
        <v>SiO2(am)</v>
      </c>
      <c r="E755" s="0" t="str">
        <f aca="false">references_description!G$43</f>
        <v>KCl</v>
      </c>
      <c r="F755" s="0" t="str">
        <f aca="false">references_description!H$43</f>
        <v>CaCl2</v>
      </c>
      <c r="H755" s="0" t="n">
        <v>0.1346</v>
      </c>
      <c r="I755" s="0" t="n">
        <v>1.23646</v>
      </c>
      <c r="K755" s="0" t="n">
        <v>0.00137809</v>
      </c>
    </row>
    <row r="756" customFormat="false" ht="14.5" hidden="true" customHeight="false" outlineLevel="0" collapsed="false">
      <c r="A756" s="0" t="str">
        <f aca="false">references_description!B$36</f>
        <v>MEY/WIL2008</v>
      </c>
      <c r="B756" s="0" t="n">
        <v>12</v>
      </c>
      <c r="C756" s="0" t="n">
        <v>85</v>
      </c>
      <c r="D756" s="0" t="str">
        <f aca="false">references!G$5</f>
        <v>SiO2(am)</v>
      </c>
      <c r="E756" s="0" t="str">
        <f aca="false">references_description!G$43</f>
        <v>KCl</v>
      </c>
      <c r="F756" s="0" t="str">
        <f aca="false">references_description!H$43</f>
        <v>CaCl2</v>
      </c>
      <c r="H756" s="0" t="n">
        <v>0.62856</v>
      </c>
      <c r="I756" s="0" t="n">
        <v>0.31025</v>
      </c>
      <c r="K756" s="0" t="n">
        <v>0.0026204</v>
      </c>
    </row>
    <row r="757" customFormat="false" ht="14.5" hidden="true" customHeight="false" outlineLevel="0" collapsed="false">
      <c r="A757" s="0" t="str">
        <f aca="false">references_description!B$36</f>
        <v>MEY/WIL2008</v>
      </c>
      <c r="B757" s="0" t="n">
        <v>13</v>
      </c>
      <c r="C757" s="0" t="n">
        <v>85</v>
      </c>
      <c r="D757" s="0" t="str">
        <f aca="false">references!G$5</f>
        <v>SiO2(am)</v>
      </c>
      <c r="E757" s="0" t="str">
        <f aca="false">references_description!G$43</f>
        <v>KCl</v>
      </c>
      <c r="F757" s="0" t="str">
        <f aca="false">references_description!H$43</f>
        <v>CaCl2</v>
      </c>
      <c r="H757" s="0" t="n">
        <v>0.2202</v>
      </c>
      <c r="I757" s="0" t="n">
        <v>1.47697</v>
      </c>
      <c r="K757" s="0" t="n">
        <v>0.00098879</v>
      </c>
    </row>
    <row r="758" customFormat="false" ht="14.5" hidden="true" customHeight="false" outlineLevel="0" collapsed="false">
      <c r="A758" s="0" t="str">
        <f aca="false">references_description!B$36</f>
        <v>MEY/WIL2008</v>
      </c>
      <c r="B758" s="0" t="n">
        <v>14</v>
      </c>
      <c r="C758" s="0" t="n">
        <v>85</v>
      </c>
      <c r="D758" s="0" t="str">
        <f aca="false">references!G$5</f>
        <v>SiO2(am)</v>
      </c>
      <c r="E758" s="0" t="str">
        <f aca="false">references_description!G$43</f>
        <v>KCl</v>
      </c>
      <c r="F758" s="0" t="str">
        <f aca="false">references_description!H$43</f>
        <v>CaCl2</v>
      </c>
      <c r="H758" s="0" t="n">
        <v>0.11339</v>
      </c>
      <c r="I758" s="0" t="n">
        <v>1.80499</v>
      </c>
      <c r="K758" s="0" t="n">
        <v>0.00074838</v>
      </c>
    </row>
    <row r="759" customFormat="false" ht="14.5" hidden="true" customHeight="false" outlineLevel="0" collapsed="false">
      <c r="A759" s="0" t="str">
        <f aca="false">references_description!B$36</f>
        <v>MEY/WIL2008</v>
      </c>
      <c r="B759" s="0" t="n">
        <v>15</v>
      </c>
      <c r="C759" s="0" t="n">
        <v>85</v>
      </c>
      <c r="D759" s="0" t="str">
        <f aca="false">references!G$5</f>
        <v>SiO2(am)</v>
      </c>
      <c r="E759" s="0" t="str">
        <f aca="false">references_description!G$43</f>
        <v>KCl</v>
      </c>
      <c r="F759" s="0" t="str">
        <f aca="false">references_description!H$43</f>
        <v>CaCl2</v>
      </c>
      <c r="H759" s="0" t="n">
        <v>0.54692</v>
      </c>
      <c r="I759" s="0" t="n">
        <v>0.30323</v>
      </c>
      <c r="K759" s="0" t="n">
        <v>0.0027783</v>
      </c>
    </row>
    <row r="760" customFormat="false" ht="14.5" hidden="true" customHeight="false" outlineLevel="0" collapsed="false">
      <c r="A760" s="0" t="str">
        <f aca="false">references_description!B$36</f>
        <v>MEY/WIL2008</v>
      </c>
      <c r="B760" s="0" t="n">
        <v>16</v>
      </c>
      <c r="C760" s="0" t="n">
        <v>85</v>
      </c>
      <c r="D760" s="0" t="str">
        <f aca="false">references!G$5</f>
        <v>SiO2(am)</v>
      </c>
      <c r="E760" s="0" t="str">
        <f aca="false">references_description!G$43</f>
        <v>KCl</v>
      </c>
      <c r="F760" s="0" t="str">
        <f aca="false">references_description!H$43</f>
        <v>CaCl2</v>
      </c>
      <c r="H760" s="0" t="n">
        <v>0.44729</v>
      </c>
      <c r="I760" s="0" t="n">
        <v>0.31404</v>
      </c>
      <c r="K760" s="0" t="n">
        <v>0.00296722</v>
      </c>
    </row>
    <row r="761" customFormat="false" ht="14.5" hidden="true" customHeight="false" outlineLevel="0" collapsed="false">
      <c r="A761" s="0" t="str">
        <f aca="false">references_description!B$36</f>
        <v>MEY/WIL2008</v>
      </c>
      <c r="B761" s="0" t="n">
        <v>17</v>
      </c>
      <c r="C761" s="0" t="n">
        <v>85</v>
      </c>
      <c r="D761" s="0" t="str">
        <f aca="false">references!G$5</f>
        <v>SiO2(am)</v>
      </c>
      <c r="E761" s="0" t="str">
        <f aca="false">references_description!G$43</f>
        <v>KCl</v>
      </c>
      <c r="F761" s="0" t="str">
        <f aca="false">references_description!H$43</f>
        <v>CaCl2</v>
      </c>
      <c r="H761" s="0" t="n">
        <v>0.3414</v>
      </c>
      <c r="I761" s="0" t="n">
        <v>0.3258</v>
      </c>
      <c r="K761" s="0" t="n">
        <v>0.00311876</v>
      </c>
    </row>
    <row r="762" customFormat="false" ht="14.5" hidden="true" customHeight="false" outlineLevel="0" collapsed="false">
      <c r="A762" s="0" t="str">
        <f aca="false">references_description!B$36</f>
        <v>MEY/WIL2008</v>
      </c>
      <c r="B762" s="0" t="n">
        <v>18</v>
      </c>
      <c r="C762" s="0" t="n">
        <v>85</v>
      </c>
      <c r="D762" s="0" t="str">
        <f aca="false">references!G$5</f>
        <v>SiO2(am)</v>
      </c>
      <c r="E762" s="0" t="str">
        <f aca="false">references_description!G$43</f>
        <v>KCl</v>
      </c>
      <c r="F762" s="0" t="str">
        <f aca="false">references_description!H$43</f>
        <v>CaCl2</v>
      </c>
      <c r="H762" s="0" t="n">
        <v>0.23697</v>
      </c>
      <c r="I762" s="0" t="n">
        <v>0.3275</v>
      </c>
      <c r="K762" s="0" t="n">
        <v>0.0032536</v>
      </c>
    </row>
    <row r="763" customFormat="false" ht="14.5" hidden="true" customHeight="false" outlineLevel="0" collapsed="false">
      <c r="A763" s="0" t="str">
        <f aca="false">references_description!B$36</f>
        <v>MEY/WIL2008</v>
      </c>
      <c r="B763" s="0" t="n">
        <v>19</v>
      </c>
      <c r="C763" s="0" t="n">
        <v>85</v>
      </c>
      <c r="D763" s="0" t="str">
        <f aca="false">references!G$5</f>
        <v>SiO2(am)</v>
      </c>
      <c r="E763" s="0" t="str">
        <f aca="false">references_description!G$43</f>
        <v>KCl</v>
      </c>
      <c r="F763" s="0" t="str">
        <f aca="false">references_description!H$43</f>
        <v>CaCl2</v>
      </c>
      <c r="H763" s="0" t="n">
        <v>0.12012</v>
      </c>
      <c r="I763" s="0" t="n">
        <v>0.32452</v>
      </c>
      <c r="K763" s="0" t="n">
        <v>0.00338976</v>
      </c>
    </row>
    <row r="764" customFormat="false" ht="14.5" hidden="true" customHeight="false" outlineLevel="0" collapsed="false">
      <c r="A764" s="0" t="str">
        <f aca="false">references_description!B$36</f>
        <v>MEY/WIL2008</v>
      </c>
      <c r="B764" s="0" t="n">
        <v>20</v>
      </c>
      <c r="C764" s="0" t="n">
        <v>85</v>
      </c>
      <c r="D764" s="0" t="str">
        <f aca="false">references!G$5</f>
        <v>SiO2(am)</v>
      </c>
      <c r="E764" s="0" t="str">
        <f aca="false">references_description!G$43</f>
        <v>KCl</v>
      </c>
      <c r="F764" s="0" t="str">
        <f aca="false">references_description!H$43</f>
        <v>CaCl2</v>
      </c>
      <c r="H764" s="0" t="n">
        <v>0.53221</v>
      </c>
      <c r="I764" s="0" t="n">
        <v>0.59013</v>
      </c>
      <c r="K764" s="0" t="n">
        <v>0.00203116</v>
      </c>
    </row>
    <row r="765" customFormat="false" ht="14.5" hidden="true" customHeight="false" outlineLevel="0" collapsed="false">
      <c r="A765" s="0" t="str">
        <f aca="false">references_description!B$36</f>
        <v>MEY/WIL2008</v>
      </c>
      <c r="B765" s="0" t="n">
        <v>21</v>
      </c>
      <c r="C765" s="0" t="n">
        <v>85</v>
      </c>
      <c r="D765" s="0" t="str">
        <f aca="false">references!G$5</f>
        <v>SiO2(am)</v>
      </c>
      <c r="E765" s="0" t="str">
        <f aca="false">references_description!G$43</f>
        <v>KCl</v>
      </c>
      <c r="F765" s="0" t="str">
        <f aca="false">references_description!H$43</f>
        <v>CaCl2</v>
      </c>
      <c r="H765" s="0" t="n">
        <v>0.43372</v>
      </c>
      <c r="I765" s="0" t="n">
        <v>0.60938</v>
      </c>
      <c r="K765" s="0" t="n">
        <v>0.0021781</v>
      </c>
    </row>
    <row r="766" customFormat="false" ht="14.5" hidden="true" customHeight="false" outlineLevel="0" collapsed="false">
      <c r="A766" s="0" t="str">
        <f aca="false">references_description!B$36</f>
        <v>MEY/WIL2008</v>
      </c>
      <c r="B766" s="0" t="n">
        <v>1</v>
      </c>
      <c r="C766" s="0" t="n">
        <v>85</v>
      </c>
      <c r="D766" s="0" t="str">
        <f aca="false">references!G$5</f>
        <v>SiO2(am)</v>
      </c>
      <c r="E766" s="0" t="str">
        <f aca="false">references_description!G$42</f>
        <v>NaCl</v>
      </c>
      <c r="F766" s="0" t="str">
        <f aca="false">references_description!H$42</f>
        <v>CaCl2</v>
      </c>
      <c r="H766" s="0" t="n">
        <v>0.93301</v>
      </c>
      <c r="I766" s="0" t="n">
        <v>0.28268</v>
      </c>
      <c r="K766" s="0" t="n">
        <v>0.00243891</v>
      </c>
    </row>
    <row r="767" customFormat="false" ht="14.5" hidden="true" customHeight="false" outlineLevel="0" collapsed="false">
      <c r="A767" s="0" t="str">
        <f aca="false">references_description!B$36</f>
        <v>MEY/WIL2008</v>
      </c>
      <c r="B767" s="0" t="n">
        <v>2</v>
      </c>
      <c r="C767" s="0" t="n">
        <v>85</v>
      </c>
      <c r="D767" s="0" t="str">
        <f aca="false">references!G$5</f>
        <v>SiO2(am)</v>
      </c>
      <c r="E767" s="0" t="str">
        <f aca="false">references_description!G$42</f>
        <v>NaCl</v>
      </c>
      <c r="F767" s="0" t="str">
        <f aca="false">references_description!H$42</f>
        <v>CaCl2</v>
      </c>
      <c r="H767" s="0" t="n">
        <v>0.33785</v>
      </c>
      <c r="I767" s="0" t="n">
        <v>0.92093</v>
      </c>
      <c r="K767" s="0" t="n">
        <v>0.00207565</v>
      </c>
    </row>
    <row r="768" customFormat="false" ht="14.5" hidden="true" customHeight="false" outlineLevel="0" collapsed="false">
      <c r="A768" s="0" t="str">
        <f aca="false">references_description!B$36</f>
        <v>MEY/WIL2008</v>
      </c>
      <c r="B768" s="0" t="n">
        <v>3</v>
      </c>
      <c r="C768" s="0" t="n">
        <v>85</v>
      </c>
      <c r="D768" s="0" t="str">
        <f aca="false">references!G$5</f>
        <v>SiO2(am)</v>
      </c>
      <c r="E768" s="0" t="str">
        <f aca="false">references_description!G$42</f>
        <v>NaCl</v>
      </c>
      <c r="F768" s="0" t="str">
        <f aca="false">references_description!H$42</f>
        <v>CaCl2</v>
      </c>
      <c r="H768" s="0" t="n">
        <v>0.11822</v>
      </c>
      <c r="I768" s="0" t="n">
        <v>0.953</v>
      </c>
      <c r="K768" s="0" t="n">
        <v>0.00254101</v>
      </c>
    </row>
    <row r="769" customFormat="false" ht="14.5" hidden="true" customHeight="false" outlineLevel="0" collapsed="false">
      <c r="A769" s="0" t="str">
        <f aca="false">references_description!B$36</f>
        <v>MEY/WIL2008</v>
      </c>
      <c r="B769" s="0" t="n">
        <v>4</v>
      </c>
      <c r="C769" s="0" t="n">
        <v>85</v>
      </c>
      <c r="D769" s="0" t="str">
        <f aca="false">references!G$5</f>
        <v>SiO2(am)</v>
      </c>
      <c r="E769" s="0" t="str">
        <f aca="false">references_description!G$42</f>
        <v>NaCl</v>
      </c>
      <c r="F769" s="0" t="str">
        <f aca="false">references_description!H$42</f>
        <v>CaCl2</v>
      </c>
      <c r="H769" s="0" t="n">
        <v>0.42609</v>
      </c>
      <c r="I769" s="0" t="n">
        <v>1.18653</v>
      </c>
      <c r="K769" s="0" t="n">
        <v>0.00029376</v>
      </c>
    </row>
    <row r="770" customFormat="false" ht="14.5" hidden="true" customHeight="false" outlineLevel="0" collapsed="false">
      <c r="A770" s="0" t="str">
        <f aca="false">references_description!B$36</f>
        <v>MEY/WIL2008</v>
      </c>
      <c r="B770" s="0" t="n">
        <v>5</v>
      </c>
      <c r="C770" s="0" t="n">
        <v>85</v>
      </c>
      <c r="D770" s="0" t="str">
        <f aca="false">references!G$5</f>
        <v>SiO2(am)</v>
      </c>
      <c r="E770" s="0" t="str">
        <f aca="false">references_description!G$42</f>
        <v>NaCl</v>
      </c>
      <c r="F770" s="0" t="str">
        <f aca="false">references_description!H$42</f>
        <v>CaCl2</v>
      </c>
      <c r="H770" s="0" t="n">
        <v>0.22309</v>
      </c>
      <c r="I770" s="0" t="n">
        <v>1.24059</v>
      </c>
      <c r="K770" s="0" t="n">
        <v>0.00064356</v>
      </c>
    </row>
    <row r="771" customFormat="false" ht="14.5" hidden="true" customHeight="false" outlineLevel="0" collapsed="false">
      <c r="A771" s="0" t="str">
        <f aca="false">references_description!B$36</f>
        <v>MEY/WIL2008</v>
      </c>
      <c r="B771" s="0" t="n">
        <v>6</v>
      </c>
      <c r="C771" s="0" t="n">
        <v>85</v>
      </c>
      <c r="D771" s="0" t="str">
        <f aca="false">references!G$5</f>
        <v>SiO2(am)</v>
      </c>
      <c r="E771" s="0" t="str">
        <f aca="false">references_description!G$42</f>
        <v>NaCl</v>
      </c>
      <c r="F771" s="0" t="str">
        <f aca="false">references_description!H$42</f>
        <v>CaCl2</v>
      </c>
      <c r="H771" s="0" t="n">
        <v>0.32735</v>
      </c>
      <c r="I771" s="0" t="n">
        <v>1.48548</v>
      </c>
      <c r="K771" s="0" t="n">
        <v>0.00013463</v>
      </c>
    </row>
    <row r="772" customFormat="false" ht="14.5" hidden="true" customHeight="false" outlineLevel="0" collapsed="false">
      <c r="A772" s="0" t="str">
        <f aca="false">references_description!B$36</f>
        <v>MEY/WIL2008</v>
      </c>
      <c r="B772" s="0" t="n">
        <v>7</v>
      </c>
      <c r="C772" s="0" t="n">
        <v>85</v>
      </c>
      <c r="D772" s="0" t="str">
        <f aca="false">references!G$5</f>
        <v>SiO2(am)</v>
      </c>
      <c r="E772" s="0" t="str">
        <f aca="false">references_description!G$42</f>
        <v>NaCl</v>
      </c>
      <c r="F772" s="0" t="str">
        <f aca="false">references_description!H$42</f>
        <v>CaCl2</v>
      </c>
      <c r="H772" s="0" t="n">
        <v>0.12295</v>
      </c>
      <c r="I772" s="0" t="n">
        <v>1.50116</v>
      </c>
      <c r="K772" s="0" t="n">
        <v>0.00035001</v>
      </c>
    </row>
    <row r="773" customFormat="false" ht="14.5" hidden="true" customHeight="false" outlineLevel="0" collapsed="false">
      <c r="A773" s="0" t="str">
        <f aca="false">references_description!B$36</f>
        <v>MEY/WIL2008</v>
      </c>
      <c r="B773" s="0" t="n">
        <v>8</v>
      </c>
      <c r="C773" s="0" t="n">
        <v>85</v>
      </c>
      <c r="D773" s="0" t="str">
        <f aca="false">references!G$5</f>
        <v>SiO2(am)</v>
      </c>
      <c r="E773" s="0" t="str">
        <f aca="false">references_description!G$42</f>
        <v>NaCl</v>
      </c>
      <c r="F773" s="0" t="str">
        <f aca="false">references_description!H$42</f>
        <v>CaCl2</v>
      </c>
      <c r="H773" s="0" t="n">
        <v>0.26433</v>
      </c>
      <c r="I773" s="0" t="n">
        <v>1.7522</v>
      </c>
      <c r="K773" s="0" t="n">
        <v>0.00092094</v>
      </c>
    </row>
    <row r="774" customFormat="false" ht="14.5" hidden="true" customHeight="false" outlineLevel="0" collapsed="false">
      <c r="A774" s="0" t="str">
        <f aca="false">references_description!B$36</f>
        <v>MEY/WIL2008</v>
      </c>
      <c r="B774" s="0" t="n">
        <v>9</v>
      </c>
      <c r="C774" s="0" t="n">
        <v>85</v>
      </c>
      <c r="D774" s="0" t="str">
        <f aca="false">references!G$5</f>
        <v>SiO2(am)</v>
      </c>
      <c r="E774" s="0" t="str">
        <f aca="false">references_description!G$42</f>
        <v>NaCl</v>
      </c>
      <c r="F774" s="0" t="str">
        <f aca="false">references_description!H$42</f>
        <v>CaCl2</v>
      </c>
      <c r="H774" s="0" t="n">
        <v>0.11253</v>
      </c>
      <c r="I774" s="0" t="n">
        <v>2.03945</v>
      </c>
      <c r="K774" s="0" t="n">
        <v>0.00074373</v>
      </c>
    </row>
    <row r="775" customFormat="false" ht="14.5" hidden="true" customHeight="false" outlineLevel="0" collapsed="false">
      <c r="A775" s="0" t="str">
        <f aca="false">references_description!B$36</f>
        <v>MEY/WIL2008</v>
      </c>
      <c r="B775" s="0" t="n">
        <v>10</v>
      </c>
      <c r="C775" s="0" t="n">
        <v>85</v>
      </c>
      <c r="D775" s="0" t="str">
        <f aca="false">references!G$5</f>
        <v>SiO2(am)</v>
      </c>
      <c r="E775" s="0" t="str">
        <f aca="false">references_description!G$42</f>
        <v>NaCl</v>
      </c>
      <c r="F775" s="0" t="str">
        <f aca="false">references_description!H$42</f>
        <v>CaCl2</v>
      </c>
      <c r="H775" s="0" t="n">
        <v>0.72496</v>
      </c>
      <c r="I775" s="0" t="n">
        <v>0.38873</v>
      </c>
      <c r="K775" s="0" t="n">
        <v>0.00289891</v>
      </c>
    </row>
    <row r="776" customFormat="false" ht="14.5" hidden="true" customHeight="false" outlineLevel="0" collapsed="false">
      <c r="A776" s="0" t="str">
        <f aca="false">references_description!B$36</f>
        <v>MEY/WIL2008</v>
      </c>
      <c r="B776" s="0" t="n">
        <v>11</v>
      </c>
      <c r="C776" s="0" t="n">
        <v>85</v>
      </c>
      <c r="D776" s="0" t="str">
        <f aca="false">references!G$5</f>
        <v>SiO2(am)</v>
      </c>
      <c r="E776" s="0" t="str">
        <f aca="false">references_description!G$42</f>
        <v>NaCl</v>
      </c>
      <c r="F776" s="0" t="str">
        <f aca="false">references_description!H$42</f>
        <v>CaCl2</v>
      </c>
      <c r="H776" s="0" t="n">
        <v>0.54368</v>
      </c>
      <c r="I776" s="0" t="n">
        <v>0.39591</v>
      </c>
      <c r="K776" s="0" t="n">
        <v>0.00349308</v>
      </c>
    </row>
    <row r="777" customFormat="false" ht="14.5" hidden="true" customHeight="false" outlineLevel="0" collapsed="false">
      <c r="A777" s="0" t="str">
        <f aca="false">references_description!B$36</f>
        <v>MEY/WIL2008</v>
      </c>
      <c r="B777" s="0" t="n">
        <v>12</v>
      </c>
      <c r="C777" s="0" t="n">
        <v>85</v>
      </c>
      <c r="D777" s="0" t="str">
        <f aca="false">references!G$5</f>
        <v>SiO2(am)</v>
      </c>
      <c r="E777" s="0" t="str">
        <f aca="false">references_description!G$42</f>
        <v>NaCl</v>
      </c>
      <c r="F777" s="0" t="str">
        <f aca="false">references_description!H$42</f>
        <v>CaCl2</v>
      </c>
      <c r="H777" s="0" t="n">
        <v>0.37999</v>
      </c>
      <c r="I777" s="0" t="n">
        <v>0.32155</v>
      </c>
      <c r="K777" s="0" t="n">
        <v>0.0042007</v>
      </c>
    </row>
    <row r="778" customFormat="false" ht="14.5" hidden="true" customHeight="false" outlineLevel="0" collapsed="false">
      <c r="A778" s="0" t="str">
        <f aca="false">references_description!B$36</f>
        <v>MEY/WIL2008</v>
      </c>
      <c r="B778" s="0" t="n">
        <v>13</v>
      </c>
      <c r="C778" s="0" t="n">
        <v>85</v>
      </c>
      <c r="D778" s="0" t="str">
        <f aca="false">references!G$5</f>
        <v>SiO2(am)</v>
      </c>
      <c r="E778" s="0" t="str">
        <f aca="false">references_description!G$42</f>
        <v>NaCl</v>
      </c>
      <c r="F778" s="0" t="str">
        <f aca="false">references_description!H$42</f>
        <v>CaCl2</v>
      </c>
      <c r="H778" s="0" t="n">
        <v>0.14374</v>
      </c>
      <c r="I778" s="0" t="n">
        <v>0.35403</v>
      </c>
      <c r="K778" s="0" t="n">
        <v>0.00525247</v>
      </c>
    </row>
    <row r="779" customFormat="false" ht="14.5" hidden="true" customHeight="false" outlineLevel="0" collapsed="false">
      <c r="A779" s="0" t="str">
        <f aca="false">references_description!B$36</f>
        <v>MEY/WIL2008</v>
      </c>
      <c r="B779" s="0" t="n">
        <v>14</v>
      </c>
      <c r="C779" s="0" t="n">
        <v>85</v>
      </c>
      <c r="D779" s="0" t="str">
        <f aca="false">references!G$5</f>
        <v>SiO2(am)</v>
      </c>
      <c r="E779" s="0" t="str">
        <f aca="false">references_description!G$42</f>
        <v>NaCl</v>
      </c>
      <c r="F779" s="0" t="str">
        <f aca="false">references_description!H$42</f>
        <v>CaCl2</v>
      </c>
      <c r="H779" s="0" t="n">
        <v>0.64792</v>
      </c>
      <c r="I779" s="0" t="n">
        <v>0.57642</v>
      </c>
      <c r="K779" s="0" t="n">
        <v>0.00236665</v>
      </c>
    </row>
    <row r="780" customFormat="false" ht="14.5" hidden="true" customHeight="false" outlineLevel="0" collapsed="false">
      <c r="A780" s="0" t="str">
        <f aca="false">references_description!B$36</f>
        <v>MEY/WIL2008</v>
      </c>
      <c r="B780" s="0" t="n">
        <v>15</v>
      </c>
      <c r="C780" s="0" t="n">
        <v>85</v>
      </c>
      <c r="D780" s="0" t="str">
        <f aca="false">references!G$5</f>
        <v>SiO2(am)</v>
      </c>
      <c r="E780" s="0" t="str">
        <f aca="false">references_description!G$42</f>
        <v>NaCl</v>
      </c>
      <c r="F780" s="0" t="str">
        <f aca="false">references_description!H$42</f>
        <v>CaCl2</v>
      </c>
      <c r="H780" s="0" t="n">
        <v>0.44784</v>
      </c>
      <c r="I780" s="0" t="n">
        <v>0.60369</v>
      </c>
      <c r="K780" s="0" t="n">
        <v>0.00284701</v>
      </c>
    </row>
    <row r="781" customFormat="false" ht="14.5" hidden="true" customHeight="false" outlineLevel="0" collapsed="false">
      <c r="A781" s="0" t="str">
        <f aca="false">references_description!B$36</f>
        <v>MEY/WIL2008</v>
      </c>
      <c r="B781" s="0" t="n">
        <v>16</v>
      </c>
      <c r="C781" s="0" t="n">
        <v>85</v>
      </c>
      <c r="D781" s="0" t="str">
        <f aca="false">references!G$5</f>
        <v>SiO2(am)</v>
      </c>
      <c r="E781" s="0" t="str">
        <f aca="false">references_description!G$42</f>
        <v>NaCl</v>
      </c>
      <c r="F781" s="0" t="str">
        <f aca="false">references_description!H$42</f>
        <v>CaCl2</v>
      </c>
      <c r="H781" s="0" t="n">
        <v>0.22884</v>
      </c>
      <c r="I781" s="0" t="n">
        <v>0.64019</v>
      </c>
      <c r="K781" s="0" t="n">
        <v>0.00364066</v>
      </c>
    </row>
    <row r="782" customFormat="false" ht="14.5" hidden="true" customHeight="false" outlineLevel="0" collapsed="false">
      <c r="A782" s="0" t="str">
        <f aca="false">references_description!B$36</f>
        <v>MEY/WIL2008</v>
      </c>
      <c r="B782" s="0" t="n">
        <v>17</v>
      </c>
      <c r="C782" s="0" t="n">
        <v>85</v>
      </c>
      <c r="D782" s="0" t="str">
        <f aca="false">references!G$5</f>
        <v>SiO2(am)</v>
      </c>
      <c r="E782" s="0" t="str">
        <f aca="false">references_description!G$42</f>
        <v>NaCl</v>
      </c>
      <c r="F782" s="0" t="str">
        <f aca="false">references_description!H$42</f>
        <v>CaCl2</v>
      </c>
      <c r="H782" s="0" t="n">
        <v>0.53813</v>
      </c>
      <c r="I782" s="0" t="n">
        <v>0.90314</v>
      </c>
      <c r="K782" s="0" t="n">
        <v>0.00200421</v>
      </c>
    </row>
    <row r="783" customFormat="false" ht="14.5" hidden="true" customHeight="false" outlineLevel="0" collapsed="false">
      <c r="A783" s="0" t="str">
        <f aca="false">references_description!B$36</f>
        <v>MEY/WIL2008</v>
      </c>
      <c r="B783" s="0" t="n">
        <v>1</v>
      </c>
      <c r="C783" s="0" t="n">
        <v>85</v>
      </c>
      <c r="D783" s="0" t="str">
        <f aca="false">references!G$5</f>
        <v>SiO2(am)</v>
      </c>
      <c r="E783" s="0" t="str">
        <f aca="false">references_description!G$44</f>
        <v>NaCl</v>
      </c>
      <c r="F783" s="0" t="str">
        <f aca="false">references_description!H$44</f>
        <v>KCl</v>
      </c>
      <c r="H783" s="0" t="n">
        <v>0.83942</v>
      </c>
      <c r="I783" s="0" t="n">
        <v>0.11475</v>
      </c>
      <c r="K783" s="0" t="n">
        <v>0.0021983</v>
      </c>
    </row>
    <row r="784" customFormat="false" ht="14.5" hidden="true" customHeight="false" outlineLevel="0" collapsed="false">
      <c r="A784" s="0" t="str">
        <f aca="false">references_description!B$36</f>
        <v>MEY/WIL2008</v>
      </c>
      <c r="B784" s="0" t="n">
        <v>2</v>
      </c>
      <c r="C784" s="0" t="n">
        <v>85</v>
      </c>
      <c r="D784" s="0" t="str">
        <f aca="false">references!G$5</f>
        <v>SiO2(am)</v>
      </c>
      <c r="E784" s="0" t="str">
        <f aca="false">references_description!G$44</f>
        <v>NaCl</v>
      </c>
      <c r="F784" s="0" t="str">
        <f aca="false">references_description!H$44</f>
        <v>KCl</v>
      </c>
      <c r="H784" s="0" t="n">
        <v>0.65541</v>
      </c>
      <c r="I784" s="0" t="n">
        <v>0.10825</v>
      </c>
      <c r="K784" s="0" t="n">
        <v>0.00239626</v>
      </c>
    </row>
    <row r="785" customFormat="false" ht="14.5" hidden="true" customHeight="false" outlineLevel="0" collapsed="false">
      <c r="A785" s="0" t="str">
        <f aca="false">references_description!B$36</f>
        <v>MEY/WIL2008</v>
      </c>
      <c r="B785" s="0" t="n">
        <v>3</v>
      </c>
      <c r="C785" s="0" t="n">
        <v>85</v>
      </c>
      <c r="D785" s="0" t="str">
        <f aca="false">references!G$5</f>
        <v>SiO2(am)</v>
      </c>
      <c r="E785" s="0" t="str">
        <f aca="false">references_description!G$44</f>
        <v>NaCl</v>
      </c>
      <c r="F785" s="0" t="str">
        <f aca="false">references_description!H$44</f>
        <v>KCl</v>
      </c>
      <c r="H785" s="0" t="n">
        <v>0.45222</v>
      </c>
      <c r="I785" s="0" t="n">
        <v>0.11259</v>
      </c>
      <c r="K785" s="0" t="n">
        <v>0.00296355</v>
      </c>
    </row>
    <row r="786" customFormat="false" ht="14.5" hidden="true" customHeight="false" outlineLevel="0" collapsed="false">
      <c r="A786" s="0" t="str">
        <f aca="false">references_description!B$36</f>
        <v>MEY/WIL2008</v>
      </c>
      <c r="B786" s="0" t="n">
        <v>4</v>
      </c>
      <c r="C786" s="0" t="n">
        <v>85</v>
      </c>
      <c r="D786" s="0" t="str">
        <f aca="false">references!G$5</f>
        <v>SiO2(am)</v>
      </c>
      <c r="E786" s="0" t="str">
        <f aca="false">references_description!G$44</f>
        <v>NaCl</v>
      </c>
      <c r="F786" s="0" t="str">
        <f aca="false">references_description!H$44</f>
        <v>KCl</v>
      </c>
      <c r="H786" s="0" t="n">
        <v>0.23562</v>
      </c>
      <c r="I786" s="0" t="n">
        <v>0.1183</v>
      </c>
      <c r="K786" s="0" t="n">
        <v>0.00375382</v>
      </c>
    </row>
    <row r="787" customFormat="false" ht="14.5" hidden="true" customHeight="false" outlineLevel="0" collapsed="false">
      <c r="A787" s="0" t="str">
        <f aca="false">references_description!B$36</f>
        <v>MEY/WIL2008</v>
      </c>
      <c r="B787" s="0" t="n">
        <v>5</v>
      </c>
      <c r="C787" s="0" t="n">
        <v>85</v>
      </c>
      <c r="D787" s="0" t="str">
        <f aca="false">references!G$5</f>
        <v>SiO2(am)</v>
      </c>
      <c r="E787" s="0" t="str">
        <f aca="false">references_description!G$44</f>
        <v>NaCl</v>
      </c>
      <c r="F787" s="0" t="str">
        <f aca="false">references_description!H$44</f>
        <v>KCl</v>
      </c>
      <c r="H787" s="0" t="n">
        <v>0.73012</v>
      </c>
      <c r="I787" s="0" t="n">
        <v>0.20722</v>
      </c>
      <c r="K787" s="0" t="n">
        <v>0.00203316</v>
      </c>
    </row>
    <row r="788" customFormat="false" ht="14.5" hidden="true" customHeight="false" outlineLevel="0" collapsed="false">
      <c r="A788" s="0" t="str">
        <f aca="false">references_description!B$36</f>
        <v>MEY/WIL2008</v>
      </c>
      <c r="B788" s="0" t="n">
        <v>6</v>
      </c>
      <c r="C788" s="0" t="n">
        <v>85</v>
      </c>
      <c r="D788" s="0" t="str">
        <f aca="false">references!G$5</f>
        <v>SiO2(am)</v>
      </c>
      <c r="E788" s="0" t="str">
        <f aca="false">references_description!G$44</f>
        <v>NaCl</v>
      </c>
      <c r="F788" s="0" t="str">
        <f aca="false">references_description!H$44</f>
        <v>KCl</v>
      </c>
      <c r="H788" s="0" t="n">
        <v>0.54398</v>
      </c>
      <c r="I788" s="0" t="n">
        <v>0.21565</v>
      </c>
      <c r="K788" s="0" t="n">
        <v>0.00251076</v>
      </c>
    </row>
    <row r="789" customFormat="false" ht="14.5" hidden="true" customHeight="false" outlineLevel="0" collapsed="false">
      <c r="A789" s="0" t="str">
        <f aca="false">references_description!B$36</f>
        <v>MEY/WIL2008</v>
      </c>
      <c r="B789" s="0" t="n">
        <v>7</v>
      </c>
      <c r="C789" s="0" t="n">
        <v>85</v>
      </c>
      <c r="D789" s="0" t="str">
        <f aca="false">references!G$5</f>
        <v>SiO2(am)</v>
      </c>
      <c r="E789" s="0" t="str">
        <f aca="false">references_description!G$44</f>
        <v>NaCl</v>
      </c>
      <c r="F789" s="0" t="str">
        <f aca="false">references_description!H$44</f>
        <v>KCl</v>
      </c>
      <c r="H789" s="0" t="n">
        <v>0.34131</v>
      </c>
      <c r="I789" s="0" t="n">
        <v>0.22339</v>
      </c>
      <c r="K789" s="0" t="n">
        <v>0.00310255</v>
      </c>
    </row>
    <row r="790" customFormat="false" ht="14.5" hidden="true" customHeight="false" outlineLevel="0" collapsed="false">
      <c r="A790" s="0" t="str">
        <f aca="false">references_description!B$36</f>
        <v>MEY/WIL2008</v>
      </c>
      <c r="B790" s="0" t="n">
        <v>8</v>
      </c>
      <c r="C790" s="0" t="n">
        <v>85</v>
      </c>
      <c r="D790" s="0" t="str">
        <f aca="false">references!G$5</f>
        <v>SiO2(am)</v>
      </c>
      <c r="E790" s="0" t="str">
        <f aca="false">references_description!G$44</f>
        <v>NaCl</v>
      </c>
      <c r="F790" s="0" t="str">
        <f aca="false">references_description!H$44</f>
        <v>KCl</v>
      </c>
      <c r="H790" s="0" t="n">
        <v>0.1183</v>
      </c>
      <c r="I790" s="0" t="n">
        <v>0.23565</v>
      </c>
      <c r="K790" s="0" t="n">
        <v>0.00396937</v>
      </c>
    </row>
    <row r="791" customFormat="false" ht="14.5" hidden="true" customHeight="false" outlineLevel="0" collapsed="false">
      <c r="A791" s="0" t="str">
        <f aca="false">references_description!B$36</f>
        <v>MEY/WIL2008</v>
      </c>
      <c r="B791" s="0" t="n">
        <v>9</v>
      </c>
      <c r="C791" s="0" t="n">
        <v>85</v>
      </c>
      <c r="D791" s="0" t="str">
        <f aca="false">references!G$5</f>
        <v>SiO2(am)</v>
      </c>
      <c r="E791" s="0" t="str">
        <f aca="false">references_description!G$44</f>
        <v>NaCl</v>
      </c>
      <c r="F791" s="0" t="str">
        <f aca="false">references_description!H$44</f>
        <v>KCl</v>
      </c>
      <c r="H791" s="0" t="n">
        <v>0.63942</v>
      </c>
      <c r="I791" s="0" t="n">
        <v>0.30624</v>
      </c>
      <c r="K791" s="0" t="n">
        <v>0.00219694</v>
      </c>
    </row>
    <row r="792" customFormat="false" ht="14.5" hidden="true" customHeight="false" outlineLevel="0" collapsed="false">
      <c r="A792" s="0" t="str">
        <f aca="false">references_description!B$36</f>
        <v>MEY/WIL2008</v>
      </c>
      <c r="B792" s="0" t="n">
        <v>10</v>
      </c>
      <c r="C792" s="0" t="n">
        <v>85</v>
      </c>
      <c r="D792" s="0" t="str">
        <f aca="false">references!G$5</f>
        <v>SiO2(am)</v>
      </c>
      <c r="E792" s="0" t="str">
        <f aca="false">references_description!G$44</f>
        <v>NaCl</v>
      </c>
      <c r="F792" s="0" t="str">
        <f aca="false">references_description!H$44</f>
        <v>KCl</v>
      </c>
      <c r="H792" s="0" t="n">
        <v>0.44929</v>
      </c>
      <c r="I792" s="0" t="n">
        <v>0.32012</v>
      </c>
      <c r="K792" s="0" t="n">
        <v>0.00214414</v>
      </c>
    </row>
  </sheetData>
  <autoFilter ref="A3:P844">
    <filterColumn colId="5">
      <customFilters and="true">
        <customFilter operator="equal" val="MgCl2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8.54296875" defaultRowHeight="14.5" zeroHeight="false" outlineLevelRow="0" outlineLevelCol="0"/>
  <cols>
    <col collapsed="false" customWidth="true" hidden="false" outlineLevel="0" max="7" min="7" style="0" width="12.63"/>
    <col collapsed="false" customWidth="true" hidden="false" outlineLevel="0" max="8" min="8" style="0" width="6.82"/>
    <col collapsed="false" customWidth="true" hidden="false" outlineLevel="0" max="15" min="15" style="0" width="16.17"/>
    <col collapsed="false" customWidth="true" hidden="false" outlineLevel="0" max="17" min="17" style="0" width="12.54"/>
  </cols>
  <sheetData>
    <row r="1" s="35" customFormat="true" ht="28.4" hidden="false" customHeight="true" outlineLevel="0" collapsed="false">
      <c r="A1" s="35" t="s">
        <v>537</v>
      </c>
      <c r="B1" s="35" t="s">
        <v>538</v>
      </c>
      <c r="C1" s="35" t="s">
        <v>294</v>
      </c>
      <c r="D1" s="35" t="s">
        <v>539</v>
      </c>
      <c r="E1" s="35" t="s">
        <v>540</v>
      </c>
      <c r="F1" s="35" t="s">
        <v>541</v>
      </c>
      <c r="G1" s="35" t="s">
        <v>542</v>
      </c>
      <c r="H1" s="35" t="s">
        <v>543</v>
      </c>
      <c r="I1" s="35" t="s">
        <v>544</v>
      </c>
      <c r="J1" s="35" t="s">
        <v>545</v>
      </c>
      <c r="K1" s="35" t="s">
        <v>546</v>
      </c>
      <c r="L1" s="35" t="s">
        <v>545</v>
      </c>
      <c r="M1" s="35" t="s">
        <v>547</v>
      </c>
      <c r="N1" s="35" t="s">
        <v>545</v>
      </c>
      <c r="O1" s="36" t="s">
        <v>548</v>
      </c>
      <c r="P1" s="35" t="s">
        <v>549</v>
      </c>
      <c r="Q1" s="35" t="s">
        <v>550</v>
      </c>
      <c r="R1" s="35" t="s">
        <v>549</v>
      </c>
    </row>
    <row r="2" customFormat="false" ht="14.5" hidden="false" customHeight="false" outlineLevel="0" collapsed="false">
      <c r="A2" s="0" t="n">
        <v>1</v>
      </c>
      <c r="B2" s="0" t="n">
        <v>1</v>
      </c>
      <c r="C2" s="0" t="str">
        <f aca="false">potentiometry!E4</f>
        <v>NaCl</v>
      </c>
      <c r="E2" s="0" t="n">
        <f aca="false">potentiometry!C4</f>
        <v>25</v>
      </c>
      <c r="F2" s="0" t="n">
        <v>0</v>
      </c>
      <c r="G2" s="0" t="str">
        <f aca="false">potentiometry!A4</f>
        <v>SJO/HAG1983</v>
      </c>
      <c r="H2" s="0" t="n">
        <v>1</v>
      </c>
      <c r="I2" s="0" t="n">
        <v>1000</v>
      </c>
      <c r="J2" s="0" t="s">
        <v>551</v>
      </c>
      <c r="K2" s="0" t="n">
        <f aca="false">potentiometry!H4</f>
        <v>0.05019</v>
      </c>
      <c r="L2" s="0" t="s">
        <v>552</v>
      </c>
      <c r="M2" s="0" t="n">
        <v>1.2</v>
      </c>
      <c r="N2" s="0" t="s">
        <v>551</v>
      </c>
      <c r="O2" s="0" t="n">
        <f aca="false">potentiometry!Q4</f>
        <v>4.151</v>
      </c>
      <c r="P2" s="0" t="n">
        <f aca="false">potentiometry!R4</f>
        <v>0.015</v>
      </c>
      <c r="Q2" s="0" t="n">
        <f aca="false">potentiometry!O4</f>
        <v>9.65235280865396</v>
      </c>
      <c r="R2" s="0" t="n">
        <f aca="false">potentiometry!P4</f>
        <v>0.005</v>
      </c>
    </row>
    <row r="3" customFormat="false" ht="14.5" hidden="false" customHeight="false" outlineLevel="0" collapsed="false">
      <c r="A3" s="0" t="n">
        <v>2</v>
      </c>
      <c r="B3" s="0" t="n">
        <v>2</v>
      </c>
      <c r="C3" s="0" t="str">
        <f aca="false">potentiometry!E5</f>
        <v>NaCl</v>
      </c>
      <c r="E3" s="0" t="n">
        <f aca="false">potentiometry!C5</f>
        <v>25</v>
      </c>
      <c r="F3" s="0" t="n">
        <v>0</v>
      </c>
      <c r="G3" s="0" t="str">
        <f aca="false">potentiometry!A5</f>
        <v>SJO/HAG1983</v>
      </c>
      <c r="H3" s="0" t="n">
        <v>1</v>
      </c>
      <c r="I3" s="0" t="n">
        <v>1000</v>
      </c>
      <c r="J3" s="0" t="s">
        <v>551</v>
      </c>
      <c r="K3" s="0" t="n">
        <f aca="false">potentiometry!H5</f>
        <v>0.1005</v>
      </c>
      <c r="L3" s="0" t="s">
        <v>552</v>
      </c>
      <c r="M3" s="0" t="n">
        <v>1.2</v>
      </c>
      <c r="N3" s="0" t="s">
        <v>551</v>
      </c>
      <c r="O3" s="0" t="n">
        <f aca="false">potentiometry!Q5</f>
        <v>4.18748112958953</v>
      </c>
      <c r="P3" s="0" t="n">
        <f aca="false">potentiometry!R5</f>
        <v>0.081</v>
      </c>
      <c r="Q3" s="0" t="n">
        <f aca="false">potentiometry!O5</f>
        <v>9.58483393824349</v>
      </c>
      <c r="R3" s="0" t="n">
        <f aca="false">potentiometry!P5</f>
        <v>0.08</v>
      </c>
    </row>
    <row r="4" customFormat="false" ht="14.5" hidden="false" customHeight="false" outlineLevel="0" collapsed="false">
      <c r="A4" s="0" t="n">
        <v>3</v>
      </c>
      <c r="B4" s="0" t="n">
        <v>3</v>
      </c>
      <c r="C4" s="0" t="str">
        <f aca="false">potentiometry!E6</f>
        <v>NaCl</v>
      </c>
      <c r="E4" s="0" t="n">
        <f aca="false">potentiometry!C6</f>
        <v>25</v>
      </c>
      <c r="F4" s="0" t="n">
        <v>0</v>
      </c>
      <c r="G4" s="0" t="str">
        <f aca="false">potentiometry!A6</f>
        <v>SJO/HAG1983</v>
      </c>
      <c r="H4" s="0" t="n">
        <v>1</v>
      </c>
      <c r="I4" s="0" t="n">
        <v>1000</v>
      </c>
      <c r="J4" s="0" t="s">
        <v>551</v>
      </c>
      <c r="K4" s="0" t="n">
        <f aca="false">potentiometry!H6</f>
        <v>0.2013</v>
      </c>
      <c r="L4" s="0" t="s">
        <v>552</v>
      </c>
      <c r="M4" s="0" t="n">
        <v>1.2</v>
      </c>
      <c r="N4" s="0" t="s">
        <v>551</v>
      </c>
      <c r="O4" s="0" t="n">
        <f aca="false">potentiometry!Q6</f>
        <v>4.20083341212137</v>
      </c>
      <c r="P4" s="0" t="n">
        <f aca="false">potentiometry!R6</f>
        <v>0.013</v>
      </c>
      <c r="Q4" s="0" t="n">
        <f aca="false">potentiometry!O6</f>
        <v>9.54418622077533</v>
      </c>
      <c r="R4" s="0" t="n">
        <f aca="false">potentiometry!P6</f>
        <v>0.005</v>
      </c>
    </row>
    <row r="5" customFormat="false" ht="14.5" hidden="false" customHeight="false" outlineLevel="0" collapsed="false">
      <c r="A5" s="0" t="n">
        <v>4</v>
      </c>
      <c r="B5" s="0" t="n">
        <v>4</v>
      </c>
      <c r="C5" s="0" t="str">
        <f aca="false">potentiometry!E7</f>
        <v>NaCl</v>
      </c>
      <c r="E5" s="0" t="n">
        <f aca="false">potentiometry!C7</f>
        <v>25</v>
      </c>
      <c r="F5" s="0" t="n">
        <v>0</v>
      </c>
      <c r="G5" s="0" t="str">
        <f aca="false">potentiometry!A7</f>
        <v>SJO/HAG1983</v>
      </c>
      <c r="H5" s="0" t="n">
        <v>1</v>
      </c>
      <c r="I5" s="0" t="n">
        <v>1000</v>
      </c>
      <c r="J5" s="0" t="s">
        <v>551</v>
      </c>
      <c r="K5" s="0" t="n">
        <f aca="false">potentiometry!H7</f>
        <v>0.404</v>
      </c>
      <c r="L5" s="0" t="s">
        <v>552</v>
      </c>
      <c r="M5" s="0" t="n">
        <v>1.2</v>
      </c>
      <c r="N5" s="0" t="s">
        <v>551</v>
      </c>
      <c r="O5" s="0" t="n">
        <f aca="false">potentiometry!Q7</f>
        <v>4.2353258175634</v>
      </c>
      <c r="P5" s="0" t="n">
        <f aca="false">potentiometry!R7</f>
        <v>0.015</v>
      </c>
      <c r="Q5" s="0" t="n">
        <f aca="false">potentiometry!O7</f>
        <v>9.49067862621736</v>
      </c>
      <c r="R5" s="0" t="n">
        <f aca="false">potentiometry!P7</f>
        <v>0.011</v>
      </c>
    </row>
    <row r="6" customFormat="false" ht="14.5" hidden="false" customHeight="false" outlineLevel="0" collapsed="false">
      <c r="A6" s="0" t="n">
        <v>5</v>
      </c>
      <c r="B6" s="0" t="n">
        <v>5</v>
      </c>
      <c r="C6" s="0" t="str">
        <f aca="false">potentiometry!E8</f>
        <v>NaCl</v>
      </c>
      <c r="E6" s="0" t="n">
        <f aca="false">potentiometry!C8</f>
        <v>25</v>
      </c>
      <c r="F6" s="0" t="n">
        <v>0</v>
      </c>
      <c r="G6" s="0" t="str">
        <f aca="false">potentiometry!A8</f>
        <v>SJO/HAG1983</v>
      </c>
      <c r="H6" s="0" t="n">
        <v>1</v>
      </c>
      <c r="I6" s="0" t="n">
        <v>1000</v>
      </c>
      <c r="J6" s="0" t="s">
        <v>551</v>
      </c>
      <c r="K6" s="0" t="n">
        <f aca="false">potentiometry!H8</f>
        <v>0.6082</v>
      </c>
      <c r="L6" s="0" t="s">
        <v>552</v>
      </c>
      <c r="M6" s="0" t="n">
        <v>1.2</v>
      </c>
      <c r="N6" s="0" t="s">
        <v>551</v>
      </c>
      <c r="O6" s="0" t="n">
        <f aca="false">potentiometry!Q8</f>
        <v>4.25075202592157</v>
      </c>
      <c r="P6" s="0" t="n">
        <f aca="false">potentiometry!R8</f>
        <v>0.003</v>
      </c>
      <c r="Q6" s="0" t="n">
        <f aca="false">potentiometry!O8</f>
        <v>9.46610483457553</v>
      </c>
      <c r="R6" s="0" t="n">
        <f aca="false">potentiometry!P8</f>
        <v>0.002</v>
      </c>
    </row>
    <row r="7" customFormat="false" ht="14.5" hidden="false" customHeight="false" outlineLevel="0" collapsed="false">
      <c r="A7" s="0" t="n">
        <v>6</v>
      </c>
      <c r="B7" s="0" t="n">
        <v>6</v>
      </c>
      <c r="C7" s="0" t="str">
        <f aca="false">potentiometry!E9</f>
        <v>NaCl</v>
      </c>
      <c r="E7" s="0" t="n">
        <f aca="false">potentiometry!C9</f>
        <v>25</v>
      </c>
      <c r="F7" s="0" t="n">
        <v>0</v>
      </c>
      <c r="G7" s="0" t="str">
        <f aca="false">potentiometry!A9</f>
        <v>SJO/HAG1983</v>
      </c>
      <c r="H7" s="0" t="n">
        <v>1</v>
      </c>
      <c r="I7" s="0" t="n">
        <v>1000</v>
      </c>
      <c r="J7" s="0" t="s">
        <v>551</v>
      </c>
      <c r="K7" s="0" t="n">
        <f aca="false">potentiometry!H9</f>
        <v>2.086</v>
      </c>
      <c r="L7" s="0" t="s">
        <v>552</v>
      </c>
      <c r="M7" s="0" t="n">
        <v>1.2</v>
      </c>
      <c r="N7" s="0" t="s">
        <v>551</v>
      </c>
      <c r="O7" s="0" t="n">
        <f aca="false">potentiometry!Q9</f>
        <v>4.38936288291951</v>
      </c>
      <c r="P7" s="0" t="n">
        <f aca="false">potentiometry!R9</f>
        <v>0.038</v>
      </c>
      <c r="Q7" s="0" t="n">
        <f aca="false">potentiometry!O9</f>
        <v>9.44171569157347</v>
      </c>
      <c r="R7" s="0" t="n">
        <f aca="false">potentiometry!P9</f>
        <v>0.008</v>
      </c>
    </row>
    <row r="8" customFormat="false" ht="14.5" hidden="false" customHeight="false" outlineLevel="0" collapsed="false">
      <c r="A8" s="0" t="n">
        <v>7</v>
      </c>
      <c r="B8" s="0" t="n">
        <v>1</v>
      </c>
      <c r="C8" s="0" t="str">
        <f aca="false">potentiometry!E10</f>
        <v>NaClO4</v>
      </c>
      <c r="E8" s="0" t="n">
        <f aca="false">potentiometry!C10</f>
        <v>25</v>
      </c>
      <c r="F8" s="0" t="n">
        <v>0</v>
      </c>
      <c r="G8" s="0" t="str">
        <f aca="false">potentiometry!A10</f>
        <v>BLI/ING1967</v>
      </c>
      <c r="H8" s="0" t="n">
        <v>1</v>
      </c>
      <c r="I8" s="0" t="n">
        <v>1000</v>
      </c>
      <c r="J8" s="0" t="s">
        <v>551</v>
      </c>
      <c r="K8" s="0" t="n">
        <f aca="false">potentiometry!H10</f>
        <v>0.5132</v>
      </c>
      <c r="L8" s="0" t="s">
        <v>552</v>
      </c>
      <c r="M8" s="0" t="n">
        <v>1.2</v>
      </c>
      <c r="N8" s="0" t="s">
        <v>551</v>
      </c>
      <c r="O8" s="0" t="n">
        <f aca="false">potentiometry!Q10</f>
        <v>4.26033054797917</v>
      </c>
      <c r="P8" s="0" t="n">
        <f aca="false">potentiometry!R10</f>
        <v>0.02</v>
      </c>
      <c r="Q8" s="0" t="n">
        <f aca="false">potentiometry!O10</f>
        <v>9.44868335663313</v>
      </c>
      <c r="R8" s="0" t="n">
        <f aca="false">potentiometry!P10</f>
        <v>0.02</v>
      </c>
    </row>
    <row r="9" customFormat="false" ht="14.5" hidden="false" customHeight="false" outlineLevel="0" collapsed="false">
      <c r="A9" s="0" t="n">
        <v>8</v>
      </c>
      <c r="B9" s="0" t="n">
        <v>1</v>
      </c>
      <c r="C9" s="0" t="str">
        <f aca="false">potentiometry!E11</f>
        <v>NaCl</v>
      </c>
      <c r="E9" s="0" t="n">
        <f aca="false">potentiometry!C11</f>
        <v>25</v>
      </c>
      <c r="F9" s="0" t="n">
        <v>0</v>
      </c>
      <c r="G9" s="0" t="str">
        <f aca="false">potentiometry!A11</f>
        <v>ING1959</v>
      </c>
      <c r="H9" s="0" t="n">
        <v>1</v>
      </c>
      <c r="I9" s="0" t="n">
        <v>1000</v>
      </c>
      <c r="J9" s="0" t="s">
        <v>551</v>
      </c>
      <c r="K9" s="0" t="n">
        <f aca="false">potentiometry!H11</f>
        <v>0.5</v>
      </c>
      <c r="L9" s="0" t="s">
        <v>552</v>
      </c>
      <c r="M9" s="0" t="n">
        <v>1.2</v>
      </c>
      <c r="N9" s="0" t="s">
        <v>551</v>
      </c>
      <c r="O9" s="0" t="n">
        <f aca="false">potentiometry!Q11</f>
        <v>4.29</v>
      </c>
      <c r="P9" s="0" t="n">
        <f aca="false">potentiometry!R11</f>
        <v>0.05</v>
      </c>
      <c r="Q9" s="0" t="n">
        <f aca="false">potentiometry!O11</f>
        <v>9.51</v>
      </c>
      <c r="R9" s="0" t="n">
        <f aca="false">potentiometry!P11</f>
        <v>0.05</v>
      </c>
    </row>
    <row r="10" customFormat="false" ht="14.5" hidden="false" customHeight="false" outlineLevel="0" collapsed="false">
      <c r="A10" s="0" t="n">
        <v>9</v>
      </c>
      <c r="B10" s="0" t="n">
        <v>1</v>
      </c>
      <c r="C10" s="0" t="str">
        <f aca="false">potentiometry!E12</f>
        <v>NaClO4</v>
      </c>
      <c r="E10" s="0" t="n">
        <f aca="false">potentiometry!C12</f>
        <v>25</v>
      </c>
      <c r="F10" s="0" t="n">
        <v>0</v>
      </c>
      <c r="G10" s="0" t="str">
        <f aca="false">potentiometry!A12</f>
        <v>SAN/SCH1974</v>
      </c>
      <c r="H10" s="0" t="n">
        <v>1</v>
      </c>
      <c r="I10" s="0" t="n">
        <v>1000</v>
      </c>
      <c r="J10" s="0" t="s">
        <v>551</v>
      </c>
      <c r="K10" s="0" t="n">
        <f aca="false">potentiometry!H12</f>
        <v>1.125</v>
      </c>
      <c r="L10" s="0" t="s">
        <v>552</v>
      </c>
      <c r="M10" s="0" t="n">
        <v>1.2</v>
      </c>
      <c r="N10" s="0" t="s">
        <v>551</v>
      </c>
      <c r="O10" s="0" t="n">
        <f aca="false">potentiometry!Q12</f>
        <v>4.24949466889866</v>
      </c>
      <c r="P10" s="0" t="n">
        <f aca="false">potentiometry!R12</f>
        <v>0.005</v>
      </c>
      <c r="Q10" s="0" t="n">
        <f aca="false">potentiometry!O12</f>
        <v>9.41984747755262</v>
      </c>
      <c r="R10" s="0" t="n">
        <f aca="false">potentiometry!P12</f>
        <v>0.004</v>
      </c>
    </row>
    <row r="11" customFormat="false" ht="14.5" hidden="false" customHeight="false" outlineLevel="0" collapsed="false">
      <c r="A11" s="0" t="n">
        <v>10</v>
      </c>
      <c r="B11" s="0" t="n">
        <v>1</v>
      </c>
      <c r="C11" s="0" t="str">
        <f aca="false">potentiometry!E13</f>
        <v>NaClO4</v>
      </c>
      <c r="E11" s="0" t="n">
        <f aca="false">potentiometry!C13</f>
        <v>25</v>
      </c>
      <c r="F11" s="0" t="n">
        <v>0</v>
      </c>
      <c r="G11" s="0" t="str">
        <f aca="false">potentiometry!A13</f>
        <v>LAG1959</v>
      </c>
      <c r="H11" s="0" t="n">
        <v>1</v>
      </c>
      <c r="I11" s="0" t="n">
        <v>1000</v>
      </c>
      <c r="J11" s="0" t="s">
        <v>551</v>
      </c>
      <c r="K11" s="0" t="n">
        <f aca="false">potentiometry!H13</f>
        <v>0.5</v>
      </c>
      <c r="L11" s="0" t="s">
        <v>552</v>
      </c>
      <c r="M11" s="0" t="n">
        <v>1.2</v>
      </c>
      <c r="N11" s="0" t="s">
        <v>551</v>
      </c>
      <c r="O11" s="0" t="n">
        <f aca="false">potentiometry!Q13</f>
        <v>4.27</v>
      </c>
      <c r="Q11" s="0" t="n">
        <f aca="false">potentiometry!O13</f>
        <v>9.46</v>
      </c>
    </row>
    <row r="12" customFormat="false" ht="14.5" hidden="false" customHeight="false" outlineLevel="0" collapsed="false">
      <c r="A12" s="0" t="n">
        <v>11</v>
      </c>
      <c r="B12" s="0" t="n">
        <v>2</v>
      </c>
      <c r="C12" s="0" t="str">
        <f aca="false">potentiometry!E14</f>
        <v>NaClO4</v>
      </c>
      <c r="E12" s="0" t="n">
        <f aca="false">potentiometry!C14</f>
        <v>50</v>
      </c>
      <c r="F12" s="0" t="n">
        <v>0</v>
      </c>
      <c r="G12" s="0" t="str">
        <f aca="false">potentiometry!A14</f>
        <v>LAG1959</v>
      </c>
      <c r="H12" s="0" t="n">
        <v>1</v>
      </c>
      <c r="I12" s="0" t="n">
        <v>1000</v>
      </c>
      <c r="J12" s="0" t="s">
        <v>551</v>
      </c>
      <c r="K12" s="0" t="n">
        <f aca="false">potentiometry!H14</f>
        <v>0.5</v>
      </c>
      <c r="L12" s="0" t="s">
        <v>552</v>
      </c>
      <c r="M12" s="0" t="n">
        <v>1.2</v>
      </c>
      <c r="N12" s="0" t="s">
        <v>551</v>
      </c>
      <c r="O12" s="0" t="n">
        <f aca="false">potentiometry!Q14</f>
        <v>3.84</v>
      </c>
      <c r="Q12" s="0" t="n">
        <f aca="false">potentiometry!O14</f>
        <v>9.13</v>
      </c>
    </row>
    <row r="13" customFormat="false" ht="14.5" hidden="false" customHeight="false" outlineLevel="0" collapsed="false">
      <c r="A13" s="0" t="n">
        <v>12</v>
      </c>
      <c r="B13" s="0" t="n">
        <v>3</v>
      </c>
      <c r="C13" s="0" t="str">
        <f aca="false">potentiometry!E15</f>
        <v>NaClO4</v>
      </c>
      <c r="E13" s="0" t="n">
        <f aca="false">potentiometry!C15</f>
        <v>25</v>
      </c>
      <c r="F13" s="0" t="n">
        <v>0</v>
      </c>
      <c r="G13" s="0" t="str">
        <f aca="false">potentiometry!A15</f>
        <v>LAG1959</v>
      </c>
      <c r="H13" s="0" t="n">
        <v>1</v>
      </c>
      <c r="I13" s="0" t="n">
        <v>1000</v>
      </c>
      <c r="J13" s="0" t="s">
        <v>551</v>
      </c>
      <c r="K13" s="0" t="n">
        <f aca="false">potentiometry!H15</f>
        <v>3</v>
      </c>
      <c r="L13" s="0" t="s">
        <v>552</v>
      </c>
      <c r="M13" s="0" t="n">
        <v>1.2</v>
      </c>
      <c r="N13" s="0" t="s">
        <v>551</v>
      </c>
      <c r="O13" s="0" t="n">
        <f aca="false">potentiometry!Q15</f>
        <v>4.6</v>
      </c>
      <c r="Q13" s="0" t="n">
        <f aca="false">potentiometry!O15</f>
        <v>9.43</v>
      </c>
    </row>
    <row r="14" customFormat="false" ht="14.5" hidden="false" customHeight="false" outlineLevel="0" collapsed="false">
      <c r="A14" s="0" t="n">
        <v>13</v>
      </c>
      <c r="B14" s="0" t="n">
        <v>1</v>
      </c>
      <c r="C14" s="0" t="str">
        <f aca="false">potentiometry!E16</f>
        <v>NaCl</v>
      </c>
      <c r="E14" s="0" t="n">
        <f aca="false">potentiometry!C16</f>
        <v>25</v>
      </c>
      <c r="F14" s="0" t="n">
        <v>0</v>
      </c>
      <c r="G14" s="0" t="str">
        <f aca="false">potentiometry!A16</f>
        <v>SJO/NOR1981</v>
      </c>
      <c r="H14" s="0" t="n">
        <v>1</v>
      </c>
      <c r="I14" s="0" t="n">
        <v>1000</v>
      </c>
      <c r="J14" s="0" t="s">
        <v>551</v>
      </c>
      <c r="K14" s="0" t="n">
        <f aca="false">potentiometry!H16</f>
        <v>0.6082</v>
      </c>
      <c r="L14" s="0" t="s">
        <v>552</v>
      </c>
      <c r="M14" s="0" t="n">
        <v>1.2</v>
      </c>
      <c r="N14" s="0" t="s">
        <v>551</v>
      </c>
      <c r="O14" s="0" t="n">
        <f aca="false">potentiometry!Q16</f>
        <v>4.25075202592157</v>
      </c>
      <c r="P14" s="0" t="n">
        <f aca="false">potentiometry!R16</f>
        <v>0.002</v>
      </c>
      <c r="Q14" s="0" t="n">
        <f aca="false">potentiometry!O16</f>
        <v>9.46610483457553</v>
      </c>
      <c r="R14" s="0" t="n">
        <f aca="false">potentiometry!P16</f>
        <v>0.002</v>
      </c>
    </row>
    <row r="15" customFormat="false" ht="14.5" hidden="false" customHeight="false" outlineLevel="0" collapsed="false">
      <c r="A15" s="0" t="n">
        <v>14</v>
      </c>
      <c r="B15" s="0" t="n">
        <v>1</v>
      </c>
      <c r="C15" s="0" t="str">
        <f aca="false">potentiometry!E17</f>
        <v>NaCl</v>
      </c>
      <c r="E15" s="0" t="n">
        <f aca="false">potentiometry!C17</f>
        <v>25</v>
      </c>
      <c r="F15" s="0" t="n">
        <v>0</v>
      </c>
      <c r="G15" s="0" t="str">
        <f aca="false">potentiometry!A17</f>
        <v>SJO/NOR1985</v>
      </c>
      <c r="H15" s="0" t="n">
        <v>1</v>
      </c>
      <c r="I15" s="0" t="n">
        <v>1000</v>
      </c>
      <c r="J15" s="0" t="s">
        <v>551</v>
      </c>
      <c r="K15" s="0" t="n">
        <f aca="false">potentiometry!H17</f>
        <v>0.6082</v>
      </c>
      <c r="L15" s="0" t="s">
        <v>552</v>
      </c>
      <c r="M15" s="0" t="n">
        <v>1.2</v>
      </c>
      <c r="N15" s="0" t="s">
        <v>551</v>
      </c>
    </row>
    <row r="16" customFormat="false" ht="14.5" hidden="false" customHeight="false" outlineLevel="0" collapsed="false">
      <c r="A16" s="0" t="n">
        <v>15</v>
      </c>
      <c r="B16" s="0" t="s">
        <v>553</v>
      </c>
      <c r="C16" s="0" t="str">
        <f aca="false">potentiometry!E18</f>
        <v>NaCl</v>
      </c>
      <c r="E16" s="0" t="n">
        <v>60</v>
      </c>
      <c r="F16" s="0" t="n">
        <v>0</v>
      </c>
      <c r="G16" s="0" t="str">
        <f aca="false">potentiometry!A18</f>
        <v>BUS/MES1977</v>
      </c>
      <c r="H16" s="0" t="n">
        <v>1</v>
      </c>
      <c r="I16" s="0" t="n">
        <v>1000</v>
      </c>
      <c r="J16" s="0" t="s">
        <v>551</v>
      </c>
      <c r="K16" s="0" t="n">
        <f aca="false">potentiometry!H18</f>
        <v>0.1</v>
      </c>
      <c r="L16" s="0" t="s">
        <v>552</v>
      </c>
      <c r="M16" s="0" t="n">
        <v>1.2</v>
      </c>
      <c r="N16" s="0" t="s">
        <v>551</v>
      </c>
      <c r="O16" s="0" t="str">
        <f aca="false">potentiometry!Q18</f>
        <v>3.643</v>
      </c>
    </row>
    <row r="17" customFormat="false" ht="14.5" hidden="false" customHeight="false" outlineLevel="0" collapsed="false">
      <c r="A17" s="0" t="n">
        <v>16</v>
      </c>
      <c r="B17" s="0" t="s">
        <v>554</v>
      </c>
      <c r="C17" s="0" t="str">
        <f aca="false">potentiometry!E19</f>
        <v>NaCl</v>
      </c>
      <c r="E17" s="0" t="str">
        <f aca="false">potentiometry!C19</f>
        <v>100.0</v>
      </c>
      <c r="F17" s="0" t="n">
        <v>0</v>
      </c>
      <c r="G17" s="0" t="str">
        <f aca="false">potentiometry!A19</f>
        <v>BUS/MES1977</v>
      </c>
      <c r="H17" s="0" t="n">
        <v>1</v>
      </c>
      <c r="I17" s="0" t="n">
        <v>1000</v>
      </c>
      <c r="J17" s="0" t="s">
        <v>551</v>
      </c>
      <c r="K17" s="0" t="n">
        <f aca="false">potentiometry!H19</f>
        <v>0.1</v>
      </c>
      <c r="L17" s="0" t="s">
        <v>552</v>
      </c>
      <c r="M17" s="0" t="n">
        <v>1.2</v>
      </c>
      <c r="N17" s="0" t="s">
        <v>551</v>
      </c>
      <c r="O17" s="0" t="str">
        <f aca="false">potentiometry!Q19</f>
        <v>3.200</v>
      </c>
    </row>
    <row r="18" customFormat="false" ht="14.5" hidden="false" customHeight="false" outlineLevel="0" collapsed="false">
      <c r="A18" s="0" t="n">
        <v>17</v>
      </c>
      <c r="B18" s="0" t="s">
        <v>555</v>
      </c>
      <c r="C18" s="0" t="str">
        <f aca="false">potentiometry!E20</f>
        <v>NaCl</v>
      </c>
      <c r="E18" s="0" t="str">
        <f aca="false">potentiometry!C20</f>
        <v>150.0</v>
      </c>
      <c r="F18" s="0" t="n">
        <v>0</v>
      </c>
      <c r="G18" s="0" t="str">
        <f aca="false">potentiometry!A20</f>
        <v>BUS/MES1977</v>
      </c>
      <c r="H18" s="0" t="n">
        <v>1</v>
      </c>
      <c r="I18" s="0" t="n">
        <v>1000</v>
      </c>
      <c r="J18" s="0" t="s">
        <v>551</v>
      </c>
      <c r="K18" s="0" t="n">
        <f aca="false">potentiometry!H20</f>
        <v>0.1</v>
      </c>
      <c r="L18" s="0" t="s">
        <v>552</v>
      </c>
      <c r="M18" s="0" t="n">
        <v>1.2</v>
      </c>
      <c r="N18" s="0" t="s">
        <v>551</v>
      </c>
      <c r="O18" s="0" t="str">
        <f aca="false">potentiometry!Q20</f>
        <v>2.791</v>
      </c>
    </row>
    <row r="19" customFormat="false" ht="14.5" hidden="false" customHeight="false" outlineLevel="0" collapsed="false">
      <c r="A19" s="0" t="n">
        <v>18</v>
      </c>
      <c r="B19" s="0" t="s">
        <v>556</v>
      </c>
      <c r="C19" s="0" t="str">
        <f aca="false">potentiometry!E21</f>
        <v>NaCl</v>
      </c>
      <c r="E19" s="0" t="n">
        <v>200</v>
      </c>
      <c r="F19" s="0" t="n">
        <v>0</v>
      </c>
      <c r="G19" s="0" t="str">
        <f aca="false">potentiometry!A21</f>
        <v>BUS/MES1977</v>
      </c>
      <c r="H19" s="0" t="n">
        <v>1</v>
      </c>
      <c r="I19" s="0" t="n">
        <v>1000</v>
      </c>
      <c r="J19" s="0" t="s">
        <v>551</v>
      </c>
      <c r="K19" s="0" t="n">
        <f aca="false">potentiometry!H21</f>
        <v>0.1</v>
      </c>
      <c r="L19" s="0" t="s">
        <v>552</v>
      </c>
      <c r="M19" s="0" t="n">
        <v>1.2</v>
      </c>
      <c r="N19" s="0" t="s">
        <v>551</v>
      </c>
      <c r="O19" s="0" t="str">
        <f aca="false">potentiometry!Q21</f>
        <v>2.491</v>
      </c>
    </row>
    <row r="20" customFormat="false" ht="14.5" hidden="false" customHeight="false" outlineLevel="0" collapsed="false">
      <c r="A20" s="0" t="n">
        <v>19</v>
      </c>
      <c r="B20" s="0" t="s">
        <v>557</v>
      </c>
      <c r="C20" s="0" t="str">
        <f aca="false">potentiometry!E22</f>
        <v>NaCl</v>
      </c>
      <c r="E20" s="0" t="n">
        <v>100</v>
      </c>
      <c r="F20" s="0" t="n">
        <v>0</v>
      </c>
      <c r="G20" s="0" t="str">
        <f aca="false">potentiometry!A22</f>
        <v>BUS/MES1977</v>
      </c>
      <c r="H20" s="0" t="n">
        <v>1</v>
      </c>
      <c r="I20" s="0" t="n">
        <v>1000</v>
      </c>
      <c r="J20" s="0" t="s">
        <v>551</v>
      </c>
      <c r="K20" s="0" t="n">
        <f aca="false">potentiometry!H22</f>
        <v>0.1</v>
      </c>
      <c r="L20" s="0" t="s">
        <v>552</v>
      </c>
      <c r="M20" s="0" t="n">
        <v>1.2</v>
      </c>
      <c r="N20" s="0" t="s">
        <v>551</v>
      </c>
      <c r="O20" s="0" t="str">
        <f aca="false">potentiometry!Q22</f>
        <v>3.199</v>
      </c>
    </row>
    <row r="21" customFormat="false" ht="14.5" hidden="false" customHeight="false" outlineLevel="0" collapsed="false">
      <c r="A21" s="0" t="n">
        <v>20</v>
      </c>
      <c r="B21" s="0" t="s">
        <v>558</v>
      </c>
      <c r="C21" s="0" t="str">
        <f aca="false">potentiometry!E23</f>
        <v>NaCl</v>
      </c>
      <c r="E21" s="0" t="n">
        <v>150</v>
      </c>
      <c r="F21" s="0" t="n">
        <v>0</v>
      </c>
      <c r="G21" s="0" t="str">
        <f aca="false">potentiometry!A23</f>
        <v>BUS/MES1977</v>
      </c>
      <c r="H21" s="0" t="n">
        <v>1</v>
      </c>
      <c r="I21" s="0" t="n">
        <v>1000</v>
      </c>
      <c r="J21" s="0" t="s">
        <v>551</v>
      </c>
      <c r="K21" s="0" t="n">
        <f aca="false">potentiometry!H23</f>
        <v>0.1</v>
      </c>
      <c r="L21" s="0" t="s">
        <v>552</v>
      </c>
      <c r="M21" s="0" t="n">
        <v>1.2</v>
      </c>
      <c r="N21" s="0" t="s">
        <v>551</v>
      </c>
      <c r="O21" s="0" t="str">
        <f aca="false">potentiometry!Q23</f>
        <v>2.790</v>
      </c>
    </row>
    <row r="22" customFormat="false" ht="14.5" hidden="false" customHeight="false" outlineLevel="0" collapsed="false">
      <c r="A22" s="0" t="n">
        <v>21</v>
      </c>
      <c r="B22" s="0" t="s">
        <v>559</v>
      </c>
      <c r="C22" s="0" t="str">
        <f aca="false">potentiometry!E24</f>
        <v>NaCl</v>
      </c>
      <c r="E22" s="0" t="str">
        <f aca="false">potentiometry!C24</f>
        <v>200.0</v>
      </c>
      <c r="F22" s="0" t="n">
        <v>0</v>
      </c>
      <c r="G22" s="0" t="str">
        <f aca="false">potentiometry!A24</f>
        <v>BUS/MES1977</v>
      </c>
      <c r="H22" s="0" t="n">
        <v>1</v>
      </c>
      <c r="I22" s="0" t="n">
        <v>1000</v>
      </c>
      <c r="J22" s="0" t="s">
        <v>551</v>
      </c>
      <c r="K22" s="0" t="n">
        <f aca="false">potentiometry!H24</f>
        <v>0.1</v>
      </c>
      <c r="L22" s="0" t="s">
        <v>552</v>
      </c>
      <c r="M22" s="0" t="n">
        <v>1.2</v>
      </c>
      <c r="N22" s="0" t="s">
        <v>551</v>
      </c>
      <c r="O22" s="0" t="str">
        <f aca="false">potentiometry!Q24</f>
        <v>2.489</v>
      </c>
    </row>
    <row r="23" customFormat="false" ht="14.5" hidden="false" customHeight="false" outlineLevel="0" collapsed="false">
      <c r="A23" s="0" t="n">
        <v>22</v>
      </c>
      <c r="B23" s="0" t="s">
        <v>560</v>
      </c>
      <c r="C23" s="0" t="str">
        <f aca="false">potentiometry!E25</f>
        <v>NaCl</v>
      </c>
      <c r="E23" s="0" t="n">
        <v>250</v>
      </c>
      <c r="F23" s="0" t="n">
        <v>0</v>
      </c>
      <c r="G23" s="0" t="str">
        <f aca="false">potentiometry!A25</f>
        <v>BUS/MES1977</v>
      </c>
      <c r="H23" s="0" t="n">
        <v>1</v>
      </c>
      <c r="I23" s="0" t="n">
        <v>1000</v>
      </c>
      <c r="J23" s="0" t="s">
        <v>551</v>
      </c>
      <c r="K23" s="0" t="n">
        <f aca="false">potentiometry!H25</f>
        <v>0.1</v>
      </c>
      <c r="L23" s="0" t="s">
        <v>552</v>
      </c>
      <c r="M23" s="0" t="n">
        <v>1.2</v>
      </c>
      <c r="N23" s="0" t="s">
        <v>551</v>
      </c>
      <c r="O23" s="0" t="str">
        <f aca="false">potentiometry!Q25</f>
        <v>2.268</v>
      </c>
    </row>
    <row r="24" customFormat="false" ht="14.5" hidden="false" customHeight="false" outlineLevel="0" collapsed="false">
      <c r="A24" s="0" t="n">
        <v>23</v>
      </c>
      <c r="B24" s="0" t="s">
        <v>561</v>
      </c>
      <c r="C24" s="0" t="str">
        <f aca="false">potentiometry!E26</f>
        <v>NaCl</v>
      </c>
      <c r="E24" s="0" t="n">
        <v>295</v>
      </c>
      <c r="F24" s="0" t="n">
        <v>0</v>
      </c>
      <c r="G24" s="0" t="str">
        <f aca="false">potentiometry!A26</f>
        <v>BUS/MES1977</v>
      </c>
      <c r="H24" s="0" t="n">
        <v>1</v>
      </c>
      <c r="I24" s="0" t="n">
        <v>1000</v>
      </c>
      <c r="J24" s="0" t="s">
        <v>551</v>
      </c>
      <c r="K24" s="0" t="n">
        <f aca="false">potentiometry!H26</f>
        <v>0.1</v>
      </c>
      <c r="L24" s="0" t="s">
        <v>552</v>
      </c>
      <c r="M24" s="0" t="n">
        <v>1.2</v>
      </c>
      <c r="N24" s="0" t="s">
        <v>551</v>
      </c>
      <c r="O24" s="0" t="str">
        <f aca="false">potentiometry!Q26</f>
        <v>2.120</v>
      </c>
    </row>
    <row r="25" customFormat="false" ht="14.5" hidden="false" customHeight="false" outlineLevel="0" collapsed="false">
      <c r="A25" s="0" t="n">
        <v>24</v>
      </c>
      <c r="B25" s="0" t="s">
        <v>562</v>
      </c>
      <c r="C25" s="0" t="str">
        <f aca="false">potentiometry!E27</f>
        <v>NaCl</v>
      </c>
      <c r="E25" s="0" t="n">
        <v>60</v>
      </c>
      <c r="F25" s="0" t="n">
        <v>0</v>
      </c>
      <c r="G25" s="0" t="str">
        <f aca="false">potentiometry!A27</f>
        <v>BUS/MES1977</v>
      </c>
      <c r="H25" s="0" t="n">
        <v>1</v>
      </c>
      <c r="I25" s="0" t="n">
        <v>1000</v>
      </c>
      <c r="J25" s="0" t="s">
        <v>551</v>
      </c>
      <c r="K25" s="0" t="n">
        <f aca="false">potentiometry!H27</f>
        <v>0.1</v>
      </c>
      <c r="L25" s="0" t="s">
        <v>552</v>
      </c>
      <c r="M25" s="0" t="n">
        <v>1.2</v>
      </c>
      <c r="N25" s="0" t="s">
        <v>551</v>
      </c>
      <c r="O25" s="0" t="str">
        <f aca="false">potentiometry!Q27</f>
        <v>3.637</v>
      </c>
    </row>
    <row r="26" customFormat="false" ht="14.5" hidden="false" customHeight="false" outlineLevel="0" collapsed="false">
      <c r="A26" s="0" t="n">
        <v>25</v>
      </c>
      <c r="B26" s="0" t="s">
        <v>563</v>
      </c>
      <c r="C26" s="0" t="str">
        <f aca="false">potentiometry!E28</f>
        <v>NaCl</v>
      </c>
      <c r="E26" s="0" t="n">
        <v>100</v>
      </c>
      <c r="F26" s="0" t="n">
        <v>0</v>
      </c>
      <c r="G26" s="0" t="str">
        <f aca="false">potentiometry!A28</f>
        <v>BUS/MES1977</v>
      </c>
      <c r="H26" s="0" t="n">
        <v>1</v>
      </c>
      <c r="I26" s="0" t="n">
        <v>1000</v>
      </c>
      <c r="J26" s="0" t="s">
        <v>551</v>
      </c>
      <c r="K26" s="0" t="n">
        <f aca="false">potentiometry!H28</f>
        <v>0.1</v>
      </c>
      <c r="L26" s="0" t="s">
        <v>552</v>
      </c>
      <c r="M26" s="0" t="n">
        <v>1.2</v>
      </c>
      <c r="N26" s="0" t="s">
        <v>551</v>
      </c>
      <c r="O26" s="0" t="str">
        <f aca="false">potentiometry!Q28</f>
        <v>3.193</v>
      </c>
    </row>
    <row r="27" customFormat="false" ht="14.5" hidden="false" customHeight="false" outlineLevel="0" collapsed="false">
      <c r="A27" s="0" t="n">
        <v>26</v>
      </c>
      <c r="B27" s="0" t="s">
        <v>564</v>
      </c>
      <c r="C27" s="0" t="str">
        <f aca="false">potentiometry!E29</f>
        <v>NaCl</v>
      </c>
      <c r="E27" s="0" t="n">
        <v>150</v>
      </c>
      <c r="F27" s="0" t="n">
        <v>0</v>
      </c>
      <c r="G27" s="0" t="str">
        <f aca="false">potentiometry!A29</f>
        <v>BUS/MES1977</v>
      </c>
      <c r="H27" s="0" t="n">
        <v>1</v>
      </c>
      <c r="I27" s="0" t="n">
        <v>1000</v>
      </c>
      <c r="J27" s="0" t="s">
        <v>551</v>
      </c>
      <c r="K27" s="0" t="n">
        <f aca="false">potentiometry!H29</f>
        <v>0.1</v>
      </c>
      <c r="L27" s="0" t="s">
        <v>552</v>
      </c>
      <c r="M27" s="0" t="n">
        <v>1.2</v>
      </c>
      <c r="N27" s="0" t="s">
        <v>551</v>
      </c>
      <c r="O27" s="0" t="str">
        <f aca="false">potentiometry!Q29</f>
        <v>2.782</v>
      </c>
    </row>
    <row r="28" customFormat="false" ht="14.5" hidden="false" customHeight="false" outlineLevel="0" collapsed="false">
      <c r="A28" s="0" t="n">
        <v>27</v>
      </c>
      <c r="B28" s="0" t="s">
        <v>565</v>
      </c>
      <c r="C28" s="0" t="str">
        <f aca="false">potentiometry!E30</f>
        <v>NaCl</v>
      </c>
      <c r="E28" s="0" t="n">
        <v>200</v>
      </c>
      <c r="F28" s="0" t="n">
        <v>0</v>
      </c>
      <c r="G28" s="0" t="str">
        <f aca="false">potentiometry!A30</f>
        <v>BUS/MES1977</v>
      </c>
      <c r="H28" s="0" t="n">
        <v>1</v>
      </c>
      <c r="I28" s="0" t="n">
        <v>1000</v>
      </c>
      <c r="J28" s="0" t="s">
        <v>551</v>
      </c>
      <c r="K28" s="0" t="n">
        <f aca="false">potentiometry!H30</f>
        <v>0.1</v>
      </c>
      <c r="L28" s="0" t="s">
        <v>552</v>
      </c>
      <c r="M28" s="0" t="n">
        <v>1.2</v>
      </c>
      <c r="N28" s="0" t="s">
        <v>551</v>
      </c>
      <c r="O28" s="0" t="str">
        <f aca="false">potentiometry!Q30</f>
        <v>2.484</v>
      </c>
    </row>
    <row r="29" customFormat="false" ht="14.5" hidden="false" customHeight="false" outlineLevel="0" collapsed="false">
      <c r="A29" s="0" t="n">
        <v>28</v>
      </c>
      <c r="B29" s="0" t="s">
        <v>566</v>
      </c>
      <c r="C29" s="0" t="str">
        <f aca="false">potentiometry!E31</f>
        <v>NaCl</v>
      </c>
      <c r="E29" s="0" t="str">
        <f aca="false">potentiometry!C31</f>
        <v>60.0</v>
      </c>
      <c r="F29" s="0" t="n">
        <v>0</v>
      </c>
      <c r="G29" s="0" t="str">
        <f aca="false">potentiometry!A31</f>
        <v>BUS/MES1977</v>
      </c>
      <c r="H29" s="0" t="n">
        <v>1</v>
      </c>
      <c r="I29" s="0" t="n">
        <v>1000</v>
      </c>
      <c r="J29" s="0" t="s">
        <v>551</v>
      </c>
      <c r="K29" s="0" t="n">
        <f aca="false">potentiometry!H31</f>
        <v>0.25</v>
      </c>
      <c r="L29" s="0" t="s">
        <v>552</v>
      </c>
      <c r="M29" s="0" t="n">
        <v>1.2</v>
      </c>
      <c r="N29" s="0" t="s">
        <v>551</v>
      </c>
      <c r="O29" s="0" t="str">
        <f aca="false">potentiometry!Q31</f>
        <v>3.687</v>
      </c>
    </row>
    <row r="30" customFormat="false" ht="14.5" hidden="false" customHeight="false" outlineLevel="0" collapsed="false">
      <c r="A30" s="0" t="n">
        <v>29</v>
      </c>
      <c r="B30" s="0" t="s">
        <v>567</v>
      </c>
      <c r="C30" s="0" t="str">
        <f aca="false">potentiometry!E32</f>
        <v>NaCl</v>
      </c>
      <c r="E30" s="0" t="n">
        <v>60</v>
      </c>
      <c r="F30" s="0" t="n">
        <v>0</v>
      </c>
      <c r="G30" s="0" t="str">
        <f aca="false">potentiometry!A32</f>
        <v>BUS/MES1977</v>
      </c>
      <c r="H30" s="0" t="n">
        <v>1</v>
      </c>
      <c r="I30" s="0" t="n">
        <v>1000</v>
      </c>
      <c r="J30" s="0" t="s">
        <v>551</v>
      </c>
      <c r="K30" s="0" t="n">
        <f aca="false">potentiometry!H32</f>
        <v>0.25</v>
      </c>
      <c r="L30" s="0" t="s">
        <v>552</v>
      </c>
      <c r="M30" s="0" t="n">
        <v>1.2</v>
      </c>
      <c r="N30" s="0" t="s">
        <v>551</v>
      </c>
      <c r="O30" s="0" t="str">
        <f aca="false">potentiometry!Q32</f>
        <v>3.680</v>
      </c>
    </row>
    <row r="31" customFormat="false" ht="14.5" hidden="false" customHeight="false" outlineLevel="0" collapsed="false">
      <c r="A31" s="0" t="n">
        <v>30</v>
      </c>
      <c r="B31" s="0" t="s">
        <v>568</v>
      </c>
      <c r="C31" s="0" t="str">
        <f aca="false">potentiometry!E33</f>
        <v>NaCl</v>
      </c>
      <c r="E31" s="0" t="n">
        <v>100</v>
      </c>
      <c r="F31" s="0" t="n">
        <v>0</v>
      </c>
      <c r="G31" s="0" t="str">
        <f aca="false">potentiometry!A33</f>
        <v>BUS/MES1977</v>
      </c>
      <c r="H31" s="0" t="n">
        <v>1</v>
      </c>
      <c r="I31" s="0" t="n">
        <v>1000</v>
      </c>
      <c r="J31" s="0" t="s">
        <v>551</v>
      </c>
      <c r="K31" s="0" t="n">
        <f aca="false">potentiometry!H33</f>
        <v>0.25</v>
      </c>
      <c r="L31" s="0" t="s">
        <v>552</v>
      </c>
      <c r="M31" s="0" t="n">
        <v>1.2</v>
      </c>
      <c r="N31" s="0" t="s">
        <v>551</v>
      </c>
      <c r="O31" s="0" t="str">
        <f aca="false">potentiometry!Q33</f>
        <v>3.233</v>
      </c>
    </row>
    <row r="32" customFormat="false" ht="14.5" hidden="false" customHeight="false" outlineLevel="0" collapsed="false">
      <c r="A32" s="0" t="n">
        <v>31</v>
      </c>
      <c r="B32" s="0" t="s">
        <v>569</v>
      </c>
      <c r="C32" s="0" t="str">
        <f aca="false">potentiometry!E34</f>
        <v>NaCl</v>
      </c>
      <c r="E32" s="0" t="str">
        <f aca="false">potentiometry!C34</f>
        <v>150.0</v>
      </c>
      <c r="F32" s="0" t="n">
        <v>0</v>
      </c>
      <c r="G32" s="0" t="str">
        <f aca="false">potentiometry!A34</f>
        <v>BUS/MES1977</v>
      </c>
      <c r="H32" s="0" t="n">
        <v>1</v>
      </c>
      <c r="I32" s="0" t="n">
        <v>1000</v>
      </c>
      <c r="J32" s="0" t="s">
        <v>551</v>
      </c>
      <c r="K32" s="0" t="n">
        <f aca="false">potentiometry!H34</f>
        <v>0.25</v>
      </c>
      <c r="L32" s="0" t="s">
        <v>552</v>
      </c>
      <c r="M32" s="0" t="n">
        <v>1.2</v>
      </c>
      <c r="N32" s="0" t="s">
        <v>551</v>
      </c>
      <c r="O32" s="0" t="str">
        <f aca="false">potentiometry!Q34</f>
        <v>2.819</v>
      </c>
    </row>
    <row r="33" customFormat="false" ht="14.5" hidden="false" customHeight="false" outlineLevel="0" collapsed="false">
      <c r="A33" s="0" t="n">
        <v>32</v>
      </c>
      <c r="B33" s="0" t="s">
        <v>570</v>
      </c>
      <c r="C33" s="0" t="str">
        <f aca="false">potentiometry!E35</f>
        <v>NaCl</v>
      </c>
      <c r="E33" s="0" t="n">
        <v>200</v>
      </c>
      <c r="F33" s="0" t="n">
        <v>0</v>
      </c>
      <c r="G33" s="0" t="str">
        <f aca="false">potentiometry!A35</f>
        <v>BUS/MES1977</v>
      </c>
      <c r="H33" s="0" t="n">
        <v>1</v>
      </c>
      <c r="I33" s="0" t="n">
        <v>1000</v>
      </c>
      <c r="J33" s="0" t="s">
        <v>551</v>
      </c>
      <c r="K33" s="0" t="n">
        <f aca="false">potentiometry!H35</f>
        <v>0.25</v>
      </c>
      <c r="L33" s="0" t="s">
        <v>552</v>
      </c>
      <c r="M33" s="0" t="n">
        <v>1.2</v>
      </c>
      <c r="N33" s="0" t="s">
        <v>551</v>
      </c>
      <c r="O33" s="0" t="str">
        <f aca="false">potentiometry!Q35</f>
        <v>2.518</v>
      </c>
    </row>
    <row r="34" customFormat="false" ht="14.5" hidden="false" customHeight="false" outlineLevel="0" collapsed="false">
      <c r="A34" s="0" t="n">
        <v>33</v>
      </c>
      <c r="B34" s="0" t="s">
        <v>571</v>
      </c>
      <c r="C34" s="0" t="str">
        <f aca="false">potentiometry!E36</f>
        <v>NaCl</v>
      </c>
      <c r="E34" s="0" t="str">
        <f aca="false">potentiometry!C36</f>
        <v>250.0</v>
      </c>
      <c r="F34" s="0" t="n">
        <v>0</v>
      </c>
      <c r="G34" s="0" t="str">
        <f aca="false">potentiometry!A36</f>
        <v>BUS/MES1977</v>
      </c>
      <c r="H34" s="0" t="n">
        <v>1</v>
      </c>
      <c r="I34" s="0" t="n">
        <v>1000</v>
      </c>
      <c r="J34" s="0" t="s">
        <v>551</v>
      </c>
      <c r="K34" s="0" t="n">
        <f aca="false">potentiometry!H36</f>
        <v>0.25</v>
      </c>
      <c r="L34" s="0" t="s">
        <v>552</v>
      </c>
      <c r="M34" s="0" t="n">
        <v>1.2</v>
      </c>
      <c r="N34" s="0" t="s">
        <v>551</v>
      </c>
      <c r="O34" s="0" t="str">
        <f aca="false">potentiometry!Q36</f>
        <v>2.302</v>
      </c>
    </row>
    <row r="35" customFormat="false" ht="14.5" hidden="false" customHeight="false" outlineLevel="0" collapsed="false">
      <c r="A35" s="0" t="n">
        <v>34</v>
      </c>
      <c r="B35" s="0" t="s">
        <v>572</v>
      </c>
      <c r="C35" s="0" t="str">
        <f aca="false">potentiometry!E37</f>
        <v>NaCl</v>
      </c>
      <c r="E35" s="0" t="str">
        <f aca="false">potentiometry!C37</f>
        <v>295.0</v>
      </c>
      <c r="F35" s="0" t="n">
        <v>0</v>
      </c>
      <c r="G35" s="0" t="str">
        <f aca="false">potentiometry!A37</f>
        <v>BUS/MES1977</v>
      </c>
      <c r="H35" s="0" t="n">
        <v>1</v>
      </c>
      <c r="I35" s="0" t="n">
        <v>1000</v>
      </c>
      <c r="J35" s="0" t="s">
        <v>551</v>
      </c>
      <c r="K35" s="0" t="n">
        <f aca="false">potentiometry!H37</f>
        <v>0.25</v>
      </c>
      <c r="L35" s="0" t="s">
        <v>552</v>
      </c>
      <c r="M35" s="0" t="n">
        <v>1.2</v>
      </c>
      <c r="N35" s="0" t="s">
        <v>551</v>
      </c>
      <c r="O35" s="0" t="str">
        <f aca="false">potentiometry!Q37</f>
        <v>2.149</v>
      </c>
    </row>
    <row r="36" customFormat="false" ht="14.5" hidden="false" customHeight="false" outlineLevel="0" collapsed="false">
      <c r="A36" s="0" t="n">
        <v>35</v>
      </c>
      <c r="B36" s="0" t="s">
        <v>573</v>
      </c>
      <c r="C36" s="0" t="str">
        <f aca="false">potentiometry!E38</f>
        <v>NaCl</v>
      </c>
      <c r="E36" s="0" t="n">
        <v>60</v>
      </c>
      <c r="F36" s="0" t="n">
        <v>0</v>
      </c>
      <c r="G36" s="0" t="str">
        <f aca="false">potentiometry!A38</f>
        <v>BUS/MES1977</v>
      </c>
      <c r="H36" s="0" t="n">
        <v>1</v>
      </c>
      <c r="I36" s="0" t="n">
        <v>1000</v>
      </c>
      <c r="J36" s="0" t="s">
        <v>551</v>
      </c>
      <c r="K36" s="0" t="n">
        <f aca="false">potentiometry!H38</f>
        <v>0.25</v>
      </c>
      <c r="L36" s="0" t="s">
        <v>552</v>
      </c>
      <c r="M36" s="0" t="n">
        <v>1.2</v>
      </c>
      <c r="N36" s="0" t="s">
        <v>551</v>
      </c>
      <c r="O36" s="0" t="str">
        <f aca="false">potentiometry!Q38</f>
        <v>3.690</v>
      </c>
    </row>
    <row r="37" customFormat="false" ht="14.5" hidden="false" customHeight="false" outlineLevel="0" collapsed="false">
      <c r="A37" s="0" t="n">
        <v>36</v>
      </c>
      <c r="B37" s="0" t="s">
        <v>574</v>
      </c>
      <c r="C37" s="0" t="str">
        <f aca="false">potentiometry!E39</f>
        <v>NaCl</v>
      </c>
      <c r="E37" s="0" t="str">
        <f aca="false">potentiometry!C39</f>
        <v>100.0</v>
      </c>
      <c r="F37" s="0" t="n">
        <v>0</v>
      </c>
      <c r="G37" s="0" t="str">
        <f aca="false">potentiometry!A39</f>
        <v>BUS/MES1977</v>
      </c>
      <c r="H37" s="0" t="n">
        <v>1</v>
      </c>
      <c r="I37" s="0" t="n">
        <v>1000</v>
      </c>
      <c r="J37" s="0" t="s">
        <v>551</v>
      </c>
      <c r="K37" s="0" t="n">
        <f aca="false">potentiometry!H39</f>
        <v>0.25</v>
      </c>
      <c r="L37" s="0" t="s">
        <v>552</v>
      </c>
      <c r="M37" s="0" t="n">
        <v>1.2</v>
      </c>
      <c r="N37" s="0" t="s">
        <v>551</v>
      </c>
      <c r="O37" s="0" t="str">
        <f aca="false">potentiometry!Q39</f>
        <v>3.245</v>
      </c>
    </row>
    <row r="38" customFormat="false" ht="14.5" hidden="false" customHeight="false" outlineLevel="0" collapsed="false">
      <c r="A38" s="0" t="n">
        <v>37</v>
      </c>
      <c r="B38" s="0" t="s">
        <v>575</v>
      </c>
      <c r="C38" s="0" t="str">
        <f aca="false">potentiometry!E40</f>
        <v>NaCl</v>
      </c>
      <c r="E38" s="0" t="str">
        <f aca="false">potentiometry!C40</f>
        <v>150.0</v>
      </c>
      <c r="F38" s="0" t="n">
        <v>0</v>
      </c>
      <c r="G38" s="0" t="str">
        <f aca="false">potentiometry!A40</f>
        <v>BUS/MES1977</v>
      </c>
      <c r="H38" s="0" t="n">
        <v>1</v>
      </c>
      <c r="I38" s="0" t="n">
        <v>1000</v>
      </c>
      <c r="J38" s="0" t="s">
        <v>551</v>
      </c>
      <c r="K38" s="0" t="n">
        <f aca="false">potentiometry!H40</f>
        <v>0.25</v>
      </c>
      <c r="L38" s="0" t="s">
        <v>552</v>
      </c>
      <c r="M38" s="0" t="n">
        <v>1.2</v>
      </c>
      <c r="N38" s="0" t="s">
        <v>551</v>
      </c>
      <c r="O38" s="0" t="str">
        <f aca="false">potentiometry!Q40</f>
        <v>2.830</v>
      </c>
    </row>
    <row r="39" customFormat="false" ht="14.5" hidden="false" customHeight="false" outlineLevel="0" collapsed="false">
      <c r="A39" s="0" t="n">
        <v>38</v>
      </c>
      <c r="B39" s="0" t="s">
        <v>576</v>
      </c>
      <c r="C39" s="0" t="str">
        <f aca="false">potentiometry!E41</f>
        <v>NaCl</v>
      </c>
      <c r="E39" s="0" t="str">
        <f aca="false">potentiometry!C41</f>
        <v>200.0</v>
      </c>
      <c r="F39" s="0" t="n">
        <v>0</v>
      </c>
      <c r="G39" s="0" t="str">
        <f aca="false">potentiometry!A41</f>
        <v>BUS/MES1977</v>
      </c>
      <c r="H39" s="0" t="n">
        <v>1</v>
      </c>
      <c r="I39" s="0" t="n">
        <v>1000</v>
      </c>
      <c r="J39" s="0" t="s">
        <v>551</v>
      </c>
      <c r="K39" s="0" t="n">
        <f aca="false">potentiometry!H41</f>
        <v>0.25</v>
      </c>
      <c r="L39" s="0" t="s">
        <v>552</v>
      </c>
      <c r="M39" s="0" t="n">
        <v>1.2</v>
      </c>
      <c r="N39" s="0" t="s">
        <v>551</v>
      </c>
      <c r="O39" s="0" t="str">
        <f aca="false">potentiometry!Q41</f>
        <v>2.526</v>
      </c>
    </row>
    <row r="40" customFormat="false" ht="14.5" hidden="false" customHeight="false" outlineLevel="0" collapsed="false">
      <c r="A40" s="0" t="n">
        <v>39</v>
      </c>
      <c r="B40" s="0" t="s">
        <v>577</v>
      </c>
      <c r="C40" s="0" t="str">
        <f aca="false">potentiometry!E42</f>
        <v>NaCl</v>
      </c>
      <c r="E40" s="0" t="str">
        <f aca="false">potentiometry!C42</f>
        <v>60.0</v>
      </c>
      <c r="F40" s="0" t="n">
        <v>0</v>
      </c>
      <c r="G40" s="0" t="str">
        <f aca="false">potentiometry!A42</f>
        <v>BUS/MES1977</v>
      </c>
      <c r="H40" s="0" t="n">
        <v>1</v>
      </c>
      <c r="I40" s="0" t="n">
        <v>1000</v>
      </c>
      <c r="J40" s="0" t="s">
        <v>551</v>
      </c>
      <c r="K40" s="0" t="n">
        <f aca="false">potentiometry!H42</f>
        <v>0.25</v>
      </c>
      <c r="L40" s="0" t="s">
        <v>552</v>
      </c>
      <c r="M40" s="0" t="n">
        <v>1.2</v>
      </c>
      <c r="N40" s="0" t="s">
        <v>551</v>
      </c>
      <c r="O40" s="0" t="str">
        <f aca="false">potentiometry!Q42</f>
        <v>3.691</v>
      </c>
    </row>
    <row r="41" customFormat="false" ht="14.5" hidden="false" customHeight="false" outlineLevel="0" collapsed="false">
      <c r="A41" s="0" t="n">
        <v>40</v>
      </c>
      <c r="B41" s="0" t="s">
        <v>578</v>
      </c>
      <c r="C41" s="0" t="str">
        <f aca="false">potentiometry!E43</f>
        <v>NaCl</v>
      </c>
      <c r="E41" s="0" t="n">
        <v>60</v>
      </c>
      <c r="F41" s="0" t="n">
        <v>0</v>
      </c>
      <c r="G41" s="0" t="str">
        <f aca="false">potentiometry!A43</f>
        <v>BUS/MES1977</v>
      </c>
      <c r="H41" s="0" t="n">
        <v>1</v>
      </c>
      <c r="I41" s="0" t="n">
        <v>1000</v>
      </c>
      <c r="J41" s="0" t="s">
        <v>551</v>
      </c>
      <c r="K41" s="0" t="n">
        <f aca="false">potentiometry!H43</f>
        <v>0.25</v>
      </c>
      <c r="L41" s="0" t="s">
        <v>552</v>
      </c>
      <c r="M41" s="0" t="n">
        <v>1.2</v>
      </c>
      <c r="N41" s="0" t="s">
        <v>551</v>
      </c>
      <c r="O41" s="0" t="str">
        <f aca="false">potentiometry!Q43</f>
        <v>3.685</v>
      </c>
    </row>
    <row r="42" customFormat="false" ht="14.5" hidden="false" customHeight="false" outlineLevel="0" collapsed="false">
      <c r="A42" s="0" t="n">
        <v>41</v>
      </c>
      <c r="B42" s="0" t="s">
        <v>579</v>
      </c>
      <c r="C42" s="0" t="str">
        <f aca="false">potentiometry!E44</f>
        <v>NaCl</v>
      </c>
      <c r="E42" s="0" t="str">
        <f aca="false">potentiometry!C44</f>
        <v>100.0</v>
      </c>
      <c r="F42" s="0" t="n">
        <v>0</v>
      </c>
      <c r="G42" s="0" t="str">
        <f aca="false">potentiometry!A44</f>
        <v>BUS/MES1977</v>
      </c>
      <c r="H42" s="0" t="n">
        <v>1</v>
      </c>
      <c r="I42" s="0" t="n">
        <v>1000</v>
      </c>
      <c r="J42" s="0" t="s">
        <v>551</v>
      </c>
      <c r="K42" s="0" t="n">
        <f aca="false">potentiometry!H44</f>
        <v>0.25</v>
      </c>
      <c r="L42" s="0" t="s">
        <v>552</v>
      </c>
      <c r="M42" s="0" t="n">
        <v>1.2</v>
      </c>
      <c r="N42" s="0" t="s">
        <v>551</v>
      </c>
      <c r="O42" s="0" t="str">
        <f aca="false">potentiometry!Q44</f>
        <v>3.236</v>
      </c>
    </row>
    <row r="43" customFormat="false" ht="14.5" hidden="false" customHeight="false" outlineLevel="0" collapsed="false">
      <c r="A43" s="0" t="n">
        <v>42</v>
      </c>
      <c r="B43" s="0" t="s">
        <v>580</v>
      </c>
      <c r="C43" s="0" t="str">
        <f aca="false">potentiometry!E45</f>
        <v>NaCl</v>
      </c>
      <c r="E43" s="0" t="str">
        <f aca="false">potentiometry!C45</f>
        <v>150.0</v>
      </c>
      <c r="F43" s="0" t="n">
        <v>0</v>
      </c>
      <c r="G43" s="0" t="str">
        <f aca="false">potentiometry!A45</f>
        <v>BUS/MES1977</v>
      </c>
      <c r="H43" s="0" t="n">
        <v>1</v>
      </c>
      <c r="I43" s="0" t="n">
        <v>1000</v>
      </c>
      <c r="J43" s="0" t="s">
        <v>551</v>
      </c>
      <c r="K43" s="0" t="n">
        <f aca="false">potentiometry!H45</f>
        <v>0.25</v>
      </c>
      <c r="L43" s="0" t="s">
        <v>552</v>
      </c>
      <c r="M43" s="0" t="n">
        <v>1.2</v>
      </c>
      <c r="N43" s="0" t="s">
        <v>551</v>
      </c>
      <c r="O43" s="0" t="n">
        <f aca="false">potentiometry!Q45</f>
        <v>2.819</v>
      </c>
    </row>
    <row r="44" customFormat="false" ht="14.5" hidden="false" customHeight="false" outlineLevel="0" collapsed="false">
      <c r="A44" s="0" t="n">
        <v>43</v>
      </c>
      <c r="B44" s="0" t="s">
        <v>581</v>
      </c>
      <c r="C44" s="0" t="str">
        <f aca="false">potentiometry!E46</f>
        <v>NaCl</v>
      </c>
      <c r="E44" s="0" t="str">
        <f aca="false">potentiometry!C46</f>
        <v>200.0</v>
      </c>
      <c r="F44" s="0" t="n">
        <v>0</v>
      </c>
      <c r="G44" s="0" t="str">
        <f aca="false">potentiometry!A46</f>
        <v>BUS/MES1977</v>
      </c>
      <c r="H44" s="0" t="n">
        <v>1</v>
      </c>
      <c r="I44" s="0" t="n">
        <v>1000</v>
      </c>
      <c r="J44" s="0" t="s">
        <v>551</v>
      </c>
      <c r="K44" s="0" t="n">
        <f aca="false">potentiometry!H46</f>
        <v>0.25</v>
      </c>
      <c r="L44" s="0" t="s">
        <v>552</v>
      </c>
      <c r="M44" s="0" t="n">
        <v>1.2</v>
      </c>
      <c r="N44" s="0" t="s">
        <v>551</v>
      </c>
      <c r="O44" s="0" t="str">
        <f aca="false">potentiometry!Q46</f>
        <v>2.513</v>
      </c>
    </row>
    <row r="45" customFormat="false" ht="14.5" hidden="false" customHeight="false" outlineLevel="0" collapsed="false">
      <c r="A45" s="0" t="n">
        <v>44</v>
      </c>
      <c r="B45" s="0" t="s">
        <v>582</v>
      </c>
      <c r="C45" s="0" t="str">
        <f aca="false">potentiometry!E47</f>
        <v>NaCl</v>
      </c>
      <c r="E45" s="0" t="n">
        <v>250</v>
      </c>
      <c r="F45" s="0" t="n">
        <v>0</v>
      </c>
      <c r="G45" s="0" t="str">
        <f aca="false">potentiometry!A47</f>
        <v>BUS/MES1977</v>
      </c>
      <c r="H45" s="0" t="n">
        <v>1</v>
      </c>
      <c r="I45" s="0" t="n">
        <v>1000</v>
      </c>
      <c r="J45" s="0" t="s">
        <v>551</v>
      </c>
      <c r="K45" s="0" t="n">
        <f aca="false">potentiometry!H47</f>
        <v>0.25</v>
      </c>
      <c r="L45" s="0" t="s">
        <v>552</v>
      </c>
      <c r="M45" s="0" t="n">
        <v>1.2</v>
      </c>
      <c r="N45" s="0" t="s">
        <v>551</v>
      </c>
      <c r="O45" s="0" t="str">
        <f aca="false">potentiometry!Q47</f>
        <v>2.290</v>
      </c>
    </row>
    <row r="46" customFormat="false" ht="14.5" hidden="false" customHeight="false" outlineLevel="0" collapsed="false">
      <c r="A46" s="0" t="n">
        <v>45</v>
      </c>
      <c r="B46" s="0" t="s">
        <v>583</v>
      </c>
      <c r="C46" s="0" t="str">
        <f aca="false">potentiometry!E48</f>
        <v>NaCl</v>
      </c>
      <c r="E46" s="0" t="str">
        <f aca="false">potentiometry!C48</f>
        <v>60.0</v>
      </c>
      <c r="F46" s="0" t="n">
        <v>0</v>
      </c>
      <c r="G46" s="0" t="str">
        <f aca="false">potentiometry!A48</f>
        <v>BUS/MES1977</v>
      </c>
      <c r="H46" s="0" t="n">
        <v>1</v>
      </c>
      <c r="I46" s="0" t="n">
        <v>1000</v>
      </c>
      <c r="J46" s="0" t="s">
        <v>551</v>
      </c>
      <c r="K46" s="0" t="n">
        <f aca="false">potentiometry!H48</f>
        <v>0.5</v>
      </c>
      <c r="L46" s="0" t="s">
        <v>552</v>
      </c>
      <c r="M46" s="0" t="n">
        <v>1.2</v>
      </c>
      <c r="N46" s="0" t="s">
        <v>551</v>
      </c>
      <c r="O46" s="0" t="str">
        <f aca="false">potentiometry!Q48</f>
        <v>3.796</v>
      </c>
    </row>
    <row r="47" customFormat="false" ht="14.5" hidden="false" customHeight="false" outlineLevel="0" collapsed="false">
      <c r="A47" s="0" t="n">
        <v>46</v>
      </c>
      <c r="B47" s="0" t="s">
        <v>584</v>
      </c>
      <c r="C47" s="0" t="str">
        <f aca="false">potentiometry!E49</f>
        <v>NaCl</v>
      </c>
      <c r="E47" s="0" t="str">
        <f aca="false">potentiometry!C49</f>
        <v>100.0</v>
      </c>
      <c r="F47" s="0" t="n">
        <v>0</v>
      </c>
      <c r="G47" s="0" t="str">
        <f aca="false">potentiometry!A49</f>
        <v>BUS/MES1977</v>
      </c>
      <c r="H47" s="0" t="n">
        <v>1</v>
      </c>
      <c r="I47" s="0" t="n">
        <v>1000</v>
      </c>
      <c r="J47" s="0" t="s">
        <v>551</v>
      </c>
      <c r="K47" s="0" t="n">
        <f aca="false">potentiometry!H49</f>
        <v>0.5</v>
      </c>
      <c r="L47" s="0" t="s">
        <v>552</v>
      </c>
      <c r="M47" s="0" t="n">
        <v>1.2</v>
      </c>
      <c r="N47" s="0" t="s">
        <v>551</v>
      </c>
      <c r="O47" s="0" t="str">
        <f aca="false">potentiometry!Q49</f>
        <v>3.297</v>
      </c>
    </row>
    <row r="48" customFormat="false" ht="14.5" hidden="false" customHeight="false" outlineLevel="0" collapsed="false">
      <c r="A48" s="0" t="n">
        <v>47</v>
      </c>
      <c r="B48" s="0" t="s">
        <v>585</v>
      </c>
      <c r="C48" s="0" t="str">
        <f aca="false">potentiometry!E50</f>
        <v>NaCl</v>
      </c>
      <c r="E48" s="0" t="str">
        <f aca="false">potentiometry!C50</f>
        <v>150.0</v>
      </c>
      <c r="F48" s="0" t="n">
        <v>0</v>
      </c>
      <c r="G48" s="0" t="str">
        <f aca="false">potentiometry!A50</f>
        <v>BUS/MES1977</v>
      </c>
      <c r="H48" s="0" t="n">
        <v>1</v>
      </c>
      <c r="I48" s="0" t="n">
        <v>1000</v>
      </c>
      <c r="J48" s="0" t="s">
        <v>551</v>
      </c>
      <c r="K48" s="0" t="n">
        <f aca="false">potentiometry!H50</f>
        <v>0.5</v>
      </c>
      <c r="L48" s="0" t="s">
        <v>552</v>
      </c>
      <c r="M48" s="0" t="n">
        <v>1.2</v>
      </c>
      <c r="N48" s="0" t="s">
        <v>551</v>
      </c>
      <c r="O48" s="0" t="str">
        <f aca="false">potentiometry!Q50</f>
        <v>2.856</v>
      </c>
    </row>
    <row r="49" customFormat="false" ht="14.5" hidden="false" customHeight="false" outlineLevel="0" collapsed="false">
      <c r="A49" s="0" t="n">
        <v>48</v>
      </c>
      <c r="B49" s="0" t="s">
        <v>586</v>
      </c>
      <c r="C49" s="0" t="str">
        <f aca="false">potentiometry!E51</f>
        <v>NaCl</v>
      </c>
      <c r="E49" s="0" t="str">
        <f aca="false">potentiometry!C51</f>
        <v>100.0</v>
      </c>
      <c r="F49" s="0" t="n">
        <v>0</v>
      </c>
      <c r="G49" s="0" t="str">
        <f aca="false">potentiometry!A51</f>
        <v>BUS/MES1977</v>
      </c>
      <c r="H49" s="0" t="n">
        <v>1</v>
      </c>
      <c r="I49" s="0" t="n">
        <v>1000</v>
      </c>
      <c r="J49" s="0" t="s">
        <v>551</v>
      </c>
      <c r="K49" s="0" t="n">
        <f aca="false">potentiometry!H51</f>
        <v>0.5</v>
      </c>
      <c r="L49" s="0" t="s">
        <v>552</v>
      </c>
      <c r="M49" s="0" t="n">
        <v>1.2</v>
      </c>
      <c r="N49" s="0" t="s">
        <v>551</v>
      </c>
      <c r="O49" s="0" t="str">
        <f aca="false">potentiometry!Q51</f>
        <v>3.303</v>
      </c>
    </row>
    <row r="50" customFormat="false" ht="14.5" hidden="false" customHeight="false" outlineLevel="0" collapsed="false">
      <c r="A50" s="0" t="n">
        <v>49</v>
      </c>
      <c r="B50" s="0" t="s">
        <v>587</v>
      </c>
      <c r="C50" s="0" t="str">
        <f aca="false">potentiometry!E52</f>
        <v>NaCl</v>
      </c>
      <c r="E50" s="0" t="str">
        <f aca="false">potentiometry!C52</f>
        <v>150.0</v>
      </c>
      <c r="F50" s="0" t="n">
        <v>0</v>
      </c>
      <c r="G50" s="0" t="str">
        <f aca="false">potentiometry!A52</f>
        <v>BUS/MES1977</v>
      </c>
      <c r="H50" s="0" t="n">
        <v>1</v>
      </c>
      <c r="I50" s="0" t="n">
        <v>1000</v>
      </c>
      <c r="J50" s="0" t="s">
        <v>551</v>
      </c>
      <c r="K50" s="0" t="n">
        <f aca="false">potentiometry!H52</f>
        <v>0.5</v>
      </c>
      <c r="L50" s="0" t="s">
        <v>552</v>
      </c>
      <c r="M50" s="0" t="n">
        <v>1.2</v>
      </c>
      <c r="N50" s="0" t="s">
        <v>551</v>
      </c>
      <c r="O50" s="0" t="str">
        <f aca="false">potentiometry!Q52</f>
        <v>2.860</v>
      </c>
    </row>
    <row r="51" customFormat="false" ht="14.5" hidden="false" customHeight="false" outlineLevel="0" collapsed="false">
      <c r="A51" s="0" t="n">
        <v>50</v>
      </c>
      <c r="B51" s="0" t="s">
        <v>588</v>
      </c>
      <c r="C51" s="0" t="str">
        <f aca="false">potentiometry!E53</f>
        <v>NaCl</v>
      </c>
      <c r="E51" s="0" t="str">
        <f aca="false">potentiometry!C53</f>
        <v>200.0</v>
      </c>
      <c r="F51" s="0" t="n">
        <v>0</v>
      </c>
      <c r="G51" s="0" t="str">
        <f aca="false">potentiometry!A53</f>
        <v>BUS/MES1977</v>
      </c>
      <c r="H51" s="0" t="n">
        <v>1</v>
      </c>
      <c r="I51" s="0" t="n">
        <v>1000</v>
      </c>
      <c r="J51" s="0" t="s">
        <v>551</v>
      </c>
      <c r="K51" s="0" t="n">
        <f aca="false">potentiometry!H53</f>
        <v>0.5</v>
      </c>
      <c r="L51" s="0" t="s">
        <v>552</v>
      </c>
      <c r="M51" s="0" t="n">
        <v>1.2</v>
      </c>
      <c r="N51" s="0" t="s">
        <v>551</v>
      </c>
      <c r="O51" s="0" t="str">
        <f aca="false">potentiometry!Q53</f>
        <v>2.541</v>
      </c>
    </row>
    <row r="52" customFormat="false" ht="14.5" hidden="false" customHeight="false" outlineLevel="0" collapsed="false">
      <c r="A52" s="0" t="n">
        <v>51</v>
      </c>
      <c r="B52" s="0" t="s">
        <v>589</v>
      </c>
      <c r="C52" s="0" t="str">
        <f aca="false">potentiometry!E54</f>
        <v>NaCl</v>
      </c>
      <c r="E52" s="0" t="str">
        <f aca="false">potentiometry!C54</f>
        <v>60.0</v>
      </c>
      <c r="F52" s="0" t="n">
        <v>0</v>
      </c>
      <c r="G52" s="0" t="str">
        <f aca="false">potentiometry!A54</f>
        <v>BUS/MES1977</v>
      </c>
      <c r="H52" s="0" t="n">
        <v>1</v>
      </c>
      <c r="I52" s="0" t="n">
        <v>1000</v>
      </c>
      <c r="J52" s="0" t="s">
        <v>551</v>
      </c>
      <c r="K52" s="0" t="n">
        <f aca="false">potentiometry!H54</f>
        <v>0.5</v>
      </c>
      <c r="L52" s="0" t="s">
        <v>552</v>
      </c>
      <c r="M52" s="0" t="n">
        <v>1.2</v>
      </c>
      <c r="N52" s="0" t="s">
        <v>551</v>
      </c>
      <c r="O52" s="0" t="str">
        <f aca="false">potentiometry!Q54</f>
        <v>3.803</v>
      </c>
    </row>
    <row r="53" customFormat="false" ht="14.5" hidden="false" customHeight="false" outlineLevel="0" collapsed="false">
      <c r="A53" s="0" t="n">
        <v>52</v>
      </c>
      <c r="B53" s="0" t="s">
        <v>590</v>
      </c>
      <c r="C53" s="0" t="str">
        <f aca="false">potentiometry!E55</f>
        <v>NaCl</v>
      </c>
      <c r="E53" s="0" t="n">
        <v>60</v>
      </c>
      <c r="F53" s="0" t="n">
        <v>0</v>
      </c>
      <c r="G53" s="0" t="str">
        <f aca="false">potentiometry!A55</f>
        <v>BUS/MES1977</v>
      </c>
      <c r="H53" s="0" t="n">
        <v>1</v>
      </c>
      <c r="I53" s="0" t="n">
        <v>1000</v>
      </c>
      <c r="J53" s="0" t="s">
        <v>551</v>
      </c>
      <c r="K53" s="0" t="n">
        <f aca="false">potentiometry!H55</f>
        <v>0.5</v>
      </c>
      <c r="L53" s="0" t="s">
        <v>552</v>
      </c>
      <c r="M53" s="0" t="n">
        <v>1.2</v>
      </c>
      <c r="N53" s="0" t="s">
        <v>551</v>
      </c>
      <c r="O53" s="0" t="str">
        <f aca="false">potentiometry!Q55</f>
        <v>3.790</v>
      </c>
    </row>
    <row r="54" customFormat="false" ht="14.5" hidden="false" customHeight="false" outlineLevel="0" collapsed="false">
      <c r="A54" s="0" t="n">
        <v>53</v>
      </c>
      <c r="B54" s="0" t="s">
        <v>591</v>
      </c>
      <c r="C54" s="0" t="str">
        <f aca="false">potentiometry!E56</f>
        <v>NaCl</v>
      </c>
      <c r="E54" s="0" t="str">
        <f aca="false">potentiometry!C56</f>
        <v>100.0</v>
      </c>
      <c r="F54" s="0" t="n">
        <v>0</v>
      </c>
      <c r="G54" s="0" t="str">
        <f aca="false">potentiometry!A56</f>
        <v>BUS/MES1977</v>
      </c>
      <c r="H54" s="0" t="n">
        <v>1</v>
      </c>
      <c r="I54" s="0" t="n">
        <v>1000</v>
      </c>
      <c r="J54" s="0" t="s">
        <v>551</v>
      </c>
      <c r="K54" s="0" t="n">
        <f aca="false">potentiometry!H56</f>
        <v>0.5</v>
      </c>
      <c r="L54" s="0" t="s">
        <v>552</v>
      </c>
      <c r="M54" s="0" t="n">
        <v>1.2</v>
      </c>
      <c r="N54" s="0" t="s">
        <v>551</v>
      </c>
      <c r="O54" s="0" t="str">
        <f aca="false">potentiometry!Q56</f>
        <v>3.296</v>
      </c>
    </row>
    <row r="55" customFormat="false" ht="14.5" hidden="false" customHeight="false" outlineLevel="0" collapsed="false">
      <c r="A55" s="0" t="n">
        <v>54</v>
      </c>
      <c r="B55" s="0" t="s">
        <v>592</v>
      </c>
      <c r="C55" s="0" t="str">
        <f aca="false">potentiometry!E57</f>
        <v>NaCl</v>
      </c>
      <c r="E55" s="0" t="n">
        <v>150</v>
      </c>
      <c r="F55" s="0" t="n">
        <v>0</v>
      </c>
      <c r="G55" s="0" t="str">
        <f aca="false">potentiometry!A57</f>
        <v>BUS/MES1977</v>
      </c>
      <c r="H55" s="0" t="n">
        <v>1</v>
      </c>
      <c r="I55" s="0" t="n">
        <v>1000</v>
      </c>
      <c r="J55" s="0" t="s">
        <v>551</v>
      </c>
      <c r="K55" s="0" t="n">
        <f aca="false">potentiometry!H57</f>
        <v>0.5</v>
      </c>
      <c r="L55" s="0" t="s">
        <v>552</v>
      </c>
      <c r="M55" s="0" t="n">
        <v>1.2</v>
      </c>
      <c r="N55" s="0" t="s">
        <v>551</v>
      </c>
      <c r="O55" s="0" t="str">
        <f aca="false">potentiometry!Q57</f>
        <v>2.854</v>
      </c>
    </row>
    <row r="56" customFormat="false" ht="14.5" hidden="false" customHeight="false" outlineLevel="0" collapsed="false">
      <c r="A56" s="0" t="n">
        <v>55</v>
      </c>
      <c r="B56" s="0" t="s">
        <v>593</v>
      </c>
      <c r="C56" s="0" t="str">
        <f aca="false">potentiometry!E58</f>
        <v>NaCl</v>
      </c>
      <c r="E56" s="0" t="n">
        <v>200</v>
      </c>
      <c r="F56" s="0" t="n">
        <v>0</v>
      </c>
      <c r="G56" s="0" t="str">
        <f aca="false">potentiometry!A58</f>
        <v>BUS/MES1977</v>
      </c>
      <c r="H56" s="0" t="n">
        <v>1</v>
      </c>
      <c r="I56" s="0" t="n">
        <v>1000</v>
      </c>
      <c r="J56" s="0" t="s">
        <v>551</v>
      </c>
      <c r="K56" s="0" t="n">
        <f aca="false">potentiometry!H58</f>
        <v>0.5</v>
      </c>
      <c r="L56" s="0" t="s">
        <v>552</v>
      </c>
      <c r="M56" s="0" t="n">
        <v>1.2</v>
      </c>
      <c r="N56" s="0" t="s">
        <v>551</v>
      </c>
      <c r="O56" s="0" t="str">
        <f aca="false">potentiometry!Q58</f>
        <v>2.539</v>
      </c>
    </row>
    <row r="57" customFormat="false" ht="14.5" hidden="false" customHeight="false" outlineLevel="0" collapsed="false">
      <c r="A57" s="0" t="n">
        <v>56</v>
      </c>
      <c r="B57" s="0" t="s">
        <v>594</v>
      </c>
      <c r="C57" s="0" t="str">
        <f aca="false">potentiometry!E59</f>
        <v>NaCl</v>
      </c>
      <c r="E57" s="0" t="str">
        <f aca="false">potentiometry!C59</f>
        <v>250.0</v>
      </c>
      <c r="F57" s="0" t="n">
        <v>0</v>
      </c>
      <c r="G57" s="0" t="str">
        <f aca="false">potentiometry!A59</f>
        <v>BUS/MES1977</v>
      </c>
      <c r="H57" s="0" t="n">
        <v>1</v>
      </c>
      <c r="I57" s="0" t="n">
        <v>1000</v>
      </c>
      <c r="J57" s="0" t="s">
        <v>551</v>
      </c>
      <c r="K57" s="0" t="n">
        <f aca="false">potentiometry!H59</f>
        <v>0.5</v>
      </c>
      <c r="L57" s="0" t="s">
        <v>552</v>
      </c>
      <c r="M57" s="0" t="n">
        <v>1.2</v>
      </c>
      <c r="N57" s="0" t="s">
        <v>551</v>
      </c>
      <c r="O57" s="0" t="str">
        <f aca="false">potentiometry!Q59</f>
        <v>2.339</v>
      </c>
    </row>
    <row r="58" customFormat="false" ht="14.5" hidden="false" customHeight="false" outlineLevel="0" collapsed="false">
      <c r="A58" s="0" t="n">
        <v>57</v>
      </c>
      <c r="B58" s="0" t="s">
        <v>595</v>
      </c>
      <c r="C58" s="0" t="str">
        <f aca="false">potentiometry!E60</f>
        <v>NaCl</v>
      </c>
      <c r="E58" s="0" t="n">
        <v>250</v>
      </c>
      <c r="F58" s="0" t="n">
        <v>0</v>
      </c>
      <c r="G58" s="0" t="str">
        <f aca="false">potentiometry!A60</f>
        <v>BUS/MES1977</v>
      </c>
      <c r="H58" s="0" t="n">
        <v>1</v>
      </c>
      <c r="I58" s="0" t="n">
        <v>1000</v>
      </c>
      <c r="J58" s="0" t="s">
        <v>551</v>
      </c>
      <c r="K58" s="0" t="n">
        <f aca="false">potentiometry!H60</f>
        <v>0.5</v>
      </c>
      <c r="L58" s="0" t="s">
        <v>552</v>
      </c>
      <c r="M58" s="0" t="n">
        <v>1.2</v>
      </c>
      <c r="N58" s="0" t="s">
        <v>551</v>
      </c>
      <c r="O58" s="0" t="str">
        <f aca="false">potentiometry!Q60</f>
        <v>2.356</v>
      </c>
    </row>
    <row r="59" customFormat="false" ht="14.5" hidden="false" customHeight="false" outlineLevel="0" collapsed="false">
      <c r="A59" s="0" t="n">
        <v>58</v>
      </c>
      <c r="B59" s="0" t="s">
        <v>596</v>
      </c>
      <c r="C59" s="0" t="str">
        <f aca="false">potentiometry!E61</f>
        <v>NaCl</v>
      </c>
      <c r="E59" s="0" t="str">
        <f aca="false">potentiometry!C61</f>
        <v>295.0</v>
      </c>
      <c r="F59" s="0" t="n">
        <v>0</v>
      </c>
      <c r="G59" s="0" t="str">
        <f aca="false">potentiometry!A61</f>
        <v>BUS/MES1977</v>
      </c>
      <c r="H59" s="0" t="n">
        <v>1</v>
      </c>
      <c r="I59" s="0" t="n">
        <v>1000</v>
      </c>
      <c r="J59" s="0" t="s">
        <v>551</v>
      </c>
      <c r="K59" s="0" t="n">
        <f aca="false">potentiometry!H61</f>
        <v>0.5</v>
      </c>
      <c r="L59" s="0" t="s">
        <v>552</v>
      </c>
      <c r="M59" s="0" t="n">
        <v>1.2</v>
      </c>
      <c r="N59" s="0" t="s">
        <v>551</v>
      </c>
      <c r="O59" s="0" t="str">
        <f aca="false">potentiometry!Q61</f>
        <v>2.182</v>
      </c>
    </row>
    <row r="60" customFormat="false" ht="14.5" hidden="false" customHeight="false" outlineLevel="0" collapsed="false">
      <c r="A60" s="0" t="n">
        <v>59</v>
      </c>
      <c r="B60" s="0" t="s">
        <v>597</v>
      </c>
      <c r="C60" s="0" t="str">
        <f aca="false">potentiometry!E62</f>
        <v>NaCl</v>
      </c>
      <c r="E60" s="0" t="str">
        <f aca="false">potentiometry!C62</f>
        <v>60.0</v>
      </c>
      <c r="F60" s="0" t="n">
        <v>0</v>
      </c>
      <c r="G60" s="0" t="str">
        <f aca="false">potentiometry!A62</f>
        <v>BUS/MES1977</v>
      </c>
      <c r="H60" s="0" t="n">
        <v>1</v>
      </c>
      <c r="I60" s="0" t="n">
        <v>1000</v>
      </c>
      <c r="J60" s="0" t="s">
        <v>551</v>
      </c>
      <c r="K60" s="0" t="n">
        <f aca="false">potentiometry!H62</f>
        <v>0.5</v>
      </c>
      <c r="L60" s="0" t="s">
        <v>552</v>
      </c>
      <c r="M60" s="0" t="n">
        <v>1.2</v>
      </c>
      <c r="N60" s="0" t="s">
        <v>551</v>
      </c>
      <c r="O60" s="0" t="str">
        <f aca="false">potentiometry!Q62</f>
        <v>3.791</v>
      </c>
    </row>
    <row r="61" customFormat="false" ht="14.5" hidden="false" customHeight="false" outlineLevel="0" collapsed="false">
      <c r="A61" s="0" t="n">
        <v>60</v>
      </c>
      <c r="B61" s="0" t="s">
        <v>598</v>
      </c>
      <c r="C61" s="0" t="str">
        <f aca="false">potentiometry!E63</f>
        <v>NaCl</v>
      </c>
      <c r="E61" s="0" t="n">
        <v>60</v>
      </c>
      <c r="F61" s="0" t="n">
        <v>0</v>
      </c>
      <c r="G61" s="0" t="str">
        <f aca="false">potentiometry!A63</f>
        <v>BUS/MES1977</v>
      </c>
      <c r="H61" s="0" t="n">
        <v>1</v>
      </c>
      <c r="I61" s="0" t="n">
        <v>1000</v>
      </c>
      <c r="J61" s="0" t="s">
        <v>551</v>
      </c>
      <c r="K61" s="0" t="n">
        <f aca="false">potentiometry!H63</f>
        <v>0.5</v>
      </c>
      <c r="L61" s="0" t="s">
        <v>552</v>
      </c>
      <c r="M61" s="0" t="n">
        <v>1.2</v>
      </c>
      <c r="N61" s="0" t="s">
        <v>551</v>
      </c>
      <c r="O61" s="0" t="str">
        <f aca="false">potentiometry!Q63</f>
        <v>3.790</v>
      </c>
    </row>
    <row r="62" customFormat="false" ht="14.5" hidden="false" customHeight="false" outlineLevel="0" collapsed="false">
      <c r="A62" s="0" t="n">
        <v>61</v>
      </c>
      <c r="B62" s="0" t="s">
        <v>599</v>
      </c>
      <c r="C62" s="0" t="str">
        <f aca="false">potentiometry!E64</f>
        <v>NaCl</v>
      </c>
      <c r="E62" s="0" t="str">
        <f aca="false">potentiometry!C64</f>
        <v>100.0</v>
      </c>
      <c r="F62" s="0" t="n">
        <v>0</v>
      </c>
      <c r="G62" s="0" t="str">
        <f aca="false">potentiometry!A64</f>
        <v>BUS/MES1977</v>
      </c>
      <c r="H62" s="0" t="n">
        <v>1</v>
      </c>
      <c r="I62" s="0" t="n">
        <v>1000</v>
      </c>
      <c r="J62" s="0" t="s">
        <v>551</v>
      </c>
      <c r="K62" s="0" t="n">
        <f aca="false">potentiometry!H64</f>
        <v>0.5</v>
      </c>
      <c r="L62" s="0" t="s">
        <v>552</v>
      </c>
      <c r="M62" s="0" t="n">
        <v>1.2</v>
      </c>
      <c r="N62" s="0" t="s">
        <v>551</v>
      </c>
      <c r="O62" s="0" t="str">
        <f aca="false">potentiometry!Q64</f>
        <v>3.318</v>
      </c>
    </row>
    <row r="63" customFormat="false" ht="14.5" hidden="false" customHeight="false" outlineLevel="0" collapsed="false">
      <c r="A63" s="0" t="n">
        <v>62</v>
      </c>
      <c r="B63" s="0" t="s">
        <v>600</v>
      </c>
      <c r="C63" s="0" t="str">
        <f aca="false">potentiometry!E65</f>
        <v>NaCl</v>
      </c>
      <c r="E63" s="0" t="str">
        <f aca="false">potentiometry!C65</f>
        <v>149.9</v>
      </c>
      <c r="F63" s="0" t="n">
        <v>0</v>
      </c>
      <c r="G63" s="0" t="str">
        <f aca="false">potentiometry!A65</f>
        <v>BUS/MES1977</v>
      </c>
      <c r="H63" s="0" t="n">
        <v>1</v>
      </c>
      <c r="I63" s="0" t="n">
        <v>1000</v>
      </c>
      <c r="J63" s="0" t="s">
        <v>551</v>
      </c>
      <c r="K63" s="0" t="n">
        <f aca="false">potentiometry!H65</f>
        <v>0.5</v>
      </c>
      <c r="L63" s="0" t="s">
        <v>552</v>
      </c>
      <c r="M63" s="0" t="n">
        <v>1.2</v>
      </c>
      <c r="N63" s="0" t="s">
        <v>551</v>
      </c>
      <c r="O63" s="0" t="str">
        <f aca="false">potentiometry!Q65</f>
        <v>2.881</v>
      </c>
    </row>
    <row r="64" customFormat="false" ht="14.5" hidden="false" customHeight="false" outlineLevel="0" collapsed="false">
      <c r="A64" s="0" t="n">
        <v>63</v>
      </c>
      <c r="B64" s="0" t="s">
        <v>601</v>
      </c>
      <c r="C64" s="0" t="str">
        <f aca="false">potentiometry!E66</f>
        <v>NaCl</v>
      </c>
      <c r="E64" s="0" t="str">
        <f aca="false">potentiometry!C66</f>
        <v>60.0</v>
      </c>
      <c r="F64" s="0" t="n">
        <v>0</v>
      </c>
      <c r="G64" s="0" t="str">
        <f aca="false">potentiometry!A66</f>
        <v>BUS/MES1977</v>
      </c>
      <c r="H64" s="0" t="n">
        <v>1</v>
      </c>
      <c r="I64" s="0" t="n">
        <v>1000</v>
      </c>
      <c r="J64" s="0" t="s">
        <v>551</v>
      </c>
      <c r="K64" s="0" t="n">
        <f aca="false">potentiometry!H66</f>
        <v>0.5</v>
      </c>
      <c r="L64" s="0" t="s">
        <v>552</v>
      </c>
      <c r="M64" s="0" t="n">
        <v>1.2</v>
      </c>
      <c r="N64" s="0" t="s">
        <v>551</v>
      </c>
      <c r="O64" s="0" t="str">
        <f aca="false">potentiometry!Q66</f>
        <v>3.790</v>
      </c>
    </row>
    <row r="65" customFormat="false" ht="14.5" hidden="false" customHeight="false" outlineLevel="0" collapsed="false">
      <c r="A65" s="0" t="n">
        <v>64</v>
      </c>
      <c r="B65" s="0" t="s">
        <v>602</v>
      </c>
      <c r="C65" s="0" t="str">
        <f aca="false">potentiometry!E67</f>
        <v>NaCl</v>
      </c>
      <c r="E65" s="0" t="n">
        <v>60</v>
      </c>
      <c r="F65" s="0" t="n">
        <v>0</v>
      </c>
      <c r="G65" s="0" t="str">
        <f aca="false">potentiometry!A67</f>
        <v>BUS/MES1977</v>
      </c>
      <c r="H65" s="0" t="n">
        <v>1</v>
      </c>
      <c r="I65" s="0" t="n">
        <v>1000</v>
      </c>
      <c r="J65" s="0" t="s">
        <v>551</v>
      </c>
      <c r="K65" s="0" t="n">
        <f aca="false">potentiometry!H67</f>
        <v>0.5</v>
      </c>
      <c r="L65" s="0" t="s">
        <v>552</v>
      </c>
      <c r="M65" s="0" t="n">
        <v>1.2</v>
      </c>
      <c r="N65" s="0" t="s">
        <v>551</v>
      </c>
      <c r="O65" s="0" t="str">
        <f aca="false">potentiometry!Q67</f>
        <v>3.787</v>
      </c>
    </row>
    <row r="66" customFormat="false" ht="14.5" hidden="false" customHeight="false" outlineLevel="0" collapsed="false">
      <c r="A66" s="0" t="n">
        <v>65</v>
      </c>
      <c r="B66" s="0" t="s">
        <v>603</v>
      </c>
      <c r="C66" s="0" t="str">
        <f aca="false">potentiometry!E68</f>
        <v>NaCl</v>
      </c>
      <c r="E66" s="0" t="str">
        <f aca="false">potentiometry!C68</f>
        <v>100.0</v>
      </c>
      <c r="F66" s="0" t="n">
        <v>0</v>
      </c>
      <c r="G66" s="0" t="str">
        <f aca="false">potentiometry!A68</f>
        <v>BUS/MES1977</v>
      </c>
      <c r="H66" s="0" t="n">
        <v>1</v>
      </c>
      <c r="I66" s="0" t="n">
        <v>1000</v>
      </c>
      <c r="J66" s="0" t="s">
        <v>551</v>
      </c>
      <c r="K66" s="0" t="n">
        <f aca="false">potentiometry!H68</f>
        <v>0.5</v>
      </c>
      <c r="L66" s="0" t="s">
        <v>552</v>
      </c>
      <c r="M66" s="0" t="n">
        <v>1.2</v>
      </c>
      <c r="N66" s="0" t="s">
        <v>551</v>
      </c>
      <c r="O66" s="0" t="str">
        <f aca="false">potentiometry!Q68</f>
        <v>3.315</v>
      </c>
    </row>
    <row r="67" customFormat="false" ht="14.5" hidden="false" customHeight="false" outlineLevel="0" collapsed="false">
      <c r="A67" s="0" t="n">
        <v>66</v>
      </c>
      <c r="B67" s="0" t="s">
        <v>604</v>
      </c>
      <c r="C67" s="0" t="str">
        <f aca="false">potentiometry!E69</f>
        <v>NaCl</v>
      </c>
      <c r="E67" s="0" t="str">
        <f aca="false">potentiometry!C69</f>
        <v>150.0</v>
      </c>
      <c r="F67" s="0" t="n">
        <v>0</v>
      </c>
      <c r="G67" s="0" t="str">
        <f aca="false">potentiometry!A69</f>
        <v>BUS/MES1977</v>
      </c>
      <c r="H67" s="0" t="n">
        <v>1</v>
      </c>
      <c r="I67" s="0" t="n">
        <v>1000</v>
      </c>
      <c r="J67" s="0" t="s">
        <v>551</v>
      </c>
      <c r="K67" s="0" t="n">
        <f aca="false">potentiometry!H69</f>
        <v>0.5</v>
      </c>
      <c r="L67" s="0" t="s">
        <v>552</v>
      </c>
      <c r="M67" s="0" t="n">
        <v>1.2</v>
      </c>
      <c r="N67" s="0" t="s">
        <v>551</v>
      </c>
      <c r="O67" s="0" t="str">
        <f aca="false">potentiometry!Q69</f>
        <v>2.877</v>
      </c>
    </row>
    <row r="68" customFormat="false" ht="14.5" hidden="false" customHeight="false" outlineLevel="0" collapsed="false">
      <c r="A68" s="0" t="n">
        <v>67</v>
      </c>
      <c r="B68" s="0" t="s">
        <v>605</v>
      </c>
      <c r="C68" s="0" t="str">
        <f aca="false">potentiometry!E70</f>
        <v>NaCl</v>
      </c>
      <c r="E68" s="0" t="str">
        <f aca="false">potentiometry!C70</f>
        <v>100.0</v>
      </c>
      <c r="F68" s="0" t="n">
        <v>0</v>
      </c>
      <c r="G68" s="0" t="str">
        <f aca="false">potentiometry!A70</f>
        <v>BUS/MES1977</v>
      </c>
      <c r="H68" s="0" t="n">
        <v>1</v>
      </c>
      <c r="I68" s="0" t="n">
        <v>1000</v>
      </c>
      <c r="J68" s="0" t="s">
        <v>551</v>
      </c>
      <c r="K68" s="0" t="n">
        <f aca="false">potentiometry!H70</f>
        <v>1</v>
      </c>
      <c r="L68" s="0" t="s">
        <v>552</v>
      </c>
      <c r="M68" s="0" t="n">
        <v>1.2</v>
      </c>
      <c r="N68" s="0" t="s">
        <v>551</v>
      </c>
      <c r="O68" s="0" t="str">
        <f aca="false">potentiometry!Q70</f>
        <v>3.325</v>
      </c>
    </row>
    <row r="69" customFormat="false" ht="14.5" hidden="false" customHeight="false" outlineLevel="0" collapsed="false">
      <c r="A69" s="0" t="n">
        <v>68</v>
      </c>
      <c r="B69" s="0" t="s">
        <v>606</v>
      </c>
      <c r="C69" s="0" t="str">
        <f aca="false">potentiometry!E71</f>
        <v>NaCl</v>
      </c>
      <c r="E69" s="0" t="str">
        <f aca="false">potentiometry!C71</f>
        <v>100.0</v>
      </c>
      <c r="F69" s="0" t="n">
        <v>0</v>
      </c>
      <c r="G69" s="0" t="str">
        <f aca="false">potentiometry!A71</f>
        <v>BUS/MES1977</v>
      </c>
      <c r="H69" s="0" t="n">
        <v>1</v>
      </c>
      <c r="I69" s="0" t="n">
        <v>1000</v>
      </c>
      <c r="J69" s="0" t="s">
        <v>551</v>
      </c>
      <c r="K69" s="0" t="n">
        <f aca="false">potentiometry!H71</f>
        <v>1</v>
      </c>
      <c r="L69" s="0" t="s">
        <v>552</v>
      </c>
      <c r="M69" s="0" t="n">
        <v>1.2</v>
      </c>
      <c r="N69" s="0" t="s">
        <v>551</v>
      </c>
      <c r="O69" s="0" t="str">
        <f aca="false">potentiometry!Q71</f>
        <v>3.326</v>
      </c>
    </row>
    <row r="70" customFormat="false" ht="14.5" hidden="false" customHeight="false" outlineLevel="0" collapsed="false">
      <c r="A70" s="0" t="n">
        <v>69</v>
      </c>
      <c r="B70" s="0" t="s">
        <v>607</v>
      </c>
      <c r="C70" s="0" t="str">
        <f aca="false">potentiometry!E72</f>
        <v>NaCl</v>
      </c>
      <c r="E70" s="0" t="str">
        <f aca="false">potentiometry!C72</f>
        <v>60.0</v>
      </c>
      <c r="F70" s="0" t="n">
        <v>0</v>
      </c>
      <c r="G70" s="0" t="str">
        <f aca="false">potentiometry!A72</f>
        <v>BUS/MES1977</v>
      </c>
      <c r="H70" s="0" t="n">
        <v>1</v>
      </c>
      <c r="I70" s="0" t="n">
        <v>1000</v>
      </c>
      <c r="J70" s="0" t="s">
        <v>551</v>
      </c>
      <c r="K70" s="0" t="n">
        <f aca="false">potentiometry!H72</f>
        <v>1</v>
      </c>
      <c r="L70" s="0" t="s">
        <v>552</v>
      </c>
      <c r="M70" s="0" t="n">
        <v>1.2</v>
      </c>
      <c r="N70" s="0" t="s">
        <v>551</v>
      </c>
      <c r="O70" s="0" t="str">
        <f aca="false">potentiometry!Q72</f>
        <v>3.780</v>
      </c>
    </row>
    <row r="71" customFormat="false" ht="14.5" hidden="false" customHeight="false" outlineLevel="0" collapsed="false">
      <c r="A71" s="0" t="n">
        <v>70</v>
      </c>
      <c r="B71" s="0" t="s">
        <v>608</v>
      </c>
      <c r="C71" s="0" t="str">
        <f aca="false">potentiometry!E73</f>
        <v>NaCl</v>
      </c>
      <c r="E71" s="0" t="str">
        <f aca="false">potentiometry!C73</f>
        <v>100.0</v>
      </c>
      <c r="F71" s="0" t="n">
        <v>0</v>
      </c>
      <c r="G71" s="0" t="str">
        <f aca="false">potentiometry!A73</f>
        <v>BUS/MES1977</v>
      </c>
      <c r="H71" s="0" t="n">
        <v>1</v>
      </c>
      <c r="I71" s="0" t="n">
        <v>1000</v>
      </c>
      <c r="J71" s="0" t="s">
        <v>551</v>
      </c>
      <c r="K71" s="0" t="n">
        <f aca="false">potentiometry!H73</f>
        <v>1</v>
      </c>
      <c r="L71" s="0" t="s">
        <v>552</v>
      </c>
      <c r="M71" s="0" t="n">
        <v>1.2</v>
      </c>
      <c r="N71" s="0" t="s">
        <v>551</v>
      </c>
      <c r="O71" s="0" t="str">
        <f aca="false">potentiometry!Q73</f>
        <v>3.319</v>
      </c>
    </row>
    <row r="72" customFormat="false" ht="14.5" hidden="false" customHeight="false" outlineLevel="0" collapsed="false">
      <c r="A72" s="0" t="n">
        <v>71</v>
      </c>
      <c r="B72" s="0" t="s">
        <v>609</v>
      </c>
      <c r="C72" s="0" t="str">
        <f aca="false">potentiometry!E74</f>
        <v>NaCl</v>
      </c>
      <c r="E72" s="0" t="str">
        <f aca="false">potentiometry!C74</f>
        <v>150.0</v>
      </c>
      <c r="F72" s="0" t="n">
        <v>0</v>
      </c>
      <c r="G72" s="0" t="str">
        <f aca="false">potentiometry!A74</f>
        <v>BUS/MES1977</v>
      </c>
      <c r="H72" s="0" t="n">
        <v>1</v>
      </c>
      <c r="I72" s="0" t="n">
        <v>1000</v>
      </c>
      <c r="J72" s="0" t="s">
        <v>551</v>
      </c>
      <c r="K72" s="0" t="n">
        <f aca="false">potentiometry!H74</f>
        <v>1</v>
      </c>
      <c r="L72" s="0" t="s">
        <v>552</v>
      </c>
      <c r="M72" s="0" t="n">
        <v>1.2</v>
      </c>
      <c r="N72" s="0" t="s">
        <v>551</v>
      </c>
      <c r="O72" s="0" t="str">
        <f aca="false">potentiometry!Q74</f>
        <v>2.894</v>
      </c>
    </row>
    <row r="73" customFormat="false" ht="14.5" hidden="false" customHeight="false" outlineLevel="0" collapsed="false">
      <c r="A73" s="0" t="n">
        <v>72</v>
      </c>
      <c r="B73" s="0" t="s">
        <v>610</v>
      </c>
      <c r="C73" s="0" t="str">
        <f aca="false">potentiometry!E75</f>
        <v>NaCl</v>
      </c>
      <c r="E73" s="0" t="n">
        <v>200</v>
      </c>
      <c r="F73" s="0" t="n">
        <v>0</v>
      </c>
      <c r="G73" s="0" t="str">
        <f aca="false">potentiometry!A75</f>
        <v>BUS/MES1977</v>
      </c>
      <c r="H73" s="0" t="n">
        <v>1</v>
      </c>
      <c r="I73" s="0" t="n">
        <v>1000</v>
      </c>
      <c r="J73" s="0" t="s">
        <v>551</v>
      </c>
      <c r="K73" s="0" t="n">
        <f aca="false">potentiometry!H75</f>
        <v>1</v>
      </c>
      <c r="L73" s="0" t="s">
        <v>552</v>
      </c>
      <c r="M73" s="0" t="n">
        <v>1.2</v>
      </c>
      <c r="N73" s="0" t="s">
        <v>551</v>
      </c>
      <c r="O73" s="0" t="str">
        <f aca="false">potentiometry!Q75</f>
        <v>2.583</v>
      </c>
    </row>
    <row r="74" customFormat="false" ht="14.5" hidden="false" customHeight="false" outlineLevel="0" collapsed="false">
      <c r="A74" s="0" t="n">
        <v>73</v>
      </c>
      <c r="B74" s="0" t="s">
        <v>611</v>
      </c>
      <c r="C74" s="0" t="str">
        <f aca="false">potentiometry!E76</f>
        <v>NaCl</v>
      </c>
      <c r="E74" s="0" t="n">
        <v>60</v>
      </c>
      <c r="F74" s="0" t="n">
        <v>0</v>
      </c>
      <c r="G74" s="0" t="str">
        <f aca="false">potentiometry!A76</f>
        <v>BUS/MES1977</v>
      </c>
      <c r="H74" s="0" t="n">
        <v>1</v>
      </c>
      <c r="I74" s="0" t="n">
        <v>1000</v>
      </c>
      <c r="J74" s="0" t="s">
        <v>551</v>
      </c>
      <c r="K74" s="0" t="n">
        <f aca="false">potentiometry!H76</f>
        <v>1</v>
      </c>
      <c r="L74" s="0" t="s">
        <v>552</v>
      </c>
      <c r="M74" s="0" t="n">
        <v>1.2</v>
      </c>
      <c r="N74" s="0" t="s">
        <v>551</v>
      </c>
      <c r="O74" s="0" t="str">
        <f aca="false">potentiometry!Q76</f>
        <v>3.779</v>
      </c>
    </row>
    <row r="75" customFormat="false" ht="14.5" hidden="false" customHeight="false" outlineLevel="0" collapsed="false">
      <c r="A75" s="0" t="n">
        <v>74</v>
      </c>
      <c r="B75" s="0" t="s">
        <v>612</v>
      </c>
      <c r="C75" s="0" t="str">
        <f aca="false">potentiometry!E77</f>
        <v>NaCl</v>
      </c>
      <c r="E75" s="0" t="str">
        <f aca="false">potentiometry!C77</f>
        <v>150.0</v>
      </c>
      <c r="F75" s="0" t="n">
        <v>0</v>
      </c>
      <c r="G75" s="0" t="str">
        <f aca="false">potentiometry!A77</f>
        <v>BUS/MES1977</v>
      </c>
      <c r="H75" s="0" t="n">
        <v>1</v>
      </c>
      <c r="I75" s="0" t="n">
        <v>1000</v>
      </c>
      <c r="J75" s="0" t="s">
        <v>551</v>
      </c>
      <c r="K75" s="0" t="n">
        <f aca="false">potentiometry!H77</f>
        <v>1</v>
      </c>
      <c r="L75" s="0" t="s">
        <v>552</v>
      </c>
      <c r="M75" s="0" t="n">
        <v>1.2</v>
      </c>
      <c r="N75" s="0" t="s">
        <v>551</v>
      </c>
      <c r="O75" s="0" t="str">
        <f aca="false">potentiometry!Q77</f>
        <v>2.907</v>
      </c>
    </row>
    <row r="76" customFormat="false" ht="14.5" hidden="false" customHeight="false" outlineLevel="0" collapsed="false">
      <c r="A76" s="0" t="n">
        <v>75</v>
      </c>
      <c r="B76" s="0" t="s">
        <v>613</v>
      </c>
      <c r="C76" s="0" t="str">
        <f aca="false">potentiometry!E78</f>
        <v>NaCl</v>
      </c>
      <c r="E76" s="0" t="n">
        <v>200</v>
      </c>
      <c r="F76" s="0" t="n">
        <v>0</v>
      </c>
      <c r="G76" s="0" t="str">
        <f aca="false">potentiometry!A78</f>
        <v>BUS/MES1977</v>
      </c>
      <c r="H76" s="0" t="n">
        <v>1</v>
      </c>
      <c r="I76" s="0" t="n">
        <v>1000</v>
      </c>
      <c r="J76" s="0" t="s">
        <v>551</v>
      </c>
      <c r="K76" s="0" t="n">
        <f aca="false">potentiometry!H78</f>
        <v>3</v>
      </c>
      <c r="L76" s="0" t="s">
        <v>552</v>
      </c>
      <c r="M76" s="0" t="n">
        <v>1.2</v>
      </c>
      <c r="N76" s="0" t="s">
        <v>551</v>
      </c>
      <c r="O76" s="0" t="str">
        <f aca="false">potentiometry!Q78</f>
        <v>3.551</v>
      </c>
    </row>
    <row r="77" customFormat="false" ht="14.5" hidden="false" customHeight="false" outlineLevel="0" collapsed="false">
      <c r="A77" s="0" t="n">
        <v>76</v>
      </c>
      <c r="B77" s="0" t="s">
        <v>614</v>
      </c>
      <c r="C77" s="0" t="str">
        <f aca="false">potentiometry!E79</f>
        <v>NaCl</v>
      </c>
      <c r="E77" s="0" t="str">
        <f aca="false">potentiometry!C79</f>
        <v>150.0</v>
      </c>
      <c r="F77" s="0" t="n">
        <v>0</v>
      </c>
      <c r="G77" s="0" t="str">
        <f aca="false">potentiometry!A79</f>
        <v>BUS/MES1977</v>
      </c>
      <c r="H77" s="0" t="n">
        <v>1</v>
      </c>
      <c r="I77" s="0" t="n">
        <v>1000</v>
      </c>
      <c r="J77" s="0" t="s">
        <v>551</v>
      </c>
      <c r="K77" s="0" t="n">
        <f aca="false">potentiometry!H79</f>
        <v>3</v>
      </c>
      <c r="L77" s="0" t="s">
        <v>552</v>
      </c>
      <c r="M77" s="0" t="n">
        <v>1.2</v>
      </c>
      <c r="N77" s="0" t="s">
        <v>551</v>
      </c>
      <c r="O77" s="0" t="str">
        <f aca="false">potentiometry!Q79</f>
        <v>3.087</v>
      </c>
    </row>
    <row r="78" customFormat="false" ht="14.5" hidden="false" customHeight="false" outlineLevel="0" collapsed="false">
      <c r="A78" s="0" t="n">
        <v>77</v>
      </c>
      <c r="B78" s="0" t="s">
        <v>615</v>
      </c>
      <c r="C78" s="0" t="str">
        <f aca="false">potentiometry!E80</f>
        <v>NaCl</v>
      </c>
      <c r="E78" s="0" t="str">
        <f aca="false">potentiometry!C80</f>
        <v>200.0</v>
      </c>
      <c r="F78" s="0" t="n">
        <v>0</v>
      </c>
      <c r="G78" s="0" t="str">
        <f aca="false">potentiometry!A80</f>
        <v>BUS/MES1977</v>
      </c>
      <c r="H78" s="0" t="n">
        <v>1</v>
      </c>
      <c r="I78" s="0" t="n">
        <v>1000</v>
      </c>
      <c r="J78" s="0" t="s">
        <v>551</v>
      </c>
      <c r="K78" s="0" t="n">
        <f aca="false">potentiometry!H80</f>
        <v>3</v>
      </c>
      <c r="L78" s="0" t="s">
        <v>552</v>
      </c>
      <c r="M78" s="0" t="n">
        <v>1.2</v>
      </c>
      <c r="N78" s="0" t="s">
        <v>551</v>
      </c>
      <c r="O78" s="0" t="str">
        <f aca="false">potentiometry!Q80</f>
        <v>2.732</v>
      </c>
    </row>
    <row r="79" customFormat="false" ht="14.5" hidden="false" customHeight="false" outlineLevel="0" collapsed="false">
      <c r="A79" s="0" t="n">
        <v>78</v>
      </c>
      <c r="B79" s="0" t="s">
        <v>616</v>
      </c>
      <c r="C79" s="0" t="str">
        <f aca="false">potentiometry!E81</f>
        <v>NaCl</v>
      </c>
      <c r="E79" s="0" t="str">
        <f aca="false">potentiometry!C81</f>
        <v>250.0</v>
      </c>
      <c r="F79" s="0" t="n">
        <v>0</v>
      </c>
      <c r="G79" s="0" t="str">
        <f aca="false">potentiometry!A81</f>
        <v>BUS/MES1977</v>
      </c>
      <c r="H79" s="0" t="n">
        <v>1</v>
      </c>
      <c r="I79" s="0" t="n">
        <v>1000</v>
      </c>
      <c r="J79" s="0" t="s">
        <v>551</v>
      </c>
      <c r="K79" s="0" t="n">
        <f aca="false">potentiometry!H81</f>
        <v>3</v>
      </c>
      <c r="L79" s="0" t="s">
        <v>552</v>
      </c>
      <c r="M79" s="0" t="n">
        <v>1.2</v>
      </c>
      <c r="N79" s="0" t="s">
        <v>551</v>
      </c>
      <c r="O79" s="0" t="str">
        <f aca="false">potentiometry!Q81</f>
        <v>2.464</v>
      </c>
    </row>
    <row r="80" customFormat="false" ht="14.5" hidden="false" customHeight="false" outlineLevel="0" collapsed="false">
      <c r="A80" s="0" t="n">
        <v>79</v>
      </c>
      <c r="B80" s="0" t="s">
        <v>617</v>
      </c>
      <c r="C80" s="0" t="str">
        <f aca="false">potentiometry!E82</f>
        <v>NaCl</v>
      </c>
      <c r="E80" s="0" t="str">
        <f aca="false">potentiometry!C82</f>
        <v>60.0</v>
      </c>
      <c r="F80" s="0" t="n">
        <v>0</v>
      </c>
      <c r="G80" s="0" t="str">
        <f aca="false">potentiometry!A82</f>
        <v>BUS/MES1977</v>
      </c>
      <c r="H80" s="0" t="n">
        <v>1</v>
      </c>
      <c r="I80" s="0" t="n">
        <v>1000</v>
      </c>
      <c r="J80" s="0" t="s">
        <v>551</v>
      </c>
      <c r="K80" s="0" t="n">
        <f aca="false">potentiometry!H82</f>
        <v>3</v>
      </c>
      <c r="L80" s="0" t="s">
        <v>552</v>
      </c>
      <c r="M80" s="0" t="n">
        <v>1.2</v>
      </c>
      <c r="N80" s="0" t="s">
        <v>551</v>
      </c>
      <c r="O80" s="0" t="str">
        <f aca="false">potentiometry!Q82</f>
        <v>3.995</v>
      </c>
    </row>
    <row r="81" customFormat="false" ht="14.5" hidden="false" customHeight="false" outlineLevel="0" collapsed="false">
      <c r="A81" s="0" t="n">
        <v>80</v>
      </c>
      <c r="B81" s="0" t="s">
        <v>618</v>
      </c>
      <c r="C81" s="0" t="str">
        <f aca="false">potentiometry!E83</f>
        <v>NaCl</v>
      </c>
      <c r="E81" s="0" t="n">
        <v>60</v>
      </c>
      <c r="F81" s="0" t="n">
        <v>0</v>
      </c>
      <c r="G81" s="0" t="str">
        <f aca="false">potentiometry!A83</f>
        <v>BUS/MES1977</v>
      </c>
      <c r="H81" s="0" t="n">
        <v>1</v>
      </c>
      <c r="I81" s="0" t="n">
        <v>1000</v>
      </c>
      <c r="J81" s="0" t="s">
        <v>551</v>
      </c>
      <c r="K81" s="0" t="n">
        <f aca="false">potentiometry!H83</f>
        <v>3</v>
      </c>
      <c r="L81" s="0" t="s">
        <v>552</v>
      </c>
      <c r="M81" s="0" t="n">
        <v>1.2</v>
      </c>
      <c r="N81" s="0" t="s">
        <v>551</v>
      </c>
      <c r="O81" s="0" t="str">
        <f aca="false">potentiometry!Q83</f>
        <v>3.988</v>
      </c>
    </row>
    <row r="82" customFormat="false" ht="14.5" hidden="false" customHeight="false" outlineLevel="0" collapsed="false">
      <c r="A82" s="0" t="n">
        <v>81</v>
      </c>
      <c r="B82" s="0" t="s">
        <v>619</v>
      </c>
      <c r="C82" s="0" t="str">
        <f aca="false">potentiometry!E84</f>
        <v>NaCl</v>
      </c>
      <c r="E82" s="0" t="str">
        <f aca="false">potentiometry!C84</f>
        <v>100.0</v>
      </c>
      <c r="F82" s="0" t="n">
        <v>0</v>
      </c>
      <c r="G82" s="0" t="str">
        <f aca="false">potentiometry!A84</f>
        <v>BUS/MES1977</v>
      </c>
      <c r="H82" s="0" t="n">
        <v>1</v>
      </c>
      <c r="I82" s="0" t="n">
        <v>1000</v>
      </c>
      <c r="J82" s="0" t="s">
        <v>551</v>
      </c>
      <c r="K82" s="0" t="n">
        <f aca="false">potentiometry!H84</f>
        <v>3</v>
      </c>
      <c r="L82" s="0" t="s">
        <v>552</v>
      </c>
      <c r="M82" s="0" t="n">
        <v>1.2</v>
      </c>
      <c r="N82" s="0" t="s">
        <v>551</v>
      </c>
      <c r="O82" s="0" t="str">
        <f aca="false">potentiometry!Q84</f>
        <v>3.503</v>
      </c>
    </row>
    <row r="83" customFormat="false" ht="14.5" hidden="false" customHeight="false" outlineLevel="0" collapsed="false">
      <c r="A83" s="0" t="n">
        <v>82</v>
      </c>
      <c r="B83" s="0" t="s">
        <v>620</v>
      </c>
      <c r="C83" s="0" t="str">
        <f aca="false">potentiometry!E85</f>
        <v>NaCl</v>
      </c>
      <c r="E83" s="0" t="str">
        <f aca="false">potentiometry!C85</f>
        <v>150.0</v>
      </c>
      <c r="F83" s="0" t="n">
        <v>0</v>
      </c>
      <c r="G83" s="0" t="str">
        <f aca="false">potentiometry!A85</f>
        <v>BUS/MES1977</v>
      </c>
      <c r="H83" s="0" t="n">
        <v>1</v>
      </c>
      <c r="I83" s="0" t="n">
        <v>1000</v>
      </c>
      <c r="J83" s="0" t="s">
        <v>551</v>
      </c>
      <c r="K83" s="0" t="n">
        <f aca="false">potentiometry!H85</f>
        <v>3</v>
      </c>
      <c r="L83" s="0" t="s">
        <v>552</v>
      </c>
      <c r="M83" s="0" t="n">
        <v>1.2</v>
      </c>
      <c r="N83" s="0" t="s">
        <v>551</v>
      </c>
      <c r="O83" s="0" t="str">
        <f aca="false">potentiometry!Q85</f>
        <v>3.048</v>
      </c>
    </row>
    <row r="84" customFormat="false" ht="14.5" hidden="false" customHeight="false" outlineLevel="0" collapsed="false">
      <c r="A84" s="0" t="n">
        <v>83</v>
      </c>
      <c r="B84" s="0" t="s">
        <v>621</v>
      </c>
      <c r="C84" s="0" t="str">
        <f aca="false">potentiometry!E86</f>
        <v>NaCl</v>
      </c>
      <c r="E84" s="0" t="str">
        <f aca="false">potentiometry!C86</f>
        <v>200.0</v>
      </c>
      <c r="F84" s="0" t="n">
        <v>0</v>
      </c>
      <c r="G84" s="0" t="str">
        <f aca="false">potentiometry!A86</f>
        <v>BUS/MES1977</v>
      </c>
      <c r="H84" s="0" t="n">
        <v>1</v>
      </c>
      <c r="I84" s="0" t="n">
        <v>1000</v>
      </c>
      <c r="J84" s="0" t="s">
        <v>551</v>
      </c>
      <c r="K84" s="0" t="n">
        <f aca="false">potentiometry!H86</f>
        <v>3</v>
      </c>
      <c r="L84" s="0" t="s">
        <v>552</v>
      </c>
      <c r="M84" s="0" t="n">
        <v>1.2</v>
      </c>
      <c r="N84" s="0" t="s">
        <v>551</v>
      </c>
      <c r="O84" s="0" t="str">
        <f aca="false">potentiometry!Q86</f>
        <v>2.704</v>
      </c>
    </row>
    <row r="85" customFormat="false" ht="14.5" hidden="false" customHeight="false" outlineLevel="0" collapsed="false">
      <c r="A85" s="0" t="n">
        <v>84</v>
      </c>
      <c r="B85" s="0" t="s">
        <v>622</v>
      </c>
      <c r="C85" s="0" t="str">
        <f aca="false">potentiometry!E87</f>
        <v>NaCl</v>
      </c>
      <c r="E85" s="0" t="str">
        <f aca="false">potentiometry!C87</f>
        <v>100.0</v>
      </c>
      <c r="F85" s="0" t="n">
        <v>0</v>
      </c>
      <c r="G85" s="0" t="str">
        <f aca="false">potentiometry!A87</f>
        <v>BUS/MES1977</v>
      </c>
      <c r="H85" s="0" t="n">
        <v>1</v>
      </c>
      <c r="I85" s="0" t="n">
        <v>1000</v>
      </c>
      <c r="J85" s="0" t="s">
        <v>551</v>
      </c>
      <c r="K85" s="0" t="n">
        <f aca="false">potentiometry!H87</f>
        <v>3</v>
      </c>
      <c r="L85" s="0" t="s">
        <v>552</v>
      </c>
      <c r="M85" s="0" t="n">
        <v>1.2</v>
      </c>
      <c r="N85" s="0" t="s">
        <v>551</v>
      </c>
      <c r="O85" s="0" t="str">
        <f aca="false">potentiometry!Q87</f>
        <v>3.517</v>
      </c>
    </row>
    <row r="86" customFormat="false" ht="14.5" hidden="false" customHeight="false" outlineLevel="0" collapsed="false">
      <c r="A86" s="0" t="n">
        <v>85</v>
      </c>
      <c r="B86" s="0" t="s">
        <v>623</v>
      </c>
      <c r="C86" s="0" t="str">
        <f aca="false">potentiometry!E88</f>
        <v>NaCl</v>
      </c>
      <c r="E86" s="0" t="str">
        <f aca="false">potentiometry!C88</f>
        <v>150.0</v>
      </c>
      <c r="F86" s="0" t="n">
        <v>0</v>
      </c>
      <c r="G86" s="0" t="str">
        <f aca="false">potentiometry!A88</f>
        <v>BUS/MES1977</v>
      </c>
      <c r="H86" s="0" t="n">
        <v>1</v>
      </c>
      <c r="I86" s="0" t="n">
        <v>1000</v>
      </c>
      <c r="J86" s="0" t="s">
        <v>551</v>
      </c>
      <c r="K86" s="0" t="n">
        <f aca="false">potentiometry!H88</f>
        <v>3</v>
      </c>
      <c r="L86" s="0" t="s">
        <v>552</v>
      </c>
      <c r="M86" s="0" t="n">
        <v>1.2</v>
      </c>
      <c r="N86" s="0" t="s">
        <v>551</v>
      </c>
      <c r="O86" s="0" t="str">
        <f aca="false">potentiometry!Q88</f>
        <v>3.056</v>
      </c>
    </row>
    <row r="87" customFormat="false" ht="14.5" hidden="false" customHeight="false" outlineLevel="0" collapsed="false">
      <c r="A87" s="0" t="n">
        <v>86</v>
      </c>
      <c r="B87" s="0" t="s">
        <v>624</v>
      </c>
      <c r="C87" s="0" t="str">
        <f aca="false">potentiometry!E89</f>
        <v>NaCl</v>
      </c>
      <c r="E87" s="0" t="str">
        <f aca="false">potentiometry!C89</f>
        <v>200.0</v>
      </c>
      <c r="F87" s="0" t="n">
        <v>0</v>
      </c>
      <c r="G87" s="0" t="str">
        <f aca="false">potentiometry!A89</f>
        <v>BUS/MES1977</v>
      </c>
      <c r="H87" s="0" t="n">
        <v>1</v>
      </c>
      <c r="I87" s="0" t="n">
        <v>1000</v>
      </c>
      <c r="J87" s="0" t="s">
        <v>551</v>
      </c>
      <c r="K87" s="0" t="n">
        <f aca="false">potentiometry!H89</f>
        <v>3</v>
      </c>
      <c r="L87" s="0" t="s">
        <v>552</v>
      </c>
      <c r="M87" s="0" t="n">
        <v>1.2</v>
      </c>
      <c r="N87" s="0" t="s">
        <v>551</v>
      </c>
      <c r="O87" s="0" t="str">
        <f aca="false">potentiometry!Q89</f>
        <v>2.708</v>
      </c>
    </row>
    <row r="88" customFormat="false" ht="14.5" hidden="false" customHeight="false" outlineLevel="0" collapsed="false">
      <c r="A88" s="0" t="n">
        <v>87</v>
      </c>
      <c r="B88" s="0" t="s">
        <v>625</v>
      </c>
      <c r="C88" s="0" t="str">
        <f aca="false">potentiometry!E90</f>
        <v>NaCl</v>
      </c>
      <c r="E88" s="0" t="str">
        <f aca="false">potentiometry!C90</f>
        <v>250.0</v>
      </c>
      <c r="F88" s="0" t="n">
        <v>0</v>
      </c>
      <c r="G88" s="0" t="str">
        <f aca="false">potentiometry!A90</f>
        <v>BUS/MES1977</v>
      </c>
      <c r="H88" s="0" t="n">
        <v>1</v>
      </c>
      <c r="I88" s="0" t="n">
        <v>1000</v>
      </c>
      <c r="J88" s="0" t="s">
        <v>551</v>
      </c>
      <c r="K88" s="0" t="n">
        <f aca="false">potentiometry!H90</f>
        <v>3</v>
      </c>
      <c r="L88" s="0" t="s">
        <v>552</v>
      </c>
      <c r="M88" s="0" t="n">
        <v>1.2</v>
      </c>
      <c r="N88" s="0" t="s">
        <v>551</v>
      </c>
      <c r="O88" s="0" t="str">
        <f aca="false">potentiometry!Q90</f>
        <v>2.462</v>
      </c>
    </row>
    <row r="89" customFormat="false" ht="14.5" hidden="false" customHeight="false" outlineLevel="0" collapsed="false">
      <c r="A89" s="0" t="n">
        <v>88</v>
      </c>
      <c r="B89" s="0" t="s">
        <v>626</v>
      </c>
      <c r="C89" s="0" t="str">
        <f aca="false">potentiometry!E91</f>
        <v>NaCl</v>
      </c>
      <c r="E89" s="0" t="str">
        <f aca="false">potentiometry!C91</f>
        <v>295.0</v>
      </c>
      <c r="F89" s="0" t="n">
        <v>0</v>
      </c>
      <c r="G89" s="0" t="str">
        <f aca="false">potentiometry!A91</f>
        <v>BUS/MES1977</v>
      </c>
      <c r="H89" s="0" t="n">
        <v>1</v>
      </c>
      <c r="I89" s="0" t="n">
        <v>1000</v>
      </c>
      <c r="J89" s="0" t="s">
        <v>551</v>
      </c>
      <c r="K89" s="0" t="n">
        <f aca="false">potentiometry!H91</f>
        <v>3</v>
      </c>
      <c r="L89" s="0" t="s">
        <v>552</v>
      </c>
      <c r="M89" s="0" t="n">
        <v>1.2</v>
      </c>
      <c r="N89" s="0" t="s">
        <v>551</v>
      </c>
      <c r="O89" s="0" t="str">
        <f aca="false">potentiometry!Q91</f>
        <v>2.280</v>
      </c>
    </row>
    <row r="90" customFormat="false" ht="14.5" hidden="false" customHeight="false" outlineLevel="0" collapsed="false">
      <c r="A90" s="0" t="n">
        <v>89</v>
      </c>
      <c r="B90" s="0" t="s">
        <v>627</v>
      </c>
      <c r="C90" s="0" t="str">
        <f aca="false">potentiometry!E92</f>
        <v>NaCl</v>
      </c>
      <c r="E90" s="0" t="str">
        <f aca="false">potentiometry!C92</f>
        <v>100.0</v>
      </c>
      <c r="F90" s="0" t="n">
        <v>0</v>
      </c>
      <c r="G90" s="0" t="str">
        <f aca="false">potentiometry!A92</f>
        <v>BUS/MES1977</v>
      </c>
      <c r="H90" s="0" t="n">
        <v>1</v>
      </c>
      <c r="I90" s="0" t="n">
        <v>1000</v>
      </c>
      <c r="J90" s="0" t="s">
        <v>551</v>
      </c>
      <c r="K90" s="0" t="n">
        <f aca="false">potentiometry!H92</f>
        <v>5</v>
      </c>
      <c r="L90" s="0" t="s">
        <v>552</v>
      </c>
      <c r="M90" s="0" t="n">
        <v>1.2</v>
      </c>
      <c r="N90" s="0" t="s">
        <v>551</v>
      </c>
      <c r="O90" s="0" t="str">
        <f aca="false">potentiometry!Q92</f>
        <v>3.652</v>
      </c>
    </row>
    <row r="91" customFormat="false" ht="14.5" hidden="false" customHeight="false" outlineLevel="0" collapsed="false">
      <c r="A91" s="0" t="n">
        <v>90</v>
      </c>
      <c r="B91" s="0" t="s">
        <v>628</v>
      </c>
      <c r="C91" s="0" t="str">
        <f aca="false">potentiometry!E93</f>
        <v>NaCl</v>
      </c>
      <c r="E91" s="0" t="str">
        <f aca="false">potentiometry!C93</f>
        <v>150.0</v>
      </c>
      <c r="F91" s="0" t="n">
        <v>0</v>
      </c>
      <c r="G91" s="0" t="str">
        <f aca="false">potentiometry!A93</f>
        <v>BUS/MES1977</v>
      </c>
      <c r="H91" s="0" t="n">
        <v>1</v>
      </c>
      <c r="I91" s="0" t="n">
        <v>1000</v>
      </c>
      <c r="J91" s="0" t="s">
        <v>551</v>
      </c>
      <c r="K91" s="0" t="n">
        <f aca="false">potentiometry!H93</f>
        <v>5</v>
      </c>
      <c r="L91" s="0" t="s">
        <v>552</v>
      </c>
      <c r="M91" s="0" t="n">
        <v>1.2</v>
      </c>
      <c r="N91" s="0" t="s">
        <v>551</v>
      </c>
      <c r="O91" s="0" t="str">
        <f aca="false">potentiometry!Q93</f>
        <v>3.167</v>
      </c>
    </row>
    <row r="92" customFormat="false" ht="14.5" hidden="false" customHeight="false" outlineLevel="0" collapsed="false">
      <c r="A92" s="0" t="n">
        <v>91</v>
      </c>
      <c r="B92" s="0" t="s">
        <v>629</v>
      </c>
      <c r="C92" s="0" t="str">
        <f aca="false">potentiometry!E94</f>
        <v>NaCl</v>
      </c>
      <c r="E92" s="0" t="str">
        <f aca="false">potentiometry!C94</f>
        <v>200.0</v>
      </c>
      <c r="F92" s="0" t="n">
        <v>0</v>
      </c>
      <c r="G92" s="0" t="str">
        <f aca="false">potentiometry!A94</f>
        <v>BUS/MES1977</v>
      </c>
      <c r="H92" s="0" t="n">
        <v>1</v>
      </c>
      <c r="I92" s="0" t="n">
        <v>1000</v>
      </c>
      <c r="J92" s="0" t="s">
        <v>551</v>
      </c>
      <c r="K92" s="0" t="n">
        <f aca="false">potentiometry!H94</f>
        <v>5</v>
      </c>
      <c r="L92" s="0" t="s">
        <v>552</v>
      </c>
      <c r="M92" s="0" t="n">
        <v>1.2</v>
      </c>
      <c r="N92" s="0" t="s">
        <v>551</v>
      </c>
      <c r="O92" s="0" t="str">
        <f aca="false">potentiometry!Q94</f>
        <v>2.795</v>
      </c>
    </row>
    <row r="93" customFormat="false" ht="14.5" hidden="false" customHeight="false" outlineLevel="0" collapsed="false">
      <c r="A93" s="0" t="n">
        <v>92</v>
      </c>
      <c r="B93" s="0" t="s">
        <v>630</v>
      </c>
      <c r="C93" s="0" t="str">
        <f aca="false">potentiometry!E95</f>
        <v>NaCl</v>
      </c>
      <c r="E93" s="0" t="str">
        <f aca="false">potentiometry!C95</f>
        <v>60.0</v>
      </c>
      <c r="F93" s="0" t="n">
        <v>0</v>
      </c>
      <c r="G93" s="0" t="str">
        <f aca="false">potentiometry!A95</f>
        <v>BUS/MES1977</v>
      </c>
      <c r="H93" s="0" t="n">
        <v>1</v>
      </c>
      <c r="I93" s="0" t="n">
        <v>1000</v>
      </c>
      <c r="J93" s="0" t="s">
        <v>551</v>
      </c>
      <c r="K93" s="0" t="n">
        <f aca="false">potentiometry!H95</f>
        <v>5</v>
      </c>
      <c r="L93" s="0" t="s">
        <v>552</v>
      </c>
      <c r="M93" s="0" t="n">
        <v>1.2</v>
      </c>
      <c r="N93" s="0" t="s">
        <v>551</v>
      </c>
      <c r="O93" s="0" t="str">
        <f aca="false">potentiometry!Q95</f>
        <v>4.175</v>
      </c>
    </row>
    <row r="94" customFormat="false" ht="14.5" hidden="false" customHeight="false" outlineLevel="0" collapsed="false">
      <c r="A94" s="0" t="n">
        <v>93</v>
      </c>
      <c r="B94" s="0" t="s">
        <v>631</v>
      </c>
      <c r="C94" s="0" t="str">
        <f aca="false">potentiometry!E96</f>
        <v>NaCl</v>
      </c>
      <c r="E94" s="0" t="str">
        <f aca="false">potentiometry!C96</f>
        <v>100.0</v>
      </c>
      <c r="F94" s="0" t="n">
        <v>0</v>
      </c>
      <c r="G94" s="0" t="str">
        <f aca="false">potentiometry!A96</f>
        <v>BUS/MES1977</v>
      </c>
      <c r="H94" s="0" t="n">
        <v>1</v>
      </c>
      <c r="I94" s="0" t="n">
        <v>1000</v>
      </c>
      <c r="J94" s="0" t="s">
        <v>551</v>
      </c>
      <c r="K94" s="0" t="n">
        <f aca="false">potentiometry!H96</f>
        <v>5</v>
      </c>
      <c r="L94" s="0" t="s">
        <v>552</v>
      </c>
      <c r="M94" s="0" t="n">
        <v>1.2</v>
      </c>
      <c r="N94" s="0" t="s">
        <v>551</v>
      </c>
      <c r="O94" s="0" t="str">
        <f aca="false">potentiometry!Q96</f>
        <v>3.664</v>
      </c>
    </row>
    <row r="95" customFormat="false" ht="14.5" hidden="false" customHeight="false" outlineLevel="0" collapsed="false">
      <c r="A95" s="0" t="n">
        <v>94</v>
      </c>
      <c r="B95" s="0" t="s">
        <v>632</v>
      </c>
      <c r="C95" s="0" t="str">
        <f aca="false">potentiometry!E97</f>
        <v>NaCl</v>
      </c>
      <c r="E95" s="0" t="n">
        <v>100</v>
      </c>
      <c r="F95" s="0" t="n">
        <v>0</v>
      </c>
      <c r="G95" s="0" t="str">
        <f aca="false">potentiometry!A97</f>
        <v>BUS/MES1977</v>
      </c>
      <c r="H95" s="0" t="n">
        <v>1</v>
      </c>
      <c r="I95" s="0" t="n">
        <v>1000</v>
      </c>
      <c r="J95" s="0" t="s">
        <v>551</v>
      </c>
      <c r="K95" s="0" t="n">
        <f aca="false">potentiometry!H97</f>
        <v>5</v>
      </c>
      <c r="L95" s="0" t="s">
        <v>552</v>
      </c>
      <c r="M95" s="0" t="n">
        <v>1.2</v>
      </c>
      <c r="N95" s="0" t="s">
        <v>551</v>
      </c>
      <c r="O95" s="0" t="str">
        <f aca="false">potentiometry!Q97</f>
        <v>3.637</v>
      </c>
    </row>
    <row r="96" customFormat="false" ht="14.5" hidden="false" customHeight="false" outlineLevel="0" collapsed="false">
      <c r="A96" s="0" t="n">
        <v>95</v>
      </c>
      <c r="B96" s="0" t="s">
        <v>633</v>
      </c>
      <c r="C96" s="0" t="str">
        <f aca="false">potentiometry!E98</f>
        <v>NaCl</v>
      </c>
      <c r="E96" s="0" t="str">
        <f aca="false">potentiometry!C98</f>
        <v>150.0</v>
      </c>
      <c r="F96" s="0" t="n">
        <v>0</v>
      </c>
      <c r="G96" s="0" t="str">
        <f aca="false">potentiometry!A98</f>
        <v>BUS/MES1977</v>
      </c>
      <c r="H96" s="0" t="n">
        <v>1</v>
      </c>
      <c r="I96" s="0" t="n">
        <v>1000</v>
      </c>
      <c r="J96" s="0" t="s">
        <v>551</v>
      </c>
      <c r="K96" s="0" t="n">
        <f aca="false">potentiometry!H98</f>
        <v>5</v>
      </c>
      <c r="L96" s="0" t="s">
        <v>552</v>
      </c>
      <c r="M96" s="0" t="n">
        <v>1.2</v>
      </c>
      <c r="N96" s="0" t="s">
        <v>551</v>
      </c>
      <c r="O96" s="0" t="str">
        <f aca="false">potentiometry!Q98</f>
        <v>3.153</v>
      </c>
    </row>
    <row r="97" customFormat="false" ht="14.5" hidden="false" customHeight="false" outlineLevel="0" collapsed="false">
      <c r="A97" s="0" t="n">
        <v>96</v>
      </c>
      <c r="B97" s="0" t="s">
        <v>634</v>
      </c>
      <c r="C97" s="0" t="str">
        <f aca="false">potentiometry!E99</f>
        <v>NaCl</v>
      </c>
      <c r="E97" s="0" t="str">
        <f aca="false">potentiometry!C99</f>
        <v>200.0</v>
      </c>
      <c r="F97" s="0" t="n">
        <v>0</v>
      </c>
      <c r="G97" s="0" t="str">
        <f aca="false">potentiometry!A99</f>
        <v>BUS/MES1977</v>
      </c>
      <c r="H97" s="0" t="n">
        <v>1</v>
      </c>
      <c r="I97" s="0" t="n">
        <v>1000</v>
      </c>
      <c r="J97" s="0" t="s">
        <v>551</v>
      </c>
      <c r="K97" s="0" t="n">
        <f aca="false">potentiometry!H99</f>
        <v>5</v>
      </c>
      <c r="L97" s="0" t="s">
        <v>552</v>
      </c>
      <c r="M97" s="0" t="n">
        <v>1.2</v>
      </c>
      <c r="N97" s="0" t="s">
        <v>551</v>
      </c>
      <c r="O97" s="0" t="str">
        <f aca="false">potentiometry!Q99</f>
        <v>2.780</v>
      </c>
    </row>
    <row r="98" customFormat="false" ht="14.5" hidden="false" customHeight="false" outlineLevel="0" collapsed="false">
      <c r="A98" s="0" t="n">
        <v>97</v>
      </c>
      <c r="B98" s="0" t="s">
        <v>635</v>
      </c>
      <c r="C98" s="0" t="str">
        <f aca="false">potentiometry!E100</f>
        <v>NaCl</v>
      </c>
      <c r="E98" s="0" t="str">
        <f aca="false">potentiometry!C100</f>
        <v>250.0</v>
      </c>
      <c r="F98" s="0" t="n">
        <v>0</v>
      </c>
      <c r="G98" s="0" t="str">
        <f aca="false">potentiometry!A100</f>
        <v>BUS/MES1977</v>
      </c>
      <c r="H98" s="0" t="n">
        <v>1</v>
      </c>
      <c r="I98" s="0" t="n">
        <v>1000</v>
      </c>
      <c r="J98" s="0" t="s">
        <v>551</v>
      </c>
      <c r="K98" s="0" t="n">
        <f aca="false">potentiometry!H100</f>
        <v>5</v>
      </c>
      <c r="L98" s="0" t="s">
        <v>552</v>
      </c>
      <c r="M98" s="0" t="n">
        <v>1.2</v>
      </c>
      <c r="N98" s="0" t="s">
        <v>551</v>
      </c>
      <c r="O98" s="0" t="str">
        <f aca="false">potentiometry!Q100</f>
        <v>2.488</v>
      </c>
    </row>
    <row r="99" customFormat="false" ht="14.5" hidden="false" customHeight="false" outlineLevel="0" collapsed="false">
      <c r="A99" s="0" t="n">
        <v>98</v>
      </c>
      <c r="B99" s="0" t="s">
        <v>636</v>
      </c>
      <c r="C99" s="0" t="str">
        <f aca="false">potentiometry!E101</f>
        <v>NaCl</v>
      </c>
      <c r="E99" s="0" t="str">
        <f aca="false">potentiometry!C101</f>
        <v>100.0</v>
      </c>
      <c r="F99" s="0" t="n">
        <v>0</v>
      </c>
      <c r="G99" s="0" t="str">
        <f aca="false">potentiometry!A101</f>
        <v>BUS/MES1977</v>
      </c>
      <c r="H99" s="0" t="n">
        <v>1</v>
      </c>
      <c r="I99" s="0" t="n">
        <v>1000</v>
      </c>
      <c r="J99" s="0" t="s">
        <v>551</v>
      </c>
      <c r="K99" s="0" t="n">
        <f aca="false">potentiometry!H101</f>
        <v>5</v>
      </c>
      <c r="L99" s="0" t="s">
        <v>552</v>
      </c>
      <c r="M99" s="0" t="n">
        <v>1.2</v>
      </c>
      <c r="N99" s="0" t="s">
        <v>551</v>
      </c>
      <c r="O99" s="0" t="str">
        <f aca="false">potentiometry!Q101</f>
        <v>3.667</v>
      </c>
    </row>
    <row r="100" customFormat="false" ht="14.5" hidden="false" customHeight="false" outlineLevel="0" collapsed="false">
      <c r="A100" s="0" t="n">
        <v>99</v>
      </c>
      <c r="B100" s="0" t="s">
        <v>637</v>
      </c>
      <c r="C100" s="0" t="str">
        <f aca="false">potentiometry!E102</f>
        <v>NaCl</v>
      </c>
      <c r="E100" s="0" t="str">
        <f aca="false">potentiometry!C102</f>
        <v>150.0</v>
      </c>
      <c r="F100" s="0" t="n">
        <v>0</v>
      </c>
      <c r="G100" s="0" t="str">
        <f aca="false">potentiometry!A102</f>
        <v>BUS/MES1977</v>
      </c>
      <c r="H100" s="0" t="n">
        <v>1</v>
      </c>
      <c r="I100" s="0" t="n">
        <v>1000</v>
      </c>
      <c r="J100" s="0" t="s">
        <v>551</v>
      </c>
      <c r="K100" s="0" t="n">
        <f aca="false">potentiometry!H102</f>
        <v>5</v>
      </c>
      <c r="L100" s="0" t="s">
        <v>552</v>
      </c>
      <c r="M100" s="0" t="n">
        <v>1.2</v>
      </c>
      <c r="N100" s="0" t="s">
        <v>551</v>
      </c>
      <c r="O100" s="0" t="str">
        <f aca="false">potentiometry!Q102</f>
        <v>3.187</v>
      </c>
    </row>
    <row r="101" customFormat="false" ht="14.5" hidden="false" customHeight="false" outlineLevel="0" collapsed="false">
      <c r="A101" s="0" t="n">
        <v>100</v>
      </c>
      <c r="B101" s="0" t="s">
        <v>638</v>
      </c>
      <c r="C101" s="0" t="str">
        <f aca="false">potentiometry!E103</f>
        <v>NaCl</v>
      </c>
      <c r="E101" s="0" t="str">
        <f aca="false">potentiometry!C103</f>
        <v>200.0</v>
      </c>
      <c r="F101" s="0" t="n">
        <v>0</v>
      </c>
      <c r="G101" s="0" t="str">
        <f aca="false">potentiometry!A103</f>
        <v>BUS/MES1977</v>
      </c>
      <c r="H101" s="0" t="n">
        <v>1</v>
      </c>
      <c r="I101" s="0" t="n">
        <v>1000</v>
      </c>
      <c r="J101" s="0" t="s">
        <v>551</v>
      </c>
      <c r="K101" s="0" t="n">
        <f aca="false">potentiometry!H103</f>
        <v>5</v>
      </c>
      <c r="L101" s="0" t="s">
        <v>552</v>
      </c>
      <c r="M101" s="0" t="n">
        <v>1.2</v>
      </c>
      <c r="N101" s="0" t="s">
        <v>551</v>
      </c>
      <c r="O101" s="0" t="str">
        <f aca="false">potentiometry!Q103</f>
        <v>2.813</v>
      </c>
    </row>
    <row r="102" customFormat="false" ht="14.5" hidden="false" customHeight="false" outlineLevel="0" collapsed="false">
      <c r="A102" s="0" t="n">
        <v>101</v>
      </c>
      <c r="B102" s="0" t="s">
        <v>639</v>
      </c>
      <c r="C102" s="0" t="str">
        <f aca="false">potentiometry!E104</f>
        <v>NaCl</v>
      </c>
      <c r="E102" s="0" t="str">
        <f aca="false">potentiometry!C104</f>
        <v>250.0</v>
      </c>
      <c r="F102" s="0" t="n">
        <v>0</v>
      </c>
      <c r="G102" s="0" t="str">
        <f aca="false">potentiometry!A104</f>
        <v>BUS/MES1977</v>
      </c>
      <c r="H102" s="0" t="n">
        <v>1</v>
      </c>
      <c r="I102" s="0" t="n">
        <v>1000</v>
      </c>
      <c r="J102" s="0" t="s">
        <v>551</v>
      </c>
      <c r="K102" s="0" t="n">
        <f aca="false">potentiometry!H104</f>
        <v>5</v>
      </c>
      <c r="L102" s="0" t="s">
        <v>552</v>
      </c>
      <c r="M102" s="0" t="n">
        <v>1.2</v>
      </c>
      <c r="N102" s="0" t="s">
        <v>551</v>
      </c>
      <c r="O102" s="0" t="str">
        <f aca="false">potentiometry!Q104</f>
        <v>2.521</v>
      </c>
    </row>
    <row r="103" customFormat="false" ht="14.5" hidden="false" customHeight="false" outlineLevel="0" collapsed="false">
      <c r="A103" s="0" t="n">
        <v>102</v>
      </c>
      <c r="B103" s="0" t="s">
        <v>640</v>
      </c>
      <c r="C103" s="0" t="str">
        <f aca="false">potentiometry!E105</f>
        <v>NaCl</v>
      </c>
      <c r="E103" s="0" t="n">
        <v>296</v>
      </c>
      <c r="F103" s="0" t="n">
        <v>0</v>
      </c>
      <c r="G103" s="0" t="str">
        <f aca="false">potentiometry!A105</f>
        <v>BUS/MES1977</v>
      </c>
      <c r="H103" s="0" t="n">
        <v>1</v>
      </c>
      <c r="I103" s="0" t="n">
        <v>1000</v>
      </c>
      <c r="J103" s="0" t="s">
        <v>551</v>
      </c>
      <c r="K103" s="0" t="n">
        <f aca="false">potentiometry!H105</f>
        <v>5</v>
      </c>
      <c r="L103" s="0" t="s">
        <v>552</v>
      </c>
      <c r="M103" s="0" t="n">
        <v>1.2</v>
      </c>
      <c r="N103" s="0" t="s">
        <v>551</v>
      </c>
      <c r="O103" s="0" t="str">
        <f aca="false">potentiometry!Q105</f>
        <v>2.271</v>
      </c>
    </row>
    <row r="104" customFormat="false" ht="14.5" hidden="false" customHeight="false" outlineLevel="0" collapsed="false">
      <c r="A104" s="0" t="n">
        <v>103</v>
      </c>
      <c r="B104" s="0" t="s">
        <v>641</v>
      </c>
      <c r="C104" s="0" t="str">
        <f aca="false">potentiometry!E106</f>
        <v>NaCl</v>
      </c>
      <c r="E104" s="0" t="n">
        <v>296</v>
      </c>
      <c r="F104" s="0" t="n">
        <v>0</v>
      </c>
      <c r="G104" s="0" t="str">
        <f aca="false">potentiometry!A106</f>
        <v>BUS/MES1977</v>
      </c>
      <c r="H104" s="0" t="n">
        <v>1</v>
      </c>
      <c r="I104" s="0" t="n">
        <v>1000</v>
      </c>
      <c r="J104" s="0" t="s">
        <v>551</v>
      </c>
      <c r="K104" s="0" t="n">
        <f aca="false">potentiometry!H106</f>
        <v>5</v>
      </c>
      <c r="L104" s="0" t="s">
        <v>552</v>
      </c>
      <c r="M104" s="0" t="n">
        <v>1.2</v>
      </c>
      <c r="N104" s="0" t="s">
        <v>551</v>
      </c>
      <c r="O104" s="0" t="str">
        <f aca="false">potentiometry!Q106</f>
        <v>2.276</v>
      </c>
    </row>
    <row r="105" customFormat="false" ht="14.5" hidden="false" customHeight="false" outlineLevel="0" collapsed="false">
      <c r="A105" s="0" t="n">
        <v>104</v>
      </c>
      <c r="B105" s="0" t="s">
        <v>642</v>
      </c>
      <c r="C105" s="0" t="str">
        <f aca="false">potentiometry!E107</f>
        <v>NaCl</v>
      </c>
      <c r="E105" s="0" t="n">
        <v>60</v>
      </c>
      <c r="F105" s="0" t="n">
        <v>0</v>
      </c>
      <c r="G105" s="0" t="str">
        <f aca="false">potentiometry!A107</f>
        <v>BUS/MES1977</v>
      </c>
      <c r="H105" s="0" t="n">
        <v>1</v>
      </c>
      <c r="I105" s="0" t="n">
        <v>1000</v>
      </c>
      <c r="J105" s="0" t="s">
        <v>551</v>
      </c>
      <c r="K105" s="0" t="n">
        <f aca="false">potentiometry!H107</f>
        <v>5</v>
      </c>
      <c r="L105" s="0" t="s">
        <v>552</v>
      </c>
      <c r="M105" s="0" t="n">
        <v>1.2</v>
      </c>
      <c r="N105" s="0" t="s">
        <v>551</v>
      </c>
      <c r="O105" s="0" t="str">
        <f aca="false">potentiometry!Q107</f>
        <v>4.181</v>
      </c>
    </row>
    <row r="106" customFormat="false" ht="14.5" hidden="false" customHeight="false" outlineLevel="0" collapsed="false">
      <c r="A106" s="0" t="n">
        <v>105</v>
      </c>
      <c r="B106" s="0" t="s">
        <v>643</v>
      </c>
      <c r="C106" s="0" t="str">
        <f aca="false">potentiometry!E108</f>
        <v>NaCl</v>
      </c>
      <c r="E106" s="0" t="str">
        <f aca="false">potentiometry!C108</f>
        <v>100.0</v>
      </c>
      <c r="F106" s="0" t="n">
        <v>0</v>
      </c>
      <c r="G106" s="0" t="str">
        <f aca="false">potentiometry!A108</f>
        <v>BUS/MES1977</v>
      </c>
      <c r="H106" s="0" t="n">
        <v>1</v>
      </c>
      <c r="I106" s="0" t="n">
        <v>1000</v>
      </c>
      <c r="J106" s="0" t="s">
        <v>551</v>
      </c>
      <c r="K106" s="0" t="n">
        <f aca="false">potentiometry!H108</f>
        <v>5</v>
      </c>
      <c r="L106" s="0" t="s">
        <v>552</v>
      </c>
      <c r="M106" s="0" t="n">
        <v>1.2</v>
      </c>
      <c r="N106" s="0" t="s">
        <v>551</v>
      </c>
      <c r="O106" s="0" t="str">
        <f aca="false">potentiometry!Q108</f>
        <v>3.688</v>
      </c>
    </row>
    <row r="107" customFormat="false" ht="14.5" hidden="false" customHeight="false" outlineLevel="0" collapsed="false">
      <c r="A107" s="0" t="n">
        <v>106</v>
      </c>
      <c r="B107" s="0" t="s">
        <v>644</v>
      </c>
      <c r="C107" s="0" t="str">
        <f aca="false">potentiometry!E109</f>
        <v>NaCl</v>
      </c>
      <c r="E107" s="0" t="str">
        <f aca="false">potentiometry!C109</f>
        <v>150.0</v>
      </c>
      <c r="F107" s="0" t="n">
        <v>0</v>
      </c>
      <c r="G107" s="0" t="str">
        <f aca="false">potentiometry!A109</f>
        <v>BUS/MES1977</v>
      </c>
      <c r="H107" s="0" t="n">
        <v>1</v>
      </c>
      <c r="I107" s="0" t="n">
        <v>1000</v>
      </c>
      <c r="J107" s="0" t="s">
        <v>551</v>
      </c>
      <c r="K107" s="0" t="n">
        <f aca="false">potentiometry!H109</f>
        <v>5</v>
      </c>
      <c r="L107" s="0" t="s">
        <v>552</v>
      </c>
      <c r="M107" s="0" t="n">
        <v>1.2</v>
      </c>
      <c r="N107" s="0" t="s">
        <v>551</v>
      </c>
      <c r="O107" s="0" t="str">
        <f aca="false">potentiometry!Q109</f>
        <v>3.203</v>
      </c>
    </row>
    <row r="108" customFormat="false" ht="14.5" hidden="false" customHeight="false" outlineLevel="0" collapsed="false">
      <c r="A108" s="0" t="n">
        <v>107</v>
      </c>
      <c r="B108" s="0" t="s">
        <v>645</v>
      </c>
      <c r="C108" s="0" t="str">
        <f aca="false">potentiometry!E110</f>
        <v>NaCl</v>
      </c>
      <c r="E108" s="0" t="str">
        <f aca="false">potentiometry!C110</f>
        <v>200.0</v>
      </c>
      <c r="F108" s="0" t="n">
        <v>0</v>
      </c>
      <c r="G108" s="0" t="str">
        <f aca="false">potentiometry!A110</f>
        <v>BUS/MES1977</v>
      </c>
      <c r="H108" s="0" t="n">
        <v>1</v>
      </c>
      <c r="I108" s="0" t="n">
        <v>1000</v>
      </c>
      <c r="J108" s="0" t="s">
        <v>551</v>
      </c>
      <c r="K108" s="0" t="n">
        <f aca="false">potentiometry!H110</f>
        <v>5</v>
      </c>
      <c r="L108" s="0" t="s">
        <v>552</v>
      </c>
      <c r="M108" s="0" t="n">
        <v>1.2</v>
      </c>
      <c r="N108" s="0" t="s">
        <v>551</v>
      </c>
      <c r="O108" s="0" t="str">
        <f aca="false">potentiometry!Q110</f>
        <v>2.824</v>
      </c>
    </row>
    <row r="109" customFormat="false" ht="14.5" hidden="false" customHeight="false" outlineLevel="0" collapsed="false">
      <c r="A109" s="0" t="n">
        <v>108</v>
      </c>
      <c r="B109" s="0" t="s">
        <v>646</v>
      </c>
      <c r="C109" s="0" t="str">
        <f aca="false">potentiometry!E111</f>
        <v>NaCl</v>
      </c>
      <c r="E109" s="0" t="str">
        <f aca="false">potentiometry!C111</f>
        <v>250.0</v>
      </c>
      <c r="F109" s="0" t="n">
        <v>0</v>
      </c>
      <c r="G109" s="0" t="str">
        <f aca="false">potentiometry!A111</f>
        <v>BUS/MES1977</v>
      </c>
      <c r="H109" s="0" t="n">
        <v>1</v>
      </c>
      <c r="I109" s="0" t="n">
        <v>1000</v>
      </c>
      <c r="J109" s="0" t="s">
        <v>551</v>
      </c>
      <c r="K109" s="0" t="n">
        <f aca="false">potentiometry!H111</f>
        <v>5</v>
      </c>
      <c r="L109" s="0" t="s">
        <v>552</v>
      </c>
      <c r="M109" s="0" t="n">
        <v>1.2</v>
      </c>
      <c r="N109" s="0" t="s">
        <v>551</v>
      </c>
      <c r="O109" s="0" t="str">
        <f aca="false">potentiometry!Q111</f>
        <v>2.526</v>
      </c>
    </row>
    <row r="110" customFormat="false" ht="14.5" hidden="false" customHeight="false" outlineLevel="0" collapsed="false">
      <c r="A110" s="0" t="n">
        <v>109</v>
      </c>
      <c r="B110" s="0" t="s">
        <v>647</v>
      </c>
      <c r="C110" s="0" t="str">
        <f aca="false">potentiometry!E112</f>
        <v>NaCl</v>
      </c>
      <c r="E110" s="0" t="str">
        <f aca="false">potentiometry!C112</f>
        <v>296.0</v>
      </c>
      <c r="F110" s="0" t="n">
        <v>0</v>
      </c>
      <c r="G110" s="0" t="str">
        <f aca="false">potentiometry!A112</f>
        <v>BUS/MES1977</v>
      </c>
      <c r="H110" s="0" t="n">
        <v>1</v>
      </c>
      <c r="I110" s="0" t="n">
        <v>1000</v>
      </c>
      <c r="J110" s="0" t="s">
        <v>551</v>
      </c>
      <c r="K110" s="0" t="n">
        <f aca="false">potentiometry!H112</f>
        <v>5</v>
      </c>
      <c r="L110" s="0" t="s">
        <v>552</v>
      </c>
      <c r="M110" s="0" t="n">
        <v>1.2</v>
      </c>
      <c r="N110" s="0" t="s">
        <v>551</v>
      </c>
      <c r="O110" s="0" t="str">
        <f aca="false">potentiometry!Q112</f>
        <v>2.280</v>
      </c>
    </row>
    <row r="111" customFormat="false" ht="14.5" hidden="false" customHeight="false" outlineLevel="0" collapsed="false">
      <c r="A111" s="0" t="n">
        <v>110</v>
      </c>
      <c r="B111" s="0" t="s">
        <v>648</v>
      </c>
      <c r="C111" s="0" t="str">
        <f aca="false">potentiometry!E113</f>
        <v>NaCl</v>
      </c>
      <c r="E111" s="0" t="str">
        <f aca="false">potentiometry!C113</f>
        <v>100.0</v>
      </c>
      <c r="F111" s="0" t="n">
        <v>0</v>
      </c>
      <c r="G111" s="0" t="str">
        <f aca="false">potentiometry!A113</f>
        <v>BUS/MES1977</v>
      </c>
      <c r="H111" s="0" t="n">
        <v>1</v>
      </c>
      <c r="I111" s="0" t="n">
        <v>1000</v>
      </c>
      <c r="J111" s="0" t="s">
        <v>551</v>
      </c>
      <c r="K111" s="0" t="n">
        <f aca="false">potentiometry!H113</f>
        <v>5</v>
      </c>
      <c r="L111" s="0" t="s">
        <v>552</v>
      </c>
      <c r="M111" s="0" t="n">
        <v>1.2</v>
      </c>
      <c r="N111" s="0" t="s">
        <v>551</v>
      </c>
      <c r="O111" s="0" t="str">
        <f aca="false">potentiometry!Q113</f>
        <v>3.695</v>
      </c>
    </row>
    <row r="112" customFormat="false" ht="14.5" hidden="false" customHeight="false" outlineLevel="0" collapsed="false">
      <c r="A112" s="0" t="n">
        <v>111</v>
      </c>
      <c r="B112" s="0" t="s">
        <v>649</v>
      </c>
      <c r="C112" s="0" t="str">
        <f aca="false">potentiometry!E114</f>
        <v>NaCl</v>
      </c>
      <c r="E112" s="0" t="str">
        <f aca="false">potentiometry!C114</f>
        <v>150.0</v>
      </c>
      <c r="F112" s="0" t="n">
        <v>0</v>
      </c>
      <c r="G112" s="0" t="str">
        <f aca="false">potentiometry!A114</f>
        <v>BUS/MES1977</v>
      </c>
      <c r="H112" s="0" t="n">
        <v>1</v>
      </c>
      <c r="I112" s="0" t="n">
        <v>1000</v>
      </c>
      <c r="J112" s="0" t="s">
        <v>551</v>
      </c>
      <c r="K112" s="0" t="n">
        <f aca="false">potentiometry!H114</f>
        <v>5</v>
      </c>
      <c r="L112" s="0" t="s">
        <v>552</v>
      </c>
      <c r="M112" s="0" t="n">
        <v>1.2</v>
      </c>
      <c r="N112" s="0" t="s">
        <v>551</v>
      </c>
      <c r="O112" s="0" t="str">
        <f aca="false">potentiometry!Q114</f>
        <v>3.199</v>
      </c>
    </row>
    <row r="113" customFormat="false" ht="14.5" hidden="false" customHeight="false" outlineLevel="0" collapsed="false">
      <c r="A113" s="0" t="n">
        <v>112</v>
      </c>
      <c r="B113" s="0" t="s">
        <v>650</v>
      </c>
      <c r="C113" s="0" t="str">
        <f aca="false">potentiometry!E115</f>
        <v>NaCl</v>
      </c>
      <c r="E113" s="0" t="n">
        <v>200</v>
      </c>
      <c r="F113" s="0" t="n">
        <v>0</v>
      </c>
      <c r="G113" s="0" t="str">
        <f aca="false">potentiometry!A115</f>
        <v>BUS/MES1977</v>
      </c>
      <c r="H113" s="0" t="n">
        <v>1</v>
      </c>
      <c r="I113" s="0" t="n">
        <v>1000</v>
      </c>
      <c r="J113" s="0" t="s">
        <v>551</v>
      </c>
      <c r="K113" s="0" t="n">
        <f aca="false">potentiometry!H115</f>
        <v>5</v>
      </c>
      <c r="L113" s="0" t="s">
        <v>552</v>
      </c>
      <c r="M113" s="0" t="n">
        <v>1.2</v>
      </c>
      <c r="N113" s="0" t="s">
        <v>551</v>
      </c>
      <c r="O113" s="0" t="str">
        <f aca="false">potentiometry!Q115</f>
        <v>2.814</v>
      </c>
    </row>
    <row r="114" customFormat="false" ht="14.5" hidden="false" customHeight="false" outlineLevel="0" collapsed="false">
      <c r="A114" s="0" t="n">
        <v>113</v>
      </c>
      <c r="B114" s="0" t="s">
        <v>651</v>
      </c>
      <c r="C114" s="0" t="str">
        <f aca="false">potentiometry!E116</f>
        <v>NaCl</v>
      </c>
      <c r="E114" s="0" t="str">
        <f aca="false">potentiometry!C116</f>
        <v>60.0</v>
      </c>
      <c r="F114" s="0" t="n">
        <v>0</v>
      </c>
      <c r="G114" s="0" t="str">
        <f aca="false">potentiometry!A116</f>
        <v>BUS/MES1977</v>
      </c>
      <c r="H114" s="0" t="n">
        <v>1</v>
      </c>
      <c r="I114" s="0" t="n">
        <v>1000</v>
      </c>
      <c r="J114" s="0" t="s">
        <v>551</v>
      </c>
      <c r="K114" s="0" t="n">
        <f aca="false">potentiometry!H116</f>
        <v>1</v>
      </c>
      <c r="L114" s="0" t="s">
        <v>552</v>
      </c>
      <c r="M114" s="0" t="n">
        <v>1.2</v>
      </c>
      <c r="N114" s="0" t="s">
        <v>551</v>
      </c>
      <c r="O114" s="0" t="n">
        <f aca="false">potentiometry!Q116</f>
        <v>3.818</v>
      </c>
    </row>
    <row r="115" customFormat="false" ht="14.5" hidden="false" customHeight="false" outlineLevel="0" collapsed="false">
      <c r="A115" s="0" t="n">
        <v>114</v>
      </c>
      <c r="B115" s="0" t="s">
        <v>652</v>
      </c>
      <c r="C115" s="0" t="str">
        <f aca="false">potentiometry!E117</f>
        <v>NaCl</v>
      </c>
      <c r="E115" s="0" t="str">
        <f aca="false">potentiometry!C117</f>
        <v>100.0</v>
      </c>
      <c r="F115" s="0" t="n">
        <v>0</v>
      </c>
      <c r="G115" s="0" t="str">
        <f aca="false">potentiometry!A117</f>
        <v>BUS/MES1977</v>
      </c>
      <c r="H115" s="0" t="n">
        <v>1</v>
      </c>
      <c r="I115" s="0" t="n">
        <v>1000</v>
      </c>
      <c r="J115" s="0" t="s">
        <v>551</v>
      </c>
      <c r="K115" s="0" t="n">
        <f aca="false">potentiometry!H117</f>
        <v>1</v>
      </c>
      <c r="L115" s="0" t="s">
        <v>552</v>
      </c>
      <c r="M115" s="0" t="n">
        <v>1.2</v>
      </c>
      <c r="N115" s="0" t="s">
        <v>551</v>
      </c>
      <c r="O115" s="0" t="n">
        <f aca="false">potentiometry!Q117</f>
        <v>3.324</v>
      </c>
    </row>
    <row r="116" customFormat="false" ht="14.5" hidden="false" customHeight="false" outlineLevel="0" collapsed="false">
      <c r="A116" s="0" t="n">
        <v>115</v>
      </c>
      <c r="B116" s="0" t="s">
        <v>653</v>
      </c>
      <c r="C116" s="0" t="str">
        <f aca="false">potentiometry!E118</f>
        <v>NaCl</v>
      </c>
      <c r="E116" s="0" t="str">
        <f aca="false">potentiometry!C118</f>
        <v>200.0</v>
      </c>
      <c r="F116" s="0" t="n">
        <v>0</v>
      </c>
      <c r="G116" s="0" t="str">
        <f aca="false">potentiometry!A118</f>
        <v>BUS/MES1977</v>
      </c>
      <c r="H116" s="0" t="n">
        <v>1</v>
      </c>
      <c r="I116" s="0" t="n">
        <v>1000</v>
      </c>
      <c r="J116" s="0" t="s">
        <v>551</v>
      </c>
      <c r="K116" s="0" t="n">
        <f aca="false">potentiometry!H118</f>
        <v>1</v>
      </c>
      <c r="L116" s="0" t="s">
        <v>552</v>
      </c>
      <c r="M116" s="0" t="n">
        <v>1.2</v>
      </c>
      <c r="N116" s="0" t="s">
        <v>551</v>
      </c>
      <c r="O116" s="0" t="n">
        <f aca="false">potentiometry!Q118</f>
        <v>2.591</v>
      </c>
    </row>
    <row r="117" customFormat="false" ht="14.5" hidden="false" customHeight="false" outlineLevel="0" collapsed="false">
      <c r="A117" s="0" t="n">
        <v>116</v>
      </c>
      <c r="B117" s="0" t="s">
        <v>654</v>
      </c>
      <c r="C117" s="0" t="str">
        <f aca="false">potentiometry!E119</f>
        <v>NaCl</v>
      </c>
      <c r="E117" s="0" t="str">
        <f aca="false">potentiometry!C119</f>
        <v>250.0</v>
      </c>
      <c r="F117" s="0" t="n">
        <v>0</v>
      </c>
      <c r="G117" s="0" t="str">
        <f aca="false">potentiometry!A119</f>
        <v>BUS/MES1977</v>
      </c>
      <c r="H117" s="0" t="n">
        <v>1</v>
      </c>
      <c r="I117" s="0" t="n">
        <v>1000</v>
      </c>
      <c r="J117" s="0" t="s">
        <v>551</v>
      </c>
      <c r="K117" s="0" t="n">
        <f aca="false">potentiometry!H119</f>
        <v>1</v>
      </c>
      <c r="L117" s="0" t="s">
        <v>552</v>
      </c>
      <c r="M117" s="0" t="n">
        <v>1.2</v>
      </c>
      <c r="N117" s="0" t="s">
        <v>551</v>
      </c>
      <c r="O117" s="0" t="n">
        <f aca="false">potentiometry!Q119</f>
        <v>2.37</v>
      </c>
    </row>
    <row r="118" customFormat="false" ht="14.5" hidden="false" customHeight="false" outlineLevel="0" collapsed="false">
      <c r="A118" s="0" t="n">
        <v>117</v>
      </c>
      <c r="B118" s="0" t="s">
        <v>655</v>
      </c>
      <c r="C118" s="0" t="str">
        <f aca="false">potentiometry!E120</f>
        <v>NaCl</v>
      </c>
      <c r="E118" s="0" t="n">
        <v>288</v>
      </c>
      <c r="F118" s="0" t="n">
        <v>0</v>
      </c>
      <c r="G118" s="0" t="str">
        <f aca="false">potentiometry!A120</f>
        <v>BUS/MES1977</v>
      </c>
      <c r="H118" s="0" t="n">
        <v>1</v>
      </c>
      <c r="I118" s="0" t="n">
        <v>1000</v>
      </c>
      <c r="J118" s="0" t="s">
        <v>551</v>
      </c>
      <c r="K118" s="0" t="n">
        <f aca="false">potentiometry!H120</f>
        <v>1</v>
      </c>
      <c r="L118" s="0" t="s">
        <v>552</v>
      </c>
      <c r="M118" s="0" t="n">
        <v>1.2</v>
      </c>
      <c r="N118" s="0" t="s">
        <v>551</v>
      </c>
      <c r="O118" s="0" t="n">
        <f aca="false">potentiometry!Q120</f>
        <v>2.25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ColWidth="8.5390625" defaultRowHeight="14.5" zeroHeight="false" outlineLevelRow="0" outlineLevelCol="0"/>
  <cols>
    <col collapsed="false" customWidth="true" hidden="false" outlineLevel="0" max="7" min="7" style="0" width="26"/>
    <col collapsed="false" customWidth="true" hidden="false" outlineLevel="0" max="9" min="9" style="0" width="9.82"/>
    <col collapsed="false" customWidth="true" hidden="false" outlineLevel="0" max="11" min="11" style="0" width="10.09"/>
    <col collapsed="false" customWidth="true" hidden="false" outlineLevel="0" max="13" min="13" style="0" width="13.54"/>
    <col collapsed="false" customWidth="true" hidden="false" outlineLevel="0" max="17" min="17" style="0" width="16.72"/>
  </cols>
  <sheetData>
    <row r="1" s="35" customFormat="true" ht="28.4" hidden="false" customHeight="true" outlineLevel="0" collapsed="false">
      <c r="A1" s="35" t="s">
        <v>537</v>
      </c>
      <c r="B1" s="35" t="s">
        <v>538</v>
      </c>
      <c r="C1" s="35" t="s">
        <v>294</v>
      </c>
      <c r="D1" s="35" t="s">
        <v>539</v>
      </c>
      <c r="E1" s="35" t="s">
        <v>540</v>
      </c>
      <c r="F1" s="35" t="s">
        <v>541</v>
      </c>
      <c r="G1" s="35" t="s">
        <v>542</v>
      </c>
      <c r="H1" s="35" t="s">
        <v>543</v>
      </c>
      <c r="I1" s="35" t="s">
        <v>544</v>
      </c>
      <c r="J1" s="35" t="s">
        <v>545</v>
      </c>
      <c r="K1" s="35" t="s">
        <v>656</v>
      </c>
      <c r="L1" s="35" t="s">
        <v>545</v>
      </c>
      <c r="M1" s="35" t="s">
        <v>657</v>
      </c>
      <c r="N1" s="35" t="s">
        <v>545</v>
      </c>
      <c r="O1" s="35" t="s">
        <v>547</v>
      </c>
      <c r="P1" s="35" t="s">
        <v>545</v>
      </c>
      <c r="Q1" s="36" t="s">
        <v>658</v>
      </c>
      <c r="R1" s="35" t="s">
        <v>549</v>
      </c>
    </row>
    <row r="2" customFormat="false" ht="15" hidden="false" customHeight="false" outlineLevel="0" collapsed="false">
      <c r="A2" s="0" t="n">
        <v>1</v>
      </c>
      <c r="B2" s="37" t="s">
        <v>553</v>
      </c>
      <c r="E2" s="0" t="n">
        <v>25</v>
      </c>
      <c r="F2" s="0" t="n">
        <v>1</v>
      </c>
      <c r="G2" s="0" t="str">
        <f aca="false">_xlfn.CONCAT(osmotic_coeff!A3,"-",osmotic_coeff!E3,"-",osmotic_coeff!F3)</f>
        <v>PAR/ENG1998-Na2SiO3-</v>
      </c>
      <c r="H2" s="0" t="n">
        <v>1</v>
      </c>
      <c r="I2" s="0" t="n">
        <v>1000</v>
      </c>
      <c r="J2" s="0" t="s">
        <v>551</v>
      </c>
      <c r="M2" s="0" t="str">
        <f aca="false">osmotic_coeff!H3</f>
        <v>0.0603</v>
      </c>
      <c r="N2" s="0" t="s">
        <v>552</v>
      </c>
      <c r="O2" s="0" t="n">
        <v>1</v>
      </c>
      <c r="P2" s="0" t="s">
        <v>551</v>
      </c>
      <c r="Q2" s="0" t="str">
        <f aca="false">osmotic_coeff!K3</f>
        <v>0.8923</v>
      </c>
      <c r="R2" s="0" t="str">
        <f aca="false">osmotic_coeff!L3</f>
        <v>0.0096</v>
      </c>
    </row>
    <row r="3" customFormat="false" ht="14.5" hidden="false" customHeight="false" outlineLevel="0" collapsed="false">
      <c r="A3" s="0" t="n">
        <v>2</v>
      </c>
      <c r="B3" s="37" t="s">
        <v>554</v>
      </c>
      <c r="E3" s="0" t="n">
        <v>25</v>
      </c>
      <c r="F3" s="0" t="n">
        <v>1</v>
      </c>
      <c r="G3" s="0" t="str">
        <f aca="false">_xlfn.CONCAT(osmotic_coeff!A4,"-",osmotic_coeff!E4,"-",osmotic_coeff!F4)</f>
        <v>PAR/ENG1998-Na2SiO3-</v>
      </c>
      <c r="H3" s="0" t="n">
        <v>1</v>
      </c>
      <c r="I3" s="0" t="n">
        <v>1000</v>
      </c>
      <c r="J3" s="0" t="s">
        <v>551</v>
      </c>
      <c r="M3" s="0" t="str">
        <f aca="false">osmotic_coeff!H4</f>
        <v>0.0603</v>
      </c>
      <c r="N3" s="0" t="s">
        <v>552</v>
      </c>
      <c r="O3" s="0" t="n">
        <v>1</v>
      </c>
      <c r="P3" s="0" t="s">
        <v>551</v>
      </c>
      <c r="Q3" s="0" t="str">
        <f aca="false">osmotic_coeff!K4</f>
        <v>0.8926</v>
      </c>
      <c r="R3" s="0" t="str">
        <f aca="false">osmotic_coeff!L4</f>
        <v>0.0096</v>
      </c>
    </row>
    <row r="4" customFormat="false" ht="14.5" hidden="false" customHeight="false" outlineLevel="0" collapsed="false">
      <c r="A4" s="0" t="n">
        <v>3</v>
      </c>
      <c r="B4" s="37" t="s">
        <v>555</v>
      </c>
      <c r="E4" s="0" t="n">
        <v>25</v>
      </c>
      <c r="F4" s="0" t="n">
        <v>1</v>
      </c>
      <c r="G4" s="0" t="str">
        <f aca="false">_xlfn.CONCAT(osmotic_coeff!A5,"-",osmotic_coeff!E5,"-",osmotic_coeff!F5)</f>
        <v>PAR/ENG1998-Na2SiO3-</v>
      </c>
      <c r="H4" s="0" t="n">
        <v>1</v>
      </c>
      <c r="I4" s="0" t="n">
        <v>1000</v>
      </c>
      <c r="J4" s="0" t="s">
        <v>551</v>
      </c>
      <c r="M4" s="0" t="str">
        <f aca="false">osmotic_coeff!H5</f>
        <v>0.3674</v>
      </c>
      <c r="N4" s="0" t="s">
        <v>552</v>
      </c>
      <c r="O4" s="0" t="n">
        <v>1</v>
      </c>
      <c r="P4" s="0" t="s">
        <v>551</v>
      </c>
      <c r="Q4" s="0" t="str">
        <f aca="false">osmotic_coeff!K5</f>
        <v>0.8339</v>
      </c>
      <c r="R4" s="0" t="str">
        <f aca="false">osmotic_coeff!L5</f>
        <v>0.0091</v>
      </c>
    </row>
    <row r="5" customFormat="false" ht="14.5" hidden="false" customHeight="false" outlineLevel="0" collapsed="false">
      <c r="A5" s="0" t="n">
        <v>4</v>
      </c>
      <c r="B5" s="37" t="s">
        <v>556</v>
      </c>
      <c r="E5" s="0" t="n">
        <v>25</v>
      </c>
      <c r="F5" s="0" t="n">
        <v>1</v>
      </c>
      <c r="G5" s="0" t="str">
        <f aca="false">_xlfn.CONCAT(osmotic_coeff!A6,"-",osmotic_coeff!E6,"-",osmotic_coeff!F6)</f>
        <v>PAR/ENG1998-Na2SiO3-</v>
      </c>
      <c r="H5" s="0" t="n">
        <v>1</v>
      </c>
      <c r="I5" s="0" t="n">
        <v>1000</v>
      </c>
      <c r="J5" s="0" t="s">
        <v>551</v>
      </c>
      <c r="M5" s="0" t="str">
        <f aca="false">osmotic_coeff!H6</f>
        <v>0.3690</v>
      </c>
      <c r="N5" s="0" t="s">
        <v>552</v>
      </c>
      <c r="O5" s="0" t="n">
        <v>1</v>
      </c>
      <c r="P5" s="0" t="s">
        <v>551</v>
      </c>
      <c r="Q5" s="0" t="str">
        <f aca="false">osmotic_coeff!K6</f>
        <v>0.8304</v>
      </c>
      <c r="R5" s="0" t="str">
        <f aca="false">osmotic_coeff!L6</f>
        <v>0.0090</v>
      </c>
    </row>
    <row r="6" customFormat="false" ht="14.5" hidden="false" customHeight="false" outlineLevel="0" collapsed="false">
      <c r="A6" s="0" t="n">
        <v>5</v>
      </c>
      <c r="B6" s="37" t="s">
        <v>557</v>
      </c>
      <c r="E6" s="0" t="n">
        <v>25</v>
      </c>
      <c r="F6" s="0" t="n">
        <v>1</v>
      </c>
      <c r="G6" s="0" t="str">
        <f aca="false">_xlfn.CONCAT(osmotic_coeff!A7,"-",osmotic_coeff!E7,"-",osmotic_coeff!F7)</f>
        <v>PAR/ENG1998-Na2SiO3-</v>
      </c>
      <c r="H6" s="0" t="n">
        <v>1</v>
      </c>
      <c r="I6" s="0" t="n">
        <v>1000</v>
      </c>
      <c r="J6" s="0" t="s">
        <v>551</v>
      </c>
      <c r="M6" s="0" t="str">
        <f aca="false">osmotic_coeff!H7</f>
        <v>0.5313</v>
      </c>
      <c r="N6" s="0" t="s">
        <v>552</v>
      </c>
      <c r="O6" s="0" t="n">
        <v>1</v>
      </c>
      <c r="P6" s="0" t="s">
        <v>551</v>
      </c>
      <c r="Q6" s="0" t="str">
        <f aca="false">osmotic_coeff!K7</f>
        <v>0.8188</v>
      </c>
      <c r="R6" s="0" t="str">
        <f aca="false">osmotic_coeff!L7</f>
        <v>0.0088</v>
      </c>
    </row>
    <row r="7" customFormat="false" ht="14.5" hidden="false" customHeight="false" outlineLevel="0" collapsed="false">
      <c r="A7" s="0" t="n">
        <v>6</v>
      </c>
      <c r="B7" s="37" t="s">
        <v>558</v>
      </c>
      <c r="E7" s="0" t="n">
        <v>25</v>
      </c>
      <c r="F7" s="0" t="n">
        <v>1</v>
      </c>
      <c r="G7" s="0" t="str">
        <f aca="false">_xlfn.CONCAT(osmotic_coeff!A8,"-",osmotic_coeff!E8,"-",osmotic_coeff!F8)</f>
        <v>PAR/ENG1998-Na2SiO3-</v>
      </c>
      <c r="H7" s="0" t="n">
        <v>1</v>
      </c>
      <c r="I7" s="0" t="n">
        <v>1000</v>
      </c>
      <c r="J7" s="0" t="s">
        <v>551</v>
      </c>
      <c r="M7" s="0" t="str">
        <f aca="false">osmotic_coeff!H8</f>
        <v>0.5313</v>
      </c>
      <c r="N7" s="0" t="s">
        <v>552</v>
      </c>
      <c r="O7" s="0" t="n">
        <v>1</v>
      </c>
      <c r="P7" s="0" t="s">
        <v>551</v>
      </c>
      <c r="Q7" s="0" t="str">
        <f aca="false">osmotic_coeff!K8</f>
        <v>0.8188</v>
      </c>
      <c r="R7" s="0" t="str">
        <f aca="false">osmotic_coeff!L8</f>
        <v>0.0088</v>
      </c>
    </row>
    <row r="8" customFormat="false" ht="14.5" hidden="false" customHeight="false" outlineLevel="0" collapsed="false">
      <c r="A8" s="0" t="n">
        <v>7</v>
      </c>
      <c r="B8" s="37" t="s">
        <v>559</v>
      </c>
      <c r="E8" s="0" t="n">
        <v>25</v>
      </c>
      <c r="F8" s="0" t="n">
        <v>1</v>
      </c>
      <c r="G8" s="0" t="str">
        <f aca="false">_xlfn.CONCAT(osmotic_coeff!A9,"-",osmotic_coeff!E9,"-",osmotic_coeff!F9)</f>
        <v>PAR/ENG1998-Na2SiO3-</v>
      </c>
      <c r="H8" s="0" t="n">
        <v>1</v>
      </c>
      <c r="I8" s="0" t="n">
        <v>1000</v>
      </c>
      <c r="J8" s="0" t="s">
        <v>551</v>
      </c>
      <c r="M8" s="0" t="str">
        <f aca="false">osmotic_coeff!H9</f>
        <v>0.8637</v>
      </c>
      <c r="N8" s="0" t="s">
        <v>552</v>
      </c>
      <c r="O8" s="0" t="n">
        <v>1</v>
      </c>
      <c r="P8" s="0" t="s">
        <v>551</v>
      </c>
      <c r="Q8" s="0" t="str">
        <f aca="false">osmotic_coeff!K9</f>
        <v>0.7790</v>
      </c>
      <c r="R8" s="0" t="str">
        <f aca="false">osmotic_coeff!L9</f>
        <v>0.0083</v>
      </c>
    </row>
    <row r="9" customFormat="false" ht="14.5" hidden="false" customHeight="false" outlineLevel="0" collapsed="false">
      <c r="A9" s="0" t="n">
        <v>8</v>
      </c>
      <c r="B9" s="37" t="s">
        <v>560</v>
      </c>
      <c r="E9" s="0" t="n">
        <v>25</v>
      </c>
      <c r="F9" s="0" t="n">
        <v>1</v>
      </c>
      <c r="G9" s="0" t="str">
        <f aca="false">_xlfn.CONCAT(osmotic_coeff!A10,"-",osmotic_coeff!E10,"-",osmotic_coeff!F10)</f>
        <v>PAR/ENG1998-Na2SiO3-</v>
      </c>
      <c r="H9" s="0" t="n">
        <v>1</v>
      </c>
      <c r="I9" s="0" t="n">
        <v>1000</v>
      </c>
      <c r="J9" s="0" t="s">
        <v>551</v>
      </c>
      <c r="M9" s="0" t="str">
        <f aca="false">osmotic_coeff!H10</f>
        <v>0.8629</v>
      </c>
      <c r="N9" s="0" t="s">
        <v>552</v>
      </c>
      <c r="O9" s="0" t="n">
        <v>1</v>
      </c>
      <c r="P9" s="0" t="s">
        <v>551</v>
      </c>
      <c r="Q9" s="0" t="str">
        <f aca="false">osmotic_coeff!K10</f>
        <v>0.7797</v>
      </c>
      <c r="R9" s="0" t="str">
        <f aca="false">osmotic_coeff!L10</f>
        <v>0.0083</v>
      </c>
    </row>
    <row r="10" customFormat="false" ht="14.5" hidden="false" customHeight="false" outlineLevel="0" collapsed="false">
      <c r="A10" s="0" t="n">
        <v>9</v>
      </c>
      <c r="B10" s="37" t="s">
        <v>561</v>
      </c>
      <c r="E10" s="0" t="n">
        <v>25</v>
      </c>
      <c r="F10" s="0" t="n">
        <v>1</v>
      </c>
      <c r="G10" s="0" t="str">
        <f aca="false">_xlfn.CONCAT(osmotic_coeff!A11,"-",osmotic_coeff!E11,"-",osmotic_coeff!F11)</f>
        <v>PAR/ENG1998-Na2SiO3-</v>
      </c>
      <c r="H10" s="0" t="n">
        <v>1</v>
      </c>
      <c r="I10" s="0" t="n">
        <v>1000</v>
      </c>
      <c r="J10" s="0" t="s">
        <v>551</v>
      </c>
      <c r="M10" s="0" t="str">
        <f aca="false">osmotic_coeff!H11</f>
        <v>1.2063</v>
      </c>
      <c r="N10" s="0" t="s">
        <v>552</v>
      </c>
      <c r="O10" s="0" t="n">
        <v>1</v>
      </c>
      <c r="P10" s="0" t="s">
        <v>551</v>
      </c>
      <c r="Q10" s="0" t="str">
        <f aca="false">osmotic_coeff!K11</f>
        <v>0.7614</v>
      </c>
      <c r="R10" s="0" t="str">
        <f aca="false">osmotic_coeff!L11</f>
        <v>0.0080</v>
      </c>
    </row>
    <row r="11" customFormat="false" ht="14.5" hidden="false" customHeight="false" outlineLevel="0" collapsed="false">
      <c r="A11" s="0" t="n">
        <v>10</v>
      </c>
      <c r="B11" s="37" t="s">
        <v>562</v>
      </c>
      <c r="E11" s="0" t="n">
        <v>25</v>
      </c>
      <c r="F11" s="0" t="n">
        <v>1</v>
      </c>
      <c r="G11" s="0" t="str">
        <f aca="false">_xlfn.CONCAT(osmotic_coeff!A12,"-",osmotic_coeff!E12,"-",osmotic_coeff!F12)</f>
        <v>PAR/ENG1998-Na2SiO3-</v>
      </c>
      <c r="H11" s="0" t="n">
        <v>1</v>
      </c>
      <c r="I11" s="0" t="n">
        <v>1000</v>
      </c>
      <c r="J11" s="0" t="s">
        <v>551</v>
      </c>
      <c r="M11" s="0" t="str">
        <f aca="false">osmotic_coeff!H12</f>
        <v>1.2059</v>
      </c>
      <c r="N11" s="0" t="s">
        <v>552</v>
      </c>
      <c r="O11" s="0" t="n">
        <v>1</v>
      </c>
      <c r="P11" s="0" t="s">
        <v>551</v>
      </c>
      <c r="Q11" s="0" t="str">
        <f aca="false">osmotic_coeff!K12</f>
        <v>0.7617</v>
      </c>
      <c r="R11" s="0" t="str">
        <f aca="false">osmotic_coeff!L12</f>
        <v>0.0080</v>
      </c>
    </row>
    <row r="12" customFormat="false" ht="14.5" hidden="false" customHeight="false" outlineLevel="0" collapsed="false">
      <c r="A12" s="0" t="n">
        <v>11</v>
      </c>
      <c r="B12" s="37" t="s">
        <v>563</v>
      </c>
      <c r="E12" s="0" t="n">
        <v>25</v>
      </c>
      <c r="F12" s="0" t="n">
        <v>1</v>
      </c>
      <c r="G12" s="0" t="str">
        <f aca="false">_xlfn.CONCAT(osmotic_coeff!A13,"-",osmotic_coeff!E13,"-",osmotic_coeff!F13)</f>
        <v>PAR/ENG1998-Na2SiO3-</v>
      </c>
      <c r="H12" s="0" t="n">
        <v>1</v>
      </c>
      <c r="I12" s="0" t="n">
        <v>1000</v>
      </c>
      <c r="J12" s="0" t="s">
        <v>551</v>
      </c>
      <c r="M12" s="0" t="str">
        <f aca="false">osmotic_coeff!H13</f>
        <v>1.4928</v>
      </c>
      <c r="N12" s="0" t="s">
        <v>552</v>
      </c>
      <c r="O12" s="0" t="n">
        <v>1</v>
      </c>
      <c r="P12" s="0" t="s">
        <v>551</v>
      </c>
      <c r="Q12" s="0" t="str">
        <f aca="false">osmotic_coeff!K13</f>
        <v>0.7607</v>
      </c>
      <c r="R12" s="0" t="str">
        <f aca="false">osmotic_coeff!L13</f>
        <v>0.0078</v>
      </c>
    </row>
    <row r="13" customFormat="false" ht="14.5" hidden="false" customHeight="false" outlineLevel="0" collapsed="false">
      <c r="A13" s="0" t="n">
        <v>12</v>
      </c>
      <c r="B13" s="37" t="s">
        <v>564</v>
      </c>
      <c r="E13" s="0" t="n">
        <v>25</v>
      </c>
      <c r="F13" s="0" t="n">
        <v>1</v>
      </c>
      <c r="G13" s="0" t="str">
        <f aca="false">_xlfn.CONCAT(osmotic_coeff!A14,"-",osmotic_coeff!E14,"-",osmotic_coeff!F14)</f>
        <v>PAR/ENG1998-Na2SiO3-</v>
      </c>
      <c r="H13" s="0" t="n">
        <v>1</v>
      </c>
      <c r="I13" s="0" t="n">
        <v>1000</v>
      </c>
      <c r="J13" s="0" t="s">
        <v>551</v>
      </c>
      <c r="M13" s="0" t="str">
        <f aca="false">osmotic_coeff!H14</f>
        <v>1.4927</v>
      </c>
      <c r="N13" s="0" t="s">
        <v>552</v>
      </c>
      <c r="O13" s="0" t="n">
        <v>1</v>
      </c>
      <c r="P13" s="0" t="s">
        <v>551</v>
      </c>
      <c r="Q13" s="0" t="str">
        <f aca="false">osmotic_coeff!K14</f>
        <v>0.7608</v>
      </c>
      <c r="R13" s="0" t="str">
        <f aca="false">osmotic_coeff!L14</f>
        <v>0.0078</v>
      </c>
    </row>
    <row r="14" customFormat="false" ht="14.5" hidden="false" customHeight="false" outlineLevel="0" collapsed="false">
      <c r="A14" s="0" t="n">
        <v>13</v>
      </c>
      <c r="B14" s="37" t="s">
        <v>565</v>
      </c>
      <c r="E14" s="0" t="n">
        <v>25</v>
      </c>
      <c r="F14" s="0" t="n">
        <v>1</v>
      </c>
      <c r="G14" s="0" t="str">
        <f aca="false">_xlfn.CONCAT(osmotic_coeff!A15,"-",osmotic_coeff!E15,"-",osmotic_coeff!F15)</f>
        <v>PAR/ENG1998-Na2SiO3-</v>
      </c>
      <c r="H14" s="0" t="n">
        <v>1</v>
      </c>
      <c r="I14" s="0" t="n">
        <v>1000</v>
      </c>
      <c r="J14" s="0" t="s">
        <v>551</v>
      </c>
      <c r="M14" s="0" t="str">
        <f aca="false">osmotic_coeff!H15</f>
        <v>1.8213</v>
      </c>
      <c r="N14" s="0" t="s">
        <v>552</v>
      </c>
      <c r="O14" s="0" t="n">
        <v>1</v>
      </c>
      <c r="P14" s="0" t="s">
        <v>551</v>
      </c>
      <c r="Q14" s="0" t="str">
        <f aca="false">osmotic_coeff!K15</f>
        <v>0.7685</v>
      </c>
      <c r="R14" s="0" t="str">
        <f aca="false">osmotic_coeff!L15</f>
        <v>0.0078</v>
      </c>
    </row>
    <row r="15" customFormat="false" ht="14.5" hidden="false" customHeight="false" outlineLevel="0" collapsed="false">
      <c r="A15" s="0" t="n">
        <v>14</v>
      </c>
      <c r="B15" s="37" t="s">
        <v>566</v>
      </c>
      <c r="E15" s="0" t="n">
        <v>25</v>
      </c>
      <c r="F15" s="0" t="n">
        <v>1</v>
      </c>
      <c r="G15" s="0" t="str">
        <f aca="false">_xlfn.CONCAT(osmotic_coeff!A16,"-",osmotic_coeff!E16,"-",osmotic_coeff!F16)</f>
        <v>PAR/ENG1998-Na2SiO3-</v>
      </c>
      <c r="H15" s="0" t="n">
        <v>1</v>
      </c>
      <c r="I15" s="0" t="n">
        <v>1000</v>
      </c>
      <c r="J15" s="0" t="s">
        <v>551</v>
      </c>
      <c r="M15" s="0" t="str">
        <f aca="false">osmotic_coeff!H16</f>
        <v>1.8241</v>
      </c>
      <c r="N15" s="0" t="s">
        <v>552</v>
      </c>
      <c r="O15" s="0" t="n">
        <v>1</v>
      </c>
      <c r="P15" s="0" t="s">
        <v>551</v>
      </c>
      <c r="Q15" s="0" t="str">
        <f aca="false">osmotic_coeff!K16</f>
        <v>0.7674</v>
      </c>
      <c r="R15" s="0" t="str">
        <f aca="false">osmotic_coeff!L16</f>
        <v>0.0077</v>
      </c>
    </row>
    <row r="16" customFormat="false" ht="14.5" hidden="false" customHeight="false" outlineLevel="0" collapsed="false">
      <c r="A16" s="0" t="n">
        <v>15</v>
      </c>
      <c r="B16" s="37" t="s">
        <v>567</v>
      </c>
      <c r="E16" s="0" t="n">
        <v>25</v>
      </c>
      <c r="F16" s="0" t="n">
        <v>1</v>
      </c>
      <c r="G16" s="0" t="str">
        <f aca="false">_xlfn.CONCAT(osmotic_coeff!A17,"-",osmotic_coeff!E17,"-",osmotic_coeff!F17)</f>
        <v>PAR/ENG1998-Na2SiO3-</v>
      </c>
      <c r="H16" s="0" t="n">
        <v>1</v>
      </c>
      <c r="I16" s="0" t="n">
        <v>1000</v>
      </c>
      <c r="J16" s="0" t="s">
        <v>551</v>
      </c>
      <c r="M16" s="0" t="str">
        <f aca="false">osmotic_coeff!H17</f>
        <v>2.3745</v>
      </c>
      <c r="N16" s="0" t="s">
        <v>552</v>
      </c>
      <c r="O16" s="0" t="n">
        <v>1</v>
      </c>
      <c r="P16" s="0" t="s">
        <v>551</v>
      </c>
      <c r="Q16" s="0" t="str">
        <f aca="false">osmotic_coeff!K17</f>
        <v>0.8021</v>
      </c>
      <c r="R16" s="0" t="str">
        <f aca="false">osmotic_coeff!L17</f>
        <v>0.0078</v>
      </c>
    </row>
    <row r="17" customFormat="false" ht="14.5" hidden="false" customHeight="false" outlineLevel="0" collapsed="false">
      <c r="A17" s="0" t="n">
        <v>16</v>
      </c>
      <c r="B17" s="37" t="s">
        <v>568</v>
      </c>
      <c r="E17" s="0" t="n">
        <v>25</v>
      </c>
      <c r="F17" s="0" t="n">
        <v>1</v>
      </c>
      <c r="G17" s="0" t="str">
        <f aca="false">_xlfn.CONCAT(osmotic_coeff!A18,"-",osmotic_coeff!E18,"-",osmotic_coeff!F18)</f>
        <v>PAR/ENG1998-Na2SiO3-</v>
      </c>
      <c r="H17" s="0" t="n">
        <v>1</v>
      </c>
      <c r="I17" s="0" t="n">
        <v>1000</v>
      </c>
      <c r="J17" s="0" t="s">
        <v>551</v>
      </c>
      <c r="M17" s="0" t="str">
        <f aca="false">osmotic_coeff!H18</f>
        <v>2.3725</v>
      </c>
      <c r="N17" s="0" t="s">
        <v>552</v>
      </c>
      <c r="O17" s="0" t="n">
        <v>1</v>
      </c>
      <c r="P17" s="0" t="s">
        <v>551</v>
      </c>
      <c r="Q17" s="0" t="str">
        <f aca="false">osmotic_coeff!K18</f>
        <v>0.8028</v>
      </c>
      <c r="R17" s="0" t="str">
        <f aca="false">osmotic_coeff!L18</f>
        <v>0.0078</v>
      </c>
    </row>
    <row r="18" customFormat="false" ht="14.5" hidden="false" customHeight="false" outlineLevel="0" collapsed="false">
      <c r="A18" s="0" t="n">
        <v>17</v>
      </c>
      <c r="B18" s="37" t="s">
        <v>569</v>
      </c>
      <c r="E18" s="0" t="n">
        <v>25</v>
      </c>
      <c r="F18" s="0" t="n">
        <v>1</v>
      </c>
      <c r="G18" s="0" t="str">
        <f aca="false">_xlfn.CONCAT(osmotic_coeff!A19,"-",osmotic_coeff!E19,"-",osmotic_coeff!F19)</f>
        <v>PAR/ENG1998-Na2SiO3-NaOH</v>
      </c>
      <c r="H18" s="0" t="n">
        <v>1</v>
      </c>
      <c r="I18" s="0" t="n">
        <v>1000</v>
      </c>
      <c r="J18" s="0" t="s">
        <v>551</v>
      </c>
      <c r="K18" s="0" t="str">
        <f aca="false">osmotic_coeff!I19</f>
        <v>0.0466</v>
      </c>
      <c r="L18" s="0" t="s">
        <v>552</v>
      </c>
      <c r="M18" s="0" t="str">
        <f aca="false">osmotic_coeff!H19</f>
        <v>0.0466</v>
      </c>
      <c r="N18" s="0" t="s">
        <v>552</v>
      </c>
      <c r="O18" s="0" t="n">
        <v>1</v>
      </c>
      <c r="P18" s="0" t="s">
        <v>551</v>
      </c>
      <c r="Q18" s="0" t="str">
        <f aca="false">osmotic_coeff!K19</f>
        <v>0.9625</v>
      </c>
      <c r="R18" s="0" t="str">
        <f aca="false">osmotic_coeff!L19</f>
        <v>0.0104</v>
      </c>
    </row>
    <row r="19" customFormat="false" ht="14.5" hidden="false" customHeight="false" outlineLevel="0" collapsed="false">
      <c r="A19" s="0" t="n">
        <v>18</v>
      </c>
      <c r="B19" s="37" t="s">
        <v>570</v>
      </c>
      <c r="E19" s="0" t="n">
        <v>25</v>
      </c>
      <c r="F19" s="0" t="n">
        <v>1</v>
      </c>
      <c r="G19" s="0" t="str">
        <f aca="false">_xlfn.CONCAT(osmotic_coeff!A20,"-",osmotic_coeff!E20,"-",osmotic_coeff!F20)</f>
        <v>PAR/ENG1998-Na2SiO3-NaOH</v>
      </c>
      <c r="H19" s="0" t="n">
        <v>1</v>
      </c>
      <c r="I19" s="0" t="n">
        <v>1000</v>
      </c>
      <c r="J19" s="0" t="s">
        <v>551</v>
      </c>
      <c r="K19" s="0" t="str">
        <f aca="false">osmotic_coeff!I20</f>
        <v>0.0468</v>
      </c>
      <c r="L19" s="0" t="s">
        <v>552</v>
      </c>
      <c r="M19" s="0" t="str">
        <f aca="false">osmotic_coeff!H20</f>
        <v>0.0468</v>
      </c>
      <c r="N19" s="0" t="s">
        <v>552</v>
      </c>
      <c r="O19" s="0" t="n">
        <v>1</v>
      </c>
      <c r="P19" s="0" t="s">
        <v>551</v>
      </c>
      <c r="Q19" s="0" t="str">
        <f aca="false">osmotic_coeff!K20</f>
        <v>0.9572</v>
      </c>
      <c r="R19" s="0" t="str">
        <f aca="false">osmotic_coeff!L20</f>
        <v>0.0103</v>
      </c>
    </row>
    <row r="20" customFormat="false" ht="14.5" hidden="false" customHeight="false" outlineLevel="0" collapsed="false">
      <c r="A20" s="0" t="n">
        <v>19</v>
      </c>
      <c r="B20" s="37" t="s">
        <v>571</v>
      </c>
      <c r="E20" s="0" t="n">
        <v>25</v>
      </c>
      <c r="F20" s="0" t="n">
        <v>1</v>
      </c>
      <c r="G20" s="0" t="str">
        <f aca="false">_xlfn.CONCAT(osmotic_coeff!A21,"-",osmotic_coeff!E21,"-",osmotic_coeff!F21)</f>
        <v>PAR/ENG1998-Na2SiO3-NaOH</v>
      </c>
      <c r="H20" s="0" t="n">
        <v>1</v>
      </c>
      <c r="I20" s="0" t="n">
        <v>1000</v>
      </c>
      <c r="J20" s="0" t="s">
        <v>551</v>
      </c>
      <c r="K20" s="0" t="str">
        <f aca="false">osmotic_coeff!I21</f>
        <v>0.0970</v>
      </c>
      <c r="L20" s="0" t="s">
        <v>552</v>
      </c>
      <c r="M20" s="0" t="str">
        <f aca="false">osmotic_coeff!H21</f>
        <v>0.0970</v>
      </c>
      <c r="N20" s="0" t="s">
        <v>552</v>
      </c>
      <c r="O20" s="0" t="n">
        <v>1</v>
      </c>
      <c r="P20" s="0" t="s">
        <v>551</v>
      </c>
      <c r="Q20" s="0" t="str">
        <f aca="false">osmotic_coeff!K21</f>
        <v>0.9267</v>
      </c>
      <c r="R20" s="0" t="str">
        <f aca="false">osmotic_coeff!L21</f>
        <v>0.0101</v>
      </c>
    </row>
    <row r="21" customFormat="false" ht="14.5" hidden="false" customHeight="false" outlineLevel="0" collapsed="false">
      <c r="A21" s="0" t="n">
        <v>20</v>
      </c>
      <c r="B21" s="37" t="s">
        <v>572</v>
      </c>
      <c r="E21" s="0" t="n">
        <v>25</v>
      </c>
      <c r="F21" s="0" t="n">
        <v>1</v>
      </c>
      <c r="G21" s="0" t="str">
        <f aca="false">_xlfn.CONCAT(osmotic_coeff!A22,"-",osmotic_coeff!E22,"-",osmotic_coeff!F22)</f>
        <v>PAR/ENG1998-Na2SiO3-NaOH</v>
      </c>
      <c r="H21" s="0" t="n">
        <v>1</v>
      </c>
      <c r="I21" s="0" t="n">
        <v>1000</v>
      </c>
      <c r="J21" s="0" t="s">
        <v>551</v>
      </c>
      <c r="K21" s="0" t="str">
        <f aca="false">osmotic_coeff!I22</f>
        <v>0.0973</v>
      </c>
      <c r="L21" s="0" t="s">
        <v>552</v>
      </c>
      <c r="M21" s="0" t="str">
        <f aca="false">osmotic_coeff!H22</f>
        <v>0.0973</v>
      </c>
      <c r="N21" s="0" t="s">
        <v>552</v>
      </c>
      <c r="O21" s="0" t="n">
        <v>1</v>
      </c>
      <c r="P21" s="0" t="s">
        <v>551</v>
      </c>
      <c r="Q21" s="0" t="str">
        <f aca="false">osmotic_coeff!K22</f>
        <v>0.9239</v>
      </c>
      <c r="R21" s="0" t="str">
        <f aca="false">osmotic_coeff!L22</f>
        <v>0.0100</v>
      </c>
    </row>
    <row r="22" customFormat="false" ht="14.5" hidden="false" customHeight="false" outlineLevel="0" collapsed="false">
      <c r="A22" s="0" t="n">
        <v>21</v>
      </c>
      <c r="B22" s="37" t="s">
        <v>573</v>
      </c>
      <c r="E22" s="0" t="n">
        <v>25</v>
      </c>
      <c r="F22" s="0" t="n">
        <v>1</v>
      </c>
      <c r="G22" s="0" t="str">
        <f aca="false">_xlfn.CONCAT(osmotic_coeff!A23,"-",osmotic_coeff!E23,"-",osmotic_coeff!F23)</f>
        <v>PAR/ENG1998-Na2SiO3-NaOH</v>
      </c>
      <c r="H22" s="0" t="n">
        <v>1</v>
      </c>
      <c r="I22" s="0" t="n">
        <v>1000</v>
      </c>
      <c r="J22" s="0" t="s">
        <v>551</v>
      </c>
      <c r="K22" s="0" t="str">
        <f aca="false">osmotic_coeff!I23</f>
        <v>0.1481</v>
      </c>
      <c r="L22" s="0" t="s">
        <v>552</v>
      </c>
      <c r="M22" s="0" t="str">
        <f aca="false">osmotic_coeff!H23</f>
        <v>0.1481</v>
      </c>
      <c r="N22" s="0" t="s">
        <v>552</v>
      </c>
      <c r="O22" s="0" t="n">
        <v>1</v>
      </c>
      <c r="P22" s="0" t="s">
        <v>551</v>
      </c>
      <c r="Q22" s="0" t="str">
        <f aca="false">osmotic_coeff!K23</f>
        <v>0.8816</v>
      </c>
      <c r="R22" s="0" t="str">
        <f aca="false">osmotic_coeff!L23</f>
        <v>0.0096</v>
      </c>
    </row>
    <row r="23" customFormat="false" ht="14.5" hidden="false" customHeight="false" outlineLevel="0" collapsed="false">
      <c r="A23" s="0" t="n">
        <v>22</v>
      </c>
      <c r="B23" s="37" t="s">
        <v>574</v>
      </c>
      <c r="E23" s="0" t="n">
        <v>25</v>
      </c>
      <c r="F23" s="0" t="n">
        <v>1</v>
      </c>
      <c r="G23" s="0" t="str">
        <f aca="false">_xlfn.CONCAT(osmotic_coeff!A24,"-",osmotic_coeff!E24,"-",osmotic_coeff!F24)</f>
        <v>PAR/ENG1998-Na2SiO3-NaOH</v>
      </c>
      <c r="H23" s="0" t="n">
        <v>1</v>
      </c>
      <c r="I23" s="0" t="n">
        <v>1000</v>
      </c>
      <c r="J23" s="0" t="s">
        <v>551</v>
      </c>
      <c r="K23" s="0" t="str">
        <f aca="false">osmotic_coeff!I24</f>
        <v>0.1465</v>
      </c>
      <c r="L23" s="0" t="s">
        <v>552</v>
      </c>
      <c r="M23" s="0" t="str">
        <f aca="false">osmotic_coeff!H24</f>
        <v>0.1465</v>
      </c>
      <c r="N23" s="0" t="s">
        <v>552</v>
      </c>
      <c r="O23" s="0" t="n">
        <v>1</v>
      </c>
      <c r="P23" s="0" t="s">
        <v>551</v>
      </c>
      <c r="Q23" s="0" t="str">
        <f aca="false">osmotic_coeff!K24</f>
        <v>0.8910</v>
      </c>
      <c r="R23" s="0" t="str">
        <f aca="false">osmotic_coeff!L24</f>
        <v>0.0097</v>
      </c>
    </row>
    <row r="24" customFormat="false" ht="14.5" hidden="false" customHeight="false" outlineLevel="0" collapsed="false">
      <c r="A24" s="0" t="n">
        <v>23</v>
      </c>
      <c r="B24" s="37" t="s">
        <v>575</v>
      </c>
      <c r="E24" s="0" t="n">
        <v>25</v>
      </c>
      <c r="F24" s="0" t="n">
        <v>1</v>
      </c>
      <c r="G24" s="0" t="str">
        <f aca="false">_xlfn.CONCAT(osmotic_coeff!A25,"-",osmotic_coeff!E25,"-",osmotic_coeff!F25)</f>
        <v>PAR/ENG1998-Na2SiO3-NaOH</v>
      </c>
      <c r="H24" s="0" t="n">
        <v>1</v>
      </c>
      <c r="I24" s="0" t="n">
        <v>1000</v>
      </c>
      <c r="J24" s="0" t="s">
        <v>551</v>
      </c>
      <c r="K24" s="0" t="str">
        <f aca="false">osmotic_coeff!I25</f>
        <v>0.3519</v>
      </c>
      <c r="L24" s="0" t="s">
        <v>552</v>
      </c>
      <c r="M24" s="0" t="str">
        <f aca="false">osmotic_coeff!H25</f>
        <v>0.3519</v>
      </c>
      <c r="N24" s="0" t="s">
        <v>552</v>
      </c>
      <c r="O24" s="0" t="n">
        <v>1</v>
      </c>
      <c r="P24" s="0" t="s">
        <v>551</v>
      </c>
      <c r="Q24" s="0" t="str">
        <f aca="false">osmotic_coeff!K25</f>
        <v>0.8440</v>
      </c>
      <c r="R24" s="0" t="str">
        <f aca="false">osmotic_coeff!L25</f>
        <v>0.0091</v>
      </c>
    </row>
    <row r="25" customFormat="false" ht="14.5" hidden="false" customHeight="false" outlineLevel="0" collapsed="false">
      <c r="A25" s="0" t="n">
        <v>24</v>
      </c>
      <c r="B25" s="37" t="s">
        <v>576</v>
      </c>
      <c r="E25" s="0" t="n">
        <v>25</v>
      </c>
      <c r="F25" s="0" t="n">
        <v>1</v>
      </c>
      <c r="G25" s="0" t="str">
        <f aca="false">_xlfn.CONCAT(osmotic_coeff!A26,"-",osmotic_coeff!E26,"-",osmotic_coeff!F26)</f>
        <v>PAR/ENG1998-Na2SiO3-NaOH</v>
      </c>
      <c r="H25" s="0" t="n">
        <v>1</v>
      </c>
      <c r="I25" s="0" t="n">
        <v>1000</v>
      </c>
      <c r="J25" s="0" t="s">
        <v>551</v>
      </c>
      <c r="K25" s="0" t="str">
        <f aca="false">osmotic_coeff!I26</f>
        <v>0.4740</v>
      </c>
      <c r="L25" s="0" t="s">
        <v>552</v>
      </c>
      <c r="M25" s="0" t="str">
        <f aca="false">osmotic_coeff!H26</f>
        <v>0.4740</v>
      </c>
      <c r="N25" s="0" t="s">
        <v>552</v>
      </c>
      <c r="O25" s="0" t="n">
        <v>1</v>
      </c>
      <c r="P25" s="0" t="s">
        <v>551</v>
      </c>
      <c r="Q25" s="0" t="str">
        <f aca="false">osmotic_coeff!K26</f>
        <v>0.8236</v>
      </c>
      <c r="R25" s="0" t="str">
        <f aca="false">osmotic_coeff!L26</f>
        <v>0.0088</v>
      </c>
    </row>
    <row r="26" customFormat="false" ht="14.5" hidden="false" customHeight="false" outlineLevel="0" collapsed="false">
      <c r="A26" s="0" t="n">
        <v>25</v>
      </c>
      <c r="B26" s="37" t="s">
        <v>577</v>
      </c>
      <c r="E26" s="0" t="n">
        <v>25</v>
      </c>
      <c r="F26" s="0" t="n">
        <v>1</v>
      </c>
      <c r="G26" s="0" t="str">
        <f aca="false">_xlfn.CONCAT(osmotic_coeff!A27,"-",osmotic_coeff!E27,"-",osmotic_coeff!F27)</f>
        <v>PAR/ENG1998-Na2SiO3-NaOH</v>
      </c>
      <c r="H26" s="0" t="n">
        <v>1</v>
      </c>
      <c r="I26" s="0" t="n">
        <v>1000</v>
      </c>
      <c r="J26" s="0" t="s">
        <v>551</v>
      </c>
      <c r="K26" s="0" t="str">
        <f aca="false">osmotic_coeff!I27</f>
        <v>0.5289</v>
      </c>
      <c r="L26" s="0" t="s">
        <v>552</v>
      </c>
      <c r="M26" s="0" t="str">
        <f aca="false">osmotic_coeff!H27</f>
        <v>0.5289</v>
      </c>
      <c r="N26" s="0" t="s">
        <v>552</v>
      </c>
      <c r="O26" s="0" t="n">
        <v>1</v>
      </c>
      <c r="P26" s="0" t="s">
        <v>551</v>
      </c>
      <c r="Q26" s="0" t="str">
        <f aca="false">osmotic_coeff!K27</f>
        <v>0.8175</v>
      </c>
      <c r="R26" s="0" t="str">
        <f aca="false">osmotic_coeff!L27</f>
        <v>0.0087</v>
      </c>
    </row>
    <row r="27" customFormat="false" ht="14.5" hidden="false" customHeight="false" outlineLevel="0" collapsed="false">
      <c r="A27" s="0" t="n">
        <v>26</v>
      </c>
      <c r="B27" s="37" t="s">
        <v>578</v>
      </c>
      <c r="E27" s="0" t="n">
        <v>25</v>
      </c>
      <c r="F27" s="0" t="n">
        <v>1</v>
      </c>
      <c r="G27" s="0" t="str">
        <f aca="false">_xlfn.CONCAT(osmotic_coeff!A28,"-",osmotic_coeff!E28,"-",osmotic_coeff!F28)</f>
        <v>PAR/ENG1998-Na2SiO3-NaOH</v>
      </c>
      <c r="H27" s="0" t="n">
        <v>1</v>
      </c>
      <c r="I27" s="0" t="n">
        <v>1000</v>
      </c>
      <c r="J27" s="0" t="s">
        <v>551</v>
      </c>
      <c r="K27" s="0" t="str">
        <f aca="false">osmotic_coeff!I28</f>
        <v>0.2335</v>
      </c>
      <c r="L27" s="0" t="s">
        <v>552</v>
      </c>
      <c r="M27" s="0" t="str">
        <f aca="false">osmotic_coeff!H28</f>
        <v>0.2335</v>
      </c>
      <c r="N27" s="0" t="s">
        <v>552</v>
      </c>
      <c r="O27" s="0" t="n">
        <v>1</v>
      </c>
      <c r="P27" s="0" t="s">
        <v>551</v>
      </c>
      <c r="Q27" s="0" t="str">
        <f aca="false">osmotic_coeff!K28</f>
        <v>0.8624</v>
      </c>
      <c r="R27" s="0" t="str">
        <f aca="false">osmotic_coeff!L28</f>
        <v>0.0094</v>
      </c>
    </row>
    <row r="28" customFormat="false" ht="14.5" hidden="false" customHeight="false" outlineLevel="0" collapsed="false">
      <c r="A28" s="0" t="n">
        <v>27</v>
      </c>
      <c r="B28" s="37" t="s">
        <v>579</v>
      </c>
      <c r="E28" s="0" t="n">
        <v>25</v>
      </c>
      <c r="F28" s="0" t="n">
        <v>1</v>
      </c>
      <c r="G28" s="0" t="str">
        <f aca="false">_xlfn.CONCAT(osmotic_coeff!A29,"-",osmotic_coeff!E29,"-",osmotic_coeff!F29)</f>
        <v>PAR/ENG1998-Na2SiO3-NaOH</v>
      </c>
      <c r="H28" s="0" t="n">
        <v>1</v>
      </c>
      <c r="I28" s="0" t="n">
        <v>1000</v>
      </c>
      <c r="J28" s="0" t="s">
        <v>551</v>
      </c>
      <c r="K28" s="0" t="str">
        <f aca="false">osmotic_coeff!I29</f>
        <v>0.2338</v>
      </c>
      <c r="L28" s="0" t="s">
        <v>552</v>
      </c>
      <c r="M28" s="0" t="str">
        <f aca="false">osmotic_coeff!H29</f>
        <v>0.2338</v>
      </c>
      <c r="N28" s="0" t="s">
        <v>552</v>
      </c>
      <c r="O28" s="0" t="n">
        <v>1</v>
      </c>
      <c r="P28" s="0" t="s">
        <v>551</v>
      </c>
      <c r="Q28" s="0" t="str">
        <f aca="false">osmotic_coeff!K29</f>
        <v>0.8611</v>
      </c>
      <c r="R28" s="0" t="str">
        <f aca="false">osmotic_coeff!L29</f>
        <v>0.0093</v>
      </c>
    </row>
    <row r="29" customFormat="false" ht="14.5" hidden="false" customHeight="false" outlineLevel="0" collapsed="false">
      <c r="A29" s="0" t="n">
        <v>28</v>
      </c>
      <c r="B29" s="37" t="s">
        <v>580</v>
      </c>
      <c r="E29" s="0" t="n">
        <v>25</v>
      </c>
      <c r="F29" s="0" t="n">
        <v>1</v>
      </c>
      <c r="G29" s="0" t="str">
        <f aca="false">_xlfn.CONCAT(osmotic_coeff!A30,"-",osmotic_coeff!E30,"-",osmotic_coeff!F30)</f>
        <v>PAR/ENG1998-Na2SiO3-NaOH</v>
      </c>
      <c r="H29" s="0" t="n">
        <v>1</v>
      </c>
      <c r="I29" s="0" t="n">
        <v>1000</v>
      </c>
      <c r="J29" s="0" t="s">
        <v>551</v>
      </c>
      <c r="K29" s="0" t="str">
        <f aca="false">osmotic_coeff!I30</f>
        <v>0.3557</v>
      </c>
      <c r="L29" s="0" t="s">
        <v>552</v>
      </c>
      <c r="M29" s="0" t="str">
        <f aca="false">osmotic_coeff!H30</f>
        <v>0.3557</v>
      </c>
      <c r="N29" s="0" t="s">
        <v>552</v>
      </c>
      <c r="O29" s="0" t="n">
        <v>1</v>
      </c>
      <c r="P29" s="0" t="s">
        <v>551</v>
      </c>
      <c r="Q29" s="0" t="str">
        <f aca="false">osmotic_coeff!K30</f>
        <v>0.8352</v>
      </c>
      <c r="R29" s="0" t="str">
        <f aca="false">osmotic_coeff!L30</f>
        <v>0.0090</v>
      </c>
    </row>
    <row r="30" customFormat="false" ht="14.5" hidden="false" customHeight="false" outlineLevel="0" collapsed="false">
      <c r="A30" s="0" t="n">
        <v>29</v>
      </c>
      <c r="B30" s="37" t="s">
        <v>581</v>
      </c>
      <c r="E30" s="0" t="n">
        <v>25</v>
      </c>
      <c r="F30" s="0" t="n">
        <v>1</v>
      </c>
      <c r="G30" s="0" t="str">
        <f aca="false">_xlfn.CONCAT(osmotic_coeff!A31,"-",osmotic_coeff!E31,"-",osmotic_coeff!F31)</f>
        <v>PAR/ENG1998-Na2SiO3-NaOH</v>
      </c>
      <c r="H30" s="0" t="n">
        <v>1</v>
      </c>
      <c r="I30" s="0" t="n">
        <v>1000</v>
      </c>
      <c r="J30" s="0" t="s">
        <v>551</v>
      </c>
      <c r="K30" s="0" t="str">
        <f aca="false">osmotic_coeff!I31</f>
        <v>0.4731</v>
      </c>
      <c r="L30" s="0" t="s">
        <v>552</v>
      </c>
      <c r="M30" s="0" t="str">
        <f aca="false">osmotic_coeff!H31</f>
        <v>0.4731</v>
      </c>
      <c r="N30" s="0" t="s">
        <v>552</v>
      </c>
      <c r="O30" s="0" t="n">
        <v>1</v>
      </c>
      <c r="P30" s="0" t="s">
        <v>551</v>
      </c>
      <c r="Q30" s="0" t="str">
        <f aca="false">osmotic_coeff!K31</f>
        <v>0.8253</v>
      </c>
      <c r="R30" s="0" t="str">
        <f aca="false">osmotic_coeff!L31</f>
        <v>0.0088</v>
      </c>
    </row>
    <row r="31" customFormat="false" ht="14.5" hidden="false" customHeight="false" outlineLevel="0" collapsed="false">
      <c r="A31" s="0" t="n">
        <v>30</v>
      </c>
      <c r="B31" s="37" t="s">
        <v>582</v>
      </c>
      <c r="E31" s="0" t="n">
        <v>25</v>
      </c>
      <c r="F31" s="0" t="n">
        <v>1</v>
      </c>
      <c r="G31" s="0" t="str">
        <f aca="false">_xlfn.CONCAT(osmotic_coeff!A32,"-",osmotic_coeff!E32,"-",osmotic_coeff!F32)</f>
        <v>PAR/ENG1998-Na2SiO3-NaOH</v>
      </c>
      <c r="H31" s="0" t="n">
        <v>1</v>
      </c>
      <c r="I31" s="0" t="n">
        <v>1000</v>
      </c>
      <c r="J31" s="0" t="s">
        <v>551</v>
      </c>
      <c r="K31" s="0" t="str">
        <f aca="false">osmotic_coeff!I32</f>
        <v>0.5263</v>
      </c>
      <c r="L31" s="0" t="s">
        <v>552</v>
      </c>
      <c r="M31" s="0" t="str">
        <f aca="false">osmotic_coeff!H32</f>
        <v>0.5263</v>
      </c>
      <c r="N31" s="0" t="s">
        <v>552</v>
      </c>
      <c r="O31" s="0" t="n">
        <v>1</v>
      </c>
      <c r="P31" s="0" t="s">
        <v>551</v>
      </c>
      <c r="Q31" s="0" t="str">
        <f aca="false">osmotic_coeff!K32</f>
        <v>0.8216</v>
      </c>
      <c r="R31" s="0" t="str">
        <f aca="false">osmotic_coeff!L32</f>
        <v>0.0087</v>
      </c>
    </row>
    <row r="32" customFormat="false" ht="14.5" hidden="false" customHeight="false" outlineLevel="0" collapsed="false">
      <c r="A32" s="0" t="n">
        <v>31</v>
      </c>
      <c r="B32" s="37" t="s">
        <v>583</v>
      </c>
      <c r="E32" s="0" t="n">
        <v>25</v>
      </c>
      <c r="F32" s="0" t="n">
        <v>1</v>
      </c>
      <c r="G32" s="0" t="str">
        <f aca="false">_xlfn.CONCAT(osmotic_coeff!A33,"-",osmotic_coeff!E33,"-",osmotic_coeff!F33)</f>
        <v>PAR/ENG1998-Na2SiO3-NaOH</v>
      </c>
      <c r="H32" s="0" t="n">
        <v>1</v>
      </c>
      <c r="I32" s="0" t="n">
        <v>1000</v>
      </c>
      <c r="J32" s="0" t="s">
        <v>551</v>
      </c>
      <c r="K32" s="0" t="str">
        <f aca="false">osmotic_coeff!I33</f>
        <v>0.7859</v>
      </c>
      <c r="L32" s="0" t="s">
        <v>552</v>
      </c>
      <c r="M32" s="0" t="str">
        <f aca="false">osmotic_coeff!H33</f>
        <v>0.7859</v>
      </c>
      <c r="N32" s="0" t="s">
        <v>552</v>
      </c>
      <c r="O32" s="0" t="n">
        <v>1</v>
      </c>
      <c r="P32" s="0" t="s">
        <v>551</v>
      </c>
      <c r="Q32" s="0" t="str">
        <f aca="false">osmotic_coeff!K33</f>
        <v>0.8222</v>
      </c>
      <c r="R32" s="0" t="str">
        <f aca="false">osmotic_coeff!L33</f>
        <v>0.0085</v>
      </c>
    </row>
    <row r="33" customFormat="false" ht="14.5" hidden="false" customHeight="false" outlineLevel="0" collapsed="false">
      <c r="A33" s="0" t="n">
        <v>32</v>
      </c>
      <c r="B33" s="37" t="s">
        <v>584</v>
      </c>
      <c r="E33" s="0" t="n">
        <v>25</v>
      </c>
      <c r="F33" s="0" t="n">
        <v>1</v>
      </c>
      <c r="G33" s="0" t="str">
        <f aca="false">_xlfn.CONCAT(osmotic_coeff!A34,"-",osmotic_coeff!E34,"-",osmotic_coeff!F34)</f>
        <v>PAR/ENG1998-Na2SiO3-NaOH</v>
      </c>
      <c r="H33" s="0" t="n">
        <v>1</v>
      </c>
      <c r="I33" s="0" t="n">
        <v>1000</v>
      </c>
      <c r="J33" s="0" t="s">
        <v>551</v>
      </c>
      <c r="K33" s="0" t="str">
        <f aca="false">osmotic_coeff!I34</f>
        <v>1.0186</v>
      </c>
      <c r="L33" s="0" t="s">
        <v>552</v>
      </c>
      <c r="M33" s="0" t="str">
        <f aca="false">osmotic_coeff!H34</f>
        <v>1.0186</v>
      </c>
      <c r="N33" s="0" t="s">
        <v>552</v>
      </c>
      <c r="O33" s="0" t="n">
        <v>1</v>
      </c>
      <c r="P33" s="0" t="s">
        <v>551</v>
      </c>
      <c r="Q33" s="0" t="str">
        <f aca="false">osmotic_coeff!K34</f>
        <v>0.8408</v>
      </c>
      <c r="R33" s="0" t="str">
        <f aca="false">osmotic_coeff!L34</f>
        <v>0.0085</v>
      </c>
    </row>
    <row r="34" customFormat="false" ht="14.5" hidden="false" customHeight="false" outlineLevel="0" collapsed="false">
      <c r="A34" s="0" t="n">
        <v>33</v>
      </c>
      <c r="B34" s="37" t="s">
        <v>585</v>
      </c>
      <c r="E34" s="0" t="n">
        <v>25</v>
      </c>
      <c r="F34" s="0" t="n">
        <v>1</v>
      </c>
      <c r="G34" s="0" t="str">
        <f aca="false">_xlfn.CONCAT(osmotic_coeff!A35,"-",osmotic_coeff!E35,"-",osmotic_coeff!F35)</f>
        <v>PAR/ENG1998-Na2SiO3-NaOH</v>
      </c>
      <c r="H34" s="0" t="n">
        <v>1</v>
      </c>
      <c r="I34" s="0" t="n">
        <v>1000</v>
      </c>
      <c r="J34" s="0" t="s">
        <v>551</v>
      </c>
      <c r="K34" s="0" t="str">
        <f aca="false">osmotic_coeff!I35</f>
        <v>1.3269</v>
      </c>
      <c r="L34" s="0" t="s">
        <v>552</v>
      </c>
      <c r="M34" s="0" t="str">
        <f aca="false">osmotic_coeff!H35</f>
        <v>1.3269</v>
      </c>
      <c r="N34" s="0" t="s">
        <v>552</v>
      </c>
      <c r="O34" s="0" t="n">
        <v>1</v>
      </c>
      <c r="P34" s="0" t="s">
        <v>551</v>
      </c>
      <c r="Q34" s="0" t="str">
        <f aca="false">osmotic_coeff!K35</f>
        <v>0.8843</v>
      </c>
      <c r="R34" s="0" t="str">
        <f aca="false">osmotic_coeff!L35</f>
        <v>0.0085</v>
      </c>
    </row>
    <row r="35" customFormat="false" ht="14.5" hidden="false" customHeight="false" outlineLevel="0" collapsed="false">
      <c r="A35" s="0" t="n">
        <v>34</v>
      </c>
      <c r="B35" s="37" t="s">
        <v>586</v>
      </c>
      <c r="E35" s="0" t="n">
        <v>25</v>
      </c>
      <c r="F35" s="0" t="n">
        <v>1</v>
      </c>
      <c r="G35" s="0" t="str">
        <f aca="false">_xlfn.CONCAT(osmotic_coeff!A36,"-",osmotic_coeff!E36,"-",osmotic_coeff!F36)</f>
        <v>PAR/ENG1998-Na2SiO3-NaOH</v>
      </c>
      <c r="H35" s="0" t="n">
        <v>1</v>
      </c>
      <c r="I35" s="0" t="n">
        <v>1000</v>
      </c>
      <c r="J35" s="0" t="s">
        <v>551</v>
      </c>
      <c r="K35" s="0" t="str">
        <f aca="false">osmotic_coeff!I36</f>
        <v>1.3246</v>
      </c>
      <c r="L35" s="0" t="s">
        <v>552</v>
      </c>
      <c r="M35" s="0" t="str">
        <f aca="false">osmotic_coeff!H36</f>
        <v>1.3246</v>
      </c>
      <c r="N35" s="0" t="s">
        <v>552</v>
      </c>
      <c r="O35" s="0" t="n">
        <v>1</v>
      </c>
      <c r="P35" s="0" t="s">
        <v>551</v>
      </c>
      <c r="Q35" s="0" t="str">
        <f aca="false">osmotic_coeff!K36</f>
        <v>0.8858</v>
      </c>
      <c r="R35" s="0" t="str">
        <f aca="false">osmotic_coeff!L36</f>
        <v>0.0086</v>
      </c>
    </row>
    <row r="36" customFormat="false" ht="14.5" hidden="false" customHeight="false" outlineLevel="0" collapsed="false">
      <c r="A36" s="0" t="n">
        <v>35</v>
      </c>
      <c r="B36" s="37" t="s">
        <v>587</v>
      </c>
      <c r="E36" s="0" t="n">
        <v>25</v>
      </c>
      <c r="F36" s="0" t="n">
        <v>1</v>
      </c>
      <c r="G36" s="0" t="str">
        <f aca="false">_xlfn.CONCAT(osmotic_coeff!A37,"-",osmotic_coeff!E37,"-",osmotic_coeff!F37)</f>
        <v>PAR/ENG1998-Na2SiO3-NaOH</v>
      </c>
      <c r="H36" s="0" t="n">
        <v>1</v>
      </c>
      <c r="I36" s="0" t="n">
        <v>1000</v>
      </c>
      <c r="J36" s="0" t="s">
        <v>551</v>
      </c>
      <c r="K36" s="0" t="str">
        <f aca="false">osmotic_coeff!I37</f>
        <v>1.4967</v>
      </c>
      <c r="L36" s="0" t="s">
        <v>552</v>
      </c>
      <c r="M36" s="0" t="str">
        <f aca="false">osmotic_coeff!H37</f>
        <v>1.4967</v>
      </c>
      <c r="N36" s="0" t="s">
        <v>552</v>
      </c>
      <c r="O36" s="0" t="n">
        <v>1</v>
      </c>
      <c r="P36" s="0" t="s">
        <v>551</v>
      </c>
      <c r="Q36" s="0" t="str">
        <f aca="false">osmotic_coeff!K37</f>
        <v>0.9019</v>
      </c>
      <c r="R36" s="0" t="str">
        <f aca="false">osmotic_coeff!L37</f>
        <v>0.0085</v>
      </c>
    </row>
    <row r="37" customFormat="false" ht="14.5" hidden="false" customHeight="false" outlineLevel="0" collapsed="false">
      <c r="A37" s="0" t="n">
        <v>36</v>
      </c>
      <c r="B37" s="37" t="s">
        <v>588</v>
      </c>
      <c r="E37" s="0" t="n">
        <v>25</v>
      </c>
      <c r="F37" s="0" t="n">
        <v>1</v>
      </c>
      <c r="G37" s="0" t="str">
        <f aca="false">_xlfn.CONCAT(osmotic_coeff!A38,"-",osmotic_coeff!E38,"-",osmotic_coeff!F38)</f>
        <v>PAR/ENG1998-Na2SiO3-NaOH</v>
      </c>
      <c r="H37" s="0" t="n">
        <v>1</v>
      </c>
      <c r="I37" s="0" t="n">
        <v>1000</v>
      </c>
      <c r="J37" s="0" t="s">
        <v>551</v>
      </c>
      <c r="K37" s="0" t="str">
        <f aca="false">osmotic_coeff!I38</f>
        <v>1.6635</v>
      </c>
      <c r="L37" s="0" t="s">
        <v>552</v>
      </c>
      <c r="M37" s="0" t="str">
        <f aca="false">osmotic_coeff!H38</f>
        <v>1.6635</v>
      </c>
      <c r="N37" s="0" t="s">
        <v>552</v>
      </c>
      <c r="O37" s="0" t="n">
        <v>1</v>
      </c>
      <c r="P37" s="0" t="s">
        <v>551</v>
      </c>
      <c r="Q37" s="0" t="str">
        <f aca="false">osmotic_coeff!K38</f>
        <v>0.9326</v>
      </c>
      <c r="R37" s="0" t="str">
        <f aca="false">osmotic_coeff!L38</f>
        <v>0.0086</v>
      </c>
    </row>
    <row r="38" customFormat="false" ht="14.5" hidden="false" customHeight="false" outlineLevel="0" collapsed="false">
      <c r="A38" s="0" t="n">
        <v>37</v>
      </c>
      <c r="B38" s="37" t="s">
        <v>589</v>
      </c>
      <c r="E38" s="0" t="n">
        <v>25</v>
      </c>
      <c r="F38" s="0" t="n">
        <v>1</v>
      </c>
      <c r="G38" s="0" t="str">
        <f aca="false">_xlfn.CONCAT(osmotic_coeff!A39,"-",osmotic_coeff!E39,"-",osmotic_coeff!F39)</f>
        <v>PAR/ENG1998-Na2SiO3-NaOH</v>
      </c>
      <c r="H38" s="0" t="n">
        <v>1</v>
      </c>
      <c r="I38" s="0" t="n">
        <v>1000</v>
      </c>
      <c r="J38" s="0" t="s">
        <v>551</v>
      </c>
      <c r="K38" s="0" t="str">
        <f aca="false">osmotic_coeff!I39</f>
        <v>1.6629</v>
      </c>
      <c r="L38" s="0" t="s">
        <v>552</v>
      </c>
      <c r="M38" s="0" t="str">
        <f aca="false">osmotic_coeff!H39</f>
        <v>1.6629</v>
      </c>
      <c r="N38" s="0" t="s">
        <v>552</v>
      </c>
      <c r="O38" s="0" t="n">
        <v>1</v>
      </c>
      <c r="P38" s="0" t="s">
        <v>551</v>
      </c>
      <c r="Q38" s="0" t="str">
        <f aca="false">osmotic_coeff!K39</f>
        <v>0.9329</v>
      </c>
      <c r="R38" s="0" t="str">
        <f aca="false">osmotic_coeff!L39</f>
        <v>0.0086</v>
      </c>
    </row>
    <row r="39" customFormat="false" ht="14.5" hidden="false" customHeight="false" outlineLevel="0" collapsed="false">
      <c r="A39" s="0" t="n">
        <v>38</v>
      </c>
      <c r="B39" s="37" t="s">
        <v>590</v>
      </c>
      <c r="E39" s="0" t="n">
        <v>25</v>
      </c>
      <c r="F39" s="0" t="n">
        <v>1</v>
      </c>
      <c r="G39" s="0" t="str">
        <f aca="false">_xlfn.CONCAT(osmotic_coeff!A40,"-",osmotic_coeff!E40,"-",osmotic_coeff!F40)</f>
        <v>PAR/ENG1998-Na2SiO3-NaOH</v>
      </c>
      <c r="H39" s="0" t="n">
        <v>1</v>
      </c>
      <c r="I39" s="0" t="n">
        <v>1000</v>
      </c>
      <c r="J39" s="0" t="s">
        <v>551</v>
      </c>
      <c r="K39" s="0" t="str">
        <f aca="false">osmotic_coeff!I40</f>
        <v>0.7846</v>
      </c>
      <c r="L39" s="0" t="s">
        <v>552</v>
      </c>
      <c r="M39" s="0" t="str">
        <f aca="false">osmotic_coeff!H40</f>
        <v>0.7846</v>
      </c>
      <c r="N39" s="0" t="s">
        <v>552</v>
      </c>
      <c r="O39" s="0" t="n">
        <v>1</v>
      </c>
      <c r="P39" s="0" t="s">
        <v>551</v>
      </c>
      <c r="Q39" s="0" t="str">
        <f aca="false">osmotic_coeff!K40</f>
        <v>0.8236</v>
      </c>
      <c r="R39" s="0" t="str">
        <f aca="false">osmotic_coeff!L40</f>
        <v>0.0085</v>
      </c>
    </row>
    <row r="40" customFormat="false" ht="14.5" hidden="false" customHeight="false" outlineLevel="0" collapsed="false">
      <c r="A40" s="0" t="n">
        <v>39</v>
      </c>
      <c r="B40" s="37" t="s">
        <v>591</v>
      </c>
      <c r="E40" s="0" t="n">
        <v>25</v>
      </c>
      <c r="F40" s="0" t="n">
        <v>1</v>
      </c>
      <c r="G40" s="0" t="str">
        <f aca="false">_xlfn.CONCAT(osmotic_coeff!A41,"-",osmotic_coeff!E41,"-",osmotic_coeff!F41)</f>
        <v>PAR/ENG1998-Na2SiO3-NaOH</v>
      </c>
      <c r="H40" s="0" t="n">
        <v>1</v>
      </c>
      <c r="I40" s="0" t="n">
        <v>1000</v>
      </c>
      <c r="J40" s="0" t="s">
        <v>551</v>
      </c>
      <c r="K40" s="0" t="str">
        <f aca="false">osmotic_coeff!I41</f>
        <v>0.9599</v>
      </c>
      <c r="L40" s="0" t="s">
        <v>552</v>
      </c>
      <c r="M40" s="0" t="str">
        <f aca="false">osmotic_coeff!H41</f>
        <v>0.9599</v>
      </c>
      <c r="N40" s="0" t="s">
        <v>552</v>
      </c>
      <c r="O40" s="0" t="n">
        <v>1</v>
      </c>
      <c r="P40" s="0" t="s">
        <v>551</v>
      </c>
      <c r="Q40" s="0" t="str">
        <f aca="false">osmotic_coeff!K41</f>
        <v>0.8323</v>
      </c>
      <c r="R40" s="0" t="str">
        <f aca="false">osmotic_coeff!L41</f>
        <v>0.0084</v>
      </c>
    </row>
    <row r="41" customFormat="false" ht="14.5" hidden="false" customHeight="false" outlineLevel="0" collapsed="false">
      <c r="A41" s="0" t="n">
        <v>40</v>
      </c>
      <c r="B41" s="37" t="s">
        <v>592</v>
      </c>
      <c r="E41" s="0" t="n">
        <v>25</v>
      </c>
      <c r="F41" s="0" t="n">
        <v>1</v>
      </c>
      <c r="G41" s="0" t="str">
        <f aca="false">_xlfn.CONCAT(osmotic_coeff!A42,"-",osmotic_coeff!E42,"-",osmotic_coeff!F42)</f>
        <v>PAR/ENG1998-Na2SiO3-NaOH</v>
      </c>
      <c r="H41" s="0" t="n">
        <v>1</v>
      </c>
      <c r="I41" s="0" t="n">
        <v>1000</v>
      </c>
      <c r="J41" s="0" t="s">
        <v>551</v>
      </c>
      <c r="K41" s="0" t="str">
        <f aca="false">osmotic_coeff!I42</f>
        <v>0.9582</v>
      </c>
      <c r="L41" s="0" t="s">
        <v>552</v>
      </c>
      <c r="M41" s="0" t="str">
        <f aca="false">osmotic_coeff!H42</f>
        <v>0.9582</v>
      </c>
      <c r="N41" s="0" t="s">
        <v>552</v>
      </c>
      <c r="O41" s="0" t="n">
        <v>1</v>
      </c>
      <c r="P41" s="0" t="s">
        <v>551</v>
      </c>
      <c r="Q41" s="0" t="str">
        <f aca="false">osmotic_coeff!K42</f>
        <v>0.8338</v>
      </c>
      <c r="R41" s="0" t="str">
        <f aca="false">osmotic_coeff!L42</f>
        <v>0.0085</v>
      </c>
    </row>
    <row r="42" customFormat="false" ht="14.5" hidden="false" customHeight="false" outlineLevel="0" collapsed="false">
      <c r="A42" s="0" t="n">
        <v>41</v>
      </c>
      <c r="B42" s="37" t="s">
        <v>593</v>
      </c>
      <c r="E42" s="0" t="n">
        <v>25</v>
      </c>
      <c r="F42" s="0" t="n">
        <v>1</v>
      </c>
      <c r="G42" s="0" t="str">
        <f aca="false">_xlfn.CONCAT(osmotic_coeff!A43,"-",osmotic_coeff!E43,"-",osmotic_coeff!F43)</f>
        <v>PAR/ENG1998-Na2SiO3-NaOH</v>
      </c>
      <c r="H42" s="0" t="n">
        <v>1</v>
      </c>
      <c r="I42" s="0" t="n">
        <v>1000</v>
      </c>
      <c r="J42" s="0" t="s">
        <v>551</v>
      </c>
      <c r="K42" s="0" t="str">
        <f aca="false">osmotic_coeff!I43</f>
        <v>1.0181</v>
      </c>
      <c r="L42" s="0" t="s">
        <v>552</v>
      </c>
      <c r="M42" s="0" t="str">
        <f aca="false">osmotic_coeff!H43</f>
        <v>1.0181</v>
      </c>
      <c r="N42" s="0" t="s">
        <v>552</v>
      </c>
      <c r="O42" s="0" t="n">
        <v>1</v>
      </c>
      <c r="P42" s="0" t="s">
        <v>551</v>
      </c>
      <c r="Q42" s="0" t="str">
        <f aca="false">osmotic_coeff!K43</f>
        <v>0.8412</v>
      </c>
      <c r="R42" s="0" t="str">
        <f aca="false">osmotic_coeff!L43</f>
        <v>0.0085</v>
      </c>
    </row>
    <row r="43" customFormat="false" ht="14.5" hidden="false" customHeight="false" outlineLevel="0" collapsed="false">
      <c r="A43" s="0" t="n">
        <v>42</v>
      </c>
      <c r="B43" s="37" t="s">
        <v>594</v>
      </c>
      <c r="E43" s="0" t="n">
        <v>25</v>
      </c>
      <c r="F43" s="0" t="n">
        <v>1</v>
      </c>
      <c r="G43" s="0" t="str">
        <f aca="false">_xlfn.CONCAT(osmotic_coeff!A44,"-",osmotic_coeff!E44,"-",osmotic_coeff!F44)</f>
        <v>PAR/ENG1998-Na2SiO3-NaOH</v>
      </c>
      <c r="H43" s="0" t="n">
        <v>1</v>
      </c>
      <c r="I43" s="0" t="n">
        <v>1000</v>
      </c>
      <c r="J43" s="0" t="s">
        <v>551</v>
      </c>
      <c r="K43" s="0" t="str">
        <f aca="false">osmotic_coeff!I44</f>
        <v>1.4954</v>
      </c>
      <c r="L43" s="0" t="s">
        <v>552</v>
      </c>
      <c r="M43" s="0" t="str">
        <f aca="false">osmotic_coeff!H44</f>
        <v>1.4954</v>
      </c>
      <c r="N43" s="0" t="s">
        <v>552</v>
      </c>
      <c r="O43" s="0" t="n">
        <v>1</v>
      </c>
      <c r="P43" s="0" t="s">
        <v>551</v>
      </c>
      <c r="Q43" s="0" t="str">
        <f aca="false">osmotic_coeff!K44</f>
        <v>0.9027</v>
      </c>
      <c r="R43" s="0" t="str">
        <f aca="false">osmotic_coeff!L44</f>
        <v>0.0085</v>
      </c>
    </row>
    <row r="44" customFormat="false" ht="14.5" hidden="false" customHeight="false" outlineLevel="0" collapsed="false">
      <c r="B44" s="37"/>
    </row>
    <row r="45" customFormat="false" ht="14.5" hidden="false" customHeight="false" outlineLevel="0" collapsed="false">
      <c r="B45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8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2" activePane="bottomLeft" state="frozen"/>
      <selection pane="topLeft" activeCell="A1" activeCellId="0" sqref="A1"/>
      <selection pane="bottomLeft" activeCell="A168" activeCellId="0" sqref="A168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4.09"/>
    <col collapsed="false" customWidth="true" hidden="false" outlineLevel="0" max="2" min="2" style="0" width="11.63"/>
    <col collapsed="false" customWidth="true" hidden="false" outlineLevel="0" max="4" min="4" style="0" width="11.09"/>
    <col collapsed="false" customWidth="true" hidden="false" outlineLevel="0" max="7" min="5" style="0" width="12"/>
    <col collapsed="false" customWidth="true" hidden="false" outlineLevel="0" max="10" min="8" style="0" width="21.82"/>
    <col collapsed="false" customWidth="true" hidden="false" outlineLevel="0" max="15" min="15" style="0" width="23.28"/>
    <col collapsed="false" customWidth="true" hidden="false" outlineLevel="0" max="16" min="16" style="0" width="6"/>
    <col collapsed="false" customWidth="true" hidden="false" outlineLevel="0" max="17" min="17" style="0" width="28.72"/>
    <col collapsed="false" customWidth="true" hidden="false" outlineLevel="0" max="19" min="19" style="0" width="23.18"/>
  </cols>
  <sheetData>
    <row r="1" s="4" customFormat="true" ht="20" hidden="false" customHeight="true" outlineLevel="0" collapsed="false">
      <c r="A1" s="4" t="s">
        <v>14</v>
      </c>
      <c r="B1" s="4" t="s">
        <v>289</v>
      </c>
      <c r="C1" s="5" t="s">
        <v>20</v>
      </c>
      <c r="D1" s="5" t="s">
        <v>18</v>
      </c>
      <c r="E1" s="19" t="s">
        <v>152</v>
      </c>
      <c r="F1" s="19" t="s">
        <v>153</v>
      </c>
      <c r="G1" s="19" t="s">
        <v>154</v>
      </c>
      <c r="H1" s="19" t="s">
        <v>155</v>
      </c>
      <c r="I1" s="19" t="s">
        <v>156</v>
      </c>
      <c r="J1" s="19" t="s">
        <v>157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402</v>
      </c>
      <c r="S1" s="4" t="s">
        <v>403</v>
      </c>
      <c r="W1" s="4" t="s">
        <v>294</v>
      </c>
      <c r="Z1" s="4" t="str">
        <f aca="false">H1</f>
        <v>electr1_concentration</v>
      </c>
      <c r="AB1" s="4" t="s">
        <v>402</v>
      </c>
      <c r="AC1" s="4" t="s">
        <v>403</v>
      </c>
      <c r="AH1" s="4" t="s">
        <v>404</v>
      </c>
    </row>
    <row r="2" s="7" customFormat="true" ht="15" hidden="false" customHeight="true" outlineLevel="0" collapsed="false">
      <c r="C2" s="8" t="s">
        <v>6</v>
      </c>
      <c r="D2" s="8"/>
      <c r="E2" s="21"/>
      <c r="F2" s="21"/>
      <c r="G2" s="21"/>
      <c r="H2" s="23" t="s">
        <v>163</v>
      </c>
      <c r="I2" s="23" t="s">
        <v>163</v>
      </c>
      <c r="J2" s="23" t="s">
        <v>163</v>
      </c>
      <c r="K2" s="23" t="s">
        <v>163</v>
      </c>
      <c r="L2" s="23" t="s">
        <v>163</v>
      </c>
      <c r="M2" s="23" t="s">
        <v>163</v>
      </c>
      <c r="N2" s="23" t="s">
        <v>163</v>
      </c>
      <c r="O2" s="29" t="s">
        <v>405</v>
      </c>
      <c r="P2" s="23"/>
      <c r="Q2" s="30" t="s">
        <v>406</v>
      </c>
      <c r="R2" s="23"/>
      <c r="S2" s="31" t="s">
        <v>407</v>
      </c>
      <c r="T2" s="23"/>
      <c r="U2" s="31" t="s">
        <v>408</v>
      </c>
      <c r="V2" s="23"/>
      <c r="Z2" s="7" t="s">
        <v>409</v>
      </c>
      <c r="AA2" s="7" t="s">
        <v>659</v>
      </c>
      <c r="AB2" s="7" t="s">
        <v>409</v>
      </c>
      <c r="AC2" s="7" t="s">
        <v>409</v>
      </c>
      <c r="AH2" s="7" t="s">
        <v>411</v>
      </c>
    </row>
    <row r="3" s="28" customFormat="true" ht="20" hidden="false" customHeight="true" outlineLevel="0" collapsed="false">
      <c r="A3" s="24"/>
      <c r="B3" s="24"/>
      <c r="C3" s="25"/>
      <c r="D3" s="25"/>
      <c r="E3" s="25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customFormat="false" ht="14.5" hidden="true" customHeight="false" outlineLevel="0" collapsed="false">
      <c r="A4" s="0" t="str">
        <f aca="false">references!B$4</f>
        <v>MAR/WAR1980</v>
      </c>
      <c r="B4" s="0" t="n">
        <v>1</v>
      </c>
      <c r="C4" s="0" t="n">
        <f aca="false">references_description!C$4</f>
        <v>25</v>
      </c>
      <c r="D4" s="0" t="str">
        <f aca="false">references_description!F$4</f>
        <v>SiO2(am)</v>
      </c>
      <c r="E4" s="0" t="str">
        <f aca="false">references_description!G$4</f>
        <v>NaCl</v>
      </c>
      <c r="H4" s="0" t="n">
        <v>0</v>
      </c>
      <c r="K4" s="0" t="n">
        <v>0.002208</v>
      </c>
      <c r="W4" s="0" t="s">
        <v>295</v>
      </c>
    </row>
    <row r="5" customFormat="false" ht="14.5" hidden="true" customHeight="false" outlineLevel="0" collapsed="false">
      <c r="A5" s="0" t="str">
        <f aca="false">references!B$4</f>
        <v>MAR/WAR1980</v>
      </c>
      <c r="B5" s="0" t="n">
        <v>2</v>
      </c>
      <c r="C5" s="0" t="n">
        <f aca="false">references_description!C$4</f>
        <v>25</v>
      </c>
      <c r="D5" s="0" t="str">
        <f aca="false">references_description!F$4</f>
        <v>SiO2(am)</v>
      </c>
      <c r="E5" s="0" t="str">
        <f aca="false">references_description!G$4</f>
        <v>NaCl</v>
      </c>
      <c r="H5" s="0" t="n">
        <v>0.51</v>
      </c>
      <c r="K5" s="0" t="n">
        <v>0.00196</v>
      </c>
    </row>
    <row r="6" customFormat="false" ht="14.5" hidden="true" customHeight="false" outlineLevel="0" collapsed="false">
      <c r="A6" s="0" t="str">
        <f aca="false">references!B$4</f>
        <v>MAR/WAR1980</v>
      </c>
      <c r="B6" s="0" t="n">
        <v>3</v>
      </c>
      <c r="C6" s="0" t="n">
        <f aca="false">references_description!C$4</f>
        <v>25</v>
      </c>
      <c r="D6" s="0" t="str">
        <f aca="false">references_description!F$4</f>
        <v>SiO2(am)</v>
      </c>
      <c r="E6" s="0" t="str">
        <f aca="false">references_description!G$4</f>
        <v>NaCl</v>
      </c>
      <c r="H6" s="0" t="n">
        <v>1.02</v>
      </c>
      <c r="K6" s="0" t="n">
        <v>0.00176</v>
      </c>
    </row>
    <row r="7" customFormat="false" ht="14.5" hidden="true" customHeight="false" outlineLevel="0" collapsed="false">
      <c r="A7" s="0" t="str">
        <f aca="false">references!B$4</f>
        <v>MAR/WAR1980</v>
      </c>
      <c r="B7" s="0" t="n">
        <v>4</v>
      </c>
      <c r="C7" s="0" t="n">
        <f aca="false">references_description!C$4</f>
        <v>25</v>
      </c>
      <c r="D7" s="0" t="str">
        <f aca="false">references_description!F$4</f>
        <v>SiO2(am)</v>
      </c>
      <c r="E7" s="0" t="str">
        <f aca="false">references_description!G$4</f>
        <v>NaCl</v>
      </c>
      <c r="H7" s="0" t="n">
        <v>1.55</v>
      </c>
      <c r="K7" s="0" t="n">
        <v>0.0016</v>
      </c>
    </row>
    <row r="8" customFormat="false" ht="14.5" hidden="true" customHeight="false" outlineLevel="0" collapsed="false">
      <c r="A8" s="0" t="str">
        <f aca="false">references!B$4</f>
        <v>MAR/WAR1980</v>
      </c>
      <c r="B8" s="0" t="n">
        <v>5</v>
      </c>
      <c r="C8" s="0" t="n">
        <f aca="false">references_description!C$4</f>
        <v>25</v>
      </c>
      <c r="D8" s="0" t="str">
        <f aca="false">references_description!F$4</f>
        <v>SiO2(am)</v>
      </c>
      <c r="E8" s="0" t="str">
        <f aca="false">references_description!G$4</f>
        <v>NaCl</v>
      </c>
      <c r="H8" s="0" t="n">
        <v>2.09</v>
      </c>
      <c r="K8" s="0" t="n">
        <v>0.00144</v>
      </c>
    </row>
    <row r="9" customFormat="false" ht="14.5" hidden="true" customHeight="false" outlineLevel="0" collapsed="false">
      <c r="A9" s="0" t="str">
        <f aca="false">references!B$4</f>
        <v>MAR/WAR1980</v>
      </c>
      <c r="B9" s="0" t="n">
        <v>6</v>
      </c>
      <c r="C9" s="0" t="n">
        <f aca="false">references_description!C$4</f>
        <v>25</v>
      </c>
      <c r="D9" s="0" t="str">
        <f aca="false">references_description!F$4</f>
        <v>SiO2(am)</v>
      </c>
      <c r="E9" s="0" t="str">
        <f aca="false">references_description!G$4</f>
        <v>NaCl</v>
      </c>
      <c r="H9" s="0" t="n">
        <v>2.64</v>
      </c>
      <c r="K9" s="0" t="n">
        <v>0.0013</v>
      </c>
    </row>
    <row r="10" customFormat="false" ht="14.5" hidden="true" customHeight="false" outlineLevel="0" collapsed="false">
      <c r="A10" s="0" t="str">
        <f aca="false">references!B$4</f>
        <v>MAR/WAR1980</v>
      </c>
      <c r="B10" s="0" t="n">
        <v>7</v>
      </c>
      <c r="C10" s="0" t="n">
        <f aca="false">references_description!C$4</f>
        <v>25</v>
      </c>
      <c r="D10" s="0" t="str">
        <f aca="false">references_description!F$4</f>
        <v>SiO2(am)</v>
      </c>
      <c r="E10" s="0" t="str">
        <f aca="false">references_description!G$4</f>
        <v>NaCl</v>
      </c>
      <c r="H10" s="0" t="n">
        <v>3.2</v>
      </c>
      <c r="K10" s="0" t="n">
        <v>0.00118</v>
      </c>
    </row>
    <row r="11" customFormat="false" ht="14.5" hidden="true" customHeight="false" outlineLevel="0" collapsed="false">
      <c r="A11" s="0" t="str">
        <f aca="false">references!B$4</f>
        <v>MAR/WAR1980</v>
      </c>
      <c r="B11" s="0" t="n">
        <v>8</v>
      </c>
      <c r="C11" s="0" t="n">
        <f aca="false">references_description!C$4</f>
        <v>25</v>
      </c>
      <c r="D11" s="0" t="str">
        <f aca="false">references_description!F$4</f>
        <v>SiO2(am)</v>
      </c>
      <c r="E11" s="0" t="str">
        <f aca="false">references_description!G$4</f>
        <v>NaCl</v>
      </c>
      <c r="H11" s="0" t="n">
        <v>3.78</v>
      </c>
      <c r="K11" s="0" t="n">
        <v>0.00107</v>
      </c>
    </row>
    <row r="12" customFormat="false" ht="14.5" hidden="true" customHeight="false" outlineLevel="0" collapsed="false">
      <c r="A12" s="0" t="str">
        <f aca="false">references!B$4</f>
        <v>MAR/WAR1980</v>
      </c>
      <c r="B12" s="0" t="n">
        <v>9</v>
      </c>
      <c r="C12" s="0" t="n">
        <f aca="false">references_description!C$4</f>
        <v>25</v>
      </c>
      <c r="D12" s="0" t="str">
        <f aca="false">references_description!F$4</f>
        <v>SiO2(am)</v>
      </c>
      <c r="E12" s="0" t="str">
        <f aca="false">references_description!G$4</f>
        <v>NaCl</v>
      </c>
      <c r="H12" s="0" t="n">
        <v>4.37</v>
      </c>
      <c r="K12" s="0" t="n">
        <v>0.000942</v>
      </c>
    </row>
    <row r="13" customFormat="false" ht="14.5" hidden="true" customHeight="false" outlineLevel="0" collapsed="false">
      <c r="A13" s="0" t="str">
        <f aca="false">references!B$4</f>
        <v>MAR/WAR1980</v>
      </c>
      <c r="B13" s="0" t="n">
        <v>10</v>
      </c>
      <c r="C13" s="0" t="n">
        <f aca="false">references_description!C$4</f>
        <v>25</v>
      </c>
      <c r="D13" s="0" t="str">
        <f aca="false">references_description!F$4</f>
        <v>SiO2(am)</v>
      </c>
      <c r="E13" s="0" t="str">
        <f aca="false">references_description!G$4</f>
        <v>NaCl</v>
      </c>
      <c r="H13" s="0" t="n">
        <v>4.98</v>
      </c>
      <c r="K13" s="0" t="n">
        <v>0.00085</v>
      </c>
    </row>
    <row r="14" customFormat="false" ht="14.5" hidden="true" customHeight="false" outlineLevel="0" collapsed="false">
      <c r="A14" s="0" t="str">
        <f aca="false">references!B$4</f>
        <v>MAR/WAR1980</v>
      </c>
      <c r="B14" s="0" t="n">
        <v>11</v>
      </c>
      <c r="C14" s="0" t="n">
        <f aca="false">references_description!C$4</f>
        <v>25</v>
      </c>
      <c r="D14" s="0" t="str">
        <f aca="false">references_description!F$4</f>
        <v>SiO2(am)</v>
      </c>
      <c r="E14" s="0" t="str">
        <f aca="false">references_description!G$4</f>
        <v>NaCl</v>
      </c>
      <c r="H14" s="0" t="n">
        <v>5.61</v>
      </c>
      <c r="K14" s="0" t="n">
        <v>0.000765</v>
      </c>
    </row>
    <row r="15" customFormat="false" ht="14.5" hidden="true" customHeight="false" outlineLevel="0" collapsed="false">
      <c r="A15" s="0" t="str">
        <f aca="false">references!B$4</f>
        <v>MAR/WAR1980</v>
      </c>
      <c r="B15" s="0" t="n">
        <v>12</v>
      </c>
      <c r="C15" s="0" t="n">
        <f aca="false">references_description!C$4</f>
        <v>25</v>
      </c>
      <c r="D15" s="0" t="str">
        <f aca="false">references_description!F$4</f>
        <v>SiO2(am)</v>
      </c>
      <c r="E15" s="0" t="str">
        <f aca="false">references_description!G$4</f>
        <v>NaCl</v>
      </c>
      <c r="H15" s="0" t="n">
        <v>6.14</v>
      </c>
      <c r="K15" s="0" t="n">
        <v>0.000676</v>
      </c>
      <c r="W15" s="0" t="s">
        <v>296</v>
      </c>
    </row>
    <row r="16" customFormat="false" ht="14.5" hidden="true" customHeight="false" outlineLevel="0" collapsed="false">
      <c r="A16" s="0" t="str">
        <f aca="false">references!B$4</f>
        <v>MAR/WAR1980</v>
      </c>
      <c r="B16" s="0" t="n">
        <v>1</v>
      </c>
      <c r="C16" s="0" t="n">
        <f aca="false">references_description!C$4</f>
        <v>25</v>
      </c>
      <c r="D16" s="0" t="str">
        <f aca="false">references_description!F$4</f>
        <v>SiO2(am)</v>
      </c>
      <c r="E16" s="0" t="str">
        <f aca="false">references_description!G$5</f>
        <v>KCl</v>
      </c>
      <c r="H16" s="0" t="n">
        <v>0</v>
      </c>
      <c r="K16" s="0" t="n">
        <v>0.00222</v>
      </c>
    </row>
    <row r="17" customFormat="false" ht="14.5" hidden="true" customHeight="false" outlineLevel="0" collapsed="false">
      <c r="A17" s="0" t="str">
        <f aca="false">references!B$4</f>
        <v>MAR/WAR1980</v>
      </c>
      <c r="B17" s="0" t="n">
        <v>2</v>
      </c>
      <c r="C17" s="0" t="n">
        <f aca="false">references_description!C$4</f>
        <v>25</v>
      </c>
      <c r="D17" s="0" t="str">
        <f aca="false">references_description!F$4</f>
        <v>SiO2(am)</v>
      </c>
      <c r="E17" s="0" t="str">
        <f aca="false">references_description!G$5</f>
        <v>KCl</v>
      </c>
      <c r="H17" s="0" t="n">
        <v>0.35</v>
      </c>
      <c r="K17" s="0" t="n">
        <v>0.00199</v>
      </c>
    </row>
    <row r="18" customFormat="false" ht="14.5" hidden="true" customHeight="false" outlineLevel="0" collapsed="false">
      <c r="A18" s="0" t="str">
        <f aca="false">references!B$4</f>
        <v>MAR/WAR1980</v>
      </c>
      <c r="B18" s="0" t="n">
        <v>3</v>
      </c>
      <c r="C18" s="0" t="n">
        <f aca="false">references_description!C$4</f>
        <v>25</v>
      </c>
      <c r="D18" s="0" t="str">
        <f aca="false">references_description!F$4</f>
        <v>SiO2(am)</v>
      </c>
      <c r="E18" s="0" t="str">
        <f aca="false">references_description!G$5</f>
        <v>KCl</v>
      </c>
      <c r="H18" s="0" t="n">
        <v>0.72</v>
      </c>
      <c r="K18" s="0" t="n">
        <v>0.00193</v>
      </c>
    </row>
    <row r="19" customFormat="false" ht="14.5" hidden="true" customHeight="false" outlineLevel="0" collapsed="false">
      <c r="A19" s="0" t="str">
        <f aca="false">references!B$4</f>
        <v>MAR/WAR1980</v>
      </c>
      <c r="B19" s="0" t="n">
        <v>4</v>
      </c>
      <c r="C19" s="0" t="n">
        <f aca="false">references_description!C$4</f>
        <v>25</v>
      </c>
      <c r="D19" s="0" t="str">
        <f aca="false">references_description!F$4</f>
        <v>SiO2(am)</v>
      </c>
      <c r="E19" s="0" t="str">
        <f aca="false">references_description!G$5</f>
        <v>KCl</v>
      </c>
      <c r="H19" s="0" t="n">
        <v>1.09</v>
      </c>
      <c r="K19" s="0" t="n">
        <v>0.00188</v>
      </c>
    </row>
    <row r="20" customFormat="false" ht="14.5" hidden="true" customHeight="false" outlineLevel="0" collapsed="false">
      <c r="A20" s="0" t="str">
        <f aca="false">references!B$4</f>
        <v>MAR/WAR1980</v>
      </c>
      <c r="B20" s="0" t="n">
        <v>5</v>
      </c>
      <c r="C20" s="0" t="n">
        <f aca="false">references_description!C$4</f>
        <v>25</v>
      </c>
      <c r="D20" s="0" t="str">
        <f aca="false">references_description!F$4</f>
        <v>SiO2(am)</v>
      </c>
      <c r="E20" s="0" t="str">
        <f aca="false">references_description!G$5</f>
        <v>KCl</v>
      </c>
      <c r="H20" s="0" t="n">
        <v>1.46</v>
      </c>
      <c r="K20" s="0" t="n">
        <v>0.00188</v>
      </c>
    </row>
    <row r="21" customFormat="false" ht="14.5" hidden="true" customHeight="false" outlineLevel="0" collapsed="false">
      <c r="A21" s="0" t="str">
        <f aca="false">references!B$4</f>
        <v>MAR/WAR1980</v>
      </c>
      <c r="B21" s="0" t="n">
        <v>6</v>
      </c>
      <c r="C21" s="0" t="n">
        <f aca="false">references_description!C$4</f>
        <v>25</v>
      </c>
      <c r="D21" s="0" t="str">
        <f aca="false">references_description!F$4</f>
        <v>SiO2(am)</v>
      </c>
      <c r="E21" s="0" t="str">
        <f aca="false">references_description!G$5</f>
        <v>KCl</v>
      </c>
      <c r="H21" s="0" t="n">
        <v>1.85</v>
      </c>
      <c r="K21" s="0" t="n">
        <v>0.00186</v>
      </c>
    </row>
    <row r="22" customFormat="false" ht="14.5" hidden="true" customHeight="false" outlineLevel="0" collapsed="false">
      <c r="A22" s="0" t="str">
        <f aca="false">references!B$4</f>
        <v>MAR/WAR1980</v>
      </c>
      <c r="B22" s="0" t="n">
        <v>7</v>
      </c>
      <c r="C22" s="0" t="n">
        <f aca="false">references_description!C$4</f>
        <v>25</v>
      </c>
      <c r="D22" s="0" t="str">
        <f aca="false">references_description!F$4</f>
        <v>SiO2(am)</v>
      </c>
      <c r="E22" s="0" t="str">
        <f aca="false">references_description!G$5</f>
        <v>KCl</v>
      </c>
      <c r="H22" s="0" t="n">
        <v>2.25</v>
      </c>
      <c r="K22" s="0" t="n">
        <v>0.00181</v>
      </c>
    </row>
    <row r="23" customFormat="false" ht="14.5" hidden="true" customHeight="false" outlineLevel="0" collapsed="false">
      <c r="A23" s="0" t="str">
        <f aca="false">references!B$4</f>
        <v>MAR/WAR1980</v>
      </c>
      <c r="B23" s="0" t="n">
        <v>8</v>
      </c>
      <c r="C23" s="0" t="n">
        <f aca="false">references_description!C$4</f>
        <v>25</v>
      </c>
      <c r="D23" s="0" t="str">
        <f aca="false">references_description!F$4</f>
        <v>SiO2(am)</v>
      </c>
      <c r="E23" s="0" t="str">
        <f aca="false">references_description!G$5</f>
        <v>KCl</v>
      </c>
      <c r="H23" s="0" t="n">
        <v>2.66</v>
      </c>
      <c r="K23" s="0" t="n">
        <v>0.00177</v>
      </c>
    </row>
    <row r="24" customFormat="false" ht="14.5" hidden="true" customHeight="false" outlineLevel="0" collapsed="false">
      <c r="A24" s="0" t="str">
        <f aca="false">references!B$4</f>
        <v>MAR/WAR1980</v>
      </c>
      <c r="B24" s="0" t="n">
        <v>9</v>
      </c>
      <c r="C24" s="0" t="n">
        <f aca="false">references_description!C$4</f>
        <v>25</v>
      </c>
      <c r="D24" s="0" t="str">
        <f aca="false">references_description!F$4</f>
        <v>SiO2(am)</v>
      </c>
      <c r="E24" s="0" t="str">
        <f aca="false">references_description!G$5</f>
        <v>KCl</v>
      </c>
      <c r="H24" s="0" t="n">
        <v>3.07</v>
      </c>
      <c r="K24" s="0" t="n">
        <v>0.00171</v>
      </c>
    </row>
    <row r="25" customFormat="false" ht="14.5" hidden="true" customHeight="false" outlineLevel="0" collapsed="false">
      <c r="A25" s="0" t="str">
        <f aca="false">references!B$4</f>
        <v>MAR/WAR1980</v>
      </c>
      <c r="B25" s="0" t="n">
        <v>10</v>
      </c>
      <c r="C25" s="0" t="n">
        <f aca="false">references_description!C$4</f>
        <v>25</v>
      </c>
      <c r="D25" s="0" t="str">
        <f aca="false">references_description!F$4</f>
        <v>SiO2(am)</v>
      </c>
      <c r="E25" s="0" t="str">
        <f aca="false">references_description!G$5</f>
        <v>KCl</v>
      </c>
      <c r="H25" s="0" t="n">
        <v>3.5</v>
      </c>
      <c r="K25" s="0" t="n">
        <v>0.00169</v>
      </c>
    </row>
    <row r="26" customFormat="false" ht="14.5" hidden="true" customHeight="false" outlineLevel="0" collapsed="false">
      <c r="A26" s="0" t="str">
        <f aca="false">references!B$4</f>
        <v>MAR/WAR1980</v>
      </c>
      <c r="B26" s="0" t="n">
        <v>11</v>
      </c>
      <c r="C26" s="0" t="n">
        <f aca="false">references_description!C$4</f>
        <v>25</v>
      </c>
      <c r="D26" s="0" t="str">
        <f aca="false">references_description!F$4</f>
        <v>SiO2(am)</v>
      </c>
      <c r="E26" s="0" t="str">
        <f aca="false">references_description!G$5</f>
        <v>KCl</v>
      </c>
      <c r="H26" s="0" t="n">
        <v>3.94</v>
      </c>
      <c r="K26" s="0" t="n">
        <v>0.00168</v>
      </c>
    </row>
    <row r="27" customFormat="false" ht="14.5" hidden="true" customHeight="false" outlineLevel="0" collapsed="false">
      <c r="A27" s="0" t="str">
        <f aca="false">references!B$4</f>
        <v>MAR/WAR1980</v>
      </c>
      <c r="B27" s="0" t="n">
        <v>12</v>
      </c>
      <c r="C27" s="0" t="n">
        <f aca="false">references_description!C$4</f>
        <v>25</v>
      </c>
      <c r="D27" s="0" t="str">
        <f aca="false">references_description!F$4</f>
        <v>SiO2(am)</v>
      </c>
      <c r="E27" s="0" t="str">
        <f aca="false">references_description!G$5</f>
        <v>KCl</v>
      </c>
      <c r="H27" s="0" t="n">
        <v>4.81</v>
      </c>
      <c r="K27" s="0" t="n">
        <v>0.00162</v>
      </c>
      <c r="W27" s="0" t="s">
        <v>296</v>
      </c>
    </row>
    <row r="28" customFormat="false" ht="14.5" hidden="true" customHeight="false" outlineLevel="0" collapsed="false">
      <c r="A28" s="0" t="str">
        <f aca="false">references!B$4</f>
        <v>MAR/WAR1980</v>
      </c>
      <c r="B28" s="0" t="n">
        <v>1</v>
      </c>
      <c r="C28" s="0" t="n">
        <f aca="false">references_description!C$4</f>
        <v>25</v>
      </c>
      <c r="D28" s="0" t="str">
        <f aca="false">references_description!F$4</f>
        <v>SiO2(am)</v>
      </c>
      <c r="E28" s="0" t="str">
        <f aca="false">references_description!G$6</f>
        <v>LiCl</v>
      </c>
      <c r="H28" s="0" t="n">
        <v>0</v>
      </c>
      <c r="K28" s="0" t="n">
        <v>0.00212</v>
      </c>
    </row>
    <row r="29" customFormat="false" ht="14.5" hidden="true" customHeight="false" outlineLevel="0" collapsed="false">
      <c r="A29" s="0" t="str">
        <f aca="false">references!B$4</f>
        <v>MAR/WAR1980</v>
      </c>
      <c r="B29" s="0" t="n">
        <v>2</v>
      </c>
      <c r="C29" s="0" t="n">
        <f aca="false">references_description!C$4</f>
        <v>25</v>
      </c>
      <c r="D29" s="0" t="str">
        <f aca="false">references_description!F$4</f>
        <v>SiO2(am)</v>
      </c>
      <c r="E29" s="0" t="str">
        <f aca="false">references_description!G$6</f>
        <v>LiCl</v>
      </c>
      <c r="H29" s="0" t="n">
        <v>0.51</v>
      </c>
      <c r="K29" s="0" t="n">
        <v>0.00181</v>
      </c>
    </row>
    <row r="30" customFormat="false" ht="14.5" hidden="true" customHeight="false" outlineLevel="0" collapsed="false">
      <c r="A30" s="0" t="str">
        <f aca="false">references!B$4</f>
        <v>MAR/WAR1980</v>
      </c>
      <c r="B30" s="0" t="n">
        <v>3</v>
      </c>
      <c r="C30" s="0" t="n">
        <f aca="false">references_description!C$4</f>
        <v>25</v>
      </c>
      <c r="D30" s="0" t="str">
        <f aca="false">references_description!F$4</f>
        <v>SiO2(am)</v>
      </c>
      <c r="E30" s="0" t="str">
        <f aca="false">references_description!G$6</f>
        <v>LiCl</v>
      </c>
      <c r="H30" s="0" t="n">
        <v>1.02</v>
      </c>
      <c r="K30" s="0" t="n">
        <v>0.00152</v>
      </c>
    </row>
    <row r="31" customFormat="false" ht="14.5" hidden="true" customHeight="false" outlineLevel="0" collapsed="false">
      <c r="A31" s="0" t="str">
        <f aca="false">references!B$4</f>
        <v>MAR/WAR1980</v>
      </c>
      <c r="B31" s="0" t="n">
        <v>4</v>
      </c>
      <c r="C31" s="0" t="n">
        <f aca="false">references_description!C$4</f>
        <v>25</v>
      </c>
      <c r="D31" s="0" t="str">
        <f aca="false">references_description!F$4</f>
        <v>SiO2(am)</v>
      </c>
      <c r="E31" s="0" t="str">
        <f aca="false">references_description!G$6</f>
        <v>LiCl</v>
      </c>
      <c r="H31" s="0" t="n">
        <v>1.55</v>
      </c>
      <c r="K31" s="0" t="n">
        <v>0.00133</v>
      </c>
    </row>
    <row r="32" customFormat="false" ht="14.5" hidden="true" customHeight="false" outlineLevel="0" collapsed="false">
      <c r="A32" s="0" t="str">
        <f aca="false">references!B$4</f>
        <v>MAR/WAR1980</v>
      </c>
      <c r="B32" s="0" t="n">
        <v>5</v>
      </c>
      <c r="C32" s="0" t="n">
        <f aca="false">references_description!C$4</f>
        <v>25</v>
      </c>
      <c r="D32" s="0" t="str">
        <f aca="false">references_description!F$4</f>
        <v>SiO2(am)</v>
      </c>
      <c r="E32" s="0" t="str">
        <f aca="false">references_description!G$6</f>
        <v>LiCl</v>
      </c>
      <c r="H32" s="0" t="n">
        <v>2.09</v>
      </c>
      <c r="K32" s="0" t="n">
        <v>0.0011</v>
      </c>
    </row>
    <row r="33" customFormat="false" ht="14.5" hidden="true" customHeight="false" outlineLevel="0" collapsed="false">
      <c r="A33" s="0" t="str">
        <f aca="false">references!B$4</f>
        <v>MAR/WAR1980</v>
      </c>
      <c r="B33" s="0" t="n">
        <v>6</v>
      </c>
      <c r="C33" s="0" t="n">
        <f aca="false">references_description!C$4</f>
        <v>25</v>
      </c>
      <c r="D33" s="0" t="str">
        <f aca="false">references_description!F$4</f>
        <v>SiO2(am)</v>
      </c>
      <c r="E33" s="0" t="str">
        <f aca="false">references_description!G$6</f>
        <v>LiCl</v>
      </c>
      <c r="H33" s="0" t="n">
        <v>2.63</v>
      </c>
      <c r="K33" s="0" t="n">
        <v>0.000933</v>
      </c>
    </row>
    <row r="34" customFormat="false" ht="14.5" hidden="true" customHeight="false" outlineLevel="0" collapsed="false">
      <c r="A34" s="0" t="str">
        <f aca="false">references!B$4</f>
        <v>MAR/WAR1980</v>
      </c>
      <c r="B34" s="0" t="n">
        <v>7</v>
      </c>
      <c r="C34" s="0" t="n">
        <f aca="false">references_description!C$4</f>
        <v>25</v>
      </c>
      <c r="D34" s="0" t="str">
        <f aca="false">references_description!F$4</f>
        <v>SiO2(am)</v>
      </c>
      <c r="E34" s="0" t="str">
        <f aca="false">references_description!G$6</f>
        <v>LiCl</v>
      </c>
      <c r="H34" s="0" t="n">
        <v>3.2</v>
      </c>
      <c r="K34" s="0" t="n">
        <v>0.000794</v>
      </c>
    </row>
    <row r="35" customFormat="false" ht="14.5" hidden="true" customHeight="false" outlineLevel="0" collapsed="false">
      <c r="A35" s="0" t="str">
        <f aca="false">references!B$4</f>
        <v>MAR/WAR1980</v>
      </c>
      <c r="B35" s="0" t="n">
        <v>8</v>
      </c>
      <c r="C35" s="0" t="n">
        <f aca="false">references_description!C$4</f>
        <v>25</v>
      </c>
      <c r="D35" s="0" t="str">
        <f aca="false">references_description!F$4</f>
        <v>SiO2(am)</v>
      </c>
      <c r="E35" s="0" t="str">
        <f aca="false">references_description!G$6</f>
        <v>LiCl</v>
      </c>
      <c r="H35" s="0" t="n">
        <v>4.36</v>
      </c>
      <c r="K35" s="0" t="n">
        <v>0.000569</v>
      </c>
    </row>
    <row r="36" customFormat="false" ht="14.5" hidden="true" customHeight="false" outlineLevel="0" collapsed="false">
      <c r="A36" s="0" t="str">
        <f aca="false">references!B$4</f>
        <v>MAR/WAR1980</v>
      </c>
      <c r="B36" s="0" t="n">
        <v>9</v>
      </c>
      <c r="C36" s="0" t="n">
        <f aca="false">references_description!C$4</f>
        <v>25</v>
      </c>
      <c r="D36" s="0" t="str">
        <f aca="false">references_description!F$4</f>
        <v>SiO2(am)</v>
      </c>
      <c r="E36" s="0" t="str">
        <f aca="false">references_description!G$6</f>
        <v>LiCl</v>
      </c>
      <c r="H36" s="0" t="n">
        <v>6.86</v>
      </c>
      <c r="K36" s="0" t="n">
        <v>0.00027</v>
      </c>
    </row>
    <row r="37" customFormat="false" ht="14.5" hidden="true" customHeight="false" outlineLevel="0" collapsed="false">
      <c r="A37" s="0" t="str">
        <f aca="false">references!B$4</f>
        <v>MAR/WAR1980</v>
      </c>
      <c r="B37" s="0" t="n">
        <v>10</v>
      </c>
      <c r="C37" s="0" t="n">
        <f aca="false">references_description!C$4</f>
        <v>25</v>
      </c>
      <c r="D37" s="0" t="str">
        <f aca="false">references_description!F$4</f>
        <v>SiO2(am)</v>
      </c>
      <c r="E37" s="0" t="str">
        <f aca="false">references_description!G$6</f>
        <v>LiCl</v>
      </c>
      <c r="H37" s="0" t="n">
        <v>8.2</v>
      </c>
      <c r="K37" s="0" t="n">
        <v>0.000203</v>
      </c>
    </row>
    <row r="38" customFormat="false" ht="14.5" hidden="true" customHeight="false" outlineLevel="0" collapsed="false">
      <c r="A38" s="0" t="str">
        <f aca="false">references!B$4</f>
        <v>MAR/WAR1980</v>
      </c>
      <c r="B38" s="0" t="n">
        <v>11</v>
      </c>
      <c r="C38" s="0" t="n">
        <f aca="false">references_description!C$4</f>
        <v>25</v>
      </c>
      <c r="D38" s="0" t="str">
        <f aca="false">references_description!F$4</f>
        <v>SiO2(am)</v>
      </c>
      <c r="E38" s="0" t="str">
        <f aca="false">references_description!G$6</f>
        <v>LiCl</v>
      </c>
      <c r="H38" s="0" t="n">
        <v>9.62</v>
      </c>
      <c r="K38" s="0" t="n">
        <v>0.000129</v>
      </c>
    </row>
    <row r="39" customFormat="false" ht="14.5" hidden="true" customHeight="false" outlineLevel="0" collapsed="false">
      <c r="A39" s="0" t="str">
        <f aca="false">references!B$4</f>
        <v>MAR/WAR1980</v>
      </c>
      <c r="B39" s="0" t="n">
        <v>12</v>
      </c>
      <c r="C39" s="0" t="n">
        <f aca="false">references_description!C$4</f>
        <v>25</v>
      </c>
      <c r="D39" s="0" t="str">
        <f aca="false">references_description!F$4</f>
        <v>SiO2(am)</v>
      </c>
      <c r="E39" s="0" t="str">
        <f aca="false">references_description!G$6</f>
        <v>LiCl</v>
      </c>
      <c r="H39" s="0" t="n">
        <v>11.11</v>
      </c>
      <c r="K39" s="0" t="n">
        <v>0.000111</v>
      </c>
    </row>
    <row r="40" customFormat="false" ht="14.5" hidden="true" customHeight="false" outlineLevel="0" collapsed="false">
      <c r="A40" s="0" t="str">
        <f aca="false">references!B$4</f>
        <v>MAR/WAR1980</v>
      </c>
      <c r="B40" s="0" t="n">
        <v>13</v>
      </c>
      <c r="C40" s="0" t="n">
        <f aca="false">references_description!C$4</f>
        <v>25</v>
      </c>
      <c r="D40" s="0" t="str">
        <f aca="false">references_description!F$4</f>
        <v>SiO2(am)</v>
      </c>
      <c r="E40" s="0" t="str">
        <f aca="false">references_description!G$6</f>
        <v>LiCl</v>
      </c>
      <c r="H40" s="0" t="n">
        <v>12.68</v>
      </c>
      <c r="K40" s="0" t="n">
        <v>8.5E-005</v>
      </c>
    </row>
    <row r="41" customFormat="false" ht="14.5" hidden="true" customHeight="false" outlineLevel="0" collapsed="false">
      <c r="A41" s="0" t="str">
        <f aca="false">references!B$4</f>
        <v>MAR/WAR1980</v>
      </c>
      <c r="B41" s="0" t="n">
        <v>14</v>
      </c>
      <c r="C41" s="0" t="n">
        <f aca="false">references_description!C$4</f>
        <v>25</v>
      </c>
      <c r="D41" s="0" t="str">
        <f aca="false">references_description!F$4</f>
        <v>SiO2(am)</v>
      </c>
      <c r="E41" s="0" t="str">
        <f aca="false">references_description!G$6</f>
        <v>LiCl</v>
      </c>
      <c r="H41" s="0" t="n">
        <v>19.19</v>
      </c>
      <c r="K41" s="0" t="n">
        <v>5.8E-005</v>
      </c>
    </row>
    <row r="42" customFormat="false" ht="14.5" hidden="false" customHeight="false" outlineLevel="0" collapsed="false">
      <c r="A42" s="32" t="str">
        <f aca="false">references!B$21</f>
        <v>SJO/HAG1983</v>
      </c>
      <c r="B42" s="0" t="n">
        <v>1</v>
      </c>
      <c r="C42" s="0" t="n">
        <v>25</v>
      </c>
      <c r="E42" s="0" t="s">
        <v>122</v>
      </c>
      <c r="H42" s="0" t="n">
        <v>0.05019</v>
      </c>
      <c r="O42" s="33" t="n">
        <f aca="false">AB42+(1+1-1)*AA42</f>
        <v>9.65235280865396</v>
      </c>
      <c r="P42" s="0" t="n">
        <v>0.005</v>
      </c>
      <c r="Q42" s="33" t="n">
        <f aca="false">13.805-O42+AA42</f>
        <v>4.151</v>
      </c>
      <c r="R42" s="0" t="n">
        <f aca="false">P42+0.01</f>
        <v>0.015</v>
      </c>
      <c r="S42" s="33" t="n">
        <f aca="false">AC42+(2+1-1)*AA42</f>
        <v>22.7367056173079</v>
      </c>
      <c r="T42" s="0" t="n">
        <v>0.06</v>
      </c>
      <c r="U42" s="33" t="n">
        <f aca="false">2*13.805-S42+2*AA42</f>
        <v>4.87</v>
      </c>
      <c r="V42" s="0" t="n">
        <f aca="false">T42+0.01</f>
        <v>0.07</v>
      </c>
      <c r="W42" s="0" t="s">
        <v>412</v>
      </c>
      <c r="Z42" s="0" t="n">
        <v>0.05</v>
      </c>
      <c r="AA42" s="0" t="n">
        <f aca="false">LOG10(Z42/H42)</f>
        <v>-0.00164719134603809</v>
      </c>
      <c r="AB42" s="0" t="n">
        <v>9.654</v>
      </c>
      <c r="AC42" s="0" t="n">
        <v>22.74</v>
      </c>
      <c r="AF42" s="34"/>
      <c r="AG42" s="34"/>
      <c r="AH42" s="34"/>
    </row>
    <row r="43" customFormat="false" ht="14.5" hidden="false" customHeight="false" outlineLevel="0" collapsed="false">
      <c r="A43" s="32" t="str">
        <f aca="false">references!B$21</f>
        <v>SJO/HAG1983</v>
      </c>
      <c r="B43" s="0" t="n">
        <v>1</v>
      </c>
      <c r="C43" s="0" t="n">
        <v>25</v>
      </c>
      <c r="E43" s="0" t="s">
        <v>122</v>
      </c>
      <c r="H43" s="0" t="n">
        <v>0.1005</v>
      </c>
      <c r="O43" s="33" t="n">
        <f aca="false">AB43+(1+1-1)*AA43</f>
        <v>9.58483393824349</v>
      </c>
      <c r="P43" s="0" t="n">
        <v>0.08</v>
      </c>
      <c r="Q43" s="33" t="n">
        <f aca="false">13.775-O43+AA43</f>
        <v>4.188</v>
      </c>
      <c r="R43" s="0" t="n">
        <f aca="false">P43+0.001</f>
        <v>0.081</v>
      </c>
      <c r="S43" s="33" t="n">
        <f aca="false">AC43+(2+1-1)*AA43</f>
        <v>22.545667876487</v>
      </c>
      <c r="T43" s="0" t="n">
        <v>0.03</v>
      </c>
      <c r="U43" s="33" t="n">
        <f aca="false">2*13.775-S43+2*AA43</f>
        <v>5</v>
      </c>
      <c r="V43" s="0" t="n">
        <f aca="false">T43+0.001</f>
        <v>0.031</v>
      </c>
      <c r="Z43" s="0" t="n">
        <v>0.1</v>
      </c>
      <c r="AA43" s="0" t="n">
        <f aca="false">LOG10(Z43/H43)</f>
        <v>-0.00216606175650767</v>
      </c>
      <c r="AB43" s="0" t="n">
        <v>9.587</v>
      </c>
      <c r="AC43" s="0" t="n">
        <v>22.55</v>
      </c>
      <c r="AF43" s="34"/>
      <c r="AG43" s="34"/>
      <c r="AH43" s="34"/>
    </row>
    <row r="44" customFormat="false" ht="14.5" hidden="false" customHeight="false" outlineLevel="0" collapsed="false">
      <c r="A44" s="32" t="str">
        <f aca="false">references!B$21</f>
        <v>SJO/HAG1983</v>
      </c>
      <c r="B44" s="0" t="n">
        <v>1</v>
      </c>
      <c r="C44" s="0" t="n">
        <v>25</v>
      </c>
      <c r="E44" s="0" t="s">
        <v>122</v>
      </c>
      <c r="H44" s="0" t="n">
        <v>0.2013</v>
      </c>
      <c r="O44" s="33" t="n">
        <f aca="false">AB44+(1+1-1)*AA44</f>
        <v>9.54418622077533</v>
      </c>
      <c r="P44" s="0" t="n">
        <v>0.005</v>
      </c>
      <c r="Q44" s="33" t="n">
        <f aca="false">13.749-O44+AA44</f>
        <v>4.202</v>
      </c>
      <c r="R44" s="0" t="n">
        <f aca="false">P44+0.008</f>
        <v>0.013</v>
      </c>
      <c r="S44" s="33" t="n">
        <f aca="false">AC44+(2+1-1)*AA44</f>
        <v>22.3843724415507</v>
      </c>
      <c r="T44" s="0" t="n">
        <v>0.02</v>
      </c>
      <c r="U44" s="33" t="n">
        <f aca="false">2*13.749-S44+2*AA44</f>
        <v>5.108</v>
      </c>
      <c r="V44" s="0" t="n">
        <f aca="false">T44+0.008</f>
        <v>0.028</v>
      </c>
      <c r="Z44" s="0" t="n">
        <v>0.2</v>
      </c>
      <c r="AA44" s="0" t="n">
        <f aca="false">LOG10(Z44/H44)</f>
        <v>-0.00281377922467331</v>
      </c>
      <c r="AB44" s="0" t="n">
        <v>9.547</v>
      </c>
      <c r="AC44" s="0" t="n">
        <v>22.39</v>
      </c>
      <c r="AF44" s="34"/>
      <c r="AG44" s="34"/>
      <c r="AH44" s="34"/>
    </row>
    <row r="45" customFormat="false" ht="14.5" hidden="false" customHeight="false" outlineLevel="0" collapsed="false">
      <c r="A45" s="32" t="str">
        <f aca="false">references!B$21</f>
        <v>SJO/HAG1983</v>
      </c>
      <c r="B45" s="0" t="n">
        <v>1</v>
      </c>
      <c r="C45" s="0" t="n">
        <v>25</v>
      </c>
      <c r="E45" s="0" t="s">
        <v>122</v>
      </c>
      <c r="H45" s="0" t="n">
        <v>0.404</v>
      </c>
      <c r="O45" s="33" t="n">
        <f aca="false">AB45+(1+1-1)*AA45</f>
        <v>9.49067862621736</v>
      </c>
      <c r="P45" s="0" t="n">
        <v>0.011</v>
      </c>
      <c r="Q45" s="33" t="n">
        <f aca="false">13.733-O45+AA45</f>
        <v>4.238</v>
      </c>
      <c r="R45" s="0" t="n">
        <f aca="false">P45+0.004</f>
        <v>0.015</v>
      </c>
      <c r="S45" s="33" t="n">
        <f aca="false">AC45+(2+1-1)*AA45</f>
        <v>22.2413572524347</v>
      </c>
      <c r="T45" s="0" t="n">
        <v>0.02</v>
      </c>
      <c r="U45" s="33" t="n">
        <f aca="false">2*13.733-S45+2*AA45</f>
        <v>5.216</v>
      </c>
      <c r="V45" s="0" t="n">
        <f aca="false">T45+0.004</f>
        <v>0.024</v>
      </c>
      <c r="Z45" s="0" t="n">
        <v>0.4</v>
      </c>
      <c r="AA45" s="0" t="n">
        <f aca="false">LOG10(Z45/H45)</f>
        <v>-0.00432137378264258</v>
      </c>
      <c r="AB45" s="0" t="n">
        <v>9.495</v>
      </c>
      <c r="AC45" s="0" t="n">
        <v>22.25</v>
      </c>
      <c r="AF45" s="34"/>
      <c r="AG45" s="34"/>
      <c r="AH45" s="34"/>
    </row>
    <row r="46" customFormat="false" ht="14.5" hidden="false" customHeight="false" outlineLevel="0" collapsed="false">
      <c r="A46" s="32" t="str">
        <f aca="false">references!B$21</f>
        <v>SJO/HAG1983</v>
      </c>
      <c r="B46" s="0" t="n">
        <v>1</v>
      </c>
      <c r="C46" s="0" t="n">
        <v>25</v>
      </c>
      <c r="E46" s="0" t="s">
        <v>122</v>
      </c>
      <c r="H46" s="0" t="n">
        <v>0.6082</v>
      </c>
      <c r="O46" s="33" t="n">
        <f aca="false">AB46+(1+1-1)*AA46</f>
        <v>9.46610483457553</v>
      </c>
      <c r="P46" s="0" t="n">
        <v>0.002</v>
      </c>
      <c r="Q46" s="33" t="n">
        <f aca="false">13.727-O46+AA46</f>
        <v>4.255</v>
      </c>
      <c r="R46" s="0" t="n">
        <f aca="false">P46+0.001</f>
        <v>0.003</v>
      </c>
      <c r="S46" s="33" t="n">
        <f aca="false">AC46+(2+1-1)*AA46</f>
        <v>22.0582096691511</v>
      </c>
      <c r="T46" s="0" t="n">
        <v>0.01</v>
      </c>
      <c r="U46" s="33" t="n">
        <f aca="false">2*13.727-S46+2*AA46</f>
        <v>5.384</v>
      </c>
      <c r="V46" s="0" t="n">
        <f aca="false">T46+0.001</f>
        <v>0.011</v>
      </c>
      <c r="Z46" s="0" t="n">
        <v>0.6</v>
      </c>
      <c r="AA46" s="0" t="n">
        <f aca="false">LOG10(Z46/H46)</f>
        <v>-0.00589516542446974</v>
      </c>
      <c r="AB46" s="0" t="n">
        <v>9.472</v>
      </c>
      <c r="AC46" s="0" t="n">
        <v>22.07</v>
      </c>
    </row>
    <row r="47" customFormat="false" ht="14.5" hidden="false" customHeight="false" outlineLevel="0" collapsed="false">
      <c r="A47" s="32" t="str">
        <f aca="false">references!B$21</f>
        <v>SJO/HAG1983</v>
      </c>
      <c r="B47" s="0" t="n">
        <v>1</v>
      </c>
      <c r="C47" s="0" t="n">
        <v>25</v>
      </c>
      <c r="E47" s="0" t="s">
        <v>122</v>
      </c>
      <c r="H47" s="0" t="n">
        <v>2.086</v>
      </c>
      <c r="O47" s="33" t="n">
        <f aca="false">AB47+(1+1-1)*AA47</f>
        <v>9.44171569157347</v>
      </c>
      <c r="P47" s="0" t="n">
        <v>0.008</v>
      </c>
      <c r="Q47" s="33" t="n">
        <f aca="false">13.866-O47+AA47</f>
        <v>4.406</v>
      </c>
      <c r="R47" s="0" t="n">
        <f aca="false">P47+0.03</f>
        <v>0.038</v>
      </c>
      <c r="S47" s="33" t="n">
        <f aca="false">AC47+(2+1-1)*AA47</f>
        <v>22.0734313831469</v>
      </c>
      <c r="T47" s="0" t="n">
        <v>0.05</v>
      </c>
      <c r="U47" s="33" t="n">
        <f aca="false">2*13.866-S47+2*AA47</f>
        <v>5.622</v>
      </c>
      <c r="V47" s="0" t="n">
        <f aca="false">T47+0.03</f>
        <v>0.08</v>
      </c>
      <c r="Z47" s="0" t="n">
        <v>2</v>
      </c>
      <c r="AA47" s="0" t="n">
        <f aca="false">LOG10(Z47/H47)</f>
        <v>-0.0182843084265308</v>
      </c>
      <c r="AB47" s="0" t="n">
        <v>9.46</v>
      </c>
      <c r="AC47" s="0" t="n">
        <v>22.11</v>
      </c>
    </row>
    <row r="49" customFormat="false" ht="14.5" hidden="false" customHeight="false" outlineLevel="0" collapsed="false">
      <c r="A49" s="32" t="str">
        <f aca="false">references!B22</f>
        <v>BLI/ING1967</v>
      </c>
      <c r="B49" s="0" t="n">
        <v>1</v>
      </c>
      <c r="C49" s="0" t="n">
        <v>25</v>
      </c>
      <c r="E49" s="0" t="str">
        <f aca="false">references!H22</f>
        <v>NaClO4</v>
      </c>
      <c r="H49" s="0" t="n">
        <v>0.5132</v>
      </c>
      <c r="O49" s="33" t="n">
        <f aca="false">AB49+(1+1-1)*AA49</f>
        <v>9.44868335663313</v>
      </c>
      <c r="P49" s="33" t="n">
        <v>0.02</v>
      </c>
      <c r="Q49" s="33" t="n">
        <f aca="false">13.73-O49+AA49</f>
        <v>4.27</v>
      </c>
      <c r="R49" s="0" t="n">
        <v>0.02</v>
      </c>
      <c r="S49" s="33"/>
      <c r="W49" s="0" t="s">
        <v>409</v>
      </c>
      <c r="Z49" s="0" t="n">
        <v>0.5</v>
      </c>
      <c r="AA49" s="0" t="n">
        <f aca="false">LOG10(Z49/H49)</f>
        <v>-0.0113166433668721</v>
      </c>
      <c r="AB49" s="33" t="n">
        <v>9.46</v>
      </c>
      <c r="AD49" s="33"/>
    </row>
    <row r="50" customFormat="false" ht="14.5" hidden="false" customHeight="false" outlineLevel="0" collapsed="false">
      <c r="A50" s="32" t="str">
        <f aca="false">references!B23</f>
        <v>ING1959</v>
      </c>
      <c r="B50" s="0" t="n">
        <v>1</v>
      </c>
      <c r="C50" s="0" t="n">
        <v>25</v>
      </c>
      <c r="E50" s="0" t="str">
        <f aca="false">references!H23</f>
        <v>NaCl</v>
      </c>
      <c r="H50" s="0" t="n">
        <v>0.5</v>
      </c>
      <c r="O50" s="33" t="n">
        <v>9.51</v>
      </c>
      <c r="P50" s="33" t="n">
        <v>0.05</v>
      </c>
      <c r="Q50" s="33" t="n">
        <v>4.29</v>
      </c>
      <c r="R50" s="33" t="n">
        <v>0.05</v>
      </c>
      <c r="S50" s="33" t="n">
        <v>22.12</v>
      </c>
      <c r="T50" s="33" t="n">
        <v>0.15</v>
      </c>
      <c r="U50" s="33" t="n">
        <v>5.28</v>
      </c>
      <c r="V50" s="33" t="n">
        <v>0.15</v>
      </c>
      <c r="W50" s="0" t="s">
        <v>413</v>
      </c>
      <c r="AB50" s="33"/>
    </row>
    <row r="51" customFormat="false" ht="14.5" hidden="false" customHeight="false" outlineLevel="0" collapsed="false">
      <c r="A51" s="32" t="str">
        <f aca="false">references!B27</f>
        <v>SAN/SCH1974</v>
      </c>
      <c r="B51" s="0" t="n">
        <v>1</v>
      </c>
      <c r="C51" s="0" t="n">
        <v>25</v>
      </c>
      <c r="E51" s="0" t="s">
        <v>127</v>
      </c>
      <c r="H51" s="0" t="n">
        <v>1.125</v>
      </c>
      <c r="O51" s="33" t="n">
        <f aca="false">AB51+(1+1-1)*AA51</f>
        <v>9.41984747755262</v>
      </c>
      <c r="P51" s="33" t="n">
        <v>0.004</v>
      </c>
      <c r="Q51" s="33" t="n">
        <f aca="false">13.77-O51+AA51</f>
        <v>4.299</v>
      </c>
      <c r="R51" s="33" t="n">
        <f aca="false">0.005</f>
        <v>0.005</v>
      </c>
      <c r="S51" s="33"/>
      <c r="U51" s="33"/>
      <c r="W51" s="0" t="s">
        <v>414</v>
      </c>
      <c r="Z51" s="0" t="n">
        <v>1</v>
      </c>
      <c r="AA51" s="0" t="n">
        <f aca="false">LOG10(Z51/H51)</f>
        <v>-0.0511525224473813</v>
      </c>
      <c r="AB51" s="33" t="n">
        <v>9.471</v>
      </c>
    </row>
    <row r="52" customFormat="false" ht="14.5" hidden="false" customHeight="false" outlineLevel="0" collapsed="false">
      <c r="A52" s="32" t="str">
        <f aca="false">references!B$24</f>
        <v>LAG1959</v>
      </c>
      <c r="B52" s="0" t="n">
        <v>1</v>
      </c>
      <c r="C52" s="0" t="n">
        <v>25</v>
      </c>
      <c r="E52" s="0" t="str">
        <f aca="false">references!H$24</f>
        <v>NaClO4</v>
      </c>
      <c r="H52" s="0" t="n">
        <v>0.5</v>
      </c>
      <c r="O52" s="33" t="n">
        <v>9.46</v>
      </c>
      <c r="P52" s="33"/>
      <c r="Q52" s="33" t="n">
        <v>4.27</v>
      </c>
      <c r="R52" s="33"/>
      <c r="S52" s="33" t="n">
        <v>22.02</v>
      </c>
      <c r="U52" s="33" t="n">
        <v>5.44</v>
      </c>
      <c r="AB52" s="33"/>
    </row>
    <row r="53" customFormat="false" ht="14.5" hidden="false" customHeight="false" outlineLevel="0" collapsed="false">
      <c r="A53" s="32" t="str">
        <f aca="false">references!B$24</f>
        <v>LAG1959</v>
      </c>
      <c r="B53" s="0" t="n">
        <v>2</v>
      </c>
      <c r="C53" s="0" t="n">
        <v>50</v>
      </c>
      <c r="E53" s="0" t="str">
        <f aca="false">references!H$24</f>
        <v>NaClO4</v>
      </c>
      <c r="H53" s="0" t="n">
        <v>0.5</v>
      </c>
      <c r="O53" s="33" t="n">
        <v>9.13</v>
      </c>
      <c r="P53" s="33"/>
      <c r="Q53" s="33" t="n">
        <v>3.84</v>
      </c>
      <c r="R53" s="33"/>
      <c r="S53" s="33" t="n">
        <v>21.04</v>
      </c>
      <c r="U53" s="33" t="n">
        <v>4.9</v>
      </c>
      <c r="AB53" s="33"/>
    </row>
    <row r="54" customFormat="false" ht="14.5" hidden="false" customHeight="false" outlineLevel="0" collapsed="false">
      <c r="A54" s="32" t="str">
        <f aca="false">references!B$24</f>
        <v>LAG1959</v>
      </c>
      <c r="B54" s="0" t="n">
        <v>3</v>
      </c>
      <c r="C54" s="0" t="n">
        <v>25</v>
      </c>
      <c r="E54" s="0" t="str">
        <f aca="false">references!H$24</f>
        <v>NaClO4</v>
      </c>
      <c r="H54" s="0" t="n">
        <v>3</v>
      </c>
      <c r="O54" s="33" t="n">
        <v>9.43</v>
      </c>
      <c r="P54" s="33"/>
      <c r="Q54" s="33" t="n">
        <v>4.6</v>
      </c>
      <c r="R54" s="33"/>
      <c r="S54" s="33" t="n">
        <v>22.14</v>
      </c>
      <c r="U54" s="33" t="n">
        <v>5.92</v>
      </c>
      <c r="AB54" s="33"/>
    </row>
    <row r="55" customFormat="false" ht="14.5" hidden="false" customHeight="false" outlineLevel="0" collapsed="false">
      <c r="A55" s="32" t="str">
        <f aca="false">references!B25</f>
        <v>SJO/NOR1981</v>
      </c>
      <c r="B55" s="0" t="n">
        <v>1</v>
      </c>
      <c r="C55" s="0" t="n">
        <v>25</v>
      </c>
      <c r="E55" s="0" t="s">
        <v>122</v>
      </c>
      <c r="H55" s="0" t="n">
        <v>0.6082</v>
      </c>
      <c r="O55" s="33" t="n">
        <f aca="false">AB55+(1+1-1)*AA55</f>
        <v>9.46610483457553</v>
      </c>
      <c r="P55" s="33" t="n">
        <v>0.002</v>
      </c>
      <c r="Q55" s="33" t="n">
        <f aca="false">13.727-O55+AA55</f>
        <v>4.255</v>
      </c>
      <c r="R55" s="33" t="n">
        <v>0.002</v>
      </c>
      <c r="S55" s="33" t="n">
        <f aca="false">AC55+(2+1-1)*AA55</f>
        <v>22.0582096691511</v>
      </c>
      <c r="T55" s="33" t="n">
        <v>0.05</v>
      </c>
      <c r="U55" s="33" t="n">
        <f aca="false">2*13.727-S55+2*AA55</f>
        <v>5.384</v>
      </c>
      <c r="V55" s="0" t="n">
        <v>0.05</v>
      </c>
      <c r="W55" s="0" t="s">
        <v>415</v>
      </c>
      <c r="Z55" s="0" t="n">
        <v>0.6</v>
      </c>
      <c r="AA55" s="0" t="n">
        <f aca="false">LOG10(Z55/H55)</f>
        <v>-0.00589516542446974</v>
      </c>
      <c r="AB55" s="33" t="n">
        <v>9.472</v>
      </c>
      <c r="AC55" s="33" t="n">
        <v>22.07</v>
      </c>
      <c r="AD55" s="33"/>
    </row>
    <row r="56" customFormat="false" ht="14.5" hidden="true" customHeight="false" outlineLevel="0" collapsed="false">
      <c r="A56" s="0" t="str">
        <f aca="false">references!B$4</f>
        <v>MAR/WAR1980</v>
      </c>
      <c r="B56" s="0" t="n">
        <v>1</v>
      </c>
      <c r="C56" s="0" t="n">
        <f aca="false">references_description!C$4</f>
        <v>25</v>
      </c>
      <c r="D56" s="0" t="str">
        <f aca="false">references_description!F$4</f>
        <v>SiO2(am)</v>
      </c>
      <c r="E56" s="0" t="str">
        <f aca="false">references_description!G$8</f>
        <v>CaCl2</v>
      </c>
      <c r="H56" s="0" t="n">
        <v>0.43</v>
      </c>
      <c r="K56" s="0" t="n">
        <v>0.00171</v>
      </c>
      <c r="W56" s="0" t="s">
        <v>295</v>
      </c>
    </row>
    <row r="57" customFormat="false" ht="14.5" hidden="true" customHeight="false" outlineLevel="0" collapsed="false">
      <c r="A57" s="0" t="str">
        <f aca="false">references!B$4</f>
        <v>MAR/WAR1980</v>
      </c>
      <c r="B57" s="0" t="n">
        <v>2</v>
      </c>
      <c r="C57" s="0" t="n">
        <f aca="false">references_description!C$4</f>
        <v>25</v>
      </c>
      <c r="D57" s="0" t="str">
        <f aca="false">references_description!F$4</f>
        <v>SiO2(am)</v>
      </c>
      <c r="E57" s="0" t="str">
        <f aca="false">references_description!G$8</f>
        <v>CaCl2</v>
      </c>
      <c r="H57" s="0" t="n">
        <v>0.87</v>
      </c>
      <c r="K57" s="0" t="n">
        <v>0.00133</v>
      </c>
    </row>
    <row r="58" customFormat="false" ht="14.5" hidden="true" customHeight="false" outlineLevel="0" collapsed="false">
      <c r="A58" s="0" t="str">
        <f aca="false">references!B$4</f>
        <v>MAR/WAR1980</v>
      </c>
      <c r="B58" s="0" t="n">
        <v>3</v>
      </c>
      <c r="C58" s="0" t="n">
        <f aca="false">references_description!C$4</f>
        <v>25</v>
      </c>
      <c r="D58" s="0" t="str">
        <f aca="false">references_description!F$4</f>
        <v>SiO2(am)</v>
      </c>
      <c r="E58" s="0" t="str">
        <f aca="false">references_description!G$8</f>
        <v>CaCl2</v>
      </c>
      <c r="H58" s="0" t="n">
        <v>1.32</v>
      </c>
      <c r="K58" s="0" t="n">
        <v>0.00101</v>
      </c>
    </row>
    <row r="59" customFormat="false" ht="14.5" hidden="true" customHeight="false" outlineLevel="0" collapsed="false">
      <c r="A59" s="0" t="str">
        <f aca="false">references!B$4</f>
        <v>MAR/WAR1980</v>
      </c>
      <c r="B59" s="0" t="n">
        <v>4</v>
      </c>
      <c r="C59" s="0" t="n">
        <f aca="false">references_description!C$4</f>
        <v>25</v>
      </c>
      <c r="D59" s="0" t="str">
        <f aca="false">references_description!F$4</f>
        <v>SiO2(am)</v>
      </c>
      <c r="E59" s="0" t="str">
        <f aca="false">references_description!G$8</f>
        <v>CaCl2</v>
      </c>
      <c r="H59" s="0" t="n">
        <v>1.78</v>
      </c>
      <c r="K59" s="0" t="n">
        <v>0.000763</v>
      </c>
    </row>
    <row r="60" customFormat="false" ht="14.5" hidden="true" customHeight="false" outlineLevel="0" collapsed="false">
      <c r="A60" s="0" t="str">
        <f aca="false">references!B$4</f>
        <v>MAR/WAR1980</v>
      </c>
      <c r="B60" s="0" t="n">
        <v>5</v>
      </c>
      <c r="C60" s="0" t="n">
        <f aca="false">references_description!C$4</f>
        <v>25</v>
      </c>
      <c r="D60" s="0" t="str">
        <f aca="false">references_description!F$4</f>
        <v>SiO2(am)</v>
      </c>
      <c r="E60" s="0" t="str">
        <f aca="false">references_description!G$8</f>
        <v>CaCl2</v>
      </c>
      <c r="H60" s="0" t="n">
        <v>2.25</v>
      </c>
      <c r="K60" s="0" t="n">
        <v>0.000565</v>
      </c>
    </row>
    <row r="61" customFormat="false" ht="14.5" hidden="true" customHeight="false" outlineLevel="0" collapsed="false">
      <c r="A61" s="0" t="str">
        <f aca="false">references!B$4</f>
        <v>MAR/WAR1980</v>
      </c>
      <c r="B61" s="0" t="n">
        <v>6</v>
      </c>
      <c r="C61" s="0" t="n">
        <f aca="false">references_description!C$4</f>
        <v>25</v>
      </c>
      <c r="D61" s="0" t="str">
        <f aca="false">references_description!F$4</f>
        <v>SiO2(am)</v>
      </c>
      <c r="E61" s="0" t="str">
        <f aca="false">references_description!G$8</f>
        <v>CaCl2</v>
      </c>
      <c r="H61" s="0" t="n">
        <v>2.74</v>
      </c>
      <c r="K61" s="0" t="n">
        <v>0.000389</v>
      </c>
    </row>
    <row r="62" customFormat="false" ht="14.5" hidden="true" customHeight="false" outlineLevel="0" collapsed="false">
      <c r="A62" s="0" t="str">
        <f aca="false">references!B$4</f>
        <v>MAR/WAR1980</v>
      </c>
      <c r="B62" s="0" t="n">
        <v>7</v>
      </c>
      <c r="C62" s="0" t="n">
        <f aca="false">references_description!C$4</f>
        <v>25</v>
      </c>
      <c r="D62" s="0" t="str">
        <f aca="false">references_description!F$4</f>
        <v>SiO2(am)</v>
      </c>
      <c r="E62" s="0" t="str">
        <f aca="false">references_description!G$8</f>
        <v>CaCl2</v>
      </c>
      <c r="H62" s="0" t="n">
        <v>3.25</v>
      </c>
      <c r="K62" s="0" t="n">
        <v>0.000276</v>
      </c>
    </row>
    <row r="63" customFormat="false" ht="14.5" hidden="true" customHeight="false" outlineLevel="0" collapsed="false">
      <c r="A63" s="0" t="str">
        <f aca="false">references!B$4</f>
        <v>MAR/WAR1980</v>
      </c>
      <c r="B63" s="0" t="n">
        <v>8</v>
      </c>
      <c r="C63" s="0" t="n">
        <f aca="false">references_description!C$4</f>
        <v>25</v>
      </c>
      <c r="D63" s="0" t="str">
        <f aca="false">references_description!F$4</f>
        <v>SiO2(am)</v>
      </c>
      <c r="E63" s="0" t="str">
        <f aca="false">references_description!G$8</f>
        <v>CaCl2</v>
      </c>
      <c r="H63" s="0" t="n">
        <v>3.78</v>
      </c>
      <c r="K63" s="0" t="n">
        <v>0.000198</v>
      </c>
    </row>
    <row r="64" customFormat="false" ht="14.5" hidden="true" customHeight="false" outlineLevel="0" collapsed="false">
      <c r="A64" s="0" t="str">
        <f aca="false">references!B$4</f>
        <v>MAR/WAR1980</v>
      </c>
      <c r="B64" s="0" t="n">
        <v>9</v>
      </c>
      <c r="C64" s="0" t="n">
        <f aca="false">references_description!C$4</f>
        <v>25</v>
      </c>
      <c r="D64" s="0" t="str">
        <f aca="false">references_description!F$4</f>
        <v>SiO2(am)</v>
      </c>
      <c r="E64" s="0" t="str">
        <f aca="false">references_description!G$8</f>
        <v>CaCl2</v>
      </c>
      <c r="H64" s="0" t="n">
        <v>4.32</v>
      </c>
      <c r="K64" s="0" t="n">
        <v>0.000135</v>
      </c>
    </row>
    <row r="65" customFormat="false" ht="14.5" hidden="true" customHeight="false" outlineLevel="0" collapsed="false">
      <c r="A65" s="0" t="str">
        <f aca="false">references!B$4</f>
        <v>MAR/WAR1980</v>
      </c>
      <c r="B65" s="0" t="n">
        <v>10</v>
      </c>
      <c r="C65" s="0" t="n">
        <f aca="false">references_description!C$4</f>
        <v>25</v>
      </c>
      <c r="D65" s="0" t="str">
        <f aca="false">references_description!F$4</f>
        <v>SiO2(am)</v>
      </c>
      <c r="E65" s="0" t="str">
        <f aca="false">references_description!G$8</f>
        <v>CaCl2</v>
      </c>
      <c r="H65" s="0" t="n">
        <v>6.03</v>
      </c>
      <c r="K65" s="0" t="n">
        <v>7.4E-005</v>
      </c>
      <c r="W65" s="0" t="s">
        <v>296</v>
      </c>
    </row>
    <row r="66" customFormat="false" ht="14.5" hidden="true" customHeight="false" outlineLevel="0" collapsed="false">
      <c r="A66" s="0" t="str">
        <f aca="false">references!B$4</f>
        <v>MAR/WAR1980</v>
      </c>
      <c r="B66" s="0" t="n">
        <v>1</v>
      </c>
      <c r="C66" s="0" t="n">
        <f aca="false">references_description!C$4</f>
        <v>25</v>
      </c>
      <c r="D66" s="0" t="str">
        <f aca="false">references_description!F$4</f>
        <v>SiO2(am)</v>
      </c>
      <c r="E66" s="0" t="str">
        <f aca="false">references_description!G$9</f>
        <v>Na2SO4</v>
      </c>
      <c r="H66" s="0" t="n">
        <v>0</v>
      </c>
      <c r="K66" s="0" t="n">
        <v>0.0021</v>
      </c>
      <c r="W66" s="0" t="s">
        <v>295</v>
      </c>
    </row>
    <row r="67" customFormat="false" ht="14.5" hidden="true" customHeight="false" outlineLevel="0" collapsed="false">
      <c r="A67" s="0" t="str">
        <f aca="false">references!B$4</f>
        <v>MAR/WAR1980</v>
      </c>
      <c r="B67" s="0" t="n">
        <v>2</v>
      </c>
      <c r="C67" s="0" t="n">
        <f aca="false">references_description!C$4</f>
        <v>25</v>
      </c>
      <c r="D67" s="0" t="str">
        <f aca="false">references_description!F$4</f>
        <v>SiO2(am)</v>
      </c>
      <c r="E67" s="0" t="str">
        <f aca="false">references_description!G$9</f>
        <v>Na2SO4</v>
      </c>
      <c r="H67" s="0" t="n">
        <v>0.2</v>
      </c>
      <c r="K67" s="0" t="n">
        <v>0.002</v>
      </c>
    </row>
    <row r="68" customFormat="false" ht="14.5" hidden="true" customHeight="false" outlineLevel="0" collapsed="false">
      <c r="A68" s="0" t="str">
        <f aca="false">references!B$4</f>
        <v>MAR/WAR1980</v>
      </c>
      <c r="B68" s="0" t="n">
        <v>3</v>
      </c>
      <c r="C68" s="0" t="n">
        <f aca="false">references_description!C$4</f>
        <v>25</v>
      </c>
      <c r="D68" s="0" t="str">
        <f aca="false">references_description!F$4</f>
        <v>SiO2(am)</v>
      </c>
      <c r="E68" s="0" t="str">
        <f aca="false">references_description!G$9</f>
        <v>Na2SO4</v>
      </c>
      <c r="H68" s="0" t="n">
        <v>0.4</v>
      </c>
      <c r="K68" s="0" t="n">
        <v>0.00202</v>
      </c>
    </row>
    <row r="69" customFormat="false" ht="14.5" hidden="true" customHeight="false" outlineLevel="0" collapsed="false">
      <c r="A69" s="0" t="str">
        <f aca="false">references!B$4</f>
        <v>MAR/WAR1980</v>
      </c>
      <c r="B69" s="0" t="n">
        <v>4</v>
      </c>
      <c r="C69" s="0" t="n">
        <f aca="false">references_description!C$4</f>
        <v>25</v>
      </c>
      <c r="D69" s="0" t="str">
        <f aca="false">references_description!F$4</f>
        <v>SiO2(am)</v>
      </c>
      <c r="E69" s="0" t="str">
        <f aca="false">references_description!G$9</f>
        <v>Na2SO4</v>
      </c>
      <c r="H69" s="0" t="n">
        <v>0.61</v>
      </c>
      <c r="K69" s="0" t="n">
        <v>0.00201</v>
      </c>
    </row>
    <row r="70" customFormat="false" ht="14.5" hidden="true" customHeight="false" outlineLevel="0" collapsed="false">
      <c r="A70" s="0" t="str">
        <f aca="false">references!B$4</f>
        <v>MAR/WAR1980</v>
      </c>
      <c r="B70" s="0" t="n">
        <v>5</v>
      </c>
      <c r="C70" s="0" t="n">
        <f aca="false">references_description!C$4</f>
        <v>25</v>
      </c>
      <c r="D70" s="0" t="str">
        <f aca="false">references_description!F$4</f>
        <v>SiO2(am)</v>
      </c>
      <c r="E70" s="0" t="str">
        <f aca="false">references_description!G$9</f>
        <v>Na2SO4</v>
      </c>
      <c r="H70" s="0" t="n">
        <v>0.81</v>
      </c>
      <c r="K70" s="0" t="n">
        <v>0.002</v>
      </c>
    </row>
    <row r="71" customFormat="false" ht="14.5" hidden="true" customHeight="false" outlineLevel="0" collapsed="false">
      <c r="A71" s="0" t="str">
        <f aca="false">references!B$4</f>
        <v>MAR/WAR1980</v>
      </c>
      <c r="B71" s="0" t="n">
        <v>6</v>
      </c>
      <c r="C71" s="0" t="n">
        <f aca="false">references_description!C$4</f>
        <v>25</v>
      </c>
      <c r="D71" s="0" t="str">
        <f aca="false">references_description!F$4</f>
        <v>SiO2(am)</v>
      </c>
      <c r="E71" s="0" t="str">
        <f aca="false">references_description!G$9</f>
        <v>Na2SO4</v>
      </c>
      <c r="H71" s="0" t="n">
        <v>1.02</v>
      </c>
      <c r="K71" s="0" t="n">
        <v>0.002</v>
      </c>
    </row>
    <row r="72" customFormat="false" ht="14.5" hidden="true" customHeight="false" outlineLevel="0" collapsed="false">
      <c r="A72" s="0" t="str">
        <f aca="false">references!B$4</f>
        <v>MAR/WAR1980</v>
      </c>
      <c r="B72" s="0" t="n">
        <v>7</v>
      </c>
      <c r="C72" s="0" t="n">
        <f aca="false">references_description!C$4</f>
        <v>25</v>
      </c>
      <c r="D72" s="0" t="str">
        <f aca="false">references_description!F$4</f>
        <v>SiO2(am)</v>
      </c>
      <c r="E72" s="0" t="str">
        <f aca="false">references_description!G$9</f>
        <v>Na2SO4</v>
      </c>
      <c r="H72" s="0" t="n">
        <v>1.23</v>
      </c>
      <c r="K72" s="0" t="n">
        <v>0.00198</v>
      </c>
    </row>
    <row r="73" customFormat="false" ht="14.5" hidden="true" customHeight="false" outlineLevel="0" collapsed="false">
      <c r="A73" s="0" t="str">
        <f aca="false">references!B$4</f>
        <v>MAR/WAR1980</v>
      </c>
      <c r="B73" s="0" t="n">
        <v>8</v>
      </c>
      <c r="C73" s="0" t="n">
        <f aca="false">references_description!C$4</f>
        <v>25</v>
      </c>
      <c r="D73" s="0" t="str">
        <f aca="false">references_description!F$4</f>
        <v>SiO2(am)</v>
      </c>
      <c r="E73" s="0" t="str">
        <f aca="false">references_description!G$9</f>
        <v>Na2SO4</v>
      </c>
      <c r="H73" s="0" t="n">
        <v>1.45</v>
      </c>
      <c r="K73" s="0" t="n">
        <v>0.00195</v>
      </c>
    </row>
    <row r="74" customFormat="false" ht="14.5" hidden="true" customHeight="false" outlineLevel="0" collapsed="false">
      <c r="A74" s="0" t="str">
        <f aca="false">references!B$4</f>
        <v>MAR/WAR1980</v>
      </c>
      <c r="B74" s="0" t="n">
        <v>9</v>
      </c>
      <c r="C74" s="0" t="n">
        <f aca="false">references_description!C$4</f>
        <v>25</v>
      </c>
      <c r="D74" s="0" t="str">
        <f aca="false">references_description!F$4</f>
        <v>SiO2(am)</v>
      </c>
      <c r="E74" s="0" t="str">
        <f aca="false">references_description!G$9</f>
        <v>Na2SO4</v>
      </c>
      <c r="H74" s="0" t="n">
        <v>1.67</v>
      </c>
      <c r="K74" s="0" t="n">
        <v>0.00194</v>
      </c>
    </row>
    <row r="75" customFormat="false" ht="14.5" hidden="true" customHeight="false" outlineLevel="0" collapsed="false">
      <c r="A75" s="0" t="str">
        <f aca="false">references!B$4</f>
        <v>MAR/WAR1980</v>
      </c>
      <c r="B75" s="0" t="n">
        <v>10</v>
      </c>
      <c r="C75" s="0" t="n">
        <f aca="false">references_description!C$4</f>
        <v>25</v>
      </c>
      <c r="D75" s="0" t="str">
        <f aca="false">references_description!F$4</f>
        <v>SiO2(am)</v>
      </c>
      <c r="E75" s="0" t="str">
        <f aca="false">references_description!G$9</f>
        <v>Na2SO4</v>
      </c>
      <c r="H75" s="0" t="n">
        <v>1.97</v>
      </c>
      <c r="K75" s="0" t="n">
        <v>0.00194</v>
      </c>
      <c r="W75" s="0" t="s">
        <v>296</v>
      </c>
    </row>
    <row r="76" customFormat="false" ht="14.5" hidden="true" customHeight="false" outlineLevel="0" collapsed="false">
      <c r="A76" s="0" t="str">
        <f aca="false">references!B$4</f>
        <v>MAR/WAR1980</v>
      </c>
      <c r="B76" s="0" t="n">
        <v>1</v>
      </c>
      <c r="C76" s="0" t="n">
        <f aca="false">references_description!C$4</f>
        <v>25</v>
      </c>
      <c r="D76" s="0" t="str">
        <f aca="false">references_description!F$4</f>
        <v>SiO2(am)</v>
      </c>
      <c r="E76" s="0" t="str">
        <f aca="false">references_description!G$10</f>
        <v>NaHCO3</v>
      </c>
      <c r="H76" s="0" t="n">
        <v>0</v>
      </c>
      <c r="K76" s="0" t="n">
        <v>0.00218</v>
      </c>
    </row>
    <row r="77" customFormat="false" ht="14.5" hidden="true" customHeight="false" outlineLevel="0" collapsed="false">
      <c r="A77" s="0" t="str">
        <f aca="false">references!B$4</f>
        <v>MAR/WAR1980</v>
      </c>
      <c r="B77" s="0" t="n">
        <v>2</v>
      </c>
      <c r="C77" s="0" t="n">
        <f aca="false">references_description!C$4</f>
        <v>25</v>
      </c>
      <c r="D77" s="0" t="str">
        <f aca="false">references_description!F$4</f>
        <v>SiO2(am)</v>
      </c>
      <c r="E77" s="0" t="str">
        <f aca="false">references_description!G$10</f>
        <v>NaHCO3</v>
      </c>
      <c r="H77" s="0" t="n">
        <v>0.25</v>
      </c>
      <c r="K77" s="0" t="n">
        <v>0.00196</v>
      </c>
    </row>
    <row r="78" customFormat="false" ht="14.5" hidden="true" customHeight="false" outlineLevel="0" collapsed="false">
      <c r="A78" s="0" t="str">
        <f aca="false">references!B$4</f>
        <v>MAR/WAR1980</v>
      </c>
      <c r="B78" s="0" t="n">
        <v>3</v>
      </c>
      <c r="C78" s="0" t="n">
        <f aca="false">references_description!C$4</f>
        <v>25</v>
      </c>
      <c r="D78" s="0" t="str">
        <f aca="false">references_description!F$4</f>
        <v>SiO2(am)</v>
      </c>
      <c r="E78" s="0" t="str">
        <f aca="false">references_description!G$10</f>
        <v>NaHCO3</v>
      </c>
      <c r="H78" s="0" t="n">
        <v>0.51</v>
      </c>
      <c r="K78" s="0" t="n">
        <v>0.00199</v>
      </c>
    </row>
    <row r="79" customFormat="false" ht="14.5" hidden="true" customHeight="false" outlineLevel="0" collapsed="false">
      <c r="A79" s="0" t="str">
        <f aca="false">references!B$4</f>
        <v>MAR/WAR1980</v>
      </c>
      <c r="B79" s="0" t="n">
        <v>4</v>
      </c>
      <c r="C79" s="0" t="n">
        <f aca="false">references_description!C$4</f>
        <v>25</v>
      </c>
      <c r="D79" s="0" t="str">
        <f aca="false">references_description!F$4</f>
        <v>SiO2(am)</v>
      </c>
      <c r="E79" s="0" t="str">
        <f aca="false">references_description!G$10</f>
        <v>NaHCO3</v>
      </c>
      <c r="H79" s="0" t="n">
        <v>0.76</v>
      </c>
      <c r="K79" s="0" t="n">
        <v>0.00201</v>
      </c>
    </row>
    <row r="80" customFormat="false" ht="14.5" hidden="true" customHeight="false" outlineLevel="0" collapsed="false">
      <c r="A80" s="0" t="str">
        <f aca="false">references!B$4</f>
        <v>MAR/WAR1980</v>
      </c>
      <c r="B80" s="0" t="n">
        <v>5</v>
      </c>
      <c r="C80" s="0" t="n">
        <f aca="false">references_description!C$4</f>
        <v>25</v>
      </c>
      <c r="D80" s="0" t="str">
        <f aca="false">references_description!F$4</f>
        <v>SiO2(am)</v>
      </c>
      <c r="E80" s="0" t="str">
        <f aca="false">references_description!G$10</f>
        <v>NaHCO3</v>
      </c>
      <c r="H80" s="0" t="n">
        <v>1.02</v>
      </c>
      <c r="K80" s="0" t="n">
        <v>0.00203</v>
      </c>
    </row>
    <row r="81" customFormat="false" ht="14.5" hidden="true" customHeight="false" outlineLevel="0" collapsed="false">
      <c r="A81" s="0" t="str">
        <f aca="false">references!B$4</f>
        <v>MAR/WAR1980</v>
      </c>
      <c r="B81" s="0" t="n">
        <v>6</v>
      </c>
      <c r="C81" s="0" t="n">
        <f aca="false">references_description!C$4</f>
        <v>25</v>
      </c>
      <c r="D81" s="0" t="str">
        <f aca="false">references_description!F$4</f>
        <v>SiO2(am)</v>
      </c>
      <c r="E81" s="0" t="str">
        <f aca="false">references_description!G$10</f>
        <v>NaHCO3</v>
      </c>
      <c r="H81" s="0" t="n">
        <v>1.29</v>
      </c>
      <c r="K81" s="0" t="n">
        <v>0.00205</v>
      </c>
      <c r="W81" s="0" t="s">
        <v>296</v>
      </c>
    </row>
    <row r="82" customFormat="false" ht="14.5" hidden="true" customHeight="false" outlineLevel="0" collapsed="false">
      <c r="A82" s="0" t="str">
        <f aca="false">references!B$4</f>
        <v>MAR/WAR1980</v>
      </c>
      <c r="B82" s="0" t="n">
        <v>1</v>
      </c>
      <c r="C82" s="0" t="n">
        <f aca="false">references_description!C$4</f>
        <v>25</v>
      </c>
      <c r="D82" s="0" t="str">
        <f aca="false">references_description!F$4</f>
        <v>SiO2(am)</v>
      </c>
      <c r="E82" s="0" t="str">
        <f aca="false">references_description!G$11</f>
        <v>KNO3</v>
      </c>
      <c r="H82" s="0" t="n">
        <v>0</v>
      </c>
      <c r="K82" s="0" t="n">
        <v>0.0022</v>
      </c>
    </row>
    <row r="83" customFormat="false" ht="14.5" hidden="true" customHeight="false" outlineLevel="0" collapsed="false">
      <c r="A83" s="0" t="str">
        <f aca="false">references!B$4</f>
        <v>MAR/WAR1980</v>
      </c>
      <c r="B83" s="0" t="n">
        <v>2</v>
      </c>
      <c r="C83" s="0" t="n">
        <f aca="false">references_description!C$4</f>
        <v>25</v>
      </c>
      <c r="D83" s="0" t="str">
        <f aca="false">references_description!F$4</f>
        <v>SiO2(am)</v>
      </c>
      <c r="E83" s="0" t="str">
        <f aca="false">references_description!G$11</f>
        <v>KNO3</v>
      </c>
      <c r="H83" s="0" t="n">
        <v>0.28</v>
      </c>
      <c r="K83" s="0" t="n">
        <v>0.00203</v>
      </c>
    </row>
    <row r="84" customFormat="false" ht="14.5" hidden="true" customHeight="false" outlineLevel="0" collapsed="false">
      <c r="A84" s="0" t="str">
        <f aca="false">references!B$4</f>
        <v>MAR/WAR1980</v>
      </c>
      <c r="B84" s="0" t="n">
        <v>3</v>
      </c>
      <c r="C84" s="0" t="n">
        <f aca="false">references_description!C$4</f>
        <v>25</v>
      </c>
      <c r="D84" s="0" t="str">
        <f aca="false">references_description!F$4</f>
        <v>SiO2(am)</v>
      </c>
      <c r="E84" s="0" t="str">
        <f aca="false">references_description!G$11</f>
        <v>KNO3</v>
      </c>
      <c r="H84" s="0" t="n">
        <v>0.56</v>
      </c>
      <c r="K84" s="0" t="n">
        <v>0.002</v>
      </c>
    </row>
    <row r="85" customFormat="false" ht="14.5" hidden="true" customHeight="false" outlineLevel="0" collapsed="false">
      <c r="A85" s="0" t="str">
        <f aca="false">references!B$4</f>
        <v>MAR/WAR1980</v>
      </c>
      <c r="B85" s="0" t="n">
        <v>4</v>
      </c>
      <c r="C85" s="0" t="n">
        <f aca="false">references_description!C$4</f>
        <v>25</v>
      </c>
      <c r="D85" s="0" t="str">
        <f aca="false">references_description!F$4</f>
        <v>SiO2(am)</v>
      </c>
      <c r="E85" s="0" t="str">
        <f aca="false">references_description!G$11</f>
        <v>KNO3</v>
      </c>
      <c r="H85" s="0" t="n">
        <v>0.85</v>
      </c>
      <c r="K85" s="0" t="n">
        <v>0.00194</v>
      </c>
    </row>
    <row r="86" customFormat="false" ht="14.5" hidden="true" customHeight="false" outlineLevel="0" collapsed="false">
      <c r="A86" s="0" t="str">
        <f aca="false">references!B$4</f>
        <v>MAR/WAR1980</v>
      </c>
      <c r="B86" s="0" t="n">
        <v>5</v>
      </c>
      <c r="C86" s="0" t="n">
        <f aca="false">references_description!C$4</f>
        <v>25</v>
      </c>
      <c r="D86" s="0" t="str">
        <f aca="false">references_description!F$4</f>
        <v>SiO2(am)</v>
      </c>
      <c r="E86" s="0" t="str">
        <f aca="false">references_description!G$11</f>
        <v>KNO3</v>
      </c>
      <c r="H86" s="0" t="n">
        <v>1.15</v>
      </c>
      <c r="K86" s="0" t="n">
        <v>0.00196</v>
      </c>
    </row>
    <row r="87" customFormat="false" ht="14.5" hidden="true" customHeight="false" outlineLevel="0" collapsed="false">
      <c r="A87" s="0" t="str">
        <f aca="false">references!B$4</f>
        <v>MAR/WAR1980</v>
      </c>
      <c r="B87" s="0" t="n">
        <v>6</v>
      </c>
      <c r="C87" s="0" t="n">
        <f aca="false">references_description!C$4</f>
        <v>25</v>
      </c>
      <c r="D87" s="0" t="str">
        <f aca="false">references_description!F$4</f>
        <v>SiO2(am)</v>
      </c>
      <c r="E87" s="0" t="str">
        <f aca="false">references_description!G$11</f>
        <v>KNO3</v>
      </c>
      <c r="H87" s="0" t="n">
        <v>1.47</v>
      </c>
      <c r="K87" s="0" t="n">
        <v>0.00188</v>
      </c>
    </row>
    <row r="88" customFormat="false" ht="14.5" hidden="true" customHeight="false" outlineLevel="0" collapsed="false">
      <c r="A88" s="0" t="str">
        <f aca="false">references!B$4</f>
        <v>MAR/WAR1980</v>
      </c>
      <c r="B88" s="0" t="n">
        <v>7</v>
      </c>
      <c r="C88" s="0" t="n">
        <f aca="false">references_description!C$4</f>
        <v>25</v>
      </c>
      <c r="D88" s="0" t="str">
        <f aca="false">references_description!F$4</f>
        <v>SiO2(am)</v>
      </c>
      <c r="E88" s="0" t="str">
        <f aca="false">references_description!G$11</f>
        <v>KNO3</v>
      </c>
      <c r="H88" s="0" t="n">
        <v>1.77</v>
      </c>
      <c r="K88" s="0" t="n">
        <v>0.00189</v>
      </c>
    </row>
    <row r="89" customFormat="false" ht="14.5" hidden="true" customHeight="false" outlineLevel="0" collapsed="false">
      <c r="A89" s="0" t="str">
        <f aca="false">references!B$4</f>
        <v>MAR/WAR1980</v>
      </c>
      <c r="B89" s="0" t="n">
        <v>8</v>
      </c>
      <c r="C89" s="0" t="n">
        <f aca="false">references_description!C$4</f>
        <v>25</v>
      </c>
      <c r="D89" s="0" t="str">
        <f aca="false">references_description!F$4</f>
        <v>SiO2(am)</v>
      </c>
      <c r="E89" s="0" t="str">
        <f aca="false">references_description!G$11</f>
        <v>KNO3</v>
      </c>
      <c r="H89" s="0" t="n">
        <v>2.1</v>
      </c>
      <c r="K89" s="0" t="n">
        <v>0.00183</v>
      </c>
    </row>
    <row r="90" customFormat="false" ht="14.5" hidden="true" customHeight="false" outlineLevel="0" collapsed="false">
      <c r="A90" s="0" t="str">
        <f aca="false">references!B$4</f>
        <v>MAR/WAR1980</v>
      </c>
      <c r="B90" s="0" t="n">
        <v>9</v>
      </c>
      <c r="C90" s="0" t="n">
        <f aca="false">references_description!C$4</f>
        <v>25</v>
      </c>
      <c r="D90" s="0" t="str">
        <f aca="false">references_description!F$4</f>
        <v>SiO2(am)</v>
      </c>
      <c r="E90" s="0" t="str">
        <f aca="false">references_description!G$11</f>
        <v>KNO3</v>
      </c>
      <c r="H90" s="0" t="n">
        <v>2.43</v>
      </c>
      <c r="K90" s="0" t="n">
        <v>0.00181</v>
      </c>
    </row>
    <row r="91" customFormat="false" ht="14.5" hidden="true" customHeight="false" outlineLevel="0" collapsed="false">
      <c r="A91" s="0" t="str">
        <f aca="false">references!B$4</f>
        <v>MAR/WAR1980</v>
      </c>
      <c r="B91" s="0" t="n">
        <v>10</v>
      </c>
      <c r="C91" s="0" t="n">
        <f aca="false">references_description!C$4</f>
        <v>25</v>
      </c>
      <c r="D91" s="0" t="str">
        <f aca="false">references_description!F$4</f>
        <v>SiO2(am)</v>
      </c>
      <c r="E91" s="0" t="str">
        <f aca="false">references_description!G$11</f>
        <v>KNO3</v>
      </c>
      <c r="H91" s="0" t="n">
        <v>2.71</v>
      </c>
      <c r="K91" s="0" t="n">
        <v>0.00177</v>
      </c>
    </row>
    <row r="92" customFormat="false" ht="14.5" hidden="true" customHeight="false" outlineLevel="0" collapsed="false">
      <c r="A92" s="0" t="str">
        <f aca="false">references!B$4</f>
        <v>MAR/WAR1980</v>
      </c>
      <c r="B92" s="0" t="n">
        <v>11</v>
      </c>
      <c r="C92" s="0" t="n">
        <f aca="false">references_description!C$4</f>
        <v>25</v>
      </c>
      <c r="D92" s="0" t="str">
        <f aca="false">references_description!F$4</f>
        <v>SiO2(am)</v>
      </c>
      <c r="E92" s="0" t="str">
        <f aca="false">references_description!G$11</f>
        <v>KNO3</v>
      </c>
      <c r="H92" s="0" t="n">
        <v>3.12</v>
      </c>
      <c r="K92" s="0" t="n">
        <v>0.00174</v>
      </c>
    </row>
    <row r="93" customFormat="false" ht="14.5" hidden="true" customHeight="false" outlineLevel="0" collapsed="false">
      <c r="A93" s="0" t="str">
        <f aca="false">references!B$4</f>
        <v>MAR/WAR1980</v>
      </c>
      <c r="B93" s="0" t="n">
        <v>12</v>
      </c>
      <c r="C93" s="0" t="n">
        <f aca="false">references_description!C$4</f>
        <v>25</v>
      </c>
      <c r="D93" s="0" t="str">
        <f aca="false">references_description!F$4</f>
        <v>SiO2(am)</v>
      </c>
      <c r="E93" s="0" t="str">
        <f aca="false">references_description!G$11</f>
        <v>KNO3</v>
      </c>
      <c r="H93" s="0" t="n">
        <v>3.76</v>
      </c>
      <c r="K93" s="0" t="n">
        <v>0.00175</v>
      </c>
      <c r="W93" s="0" t="s">
        <v>296</v>
      </c>
    </row>
    <row r="94" customFormat="false" ht="14.5" hidden="true" customHeight="false" outlineLevel="0" collapsed="false">
      <c r="A94" s="0" t="str">
        <f aca="false">references!B$4</f>
        <v>MAR/WAR1980</v>
      </c>
      <c r="B94" s="0" t="n">
        <v>1</v>
      </c>
      <c r="C94" s="0" t="n">
        <f aca="false">references_description!C$4</f>
        <v>25</v>
      </c>
      <c r="D94" s="0" t="str">
        <f aca="false">references_description!F$4</f>
        <v>SiO2(am)</v>
      </c>
      <c r="E94" s="0" t="str">
        <f aca="false">references_description!G$12</f>
        <v>LiNO3</v>
      </c>
      <c r="H94" s="0" t="n">
        <v>0</v>
      </c>
      <c r="K94" s="0" t="n">
        <v>0.00211</v>
      </c>
    </row>
    <row r="95" customFormat="false" ht="14.5" hidden="true" customHeight="false" outlineLevel="0" collapsed="false">
      <c r="A95" s="0" t="str">
        <f aca="false">references!B$4</f>
        <v>MAR/WAR1980</v>
      </c>
      <c r="B95" s="0" t="n">
        <v>2</v>
      </c>
      <c r="C95" s="0" t="n">
        <f aca="false">references_description!C$4</f>
        <v>25</v>
      </c>
      <c r="D95" s="0" t="str">
        <f aca="false">references_description!F$4</f>
        <v>SiO2(am)</v>
      </c>
      <c r="E95" s="0" t="str">
        <f aca="false">references_description!G$12</f>
        <v>LiNO3</v>
      </c>
      <c r="H95" s="0" t="n">
        <v>0.41</v>
      </c>
      <c r="K95" s="0" t="n">
        <v>0.00183</v>
      </c>
    </row>
    <row r="96" customFormat="false" ht="14.5" hidden="true" customHeight="false" outlineLevel="0" collapsed="false">
      <c r="A96" s="0" t="str">
        <f aca="false">references!B$4</f>
        <v>MAR/WAR1980</v>
      </c>
      <c r="B96" s="0" t="n">
        <v>3</v>
      </c>
      <c r="C96" s="0" t="n">
        <f aca="false">references_description!C$4</f>
        <v>25</v>
      </c>
      <c r="D96" s="0" t="str">
        <f aca="false">references_description!F$4</f>
        <v>SiO2(am)</v>
      </c>
      <c r="E96" s="0" t="str">
        <f aca="false">references_description!G$12</f>
        <v>LiNO3</v>
      </c>
      <c r="H96" s="0" t="n">
        <v>0.82</v>
      </c>
      <c r="K96" s="0" t="n">
        <v>0.0016</v>
      </c>
    </row>
    <row r="97" customFormat="false" ht="14.5" hidden="true" customHeight="false" outlineLevel="0" collapsed="false">
      <c r="A97" s="0" t="str">
        <f aca="false">references!B$4</f>
        <v>MAR/WAR1980</v>
      </c>
      <c r="B97" s="0" t="n">
        <v>4</v>
      </c>
      <c r="C97" s="0" t="n">
        <f aca="false">references_description!C$4</f>
        <v>25</v>
      </c>
      <c r="D97" s="0" t="str">
        <f aca="false">references_description!F$4</f>
        <v>SiO2(am)</v>
      </c>
      <c r="E97" s="0" t="str">
        <f aca="false">references_description!G$12</f>
        <v>LiNO3</v>
      </c>
      <c r="H97" s="0" t="n">
        <v>1.25</v>
      </c>
      <c r="K97" s="0" t="n">
        <v>0.00142</v>
      </c>
    </row>
    <row r="98" customFormat="false" ht="14.5" hidden="true" customHeight="false" outlineLevel="0" collapsed="false">
      <c r="A98" s="0" t="str">
        <f aca="false">references!B$4</f>
        <v>MAR/WAR1980</v>
      </c>
      <c r="B98" s="0" t="n">
        <v>5</v>
      </c>
      <c r="C98" s="0" t="n">
        <f aca="false">references_description!C$4</f>
        <v>25</v>
      </c>
      <c r="D98" s="0" t="str">
        <f aca="false">references_description!F$4</f>
        <v>SiO2(am)</v>
      </c>
      <c r="E98" s="0" t="str">
        <f aca="false">references_description!G$12</f>
        <v>LiNO3</v>
      </c>
      <c r="H98" s="0" t="n">
        <v>1.68</v>
      </c>
      <c r="K98" s="0" t="n">
        <v>0.00124</v>
      </c>
    </row>
    <row r="99" customFormat="false" ht="14.5" hidden="true" customHeight="false" outlineLevel="0" collapsed="false">
      <c r="A99" s="0" t="str">
        <f aca="false">references!B$4</f>
        <v>MAR/WAR1980</v>
      </c>
      <c r="B99" s="0" t="n">
        <v>6</v>
      </c>
      <c r="C99" s="0" t="n">
        <f aca="false">references_description!C$4</f>
        <v>25</v>
      </c>
      <c r="D99" s="0" t="str">
        <f aca="false">references_description!F$4</f>
        <v>SiO2(am)</v>
      </c>
      <c r="E99" s="0" t="str">
        <f aca="false">references_description!G$12</f>
        <v>LiNO3</v>
      </c>
      <c r="H99" s="0" t="n">
        <v>2.13</v>
      </c>
      <c r="K99" s="0" t="n">
        <v>0.00109</v>
      </c>
    </row>
    <row r="100" customFormat="false" ht="14.5" hidden="true" customHeight="false" outlineLevel="0" collapsed="false">
      <c r="A100" s="0" t="str">
        <f aca="false">references!B$4</f>
        <v>MAR/WAR1980</v>
      </c>
      <c r="B100" s="0" t="n">
        <v>7</v>
      </c>
      <c r="C100" s="0" t="n">
        <f aca="false">references_description!C$4</f>
        <v>25</v>
      </c>
      <c r="D100" s="0" t="str">
        <f aca="false">references_description!F$4</f>
        <v>SiO2(am)</v>
      </c>
      <c r="E100" s="0" t="str">
        <f aca="false">references_description!G$12</f>
        <v>LiNO3</v>
      </c>
      <c r="H100" s="0" t="n">
        <v>2.59</v>
      </c>
      <c r="K100" s="0" t="n">
        <v>0.000935</v>
      </c>
    </row>
    <row r="101" customFormat="false" ht="14.5" hidden="true" customHeight="false" outlineLevel="0" collapsed="false">
      <c r="A101" s="0" t="str">
        <f aca="false">references!B$4</f>
        <v>MAR/WAR1980</v>
      </c>
      <c r="B101" s="0" t="n">
        <v>8</v>
      </c>
      <c r="C101" s="0" t="n">
        <f aca="false">references_description!C$4</f>
        <v>25</v>
      </c>
      <c r="D101" s="0" t="str">
        <f aca="false">references_description!F$4</f>
        <v>SiO2(am)</v>
      </c>
      <c r="E101" s="0" t="str">
        <f aca="false">references_description!G$12</f>
        <v>LiNO3</v>
      </c>
      <c r="H101" s="0" t="n">
        <v>3.55</v>
      </c>
      <c r="K101" s="0" t="n">
        <v>0.000729</v>
      </c>
    </row>
    <row r="102" customFormat="false" ht="14.5" hidden="true" customHeight="false" outlineLevel="0" collapsed="false">
      <c r="A102" s="0" t="str">
        <f aca="false">references!B$4</f>
        <v>MAR/WAR1980</v>
      </c>
      <c r="B102" s="0" t="n">
        <v>9</v>
      </c>
      <c r="C102" s="0" t="n">
        <f aca="false">references_description!C$4</f>
        <v>25</v>
      </c>
      <c r="D102" s="0" t="str">
        <f aca="false">references_description!F$4</f>
        <v>SiO2(am)</v>
      </c>
      <c r="E102" s="0" t="str">
        <f aca="false">references_description!G$12</f>
        <v>LiNO3</v>
      </c>
      <c r="H102" s="0" t="n">
        <v>4.57</v>
      </c>
      <c r="K102" s="0" t="n">
        <v>0.000533</v>
      </c>
    </row>
    <row r="103" customFormat="false" ht="14.5" hidden="true" customHeight="false" outlineLevel="0" collapsed="false">
      <c r="A103" s="0" t="str">
        <f aca="false">references!B$4</f>
        <v>MAR/WAR1980</v>
      </c>
      <c r="B103" s="0" t="n">
        <v>10</v>
      </c>
      <c r="C103" s="0" t="n">
        <f aca="false">references_description!C$4</f>
        <v>25</v>
      </c>
      <c r="D103" s="0" t="str">
        <f aca="false">references_description!F$4</f>
        <v>SiO2(am)</v>
      </c>
      <c r="E103" s="0" t="str">
        <f aca="false">references_description!G$12</f>
        <v>LiNO3</v>
      </c>
      <c r="H103" s="0" t="n">
        <v>6.79</v>
      </c>
      <c r="K103" s="0" t="n">
        <v>0.000323</v>
      </c>
    </row>
    <row r="104" customFormat="false" ht="14.5" hidden="true" customHeight="false" outlineLevel="0" collapsed="false">
      <c r="A104" s="0" t="str">
        <f aca="false">references!B$4</f>
        <v>MAR/WAR1980</v>
      </c>
      <c r="B104" s="0" t="n">
        <v>11</v>
      </c>
      <c r="C104" s="0" t="n">
        <f aca="false">references_description!C$4</f>
        <v>25</v>
      </c>
      <c r="D104" s="0" t="str">
        <f aca="false">references_description!F$4</f>
        <v>SiO2(am)</v>
      </c>
      <c r="E104" s="0" t="str">
        <f aca="false">references_description!G$12</f>
        <v>LiNO3</v>
      </c>
      <c r="H104" s="0" t="n">
        <v>8.01</v>
      </c>
      <c r="K104" s="0" t="n">
        <v>0.000249</v>
      </c>
    </row>
    <row r="105" customFormat="false" ht="14.5" hidden="true" customHeight="false" outlineLevel="0" collapsed="false">
      <c r="A105" s="0" t="str">
        <f aca="false">references!B$4</f>
        <v>MAR/WAR1980</v>
      </c>
      <c r="B105" s="0" t="n">
        <v>12</v>
      </c>
      <c r="C105" s="0" t="n">
        <f aca="false">references_description!C$4</f>
        <v>25</v>
      </c>
      <c r="D105" s="0" t="str">
        <f aca="false">references_description!F$4</f>
        <v>SiO2(am)</v>
      </c>
      <c r="E105" s="0" t="str">
        <f aca="false">references_description!G$12</f>
        <v>LiNO3</v>
      </c>
      <c r="H105" s="0" t="n">
        <v>9.29</v>
      </c>
      <c r="K105" s="0" t="n">
        <v>0.000197</v>
      </c>
    </row>
    <row r="106" customFormat="false" ht="14.5" hidden="true" customHeight="false" outlineLevel="0" collapsed="false">
      <c r="A106" s="0" t="str">
        <f aca="false">references!B$4</f>
        <v>MAR/WAR1980</v>
      </c>
      <c r="B106" s="0" t="n">
        <v>13</v>
      </c>
      <c r="C106" s="0" t="n">
        <f aca="false">references_description!C$4</f>
        <v>25</v>
      </c>
      <c r="D106" s="0" t="str">
        <f aca="false">references_description!F$4</f>
        <v>SiO2(am)</v>
      </c>
      <c r="E106" s="0" t="str">
        <f aca="false">references_description!G$12</f>
        <v>LiNO3</v>
      </c>
      <c r="H106" s="0" t="n">
        <v>10.65</v>
      </c>
      <c r="K106" s="0" t="n">
        <v>0.000152</v>
      </c>
    </row>
    <row r="107" customFormat="false" ht="14.5" hidden="true" customHeight="false" outlineLevel="0" collapsed="false">
      <c r="A107" s="0" t="str">
        <f aca="false">references!B$4</f>
        <v>MAR/WAR1980</v>
      </c>
      <c r="B107" s="0" t="n">
        <v>14</v>
      </c>
      <c r="C107" s="0" t="n">
        <f aca="false">references_description!C$4</f>
        <v>25</v>
      </c>
      <c r="D107" s="0" t="str">
        <f aca="false">references_description!F$4</f>
        <v>SiO2(am)</v>
      </c>
      <c r="E107" s="0" t="str">
        <f aca="false">references_description!G$12</f>
        <v>LiNO3</v>
      </c>
      <c r="H107" s="0" t="n">
        <v>12.08</v>
      </c>
      <c r="K107" s="0" t="n">
        <v>0.000118</v>
      </c>
      <c r="W107" s="0" t="s">
        <v>296</v>
      </c>
    </row>
    <row r="108" customFormat="false" ht="14.5" hidden="true" customHeight="false" outlineLevel="0" collapsed="false">
      <c r="A108" s="0" t="str">
        <f aca="false">references!B$4</f>
        <v>MAR/WAR1980</v>
      </c>
      <c r="B108" s="0" t="n">
        <v>1</v>
      </c>
      <c r="C108" s="0" t="n">
        <f aca="false">references_description!C$4</f>
        <v>25</v>
      </c>
      <c r="D108" s="0" t="str">
        <f aca="false">references_description!F$4</f>
        <v>SiO2(am)</v>
      </c>
      <c r="E108" s="0" t="str">
        <f aca="false">references_description!G$13</f>
        <v>MgSO4</v>
      </c>
      <c r="H108" s="0" t="n">
        <v>0</v>
      </c>
      <c r="K108" s="0" t="n">
        <v>0.00218</v>
      </c>
    </row>
    <row r="109" customFormat="false" ht="14.5" hidden="true" customHeight="false" outlineLevel="0" collapsed="false">
      <c r="A109" s="0" t="str">
        <f aca="false">references!B$4</f>
        <v>MAR/WAR1980</v>
      </c>
      <c r="B109" s="0" t="n">
        <v>2</v>
      </c>
      <c r="C109" s="0" t="n">
        <f aca="false">references_description!C$4</f>
        <v>25</v>
      </c>
      <c r="D109" s="0" t="str">
        <f aca="false">references_description!F$4</f>
        <v>SiO2(am)</v>
      </c>
      <c r="E109" s="0" t="str">
        <f aca="false">references_description!G$13</f>
        <v>MgSO4</v>
      </c>
      <c r="H109" s="0" t="n">
        <v>0.25</v>
      </c>
      <c r="K109" s="0" t="n">
        <v>0.00205</v>
      </c>
    </row>
    <row r="110" customFormat="false" ht="14.5" hidden="true" customHeight="false" outlineLevel="0" collapsed="false">
      <c r="A110" s="0" t="str">
        <f aca="false">references!B$4</f>
        <v>MAR/WAR1980</v>
      </c>
      <c r="B110" s="0" t="n">
        <v>3</v>
      </c>
      <c r="C110" s="0" t="n">
        <f aca="false">references_description!C$4</f>
        <v>25</v>
      </c>
      <c r="D110" s="0" t="str">
        <f aca="false">references_description!F$4</f>
        <v>SiO2(am)</v>
      </c>
      <c r="E110" s="0" t="str">
        <f aca="false">references_description!G$13</f>
        <v>MgSO4</v>
      </c>
      <c r="H110" s="0" t="n">
        <v>0.5</v>
      </c>
      <c r="K110" s="0" t="n">
        <v>0.00192</v>
      </c>
    </row>
    <row r="111" customFormat="false" ht="14.5" hidden="true" customHeight="false" outlineLevel="0" collapsed="false">
      <c r="A111" s="0" t="str">
        <f aca="false">references!B$4</f>
        <v>MAR/WAR1980</v>
      </c>
      <c r="B111" s="0" t="n">
        <v>4</v>
      </c>
      <c r="C111" s="0" t="n">
        <f aca="false">references_description!C$4</f>
        <v>25</v>
      </c>
      <c r="D111" s="0" t="str">
        <f aca="false">references_description!F$4</f>
        <v>SiO2(am)</v>
      </c>
      <c r="E111" s="0" t="str">
        <f aca="false">references_description!G$13</f>
        <v>MgSO4</v>
      </c>
      <c r="H111" s="0" t="n">
        <v>1.01</v>
      </c>
      <c r="K111" s="0" t="n">
        <v>0.00164</v>
      </c>
    </row>
    <row r="112" customFormat="false" ht="14.5" hidden="true" customHeight="false" outlineLevel="0" collapsed="false">
      <c r="A112" s="0" t="str">
        <f aca="false">references!B$4</f>
        <v>MAR/WAR1980</v>
      </c>
      <c r="B112" s="0" t="n">
        <v>5</v>
      </c>
      <c r="C112" s="0" t="n">
        <f aca="false">references_description!C$4</f>
        <v>25</v>
      </c>
      <c r="D112" s="0" t="str">
        <f aca="false">references_description!F$4</f>
        <v>SiO2(am)</v>
      </c>
      <c r="E112" s="0" t="str">
        <f aca="false">references_description!G$13</f>
        <v>MgSO4</v>
      </c>
      <c r="H112" s="0" t="n">
        <v>1.52</v>
      </c>
      <c r="K112" s="0" t="n">
        <v>0.00134</v>
      </c>
    </row>
    <row r="113" customFormat="false" ht="14.5" hidden="true" customHeight="false" outlineLevel="0" collapsed="false">
      <c r="A113" s="0" t="str">
        <f aca="false">references!B$4</f>
        <v>MAR/WAR1980</v>
      </c>
      <c r="B113" s="0" t="n">
        <v>6</v>
      </c>
      <c r="C113" s="0" t="n">
        <f aca="false">references_description!C$4</f>
        <v>25</v>
      </c>
      <c r="D113" s="0" t="str">
        <f aca="false">references_description!F$4</f>
        <v>SiO2(am)</v>
      </c>
      <c r="E113" s="0" t="str">
        <f aca="false">references_description!G$13</f>
        <v>MgSO4</v>
      </c>
      <c r="H113" s="0" t="n">
        <v>2.05</v>
      </c>
      <c r="K113" s="0" t="n">
        <v>0.00107</v>
      </c>
    </row>
    <row r="114" customFormat="false" ht="14.5" hidden="true" customHeight="false" outlineLevel="0" collapsed="false">
      <c r="A114" s="0" t="str">
        <f aca="false">references!B$4</f>
        <v>MAR/WAR1980</v>
      </c>
      <c r="B114" s="0" t="n">
        <v>7</v>
      </c>
      <c r="C114" s="0" t="n">
        <f aca="false">references_description!C$4</f>
        <v>25</v>
      </c>
      <c r="D114" s="0" t="str">
        <f aca="false">references_description!F$4</f>
        <v>SiO2(am)</v>
      </c>
      <c r="E114" s="0" t="str">
        <f aca="false">references_description!G$13</f>
        <v>MgSO4</v>
      </c>
      <c r="H114" s="0" t="n">
        <v>2.59</v>
      </c>
      <c r="K114" s="0" t="n">
        <v>0.000804</v>
      </c>
    </row>
    <row r="115" customFormat="false" ht="14.5" hidden="true" customHeight="false" outlineLevel="0" collapsed="false">
      <c r="A115" s="0" t="str">
        <f aca="false">references!B$4</f>
        <v>MAR/WAR1980</v>
      </c>
      <c r="B115" s="0" t="n">
        <v>8</v>
      </c>
      <c r="C115" s="0" t="n">
        <f aca="false">references_description!C$4</f>
        <v>25</v>
      </c>
      <c r="D115" s="0" t="str">
        <f aca="false">references_description!F$4</f>
        <v>SiO2(am)</v>
      </c>
      <c r="E115" s="0" t="str">
        <f aca="false">references_description!G$13</f>
        <v>MgSO4</v>
      </c>
      <c r="H115" s="0" t="n">
        <v>3.03</v>
      </c>
      <c r="K115" s="0" t="n">
        <v>0.000675</v>
      </c>
      <c r="W115" s="0" t="s">
        <v>296</v>
      </c>
    </row>
    <row r="116" customFormat="false" ht="14.5" hidden="true" customHeight="false" outlineLevel="0" collapsed="false">
      <c r="A116" s="0" t="str">
        <f aca="false">references!B$7</f>
        <v>MAR1980b</v>
      </c>
      <c r="B116" s="0" t="n">
        <v>1</v>
      </c>
      <c r="C116" s="0" t="n">
        <f aca="false">references_description!C$4</f>
        <v>25</v>
      </c>
      <c r="D116" s="0" t="str">
        <f aca="false">references_description!F$14</f>
        <v>SiO2(am)</v>
      </c>
      <c r="E116" s="0" t="str">
        <f aca="false">references_description!G$14</f>
        <v>NaNO3</v>
      </c>
      <c r="H116" s="0" t="n">
        <v>0</v>
      </c>
      <c r="K116" s="0" t="n">
        <v>0.00218</v>
      </c>
      <c r="W116" s="0" t="s">
        <v>295</v>
      </c>
    </row>
    <row r="117" customFormat="false" ht="14.5" hidden="true" customHeight="false" outlineLevel="0" collapsed="false">
      <c r="A117" s="0" t="str">
        <f aca="false">references!B$7</f>
        <v>MAR1980b</v>
      </c>
      <c r="B117" s="0" t="n">
        <v>2</v>
      </c>
      <c r="C117" s="0" t="n">
        <f aca="false">references_description!C$4</f>
        <v>25</v>
      </c>
      <c r="D117" s="0" t="str">
        <f aca="false">references_description!F$14</f>
        <v>SiO2(am)</v>
      </c>
      <c r="E117" s="0" t="str">
        <f aca="false">references_description!G$14</f>
        <v>NaNO3</v>
      </c>
      <c r="H117" s="0" t="n">
        <v>0.51</v>
      </c>
      <c r="K117" s="0" t="n">
        <v>0.00186</v>
      </c>
    </row>
    <row r="118" customFormat="false" ht="14.5" hidden="true" customHeight="false" outlineLevel="0" collapsed="false">
      <c r="A118" s="0" t="str">
        <f aca="false">references!B$7</f>
        <v>MAR1980b</v>
      </c>
      <c r="B118" s="0" t="n">
        <v>3</v>
      </c>
      <c r="C118" s="0" t="n">
        <f aca="false">references_description!C$4</f>
        <v>25</v>
      </c>
      <c r="D118" s="0" t="str">
        <f aca="false">references_description!F$14</f>
        <v>SiO2(am)</v>
      </c>
      <c r="E118" s="0" t="str">
        <f aca="false">references_description!G$14</f>
        <v>NaNO3</v>
      </c>
      <c r="H118" s="0" t="n">
        <v>1.03</v>
      </c>
      <c r="K118" s="0" t="n">
        <v>0.00171</v>
      </c>
    </row>
    <row r="119" customFormat="false" ht="14.5" hidden="true" customHeight="false" outlineLevel="0" collapsed="false">
      <c r="A119" s="0" t="str">
        <f aca="false">references!B$7</f>
        <v>MAR1980b</v>
      </c>
      <c r="B119" s="0" t="n">
        <v>4</v>
      </c>
      <c r="C119" s="0" t="n">
        <f aca="false">references_description!C$4</f>
        <v>25</v>
      </c>
      <c r="D119" s="0" t="str">
        <f aca="false">references_description!F$14</f>
        <v>SiO2(am)</v>
      </c>
      <c r="E119" s="0" t="str">
        <f aca="false">references_description!G$14</f>
        <v>NaNO3</v>
      </c>
      <c r="H119" s="0" t="n">
        <v>1.57</v>
      </c>
      <c r="K119" s="0" t="n">
        <v>0.00156</v>
      </c>
    </row>
    <row r="120" customFormat="false" ht="14.5" hidden="true" customHeight="false" outlineLevel="0" collapsed="false">
      <c r="A120" s="0" t="str">
        <f aca="false">references!B$7</f>
        <v>MAR1980b</v>
      </c>
      <c r="B120" s="0" t="n">
        <v>5</v>
      </c>
      <c r="C120" s="0" t="n">
        <f aca="false">references_description!C$4</f>
        <v>25</v>
      </c>
      <c r="D120" s="0" t="str">
        <f aca="false">references_description!F$14</f>
        <v>SiO2(am)</v>
      </c>
      <c r="E120" s="0" t="str">
        <f aca="false">references_description!G$14</f>
        <v>NaNO3</v>
      </c>
      <c r="H120" s="0" t="n">
        <v>2.12</v>
      </c>
      <c r="K120" s="0" t="n">
        <v>0.00143</v>
      </c>
    </row>
    <row r="121" customFormat="false" ht="14.5" hidden="true" customHeight="false" outlineLevel="0" collapsed="false">
      <c r="A121" s="0" t="str">
        <f aca="false">references!B$7</f>
        <v>MAR1980b</v>
      </c>
      <c r="B121" s="0" t="n">
        <v>6</v>
      </c>
      <c r="C121" s="0" t="n">
        <f aca="false">references_description!C$4</f>
        <v>25</v>
      </c>
      <c r="D121" s="0" t="str">
        <f aca="false">references_description!F$14</f>
        <v>SiO2(am)</v>
      </c>
      <c r="E121" s="0" t="str">
        <f aca="false">references_description!G$14</f>
        <v>NaNO3</v>
      </c>
      <c r="H121" s="0" t="n">
        <v>2.76</v>
      </c>
      <c r="K121" s="0" t="n">
        <v>0.00126</v>
      </c>
    </row>
    <row r="122" customFormat="false" ht="14.5" hidden="true" customHeight="false" outlineLevel="0" collapsed="false">
      <c r="A122" s="0" t="str">
        <f aca="false">references!B$7</f>
        <v>MAR1980b</v>
      </c>
      <c r="B122" s="0" t="n">
        <v>7</v>
      </c>
      <c r="C122" s="0" t="n">
        <f aca="false">references_description!C$4</f>
        <v>25</v>
      </c>
      <c r="D122" s="0" t="str">
        <f aca="false">references_description!F$14</f>
        <v>SiO2(am)</v>
      </c>
      <c r="E122" s="0" t="str">
        <f aca="false">references_description!G$14</f>
        <v>NaNO3</v>
      </c>
      <c r="H122" s="0" t="n">
        <v>3.36</v>
      </c>
      <c r="K122" s="0" t="n">
        <v>0.00117</v>
      </c>
    </row>
    <row r="123" customFormat="false" ht="14.5" hidden="true" customHeight="false" outlineLevel="0" collapsed="false">
      <c r="A123" s="0" t="str">
        <f aca="false">references!B$7</f>
        <v>MAR1980b</v>
      </c>
      <c r="B123" s="0" t="n">
        <v>8</v>
      </c>
      <c r="C123" s="0" t="n">
        <f aca="false">references_description!C$4</f>
        <v>25</v>
      </c>
      <c r="D123" s="0" t="str">
        <f aca="false">references_description!F$14</f>
        <v>SiO2(am)</v>
      </c>
      <c r="E123" s="0" t="str">
        <f aca="false">references_description!G$14</f>
        <v>NaNO3</v>
      </c>
      <c r="H123" s="0" t="n">
        <v>4.61</v>
      </c>
      <c r="K123" s="0" t="n">
        <v>0.00105</v>
      </c>
    </row>
    <row r="124" customFormat="false" ht="14.5" hidden="true" customHeight="false" outlineLevel="0" collapsed="false">
      <c r="A124" s="0" t="str">
        <f aca="false">references!B$7</f>
        <v>MAR1980b</v>
      </c>
      <c r="B124" s="0" t="n">
        <v>9</v>
      </c>
      <c r="C124" s="0" t="n">
        <f aca="false">references_description!C$4</f>
        <v>25</v>
      </c>
      <c r="D124" s="0" t="str">
        <f aca="false">references_description!F$14</f>
        <v>SiO2(am)</v>
      </c>
      <c r="E124" s="0" t="str">
        <f aca="false">references_description!G$14</f>
        <v>NaNO3</v>
      </c>
      <c r="H124" s="0" t="n">
        <v>6.12</v>
      </c>
      <c r="K124" s="0" t="n">
        <v>0.000856</v>
      </c>
    </row>
    <row r="125" customFormat="false" ht="14.5" hidden="true" customHeight="false" outlineLevel="0" collapsed="false">
      <c r="A125" s="0" t="str">
        <f aca="false">references!B$7</f>
        <v>MAR1980b</v>
      </c>
      <c r="B125" s="0" t="n">
        <v>1</v>
      </c>
      <c r="C125" s="0" t="n">
        <v>100</v>
      </c>
      <c r="D125" s="0" t="str">
        <f aca="false">references_description!F$14</f>
        <v>SiO2(am)</v>
      </c>
      <c r="E125" s="0" t="str">
        <f aca="false">references_description!G$14</f>
        <v>NaNO3</v>
      </c>
      <c r="H125" s="0" t="n">
        <v>0</v>
      </c>
      <c r="K125" s="0" t="n">
        <v>0.0068</v>
      </c>
      <c r="W125" s="0" t="s">
        <v>297</v>
      </c>
    </row>
    <row r="126" customFormat="false" ht="14.5" hidden="true" customHeight="false" outlineLevel="0" collapsed="false">
      <c r="A126" s="0" t="str">
        <f aca="false">references!B$7</f>
        <v>MAR1980b</v>
      </c>
      <c r="B126" s="0" t="n">
        <v>2</v>
      </c>
      <c r="C126" s="0" t="n">
        <v>100</v>
      </c>
      <c r="D126" s="0" t="str">
        <f aca="false">references_description!F$14</f>
        <v>SiO2(am)</v>
      </c>
      <c r="E126" s="0" t="str">
        <f aca="false">references_description!G$14</f>
        <v>NaNO3</v>
      </c>
      <c r="H126" s="0" t="n">
        <v>0.51</v>
      </c>
      <c r="K126" s="0" t="n">
        <v>0.00703</v>
      </c>
    </row>
    <row r="127" customFormat="false" ht="14.5" hidden="true" customHeight="false" outlineLevel="0" collapsed="false">
      <c r="A127" s="0" t="str">
        <f aca="false">references!B$7</f>
        <v>MAR1980b</v>
      </c>
      <c r="B127" s="0" t="n">
        <v>3</v>
      </c>
      <c r="C127" s="0" t="n">
        <v>100</v>
      </c>
      <c r="D127" s="0" t="str">
        <f aca="false">references_description!F$14</f>
        <v>SiO2(am)</v>
      </c>
      <c r="E127" s="0" t="str">
        <f aca="false">references_description!G$14</f>
        <v>NaNO3</v>
      </c>
      <c r="H127" s="0" t="n">
        <v>1.03</v>
      </c>
      <c r="K127" s="0" t="n">
        <v>0.00565</v>
      </c>
    </row>
    <row r="128" customFormat="false" ht="14.5" hidden="true" customHeight="false" outlineLevel="0" collapsed="false">
      <c r="A128" s="0" t="str">
        <f aca="false">references!B$7</f>
        <v>MAR1980b</v>
      </c>
      <c r="B128" s="0" t="n">
        <v>4</v>
      </c>
      <c r="C128" s="0" t="n">
        <v>100</v>
      </c>
      <c r="D128" s="0" t="str">
        <f aca="false">references_description!F$14</f>
        <v>SiO2(am)</v>
      </c>
      <c r="E128" s="0" t="str">
        <f aca="false">references_description!G$14</f>
        <v>NaNO3</v>
      </c>
      <c r="H128" s="0" t="n">
        <v>2.12</v>
      </c>
      <c r="K128" s="0" t="n">
        <v>0.00502</v>
      </c>
    </row>
    <row r="129" customFormat="false" ht="14.5" hidden="true" customHeight="false" outlineLevel="0" collapsed="false">
      <c r="A129" s="0" t="str">
        <f aca="false">references!B$7</f>
        <v>MAR1980b</v>
      </c>
      <c r="B129" s="0" t="n">
        <v>5</v>
      </c>
      <c r="C129" s="0" t="n">
        <v>100</v>
      </c>
      <c r="D129" s="0" t="str">
        <f aca="false">references_description!F$14</f>
        <v>SiO2(am)</v>
      </c>
      <c r="E129" s="0" t="str">
        <f aca="false">references_description!G$14</f>
        <v>NaNO3</v>
      </c>
      <c r="H129" s="0" t="n">
        <v>5.98</v>
      </c>
      <c r="K129" s="0" t="n">
        <v>0.00344</v>
      </c>
    </row>
    <row r="130" customFormat="false" ht="14.5" hidden="true" customHeight="false" outlineLevel="0" collapsed="false">
      <c r="A130" s="0" t="str">
        <f aca="false">references!B$7</f>
        <v>MAR1980b</v>
      </c>
      <c r="B130" s="0" t="n">
        <v>1</v>
      </c>
      <c r="C130" s="0" t="n">
        <v>150</v>
      </c>
      <c r="D130" s="0" t="str">
        <f aca="false">references_description!F$14</f>
        <v>SiO2(am)</v>
      </c>
      <c r="E130" s="0" t="str">
        <f aca="false">references_description!G$14</f>
        <v>NaNO3</v>
      </c>
      <c r="H130" s="0" t="n">
        <v>0</v>
      </c>
      <c r="K130" s="0" t="n">
        <v>0.01073</v>
      </c>
      <c r="W130" s="0" t="s">
        <v>297</v>
      </c>
    </row>
    <row r="131" customFormat="false" ht="14.5" hidden="true" customHeight="false" outlineLevel="0" collapsed="false">
      <c r="A131" s="0" t="str">
        <f aca="false">references!B$7</f>
        <v>MAR1980b</v>
      </c>
      <c r="B131" s="0" t="n">
        <v>2</v>
      </c>
      <c r="C131" s="0" t="n">
        <v>150</v>
      </c>
      <c r="D131" s="0" t="str">
        <f aca="false">references_description!F$14</f>
        <v>SiO2(am)</v>
      </c>
      <c r="E131" s="0" t="str">
        <f aca="false">references_description!G$14</f>
        <v>NaNO3</v>
      </c>
      <c r="H131" s="0" t="n">
        <v>0.51</v>
      </c>
      <c r="K131" s="0" t="n">
        <v>0.00981</v>
      </c>
    </row>
    <row r="132" customFormat="false" ht="14.5" hidden="true" customHeight="false" outlineLevel="0" collapsed="false">
      <c r="A132" s="0" t="str">
        <f aca="false">references!B$7</f>
        <v>MAR1980b</v>
      </c>
      <c r="B132" s="0" t="n">
        <v>3</v>
      </c>
      <c r="C132" s="0" t="n">
        <v>150</v>
      </c>
      <c r="D132" s="0" t="str">
        <f aca="false">references_description!F$14</f>
        <v>SiO2(am)</v>
      </c>
      <c r="E132" s="0" t="str">
        <f aca="false">references_description!G$14</f>
        <v>NaNO3</v>
      </c>
      <c r="H132" s="0" t="n">
        <v>1.03</v>
      </c>
      <c r="K132" s="0" t="n">
        <v>0.00975</v>
      </c>
    </row>
    <row r="133" customFormat="false" ht="14.5" hidden="true" customHeight="false" outlineLevel="0" collapsed="false">
      <c r="A133" s="0" t="str">
        <f aca="false">references!B$7</f>
        <v>MAR1980b</v>
      </c>
      <c r="B133" s="0" t="n">
        <v>4</v>
      </c>
      <c r="C133" s="0" t="n">
        <v>150</v>
      </c>
      <c r="D133" s="0" t="str">
        <f aca="false">references_description!F$14</f>
        <v>SiO2(am)</v>
      </c>
      <c r="E133" s="0" t="str">
        <f aca="false">references_description!G$14</f>
        <v>NaNO3</v>
      </c>
      <c r="H133" s="0" t="n">
        <v>2.12</v>
      </c>
      <c r="K133" s="0" t="n">
        <v>0.00778</v>
      </c>
    </row>
    <row r="134" customFormat="false" ht="14.5" hidden="true" customHeight="false" outlineLevel="0" collapsed="false">
      <c r="A134" s="0" t="str">
        <f aca="false">references!B$7</f>
        <v>MAR1980b</v>
      </c>
      <c r="B134" s="0" t="n">
        <v>5</v>
      </c>
      <c r="C134" s="0" t="n">
        <v>150</v>
      </c>
      <c r="D134" s="0" t="str">
        <f aca="false">references_description!F$14</f>
        <v>SiO2(am)</v>
      </c>
      <c r="E134" s="0" t="str">
        <f aca="false">references_description!G$14</f>
        <v>NaNO3</v>
      </c>
      <c r="H134" s="0" t="n">
        <v>3.31</v>
      </c>
      <c r="K134" s="0" t="n">
        <v>0.00724</v>
      </c>
    </row>
    <row r="135" customFormat="false" ht="14.5" hidden="true" customHeight="false" outlineLevel="0" collapsed="false">
      <c r="A135" s="0" t="str">
        <f aca="false">references!B$7</f>
        <v>MAR1980b</v>
      </c>
      <c r="B135" s="0" t="n">
        <v>6</v>
      </c>
      <c r="C135" s="0" t="n">
        <v>150</v>
      </c>
      <c r="D135" s="0" t="str">
        <f aca="false">references_description!F$14</f>
        <v>SiO2(am)</v>
      </c>
      <c r="E135" s="0" t="str">
        <f aca="false">references_description!G$14</f>
        <v>NaNO3</v>
      </c>
      <c r="H135" s="0" t="n">
        <v>4.6</v>
      </c>
      <c r="K135" s="0" t="n">
        <v>0.00626</v>
      </c>
    </row>
    <row r="136" customFormat="false" ht="14.5" hidden="true" customHeight="false" outlineLevel="0" collapsed="false">
      <c r="A136" s="0" t="str">
        <f aca="false">references!B$7</f>
        <v>MAR1980b</v>
      </c>
      <c r="B136" s="0" t="n">
        <v>7</v>
      </c>
      <c r="C136" s="0" t="n">
        <v>150</v>
      </c>
      <c r="D136" s="0" t="str">
        <f aca="false">references_description!F$14</f>
        <v>SiO2(am)</v>
      </c>
      <c r="E136" s="0" t="str">
        <f aca="false">references_description!G$14</f>
        <v>NaNO3</v>
      </c>
      <c r="H136" s="0" t="n">
        <v>5.98</v>
      </c>
      <c r="K136" s="0" t="n">
        <v>0.0057</v>
      </c>
    </row>
    <row r="137" customFormat="false" ht="14.5" hidden="true" customHeight="false" outlineLevel="0" collapsed="false">
      <c r="A137" s="0" t="str">
        <f aca="false">references!B$7</f>
        <v>MAR1980b</v>
      </c>
      <c r="B137" s="0" t="n">
        <v>1</v>
      </c>
      <c r="C137" s="0" t="n">
        <v>200</v>
      </c>
      <c r="D137" s="0" t="str">
        <f aca="false">references_description!F$14</f>
        <v>SiO2(am)</v>
      </c>
      <c r="E137" s="0" t="str">
        <f aca="false">references_description!G$14</f>
        <v>NaNO3</v>
      </c>
      <c r="H137" s="0" t="n">
        <v>0</v>
      </c>
      <c r="K137" s="0" t="n">
        <v>0.0158</v>
      </c>
      <c r="W137" s="0" t="s">
        <v>297</v>
      </c>
    </row>
    <row r="138" customFormat="false" ht="14.5" hidden="true" customHeight="false" outlineLevel="0" collapsed="false">
      <c r="A138" s="0" t="str">
        <f aca="false">references!B$7</f>
        <v>MAR1980b</v>
      </c>
      <c r="B138" s="0" t="n">
        <v>2</v>
      </c>
      <c r="C138" s="0" t="n">
        <v>200</v>
      </c>
      <c r="D138" s="0" t="str">
        <f aca="false">references_description!F$14</f>
        <v>SiO2(am)</v>
      </c>
      <c r="E138" s="0" t="str">
        <f aca="false">references_description!G$14</f>
        <v>NaNO3</v>
      </c>
      <c r="H138" s="0" t="n">
        <v>0.507</v>
      </c>
      <c r="K138" s="0" t="n">
        <v>0.0138</v>
      </c>
    </row>
    <row r="139" customFormat="false" ht="14.5" hidden="true" customHeight="false" outlineLevel="0" collapsed="false">
      <c r="A139" s="0" t="str">
        <f aca="false">references!B$7</f>
        <v>MAR1980b</v>
      </c>
      <c r="B139" s="0" t="n">
        <v>3</v>
      </c>
      <c r="C139" s="0" t="n">
        <v>200</v>
      </c>
      <c r="D139" s="0" t="str">
        <f aca="false">references_description!F$14</f>
        <v>SiO2(am)</v>
      </c>
      <c r="E139" s="0" t="str">
        <f aca="false">references_description!G$14</f>
        <v>NaNO3</v>
      </c>
      <c r="H139" s="0" t="n">
        <v>1.027</v>
      </c>
      <c r="K139" s="0" t="n">
        <v>0.014</v>
      </c>
    </row>
    <row r="140" customFormat="false" ht="14.5" hidden="true" customHeight="false" outlineLevel="0" collapsed="false">
      <c r="A140" s="0" t="str">
        <f aca="false">references!B$7</f>
        <v>MAR1980b</v>
      </c>
      <c r="B140" s="0" t="n">
        <v>4</v>
      </c>
      <c r="C140" s="0" t="n">
        <v>200</v>
      </c>
      <c r="D140" s="0" t="str">
        <f aca="false">references_description!F$14</f>
        <v>SiO2(am)</v>
      </c>
      <c r="E140" s="0" t="str">
        <f aca="false">references_description!G$14</f>
        <v>NaNO3</v>
      </c>
      <c r="H140" s="0" t="n">
        <v>2.124</v>
      </c>
      <c r="K140" s="0" t="n">
        <v>0.0125</v>
      </c>
    </row>
    <row r="141" customFormat="false" ht="14.5" hidden="true" customHeight="false" outlineLevel="0" collapsed="false">
      <c r="A141" s="0" t="str">
        <f aca="false">references!B$7</f>
        <v>MAR1980b</v>
      </c>
      <c r="B141" s="0" t="n">
        <v>5</v>
      </c>
      <c r="C141" s="0" t="n">
        <v>200</v>
      </c>
      <c r="D141" s="0" t="str">
        <f aca="false">references_description!F$14</f>
        <v>SiO2(am)</v>
      </c>
      <c r="E141" s="0" t="str">
        <f aca="false">references_description!G$14</f>
        <v>NaNO3</v>
      </c>
      <c r="H141" s="0" t="n">
        <v>3.309</v>
      </c>
      <c r="K141" s="0" t="n">
        <v>0.0114</v>
      </c>
    </row>
    <row r="142" customFormat="false" ht="14.5" hidden="true" customHeight="false" outlineLevel="0" collapsed="false">
      <c r="A142" s="0" t="str">
        <f aca="false">references!B$7</f>
        <v>MAR1980b</v>
      </c>
      <c r="B142" s="0" t="n">
        <v>6</v>
      </c>
      <c r="C142" s="0" t="n">
        <v>200</v>
      </c>
      <c r="D142" s="0" t="str">
        <f aca="false">references_description!F$14</f>
        <v>SiO2(am)</v>
      </c>
      <c r="E142" s="0" t="str">
        <f aca="false">references_description!G$14</f>
        <v>NaNO3</v>
      </c>
      <c r="H142" s="0" t="n">
        <v>4.6</v>
      </c>
      <c r="K142" s="0" t="n">
        <v>0.0103</v>
      </c>
    </row>
    <row r="143" customFormat="false" ht="14.5" hidden="true" customHeight="false" outlineLevel="0" collapsed="false">
      <c r="A143" s="0" t="str">
        <f aca="false">references!B$7</f>
        <v>MAR1980b</v>
      </c>
      <c r="B143" s="0" t="n">
        <v>7</v>
      </c>
      <c r="C143" s="0" t="n">
        <v>200</v>
      </c>
      <c r="D143" s="0" t="str">
        <f aca="false">references_description!F$14</f>
        <v>SiO2(am)</v>
      </c>
      <c r="E143" s="0" t="str">
        <f aca="false">references_description!G$14</f>
        <v>NaNO3</v>
      </c>
      <c r="H143" s="0" t="n">
        <v>5.98</v>
      </c>
      <c r="K143" s="0" t="n">
        <v>0.0092</v>
      </c>
    </row>
    <row r="144" customFormat="false" ht="14.5" hidden="true" customHeight="false" outlineLevel="0" collapsed="false">
      <c r="A144" s="0" t="str">
        <f aca="false">references!B$7</f>
        <v>MAR1980b</v>
      </c>
      <c r="B144" s="0" t="n">
        <v>1</v>
      </c>
      <c r="C144" s="0" t="n">
        <v>250</v>
      </c>
      <c r="D144" s="0" t="str">
        <f aca="false">references_description!F$14</f>
        <v>SiO2(am)</v>
      </c>
      <c r="E144" s="0" t="str">
        <f aca="false">references_description!G$14</f>
        <v>NaNO3</v>
      </c>
      <c r="H144" s="0" t="n">
        <v>0</v>
      </c>
      <c r="K144" s="0" t="n">
        <v>0.02121</v>
      </c>
      <c r="W144" s="0" t="s">
        <v>297</v>
      </c>
    </row>
    <row r="145" customFormat="false" ht="14.5" hidden="true" customHeight="false" outlineLevel="0" collapsed="false">
      <c r="A145" s="0" t="str">
        <f aca="false">references!B$7</f>
        <v>MAR1980b</v>
      </c>
      <c r="B145" s="0" t="n">
        <v>2</v>
      </c>
      <c r="C145" s="0" t="n">
        <v>250</v>
      </c>
      <c r="D145" s="0" t="str">
        <f aca="false">references_description!F$14</f>
        <v>SiO2(am)</v>
      </c>
      <c r="E145" s="0" t="str">
        <f aca="false">references_description!G$14</f>
        <v>NaNO3</v>
      </c>
      <c r="H145" s="0" t="n">
        <v>0.507</v>
      </c>
      <c r="K145" s="0" t="n">
        <v>0.0204</v>
      </c>
    </row>
    <row r="146" customFormat="false" ht="14.5" hidden="true" customHeight="false" outlineLevel="0" collapsed="false">
      <c r="A146" s="0" t="str">
        <f aca="false">references!B$7</f>
        <v>MAR1980b</v>
      </c>
      <c r="B146" s="0" t="n">
        <v>3</v>
      </c>
      <c r="C146" s="0" t="n">
        <v>250</v>
      </c>
      <c r="D146" s="0" t="str">
        <f aca="false">references_description!F$14</f>
        <v>SiO2(am)</v>
      </c>
      <c r="E146" s="0" t="str">
        <f aca="false">references_description!G$14</f>
        <v>NaNO3</v>
      </c>
      <c r="H146" s="0" t="n">
        <v>1.027</v>
      </c>
      <c r="K146" s="0" t="n">
        <v>0.0197</v>
      </c>
    </row>
    <row r="147" customFormat="false" ht="14.5" hidden="true" customHeight="false" outlineLevel="0" collapsed="false">
      <c r="A147" s="0" t="str">
        <f aca="false">references!B$7</f>
        <v>MAR1980b</v>
      </c>
      <c r="B147" s="0" t="n">
        <v>4</v>
      </c>
      <c r="C147" s="0" t="n">
        <v>250</v>
      </c>
      <c r="D147" s="0" t="str">
        <f aca="false">references_description!F$14</f>
        <v>SiO2(am)</v>
      </c>
      <c r="E147" s="0" t="str">
        <f aca="false">references_description!G$14</f>
        <v>NaNO3</v>
      </c>
      <c r="H147" s="0" t="n">
        <v>2.124</v>
      </c>
      <c r="K147" s="0" t="n">
        <v>0.0182</v>
      </c>
    </row>
    <row r="148" customFormat="false" ht="14.5" hidden="true" customHeight="false" outlineLevel="0" collapsed="false">
      <c r="A148" s="0" t="str">
        <f aca="false">references!B$7</f>
        <v>MAR1980b</v>
      </c>
      <c r="B148" s="0" t="n">
        <v>5</v>
      </c>
      <c r="C148" s="0" t="n">
        <v>250</v>
      </c>
      <c r="D148" s="0" t="str">
        <f aca="false">references_description!F$14</f>
        <v>SiO2(am)</v>
      </c>
      <c r="E148" s="0" t="str">
        <f aca="false">references_description!G$14</f>
        <v>NaNO3</v>
      </c>
      <c r="H148" s="0" t="n">
        <v>3.309</v>
      </c>
      <c r="K148" s="0" t="n">
        <v>0.0173</v>
      </c>
    </row>
    <row r="149" customFormat="false" ht="14.5" hidden="true" customHeight="false" outlineLevel="0" collapsed="false">
      <c r="A149" s="0" t="str">
        <f aca="false">references!B$7</f>
        <v>MAR1980b</v>
      </c>
      <c r="B149" s="0" t="n">
        <v>6</v>
      </c>
      <c r="C149" s="0" t="n">
        <v>250</v>
      </c>
      <c r="D149" s="0" t="str">
        <f aca="false">references_description!F$14</f>
        <v>SiO2(am)</v>
      </c>
      <c r="E149" s="0" t="str">
        <f aca="false">references_description!G$14</f>
        <v>NaNO3</v>
      </c>
      <c r="H149" s="0" t="n">
        <v>4.6</v>
      </c>
      <c r="K149" s="0" t="n">
        <v>0.0154</v>
      </c>
    </row>
    <row r="150" customFormat="false" ht="14.5" hidden="true" customHeight="false" outlineLevel="0" collapsed="false">
      <c r="A150" s="0" t="str">
        <f aca="false">references!B$7</f>
        <v>MAR1980b</v>
      </c>
      <c r="B150" s="0" t="n">
        <v>7</v>
      </c>
      <c r="C150" s="0" t="n">
        <v>250</v>
      </c>
      <c r="D150" s="0" t="str">
        <f aca="false">references_description!F$14</f>
        <v>SiO2(am)</v>
      </c>
      <c r="E150" s="0" t="str">
        <f aca="false">references_description!G$14</f>
        <v>NaNO3</v>
      </c>
      <c r="H150" s="0" t="n">
        <v>5.98</v>
      </c>
      <c r="K150" s="0" t="n">
        <v>0.0147</v>
      </c>
    </row>
    <row r="151" customFormat="false" ht="14.5" hidden="true" customHeight="false" outlineLevel="0" collapsed="false">
      <c r="A151" s="0" t="str">
        <f aca="false">references!B$7</f>
        <v>MAR1980b</v>
      </c>
      <c r="B151" s="0" t="n">
        <v>1</v>
      </c>
      <c r="C151" s="0" t="n">
        <v>300</v>
      </c>
      <c r="D151" s="0" t="str">
        <f aca="false">references_description!F$14</f>
        <v>SiO2(am)</v>
      </c>
      <c r="E151" s="0" t="str">
        <f aca="false">references_description!G$14</f>
        <v>NaNO3</v>
      </c>
      <c r="H151" s="0" t="n">
        <v>0</v>
      </c>
      <c r="K151" s="0" t="n">
        <v>0.0269</v>
      </c>
      <c r="W151" s="0" t="s">
        <v>297</v>
      </c>
    </row>
    <row r="152" customFormat="false" ht="14.5" hidden="true" customHeight="false" outlineLevel="0" collapsed="false">
      <c r="A152" s="0" t="str">
        <f aca="false">references!B$7</f>
        <v>MAR1980b</v>
      </c>
      <c r="B152" s="0" t="n">
        <v>2</v>
      </c>
      <c r="C152" s="0" t="n">
        <v>300</v>
      </c>
      <c r="D152" s="0" t="str">
        <f aca="false">references_description!F$14</f>
        <v>SiO2(am)</v>
      </c>
      <c r="E152" s="0" t="str">
        <f aca="false">references_description!G$14</f>
        <v>NaNO3</v>
      </c>
      <c r="H152" s="0" t="n">
        <v>0.507</v>
      </c>
      <c r="K152" s="0" t="n">
        <v>0.0263</v>
      </c>
    </row>
    <row r="153" customFormat="false" ht="14.5" hidden="true" customHeight="false" outlineLevel="0" collapsed="false">
      <c r="A153" s="0" t="str">
        <f aca="false">references!B$7</f>
        <v>MAR1980b</v>
      </c>
      <c r="B153" s="0" t="n">
        <v>3</v>
      </c>
      <c r="C153" s="0" t="n">
        <v>300</v>
      </c>
      <c r="D153" s="0" t="str">
        <f aca="false">references_description!F$14</f>
        <v>SiO2(am)</v>
      </c>
      <c r="E153" s="0" t="str">
        <f aca="false">references_description!G$14</f>
        <v>NaNO3</v>
      </c>
      <c r="H153" s="0" t="n">
        <v>1.027</v>
      </c>
      <c r="K153" s="0" t="n">
        <v>0.0251</v>
      </c>
    </row>
    <row r="154" customFormat="false" ht="14.5" hidden="true" customHeight="false" outlineLevel="0" collapsed="false">
      <c r="A154" s="0" t="str">
        <f aca="false">references!B$7</f>
        <v>MAR1980b</v>
      </c>
      <c r="B154" s="0" t="n">
        <v>4</v>
      </c>
      <c r="C154" s="0" t="n">
        <v>300</v>
      </c>
      <c r="D154" s="0" t="str">
        <f aca="false">references_description!F$14</f>
        <v>SiO2(am)</v>
      </c>
      <c r="E154" s="0" t="str">
        <f aca="false">references_description!G$14</f>
        <v>NaNO3</v>
      </c>
      <c r="H154" s="0" t="n">
        <v>2.124</v>
      </c>
      <c r="K154" s="0" t="n">
        <v>0.0251</v>
      </c>
    </row>
    <row r="155" customFormat="false" ht="14.5" hidden="true" customHeight="false" outlineLevel="0" collapsed="false">
      <c r="A155" s="0" t="str">
        <f aca="false">references!B$7</f>
        <v>MAR1980b</v>
      </c>
      <c r="B155" s="0" t="n">
        <v>5</v>
      </c>
      <c r="C155" s="0" t="n">
        <v>300</v>
      </c>
      <c r="D155" s="0" t="str">
        <f aca="false">references_description!F$14</f>
        <v>SiO2(am)</v>
      </c>
      <c r="E155" s="0" t="str">
        <f aca="false">references_description!G$14</f>
        <v>NaNO3</v>
      </c>
      <c r="H155" s="0" t="n">
        <v>3.309</v>
      </c>
      <c r="K155" s="0" t="n">
        <v>0.0231</v>
      </c>
    </row>
    <row r="156" customFormat="false" ht="14.5" hidden="true" customHeight="false" outlineLevel="0" collapsed="false">
      <c r="A156" s="0" t="str">
        <f aca="false">references!B$7</f>
        <v>MAR1980b</v>
      </c>
      <c r="B156" s="0" t="n">
        <v>6</v>
      </c>
      <c r="C156" s="0" t="n">
        <v>300</v>
      </c>
      <c r="D156" s="0" t="str">
        <f aca="false">references_description!F$14</f>
        <v>SiO2(am)</v>
      </c>
      <c r="E156" s="0" t="str">
        <f aca="false">references_description!G$14</f>
        <v>NaNO3</v>
      </c>
      <c r="H156" s="0" t="n">
        <v>5.98</v>
      </c>
      <c r="K156" s="0" t="n">
        <v>0.0196</v>
      </c>
    </row>
    <row r="157" customFormat="false" ht="14.5" hidden="true" customHeight="false" outlineLevel="0" collapsed="false">
      <c r="A157" s="0" t="str">
        <f aca="false">references!B$9</f>
        <v>MEY2006</v>
      </c>
      <c r="B157" s="0" t="n">
        <v>1</v>
      </c>
      <c r="C157" s="0" t="n">
        <v>25</v>
      </c>
      <c r="D157" s="0" t="str">
        <f aca="false">references_description!F$14</f>
        <v>SiO2(am)</v>
      </c>
      <c r="E157" s="0" t="str">
        <f aca="false">references_description!G$15</f>
        <v>NaCl</v>
      </c>
      <c r="H157" s="0" t="n">
        <v>0</v>
      </c>
      <c r="K157" s="0" t="n">
        <v>0.00185719</v>
      </c>
    </row>
    <row r="158" customFormat="false" ht="14.5" hidden="true" customHeight="false" outlineLevel="0" collapsed="false">
      <c r="A158" s="0" t="str">
        <f aca="false">references!B$9</f>
        <v>MEY2006</v>
      </c>
      <c r="B158" s="0" t="n">
        <v>2</v>
      </c>
      <c r="C158" s="0" t="n">
        <v>25</v>
      </c>
      <c r="D158" s="0" t="str">
        <f aca="false">references_description!F$14</f>
        <v>SiO2(am)</v>
      </c>
      <c r="E158" s="0" t="str">
        <f aca="false">references_description!G$15</f>
        <v>NaCl</v>
      </c>
      <c r="H158" s="0" t="n">
        <v>1.026</v>
      </c>
      <c r="K158" s="0" t="n">
        <v>0.0015618</v>
      </c>
    </row>
    <row r="159" customFormat="false" ht="14.5" hidden="true" customHeight="false" outlineLevel="0" collapsed="false">
      <c r="A159" s="0" t="str">
        <f aca="false">references!B$9</f>
        <v>MEY2006</v>
      </c>
      <c r="B159" s="0" t="n">
        <v>3</v>
      </c>
      <c r="C159" s="0" t="n">
        <v>25</v>
      </c>
      <c r="D159" s="0" t="str">
        <f aca="false">references_description!F$14</f>
        <v>SiO2(am)</v>
      </c>
      <c r="E159" s="0" t="str">
        <f aca="false">references_description!G$15</f>
        <v>NaCl</v>
      </c>
      <c r="H159" s="0" t="n">
        <v>2.1039</v>
      </c>
      <c r="K159" s="0" t="n">
        <v>0.00140758</v>
      </c>
    </row>
    <row r="160" customFormat="false" ht="14.5" hidden="true" customHeight="false" outlineLevel="0" collapsed="false">
      <c r="A160" s="0" t="str">
        <f aca="false">references!B$9</f>
        <v>MEY2006</v>
      </c>
      <c r="B160" s="0" t="n">
        <v>4</v>
      </c>
      <c r="C160" s="0" t="n">
        <v>25</v>
      </c>
      <c r="D160" s="0" t="str">
        <f aca="false">references_description!F$14</f>
        <v>SiO2(am)</v>
      </c>
      <c r="E160" s="0" t="str">
        <f aca="false">references_description!G$15</f>
        <v>NaCl</v>
      </c>
      <c r="H160" s="0" t="n">
        <v>3.2021</v>
      </c>
      <c r="K160" s="0" t="n">
        <v>0.00105882</v>
      </c>
    </row>
    <row r="161" customFormat="false" ht="14.5" hidden="true" customHeight="false" outlineLevel="0" collapsed="false">
      <c r="A161" s="0" t="str">
        <f aca="false">references!B$9</f>
        <v>MEY2006</v>
      </c>
      <c r="B161" s="0" t="n">
        <v>5</v>
      </c>
      <c r="C161" s="0" t="n">
        <v>25</v>
      </c>
      <c r="D161" s="0" t="str">
        <f aca="false">references_description!F$14</f>
        <v>SiO2(am)</v>
      </c>
      <c r="E161" s="0" t="str">
        <f aca="false">references_description!G$15</f>
        <v>NaCl</v>
      </c>
      <c r="H161" s="0" t="n">
        <v>4.3752</v>
      </c>
      <c r="K161" s="0" t="n">
        <v>0.00086821</v>
      </c>
    </row>
    <row r="162" customFormat="false" ht="14.5" hidden="true" customHeight="false" outlineLevel="0" collapsed="false">
      <c r="A162" s="0" t="str">
        <f aca="false">references!B$9</f>
        <v>MEY2006</v>
      </c>
      <c r="B162" s="0" t="n">
        <v>6</v>
      </c>
      <c r="C162" s="0" t="n">
        <v>25</v>
      </c>
      <c r="D162" s="0" t="str">
        <f aca="false">references_description!F$14</f>
        <v>SiO2(am)</v>
      </c>
      <c r="E162" s="0" t="str">
        <f aca="false">references_description!G$15</f>
        <v>NaCl</v>
      </c>
      <c r="H162" s="0" t="n">
        <v>5.6123</v>
      </c>
      <c r="K162" s="0" t="n">
        <v>0.00069194</v>
      </c>
    </row>
    <row r="163" customFormat="false" ht="14.5" hidden="true" customHeight="false" outlineLevel="0" collapsed="false">
      <c r="A163" s="0" t="str">
        <f aca="false">references!B$9</f>
        <v>MEY2006</v>
      </c>
      <c r="B163" s="0" t="n">
        <v>1</v>
      </c>
      <c r="C163" s="0" t="n">
        <v>25</v>
      </c>
      <c r="D163" s="0" t="str">
        <f aca="false">references_description!F$14</f>
        <v>SiO2(am)</v>
      </c>
      <c r="E163" s="0" t="str">
        <f aca="false">references_description!G$16</f>
        <v>KCl</v>
      </c>
      <c r="H163" s="0" t="n">
        <v>0</v>
      </c>
      <c r="K163" s="0" t="n">
        <v>0.00188399</v>
      </c>
    </row>
    <row r="164" customFormat="false" ht="14.5" hidden="true" customHeight="false" outlineLevel="0" collapsed="false">
      <c r="A164" s="0" t="str">
        <f aca="false">references!B$9</f>
        <v>MEY2006</v>
      </c>
      <c r="B164" s="0" t="n">
        <v>2</v>
      </c>
      <c r="C164" s="0" t="n">
        <v>25</v>
      </c>
      <c r="D164" s="0" t="str">
        <f aca="false">references_description!F$14</f>
        <v>SiO2(am)</v>
      </c>
      <c r="E164" s="0" t="str">
        <f aca="false">references_description!G$16</f>
        <v>KCl</v>
      </c>
      <c r="H164" s="0" t="n">
        <v>1.0328</v>
      </c>
      <c r="K164" s="0" t="n">
        <v>0.00178677</v>
      </c>
    </row>
    <row r="165" customFormat="false" ht="14.5" hidden="true" customHeight="false" outlineLevel="0" collapsed="false">
      <c r="A165" s="0" t="str">
        <f aca="false">references!B$9</f>
        <v>MEY2006</v>
      </c>
      <c r="B165" s="0" t="n">
        <v>3</v>
      </c>
      <c r="C165" s="0" t="n">
        <v>25</v>
      </c>
      <c r="D165" s="0" t="str">
        <f aca="false">references_description!F$14</f>
        <v>SiO2(am)</v>
      </c>
      <c r="E165" s="0" t="str">
        <f aca="false">references_description!G$16</f>
        <v>KCl</v>
      </c>
      <c r="H165" s="0" t="n">
        <v>2.1329</v>
      </c>
      <c r="K165" s="0" t="n">
        <v>0.00170466</v>
      </c>
    </row>
    <row r="166" customFormat="false" ht="14.5" hidden="true" customHeight="false" outlineLevel="0" collapsed="false">
      <c r="A166" s="0" t="str">
        <f aca="false">references!B$9</f>
        <v>MEY2006</v>
      </c>
      <c r="B166" s="0" t="n">
        <v>4</v>
      </c>
      <c r="C166" s="0" t="n">
        <v>25</v>
      </c>
      <c r="D166" s="0" t="str">
        <f aca="false">references_description!F$14</f>
        <v>SiO2(am)</v>
      </c>
      <c r="E166" s="0" t="str">
        <f aca="false">references_description!G$16</f>
        <v>KCl</v>
      </c>
      <c r="H166" s="0" t="n">
        <v>3.314</v>
      </c>
      <c r="K166" s="0" t="n">
        <v>0.00157041</v>
      </c>
    </row>
    <row r="167" customFormat="false" ht="14.5" hidden="true" customHeight="false" outlineLevel="0" collapsed="false">
      <c r="A167" s="0" t="str">
        <f aca="false">references!B$9</f>
        <v>MEY2006</v>
      </c>
      <c r="B167" s="0" t="n">
        <v>5</v>
      </c>
      <c r="C167" s="0" t="n">
        <v>25</v>
      </c>
      <c r="D167" s="0" t="str">
        <f aca="false">references_description!F$14</f>
        <v>SiO2(am)</v>
      </c>
      <c r="E167" s="0" t="str">
        <f aca="false">references_description!G$16</f>
        <v>KCl</v>
      </c>
      <c r="H167" s="0" t="n">
        <v>4.5668</v>
      </c>
      <c r="K167" s="0" t="n">
        <v>0.00145104</v>
      </c>
    </row>
    <row r="168" customFormat="false" ht="14.5" hidden="false" customHeight="false" outlineLevel="0" collapsed="false">
      <c r="A168" s="32" t="str">
        <f aca="false">references!B26</f>
        <v>SJO/NOR1985</v>
      </c>
      <c r="B168" s="0" t="n">
        <v>1</v>
      </c>
      <c r="C168" s="0" t="n">
        <v>25</v>
      </c>
      <c r="E168" s="0" t="str">
        <f aca="false">references!H26</f>
        <v>NaCl</v>
      </c>
      <c r="H168" s="0" t="n">
        <v>0.6082</v>
      </c>
      <c r="O168" s="33"/>
      <c r="P168" s="33"/>
      <c r="Q168" s="33"/>
      <c r="R168" s="33"/>
      <c r="S168" s="33" t="n">
        <f aca="false">AC168+(2+1-1)*AA168</f>
        <v>22.1082096691511</v>
      </c>
      <c r="T168" s="0" t="n">
        <v>0.01</v>
      </c>
      <c r="U168" s="33" t="n">
        <f aca="false">2*13.727-S168+2*AA168</f>
        <v>5.334</v>
      </c>
      <c r="V168" s="0" t="n">
        <v>0.01</v>
      </c>
      <c r="W168" s="0" t="s">
        <v>415</v>
      </c>
      <c r="Z168" s="0" t="n">
        <v>0.6</v>
      </c>
      <c r="AA168" s="0" t="n">
        <f aca="false">LOG10(Z168/H168)</f>
        <v>-0.00589516542446974</v>
      </c>
      <c r="AC168" s="33" t="n">
        <v>22.12</v>
      </c>
    </row>
    <row r="169" customFormat="false" ht="14.5" hidden="false" customHeight="false" outlineLevel="0" collapsed="false">
      <c r="O169" s="33"/>
      <c r="P169" s="33"/>
      <c r="Q169" s="33"/>
      <c r="R169" s="33"/>
      <c r="S169" s="33"/>
    </row>
    <row r="170" customFormat="false" ht="14.5" hidden="false" customHeight="false" outlineLevel="0" collapsed="false">
      <c r="A170" s="0" t="str">
        <f aca="false">references!B28</f>
        <v>BUS/MES1977</v>
      </c>
      <c r="B170" s="0" t="n">
        <v>1</v>
      </c>
      <c r="C170" s="0" t="s">
        <v>416</v>
      </c>
      <c r="E170" s="0" t="s">
        <v>122</v>
      </c>
      <c r="H170" s="0" t="n">
        <v>0.1</v>
      </c>
      <c r="Q170" s="0" t="s">
        <v>417</v>
      </c>
    </row>
    <row r="171" customFormat="false" ht="14.5" hidden="false" customHeight="false" outlineLevel="0" collapsed="false">
      <c r="B171" s="0" t="n">
        <v>2</v>
      </c>
      <c r="C171" s="0" t="s">
        <v>418</v>
      </c>
      <c r="E171" s="0" t="s">
        <v>122</v>
      </c>
      <c r="H171" s="0" t="n">
        <v>0.1</v>
      </c>
      <c r="Q171" s="0" t="s">
        <v>419</v>
      </c>
    </row>
    <row r="172" customFormat="false" ht="14.5" hidden="false" customHeight="false" outlineLevel="0" collapsed="false">
      <c r="B172" s="0" t="n">
        <v>3</v>
      </c>
      <c r="C172" s="0" t="s">
        <v>420</v>
      </c>
      <c r="E172" s="0" t="s">
        <v>122</v>
      </c>
      <c r="H172" s="0" t="n">
        <v>0.1</v>
      </c>
      <c r="Q172" s="0" t="s">
        <v>421</v>
      </c>
    </row>
    <row r="173" customFormat="false" ht="14.5" hidden="false" customHeight="false" outlineLevel="0" collapsed="false">
      <c r="C173" s="0" t="s">
        <v>422</v>
      </c>
      <c r="E173" s="0" t="s">
        <v>122</v>
      </c>
      <c r="H173" s="0" t="n">
        <v>0.1</v>
      </c>
      <c r="Q173" s="0" t="s">
        <v>423</v>
      </c>
    </row>
    <row r="174" customFormat="false" ht="14.5" hidden="true" customHeight="false" outlineLevel="0" collapsed="false">
      <c r="A174" s="0" t="str">
        <f aca="false">references!B$9</f>
        <v>MEY2006</v>
      </c>
      <c r="B174" s="0" t="n">
        <v>1</v>
      </c>
      <c r="C174" s="0" t="n">
        <v>25</v>
      </c>
      <c r="D174" s="0" t="str">
        <f aca="false">references_description!F$14</f>
        <v>SiO2(am)</v>
      </c>
      <c r="E174" s="0" t="str">
        <f aca="false">references_description!G$18</f>
        <v>CaCl2</v>
      </c>
      <c r="H174" s="0" t="n">
        <v>0</v>
      </c>
      <c r="K174" s="0" t="n">
        <v>0.00185442</v>
      </c>
    </row>
    <row r="175" customFormat="false" ht="14.5" hidden="true" customHeight="false" outlineLevel="0" collapsed="false">
      <c r="A175" s="0" t="str">
        <f aca="false">references!B$9</f>
        <v>MEY2006</v>
      </c>
      <c r="B175" s="0" t="n">
        <v>2</v>
      </c>
      <c r="C175" s="0" t="n">
        <v>25</v>
      </c>
      <c r="D175" s="0" t="str">
        <f aca="false">references_description!F$14</f>
        <v>SiO2(am)</v>
      </c>
      <c r="E175" s="0" t="str">
        <f aca="false">references_description!G$18</f>
        <v>CaCl2</v>
      </c>
      <c r="H175" s="0" t="n">
        <v>1.027</v>
      </c>
      <c r="K175" s="0" t="n">
        <v>0.00101962</v>
      </c>
    </row>
    <row r="176" customFormat="false" ht="14.5" hidden="true" customHeight="false" outlineLevel="0" collapsed="false">
      <c r="A176" s="0" t="str">
        <f aca="false">references!B$9</f>
        <v>MEY2006</v>
      </c>
      <c r="B176" s="0" t="n">
        <v>3</v>
      </c>
      <c r="C176" s="0" t="n">
        <v>25</v>
      </c>
      <c r="D176" s="0" t="str">
        <f aca="false">references_description!F$14</f>
        <v>SiO2(am)</v>
      </c>
      <c r="E176" s="0" t="str">
        <f aca="false">references_description!G$18</f>
        <v>CaCl2</v>
      </c>
      <c r="H176" s="0" t="n">
        <v>2.1175</v>
      </c>
      <c r="K176" s="0" t="n">
        <v>0.0004773</v>
      </c>
    </row>
    <row r="177" customFormat="false" ht="14.5" hidden="true" customHeight="false" outlineLevel="0" collapsed="false">
      <c r="A177" s="0" t="str">
        <f aca="false">references!B$9</f>
        <v>MEY2006</v>
      </c>
      <c r="B177" s="0" t="n">
        <v>4</v>
      </c>
      <c r="C177" s="0" t="n">
        <v>25</v>
      </c>
      <c r="D177" s="0" t="str">
        <f aca="false">references_description!F$14</f>
        <v>SiO2(am)</v>
      </c>
      <c r="E177" s="0" t="str">
        <f aca="false">references_description!G$18</f>
        <v>CaCl2</v>
      </c>
      <c r="H177" s="0" t="n">
        <v>3.29</v>
      </c>
      <c r="K177" s="0" t="n">
        <v>0.00021597</v>
      </c>
    </row>
    <row r="178" customFormat="false" ht="14.5" hidden="true" customHeight="false" outlineLevel="0" collapsed="false">
      <c r="A178" s="0" t="str">
        <f aca="false">references!B$9</f>
        <v>MEY2006</v>
      </c>
      <c r="B178" s="0" t="n">
        <v>5</v>
      </c>
      <c r="C178" s="0" t="n">
        <v>25</v>
      </c>
      <c r="D178" s="0" t="str">
        <f aca="false">references_description!F$14</f>
        <v>SiO2(am)</v>
      </c>
      <c r="E178" s="0" t="str">
        <f aca="false">references_description!G$18</f>
        <v>CaCl2</v>
      </c>
      <c r="H178" s="0" t="n">
        <v>4.5664</v>
      </c>
      <c r="K178" s="0" t="n">
        <v>0.00013861</v>
      </c>
    </row>
    <row r="179" customFormat="false" ht="14.5" hidden="true" customHeight="false" outlineLevel="0" collapsed="false">
      <c r="A179" s="0" t="str">
        <f aca="false">references!B$9</f>
        <v>MEY2006</v>
      </c>
      <c r="B179" s="0" t="n">
        <v>1</v>
      </c>
      <c r="C179" s="0" t="n">
        <v>25</v>
      </c>
      <c r="D179" s="0" t="str">
        <f aca="false">references_description!F$14</f>
        <v>SiO2(am)</v>
      </c>
      <c r="E179" s="0" t="str">
        <f aca="false">references_description!G$19</f>
        <v>K2SO4</v>
      </c>
      <c r="H179" s="0" t="n">
        <v>0</v>
      </c>
      <c r="K179" s="0" t="n">
        <v>0.00192</v>
      </c>
    </row>
    <row r="180" customFormat="false" ht="14.5" hidden="true" customHeight="false" outlineLevel="0" collapsed="false">
      <c r="A180" s="0" t="str">
        <f aca="false">references!B$9</f>
        <v>MEY2006</v>
      </c>
      <c r="B180" s="0" t="n">
        <v>2</v>
      </c>
      <c r="C180" s="0" t="n">
        <v>25</v>
      </c>
      <c r="D180" s="0" t="str">
        <f aca="false">references_description!F$14</f>
        <v>SiO2(am)</v>
      </c>
      <c r="E180" s="0" t="str">
        <f aca="false">references_description!G$19</f>
        <v>K2SO4</v>
      </c>
      <c r="H180" s="0" t="n">
        <v>0.07</v>
      </c>
      <c r="K180" s="0" t="n">
        <v>0.00194</v>
      </c>
    </row>
    <row r="181" customFormat="false" ht="14.5" hidden="true" customHeight="false" outlineLevel="0" collapsed="false">
      <c r="A181" s="0" t="str">
        <f aca="false">references!B$9</f>
        <v>MEY2006</v>
      </c>
      <c r="B181" s="0" t="n">
        <v>3</v>
      </c>
      <c r="C181" s="0" t="n">
        <v>25</v>
      </c>
      <c r="D181" s="0" t="str">
        <f aca="false">references_description!F$14</f>
        <v>SiO2(am)</v>
      </c>
      <c r="E181" s="0" t="str">
        <f aca="false">references_description!G$19</f>
        <v>K2SO4</v>
      </c>
      <c r="H181" s="0" t="n">
        <v>0.14</v>
      </c>
      <c r="K181" s="0" t="n">
        <v>0.00198</v>
      </c>
    </row>
    <row r="182" customFormat="false" ht="14.5" hidden="true" customHeight="false" outlineLevel="0" collapsed="false">
      <c r="A182" s="0" t="str">
        <f aca="false">references!B$9</f>
        <v>MEY2006</v>
      </c>
      <c r="B182" s="0" t="n">
        <v>4</v>
      </c>
      <c r="C182" s="0" t="n">
        <v>25</v>
      </c>
      <c r="D182" s="0" t="str">
        <f aca="false">references_description!F$14</f>
        <v>SiO2(am)</v>
      </c>
      <c r="E182" s="0" t="str">
        <f aca="false">references_description!G$19</f>
        <v>K2SO4</v>
      </c>
      <c r="H182" s="0" t="n">
        <v>0.21</v>
      </c>
      <c r="K182" s="0" t="n">
        <v>0.00201</v>
      </c>
    </row>
    <row r="183" customFormat="false" ht="14.5" hidden="true" customHeight="false" outlineLevel="0" collapsed="false">
      <c r="A183" s="0" t="str">
        <f aca="false">references!B$9</f>
        <v>MEY2006</v>
      </c>
      <c r="B183" s="0" t="n">
        <v>5</v>
      </c>
      <c r="C183" s="0" t="n">
        <v>25</v>
      </c>
      <c r="D183" s="0" t="str">
        <f aca="false">references_description!F$14</f>
        <v>SiO2(am)</v>
      </c>
      <c r="E183" s="0" t="str">
        <f aca="false">references_description!G$19</f>
        <v>K2SO4</v>
      </c>
      <c r="H183" s="0" t="n">
        <v>0.28</v>
      </c>
      <c r="K183" s="0" t="n">
        <v>0.00211</v>
      </c>
    </row>
    <row r="184" customFormat="false" ht="14.5" hidden="true" customHeight="false" outlineLevel="0" collapsed="false">
      <c r="A184" s="0" t="str">
        <f aca="false">references!B$9</f>
        <v>MEY2006</v>
      </c>
      <c r="B184" s="0" t="n">
        <v>6</v>
      </c>
      <c r="C184" s="0" t="n">
        <v>25</v>
      </c>
      <c r="D184" s="0" t="str">
        <f aca="false">references_description!F$14</f>
        <v>SiO2(am)</v>
      </c>
      <c r="E184" s="0" t="str">
        <f aca="false">references_description!G$19</f>
        <v>K2SO4</v>
      </c>
      <c r="H184" s="0" t="n">
        <v>0.35</v>
      </c>
      <c r="K184" s="0" t="n">
        <v>0.0021</v>
      </c>
    </row>
    <row r="185" customFormat="false" ht="14.5" hidden="true" customHeight="false" outlineLevel="0" collapsed="false">
      <c r="A185" s="0" t="str">
        <f aca="false">references!B$9</f>
        <v>MEY2006</v>
      </c>
      <c r="B185" s="0" t="n">
        <v>7</v>
      </c>
      <c r="C185" s="0" t="n">
        <v>25</v>
      </c>
      <c r="D185" s="0" t="str">
        <f aca="false">references_description!F$14</f>
        <v>SiO2(am)</v>
      </c>
      <c r="E185" s="0" t="str">
        <f aca="false">references_description!G$19</f>
        <v>K2SO4</v>
      </c>
      <c r="H185" s="0" t="n">
        <v>0.42</v>
      </c>
      <c r="K185" s="0" t="n">
        <v>0.00217</v>
      </c>
    </row>
    <row r="186" customFormat="false" ht="14.5" hidden="true" customHeight="false" outlineLevel="0" collapsed="false">
      <c r="A186" s="0" t="str">
        <f aca="false">references!B$9</f>
        <v>MEY2006</v>
      </c>
      <c r="B186" s="0" t="n">
        <v>8</v>
      </c>
      <c r="C186" s="0" t="n">
        <v>25</v>
      </c>
      <c r="D186" s="0" t="str">
        <f aca="false">references_description!F$14</f>
        <v>SiO2(am)</v>
      </c>
      <c r="E186" s="0" t="str">
        <f aca="false">references_description!G$19</f>
        <v>K2SO4</v>
      </c>
      <c r="H186" s="0" t="n">
        <v>0.49</v>
      </c>
      <c r="K186" s="0" t="n">
        <v>0.00224</v>
      </c>
    </row>
    <row r="187" customFormat="false" ht="14.5" hidden="true" customHeight="false" outlineLevel="0" collapsed="false">
      <c r="A187" s="0" t="str">
        <f aca="false">references!B$9</f>
        <v>MEY2006</v>
      </c>
      <c r="B187" s="0" t="n">
        <v>9</v>
      </c>
      <c r="C187" s="0" t="n">
        <v>25</v>
      </c>
      <c r="D187" s="0" t="str">
        <f aca="false">references_description!F$14</f>
        <v>SiO2(am)</v>
      </c>
      <c r="E187" s="0" t="str">
        <f aca="false">references_description!G$19</f>
        <v>K2SO4</v>
      </c>
      <c r="H187" s="0" t="n">
        <v>0.56</v>
      </c>
      <c r="K187" s="0" t="n">
        <v>0.00233</v>
      </c>
    </row>
    <row r="188" customFormat="false" ht="14.5" hidden="true" customHeight="false" outlineLevel="0" collapsed="false">
      <c r="A188" s="0" t="str">
        <f aca="false">references!B$9</f>
        <v>MEY2006</v>
      </c>
      <c r="B188" s="0" t="n">
        <v>10</v>
      </c>
      <c r="C188" s="0" t="n">
        <v>25</v>
      </c>
      <c r="D188" s="0" t="str">
        <f aca="false">references_description!F$14</f>
        <v>SiO2(am)</v>
      </c>
      <c r="E188" s="0" t="str">
        <f aca="false">references_description!G$19</f>
        <v>K2SO4</v>
      </c>
      <c r="H188" s="0" t="n">
        <v>0.63</v>
      </c>
      <c r="K188" s="0" t="n">
        <v>0.00235</v>
      </c>
    </row>
    <row r="189" customFormat="false" ht="14.5" hidden="true" customHeight="false" outlineLevel="0" collapsed="false">
      <c r="A189" s="0" t="str">
        <f aca="false">references!B$9</f>
        <v>MEY2006</v>
      </c>
      <c r="B189" s="0" t="n">
        <v>11</v>
      </c>
      <c r="C189" s="0" t="n">
        <v>25</v>
      </c>
      <c r="D189" s="0" t="str">
        <f aca="false">references_description!F$14</f>
        <v>SiO2(am)</v>
      </c>
      <c r="E189" s="0" t="str">
        <f aca="false">references_description!G$19</f>
        <v>K2SO4</v>
      </c>
      <c r="H189" s="0" t="n">
        <v>0.7</v>
      </c>
      <c r="K189" s="0" t="n">
        <v>0.00239</v>
      </c>
    </row>
    <row r="190" customFormat="false" ht="14.5" hidden="true" customHeight="false" outlineLevel="0" collapsed="false">
      <c r="A190" s="0" t="str">
        <f aca="false">references!B$9</f>
        <v>MEY2006</v>
      </c>
      <c r="B190" s="0" t="n">
        <v>12</v>
      </c>
      <c r="C190" s="0" t="n">
        <v>25</v>
      </c>
      <c r="D190" s="0" t="str">
        <f aca="false">references_description!F$14</f>
        <v>SiO2(am)</v>
      </c>
      <c r="E190" s="0" t="str">
        <f aca="false">references_description!G$19</f>
        <v>K2SO4</v>
      </c>
      <c r="H190" s="0" t="n">
        <v>0</v>
      </c>
      <c r="K190" s="0" t="n">
        <v>0.00189</v>
      </c>
    </row>
    <row r="191" customFormat="false" ht="14.5" hidden="true" customHeight="false" outlineLevel="0" collapsed="false">
      <c r="A191" s="0" t="str">
        <f aca="false">references!B$9</f>
        <v>MEY2006</v>
      </c>
      <c r="B191" s="0" t="n">
        <v>13</v>
      </c>
      <c r="C191" s="0" t="n">
        <v>25</v>
      </c>
      <c r="D191" s="0" t="str">
        <f aca="false">references_description!F$14</f>
        <v>SiO2(am)</v>
      </c>
      <c r="E191" s="0" t="str">
        <f aca="false">references_description!G$19</f>
        <v>K2SO4</v>
      </c>
      <c r="H191" s="0" t="n">
        <v>0.035</v>
      </c>
      <c r="K191" s="0" t="n">
        <v>0.00189</v>
      </c>
    </row>
    <row r="192" customFormat="false" ht="14.5" hidden="true" customHeight="false" outlineLevel="0" collapsed="false">
      <c r="A192" s="0" t="str">
        <f aca="false">references!B$9</f>
        <v>MEY2006</v>
      </c>
      <c r="B192" s="0" t="n">
        <v>14</v>
      </c>
      <c r="C192" s="0" t="n">
        <v>25</v>
      </c>
      <c r="D192" s="0" t="str">
        <f aca="false">references_description!F$14</f>
        <v>SiO2(am)</v>
      </c>
      <c r="E192" s="0" t="str">
        <f aca="false">references_description!G$19</f>
        <v>K2SO4</v>
      </c>
      <c r="H192" s="0" t="n">
        <v>0.105</v>
      </c>
      <c r="K192" s="0" t="n">
        <v>0.00196</v>
      </c>
    </row>
    <row r="193" customFormat="false" ht="14.5" hidden="true" customHeight="false" outlineLevel="0" collapsed="false">
      <c r="A193" s="0" t="str">
        <f aca="false">references!B$9</f>
        <v>MEY2006</v>
      </c>
      <c r="B193" s="0" t="n">
        <v>15</v>
      </c>
      <c r="C193" s="0" t="n">
        <v>25</v>
      </c>
      <c r="D193" s="0" t="str">
        <f aca="false">references_description!F$14</f>
        <v>SiO2(am)</v>
      </c>
      <c r="E193" s="0" t="str">
        <f aca="false">references_description!G$19</f>
        <v>K2SO4</v>
      </c>
      <c r="H193" s="0" t="n">
        <v>0.175</v>
      </c>
      <c r="K193" s="0" t="n">
        <v>0.00196</v>
      </c>
    </row>
    <row r="194" customFormat="false" ht="14.5" hidden="true" customHeight="false" outlineLevel="0" collapsed="false">
      <c r="A194" s="0" t="str">
        <f aca="false">references!B$9</f>
        <v>MEY2006</v>
      </c>
      <c r="B194" s="0" t="n">
        <v>16</v>
      </c>
      <c r="C194" s="0" t="n">
        <v>25</v>
      </c>
      <c r="D194" s="0" t="str">
        <f aca="false">references_description!F$14</f>
        <v>SiO2(am)</v>
      </c>
      <c r="E194" s="0" t="str">
        <f aca="false">references_description!G$19</f>
        <v>K2SO4</v>
      </c>
      <c r="H194" s="0" t="n">
        <v>0.245</v>
      </c>
      <c r="K194" s="0" t="n">
        <v>0.00202</v>
      </c>
    </row>
    <row r="195" customFormat="false" ht="14.5" hidden="true" customHeight="false" outlineLevel="0" collapsed="false">
      <c r="A195" s="0" t="str">
        <f aca="false">references!B$9</f>
        <v>MEY2006</v>
      </c>
      <c r="B195" s="0" t="n">
        <v>17</v>
      </c>
      <c r="C195" s="0" t="n">
        <v>25</v>
      </c>
      <c r="D195" s="0" t="str">
        <f aca="false">references_description!F$14</f>
        <v>SiO2(am)</v>
      </c>
      <c r="E195" s="0" t="str">
        <f aca="false">references_description!G$19</f>
        <v>K2SO4</v>
      </c>
      <c r="H195" s="0" t="n">
        <v>0.315</v>
      </c>
      <c r="K195" s="0" t="n">
        <v>0.00208</v>
      </c>
    </row>
    <row r="196" customFormat="false" ht="14.5" hidden="true" customHeight="false" outlineLevel="0" collapsed="false">
      <c r="A196" s="0" t="str">
        <f aca="false">references!B$9</f>
        <v>MEY2006</v>
      </c>
      <c r="B196" s="0" t="n">
        <v>18</v>
      </c>
      <c r="C196" s="0" t="n">
        <v>25</v>
      </c>
      <c r="D196" s="0" t="str">
        <f aca="false">references_description!F$14</f>
        <v>SiO2(am)</v>
      </c>
      <c r="E196" s="0" t="str">
        <f aca="false">references_description!G$19</f>
        <v>K2SO4</v>
      </c>
      <c r="H196" s="0" t="n">
        <v>0.385</v>
      </c>
      <c r="K196" s="0" t="n">
        <v>0.00211</v>
      </c>
    </row>
    <row r="197" customFormat="false" ht="14.5" hidden="true" customHeight="false" outlineLevel="0" collapsed="false">
      <c r="A197" s="0" t="str">
        <f aca="false">references!B$9</f>
        <v>MEY2006</v>
      </c>
      <c r="B197" s="0" t="n">
        <v>19</v>
      </c>
      <c r="C197" s="0" t="n">
        <v>25</v>
      </c>
      <c r="D197" s="0" t="str">
        <f aca="false">references_description!F$14</f>
        <v>SiO2(am)</v>
      </c>
      <c r="E197" s="0" t="str">
        <f aca="false">references_description!G$19</f>
        <v>K2SO4</v>
      </c>
      <c r="H197" s="0" t="n">
        <v>0.455</v>
      </c>
      <c r="K197" s="0" t="n">
        <v>0.00217</v>
      </c>
    </row>
    <row r="198" customFormat="false" ht="14.5" hidden="true" customHeight="false" outlineLevel="0" collapsed="false">
      <c r="A198" s="0" t="str">
        <f aca="false">references!B$9</f>
        <v>MEY2006</v>
      </c>
      <c r="B198" s="0" t="n">
        <v>20</v>
      </c>
      <c r="C198" s="0" t="n">
        <v>25</v>
      </c>
      <c r="D198" s="0" t="str">
        <f aca="false">references_description!F$14</f>
        <v>SiO2(am)</v>
      </c>
      <c r="E198" s="0" t="str">
        <f aca="false">references_description!G$19</f>
        <v>K2SO4</v>
      </c>
      <c r="H198" s="0" t="n">
        <v>0.525</v>
      </c>
      <c r="K198" s="0" t="n">
        <v>0.00219</v>
      </c>
    </row>
    <row r="199" customFormat="false" ht="14.5" hidden="true" customHeight="false" outlineLevel="0" collapsed="false">
      <c r="A199" s="0" t="str">
        <f aca="false">references!B$9</f>
        <v>MEY2006</v>
      </c>
      <c r="B199" s="0" t="n">
        <v>21</v>
      </c>
      <c r="C199" s="0" t="n">
        <v>25</v>
      </c>
      <c r="D199" s="0" t="str">
        <f aca="false">references_description!F$14</f>
        <v>SiO2(am)</v>
      </c>
      <c r="E199" s="0" t="str">
        <f aca="false">references_description!G$19</f>
        <v>K2SO4</v>
      </c>
      <c r="H199" s="0" t="n">
        <v>0.595</v>
      </c>
      <c r="K199" s="0" t="n">
        <v>0.0023</v>
      </c>
    </row>
    <row r="200" customFormat="false" ht="14.5" hidden="true" customHeight="false" outlineLevel="0" collapsed="false">
      <c r="A200" s="0" t="str">
        <f aca="false">references!B$9</f>
        <v>MEY2006</v>
      </c>
      <c r="B200" s="0" t="n">
        <v>22</v>
      </c>
      <c r="C200" s="0" t="n">
        <v>25</v>
      </c>
      <c r="D200" s="0" t="str">
        <f aca="false">references_description!F$14</f>
        <v>SiO2(am)</v>
      </c>
      <c r="E200" s="0" t="str">
        <f aca="false">references_description!G$19</f>
        <v>K2SO4</v>
      </c>
      <c r="H200" s="0" t="n">
        <v>0.665</v>
      </c>
      <c r="K200" s="0" t="n">
        <v>0.00233</v>
      </c>
    </row>
    <row r="201" customFormat="false" ht="14.5" hidden="true" customHeight="false" outlineLevel="0" collapsed="false">
      <c r="A201" s="0" t="str">
        <f aca="false">references!B$9</f>
        <v>MEY2006</v>
      </c>
      <c r="B201" s="0" t="n">
        <v>23</v>
      </c>
      <c r="C201" s="0" t="n">
        <v>25</v>
      </c>
      <c r="D201" s="0" t="str">
        <f aca="false">references_description!F$14</f>
        <v>SiO2(am)</v>
      </c>
      <c r="E201" s="0" t="str">
        <f aca="false">references_description!G$19</f>
        <v>K2SO4</v>
      </c>
      <c r="H201" s="0" t="n">
        <v>0</v>
      </c>
      <c r="K201" s="0" t="n">
        <v>0.00185</v>
      </c>
    </row>
    <row r="202" customFormat="false" ht="14.5" hidden="true" customHeight="false" outlineLevel="0" collapsed="false">
      <c r="A202" s="0" t="str">
        <f aca="false">references!B$9</f>
        <v>MEY2006</v>
      </c>
      <c r="B202" s="0" t="n">
        <v>24</v>
      </c>
      <c r="C202" s="0" t="n">
        <v>25</v>
      </c>
      <c r="D202" s="0" t="str">
        <f aca="false">references_description!F$14</f>
        <v>SiO2(am)</v>
      </c>
      <c r="E202" s="0" t="str">
        <f aca="false">references_description!G$19</f>
        <v>K2SO4</v>
      </c>
      <c r="H202" s="0" t="n">
        <v>0.0175</v>
      </c>
      <c r="K202" s="0" t="n">
        <v>0.00185</v>
      </c>
    </row>
    <row r="203" customFormat="false" ht="14.5" hidden="true" customHeight="false" outlineLevel="0" collapsed="false">
      <c r="A203" s="0" t="str">
        <f aca="false">references!B$9</f>
        <v>MEY2006</v>
      </c>
      <c r="B203" s="0" t="n">
        <v>25</v>
      </c>
      <c r="C203" s="0" t="n">
        <v>25</v>
      </c>
      <c r="D203" s="0" t="str">
        <f aca="false">references_description!F$14</f>
        <v>SiO2(am)</v>
      </c>
      <c r="E203" s="0" t="str">
        <f aca="false">references_description!G$19</f>
        <v>K2SO4</v>
      </c>
      <c r="H203" s="0" t="n">
        <v>0.0525</v>
      </c>
      <c r="K203" s="0" t="n">
        <v>0.00188</v>
      </c>
    </row>
    <row r="204" customFormat="false" ht="14.5" hidden="true" customHeight="false" outlineLevel="0" collapsed="false">
      <c r="A204" s="0" t="str">
        <f aca="false">references!B$9</f>
        <v>MEY2006</v>
      </c>
      <c r="B204" s="0" t="n">
        <v>26</v>
      </c>
      <c r="C204" s="0" t="n">
        <v>25</v>
      </c>
      <c r="D204" s="0" t="str">
        <f aca="false">references_description!F$14</f>
        <v>SiO2(am)</v>
      </c>
      <c r="E204" s="0" t="str">
        <f aca="false">references_description!G$19</f>
        <v>K2SO4</v>
      </c>
      <c r="H204" s="0" t="n">
        <v>0.0875</v>
      </c>
      <c r="K204" s="0" t="n">
        <v>0.00192</v>
      </c>
    </row>
    <row r="205" customFormat="false" ht="14.5" hidden="true" customHeight="false" outlineLevel="0" collapsed="false">
      <c r="A205" s="0" t="str">
        <f aca="false">references!B$9</f>
        <v>MEY2006</v>
      </c>
      <c r="B205" s="0" t="n">
        <v>27</v>
      </c>
      <c r="C205" s="0" t="n">
        <v>25</v>
      </c>
      <c r="D205" s="0" t="str">
        <f aca="false">references_description!F$14</f>
        <v>SiO2(am)</v>
      </c>
      <c r="E205" s="0" t="str">
        <f aca="false">references_description!G$19</f>
        <v>K2SO4</v>
      </c>
      <c r="H205" s="0" t="n">
        <v>0.2275</v>
      </c>
      <c r="K205" s="0" t="n">
        <v>0.00197</v>
      </c>
    </row>
    <row r="206" customFormat="false" ht="14.5" hidden="true" customHeight="false" outlineLevel="0" collapsed="false">
      <c r="A206" s="0" t="str">
        <f aca="false">references!B$9</f>
        <v>MEY2006</v>
      </c>
      <c r="B206" s="0" t="n">
        <v>28</v>
      </c>
      <c r="C206" s="0" t="n">
        <v>25</v>
      </c>
      <c r="D206" s="0" t="str">
        <f aca="false">references_description!F$14</f>
        <v>SiO2(am)</v>
      </c>
      <c r="E206" s="0" t="str">
        <f aca="false">references_description!G$19</f>
        <v>K2SO4</v>
      </c>
      <c r="H206" s="0" t="n">
        <v>0.2625</v>
      </c>
      <c r="K206" s="0" t="n">
        <v>0.00202</v>
      </c>
    </row>
    <row r="207" customFormat="false" ht="14.5" hidden="true" customHeight="false" outlineLevel="0" collapsed="false">
      <c r="A207" s="0" t="str">
        <f aca="false">references!B$9</f>
        <v>MEY2006</v>
      </c>
      <c r="B207" s="0" t="n">
        <v>29</v>
      </c>
      <c r="C207" s="0" t="n">
        <v>25</v>
      </c>
      <c r="D207" s="0" t="str">
        <f aca="false">references_description!F$14</f>
        <v>SiO2(am)</v>
      </c>
      <c r="E207" s="0" t="str">
        <f aca="false">references_description!G$19</f>
        <v>K2SO4</v>
      </c>
      <c r="H207" s="0" t="n">
        <v>0.2975</v>
      </c>
      <c r="K207" s="0" t="n">
        <v>0.00213</v>
      </c>
    </row>
    <row r="208" customFormat="false" ht="14.5" hidden="true" customHeight="false" outlineLevel="0" collapsed="false">
      <c r="A208" s="0" t="str">
        <f aca="false">references!B$9</f>
        <v>MEY2006</v>
      </c>
      <c r="B208" s="0" t="n">
        <v>30</v>
      </c>
      <c r="C208" s="0" t="n">
        <v>25</v>
      </c>
      <c r="D208" s="0" t="str">
        <f aca="false">references_description!F$14</f>
        <v>SiO2(am)</v>
      </c>
      <c r="E208" s="0" t="str">
        <f aca="false">references_description!G$19</f>
        <v>K2SO4</v>
      </c>
      <c r="H208" s="0" t="n">
        <v>0.4725</v>
      </c>
      <c r="K208" s="0" t="n">
        <v>0.00218</v>
      </c>
    </row>
    <row r="209" customFormat="false" ht="14.5" hidden="true" customHeight="false" outlineLevel="0" collapsed="false">
      <c r="A209" s="0" t="str">
        <f aca="false">references!B$9</f>
        <v>MEY2006</v>
      </c>
      <c r="B209" s="0" t="n">
        <v>31</v>
      </c>
      <c r="C209" s="0" t="n">
        <v>25</v>
      </c>
      <c r="D209" s="0" t="str">
        <f aca="false">references_description!F$14</f>
        <v>SiO2(am)</v>
      </c>
      <c r="E209" s="0" t="str">
        <f aca="false">references_description!G$19</f>
        <v>K2SO4</v>
      </c>
      <c r="H209" s="0" t="n">
        <v>0.5075</v>
      </c>
      <c r="K209" s="0" t="n">
        <v>0.00218</v>
      </c>
    </row>
    <row r="210" customFormat="false" ht="14.5" hidden="true" customHeight="false" outlineLevel="0" collapsed="false">
      <c r="A210" s="0" t="str">
        <f aca="false">references!B$9</f>
        <v>MEY2006</v>
      </c>
      <c r="B210" s="0" t="n">
        <v>32</v>
      </c>
      <c r="C210" s="0" t="n">
        <v>25</v>
      </c>
      <c r="D210" s="0" t="str">
        <f aca="false">references_description!F$14</f>
        <v>SiO2(am)</v>
      </c>
      <c r="E210" s="0" t="str">
        <f aca="false">references_description!G$19</f>
        <v>K2SO4</v>
      </c>
      <c r="H210" s="0" t="n">
        <v>0.5425</v>
      </c>
      <c r="K210" s="0" t="n">
        <v>0.00221</v>
      </c>
    </row>
    <row r="211" customFormat="false" ht="14.5" hidden="true" customHeight="false" outlineLevel="0" collapsed="false">
      <c r="A211" s="0" t="str">
        <f aca="false">references!B$9</f>
        <v>MEY2006</v>
      </c>
      <c r="B211" s="0" t="n">
        <v>33</v>
      </c>
      <c r="C211" s="0" t="n">
        <v>25</v>
      </c>
      <c r="D211" s="0" t="str">
        <f aca="false">references_description!F$14</f>
        <v>SiO2(am)</v>
      </c>
      <c r="E211" s="0" t="str">
        <f aca="false">references_description!G$19</f>
        <v>K2SO4</v>
      </c>
      <c r="H211" s="0" t="n">
        <v>0.5775</v>
      </c>
      <c r="K211" s="0" t="n">
        <v>0.00227</v>
      </c>
    </row>
    <row r="212" customFormat="false" ht="14.5" hidden="true" customHeight="false" outlineLevel="0" collapsed="false">
      <c r="A212" s="0" t="str">
        <f aca="false">references!B$9</f>
        <v>MEY2006</v>
      </c>
      <c r="B212" s="0" t="n">
        <v>1</v>
      </c>
      <c r="C212" s="0" t="n">
        <v>25</v>
      </c>
      <c r="D212" s="0" t="str">
        <f aca="false">references_description!F$14</f>
        <v>SiO2(am)</v>
      </c>
      <c r="E212" s="0" t="str">
        <f aca="false">references_description!G$20</f>
        <v>NaCl</v>
      </c>
      <c r="F212" s="0" t="str">
        <f aca="false">references_description!H$20</f>
        <v>CaCl2</v>
      </c>
      <c r="H212" s="0" t="n">
        <v>0</v>
      </c>
      <c r="I212" s="0" t="n">
        <v>0</v>
      </c>
      <c r="K212" s="0" t="n">
        <v>0.018829</v>
      </c>
    </row>
    <row r="213" customFormat="false" ht="14.5" hidden="true" customHeight="false" outlineLevel="0" collapsed="false">
      <c r="A213" s="0" t="str">
        <f aca="false">references!B$9</f>
        <v>MEY2006</v>
      </c>
      <c r="B213" s="0" t="n">
        <v>2</v>
      </c>
      <c r="C213" s="0" t="n">
        <v>25</v>
      </c>
      <c r="D213" s="0" t="str">
        <f aca="false">references_description!F$14</f>
        <v>SiO2(am)</v>
      </c>
      <c r="E213" s="0" t="str">
        <f aca="false">references_description!G$20</f>
        <v>NaCl</v>
      </c>
      <c r="F213" s="0" t="str">
        <f aca="false">references_description!H$20</f>
        <v>CaCl2</v>
      </c>
      <c r="H213" s="0" t="n">
        <v>4.5</v>
      </c>
      <c r="I213" s="0" t="n">
        <v>0.5</v>
      </c>
      <c r="K213" s="0" t="n">
        <v>0.005336</v>
      </c>
    </row>
    <row r="214" customFormat="false" ht="14.5" hidden="true" customHeight="false" outlineLevel="0" collapsed="false">
      <c r="A214" s="0" t="str">
        <f aca="false">references!B$9</f>
        <v>MEY2006</v>
      </c>
      <c r="B214" s="0" t="n">
        <v>3</v>
      </c>
      <c r="C214" s="0" t="n">
        <v>25</v>
      </c>
      <c r="D214" s="0" t="str">
        <f aca="false">references_description!F$14</f>
        <v>SiO2(am)</v>
      </c>
      <c r="E214" s="0" t="str">
        <f aca="false">references_description!G$20</f>
        <v>NaCl</v>
      </c>
      <c r="F214" s="0" t="str">
        <f aca="false">references_description!H$20</f>
        <v>CaCl2</v>
      </c>
      <c r="H214" s="0" t="n">
        <v>3.5</v>
      </c>
      <c r="I214" s="0" t="n">
        <v>0.5</v>
      </c>
      <c r="K214" s="0" t="n">
        <v>0.006972</v>
      </c>
    </row>
    <row r="215" customFormat="false" ht="14.5" hidden="true" customHeight="false" outlineLevel="0" collapsed="false">
      <c r="A215" s="0" t="str">
        <f aca="false">references!B$9</f>
        <v>MEY2006</v>
      </c>
      <c r="B215" s="0" t="n">
        <v>4</v>
      </c>
      <c r="C215" s="0" t="n">
        <v>25</v>
      </c>
      <c r="D215" s="0" t="str">
        <f aca="false">references_description!F$14</f>
        <v>SiO2(am)</v>
      </c>
      <c r="E215" s="0" t="str">
        <f aca="false">references_description!G$20</f>
        <v>NaCl</v>
      </c>
      <c r="F215" s="0" t="str">
        <f aca="false">references_description!H$20</f>
        <v>CaCl2</v>
      </c>
      <c r="H215" s="0" t="n">
        <v>2.5</v>
      </c>
      <c r="I215" s="0" t="n">
        <v>0.5</v>
      </c>
      <c r="K215" s="0" t="n">
        <v>0.008237</v>
      </c>
    </row>
    <row r="216" customFormat="false" ht="14.5" hidden="true" customHeight="false" outlineLevel="0" collapsed="false">
      <c r="A216" s="0" t="str">
        <f aca="false">references!B$9</f>
        <v>MEY2006</v>
      </c>
      <c r="B216" s="0" t="n">
        <v>5</v>
      </c>
      <c r="C216" s="0" t="n">
        <v>25</v>
      </c>
      <c r="D216" s="0" t="str">
        <f aca="false">references_description!F$14</f>
        <v>SiO2(am)</v>
      </c>
      <c r="E216" s="0" t="str">
        <f aca="false">references_description!G$20</f>
        <v>NaCl</v>
      </c>
      <c r="F216" s="0" t="str">
        <f aca="false">references_description!H$20</f>
        <v>CaCl2</v>
      </c>
      <c r="H216" s="0" t="n">
        <v>1.5</v>
      </c>
      <c r="I216" s="0" t="n">
        <v>0.5</v>
      </c>
      <c r="K216" s="0" t="n">
        <v>0.010157</v>
      </c>
    </row>
    <row r="217" customFormat="false" ht="14.5" hidden="true" customHeight="false" outlineLevel="0" collapsed="false">
      <c r="A217" s="0" t="str">
        <f aca="false">references!B$9</f>
        <v>MEY2006</v>
      </c>
      <c r="B217" s="0" t="n">
        <v>6</v>
      </c>
      <c r="C217" s="0" t="n">
        <v>25</v>
      </c>
      <c r="D217" s="0" t="str">
        <f aca="false">references_description!F$14</f>
        <v>SiO2(am)</v>
      </c>
      <c r="E217" s="0" t="str">
        <f aca="false">references_description!G$20</f>
        <v>NaCl</v>
      </c>
      <c r="F217" s="0" t="str">
        <f aca="false">references_description!H$20</f>
        <v>CaCl2</v>
      </c>
      <c r="H217" s="0" t="n">
        <v>0.5</v>
      </c>
      <c r="I217" s="0" t="n">
        <v>0.5</v>
      </c>
      <c r="K217" s="0" t="n">
        <v>0.012702</v>
      </c>
    </row>
    <row r="218" customFormat="false" ht="14.5" hidden="true" customHeight="false" outlineLevel="0" collapsed="false">
      <c r="A218" s="0" t="str">
        <f aca="false">references!B$9</f>
        <v>MEY2006</v>
      </c>
      <c r="B218" s="0" t="n">
        <v>7</v>
      </c>
      <c r="C218" s="0" t="n">
        <v>25</v>
      </c>
      <c r="D218" s="0" t="str">
        <f aca="false">references_description!F$14</f>
        <v>SiO2(am)</v>
      </c>
      <c r="E218" s="0" t="str">
        <f aca="false">references_description!G$20</f>
        <v>NaCl</v>
      </c>
      <c r="F218" s="0" t="str">
        <f aca="false">references_description!H$20</f>
        <v>CaCl2</v>
      </c>
      <c r="H218" s="0" t="n">
        <v>3</v>
      </c>
      <c r="I218" s="0" t="n">
        <v>1</v>
      </c>
      <c r="K218" s="0" t="n">
        <v>0.005491</v>
      </c>
    </row>
    <row r="219" customFormat="false" ht="14.5" hidden="true" customHeight="false" outlineLevel="0" collapsed="false">
      <c r="A219" s="0" t="str">
        <f aca="false">references!B$9</f>
        <v>MEY2006</v>
      </c>
      <c r="B219" s="0" t="n">
        <v>8</v>
      </c>
      <c r="C219" s="0" t="n">
        <v>25</v>
      </c>
      <c r="D219" s="0" t="str">
        <f aca="false">references_description!F$14</f>
        <v>SiO2(am)</v>
      </c>
      <c r="E219" s="0" t="str">
        <f aca="false">references_description!G$20</f>
        <v>NaCl</v>
      </c>
      <c r="F219" s="0" t="str">
        <f aca="false">references_description!H$20</f>
        <v>CaCl2</v>
      </c>
      <c r="H219" s="0" t="n">
        <v>2</v>
      </c>
      <c r="I219" s="0" t="n">
        <v>1</v>
      </c>
      <c r="K219" s="0" t="n">
        <v>0.006672</v>
      </c>
    </row>
    <row r="220" customFormat="false" ht="14.5" hidden="true" customHeight="false" outlineLevel="0" collapsed="false">
      <c r="A220" s="0" t="str">
        <f aca="false">references!B$9</f>
        <v>MEY2006</v>
      </c>
      <c r="B220" s="0" t="n">
        <v>9</v>
      </c>
      <c r="C220" s="0" t="n">
        <v>25</v>
      </c>
      <c r="D220" s="0" t="str">
        <f aca="false">references_description!F$14</f>
        <v>SiO2(am)</v>
      </c>
      <c r="E220" s="0" t="str">
        <f aca="false">references_description!G$20</f>
        <v>NaCl</v>
      </c>
      <c r="F220" s="0" t="str">
        <f aca="false">references_description!H$20</f>
        <v>CaCl2</v>
      </c>
      <c r="H220" s="0" t="n">
        <v>1</v>
      </c>
      <c r="I220" s="0" t="n">
        <v>1</v>
      </c>
      <c r="K220" s="0" t="n">
        <v>0.008576</v>
      </c>
    </row>
    <row r="221" customFormat="false" ht="14.5" hidden="true" customHeight="false" outlineLevel="0" collapsed="false">
      <c r="A221" s="0" t="str">
        <f aca="false">references!B$9</f>
        <v>MEY2006</v>
      </c>
      <c r="B221" s="0" t="n">
        <v>10</v>
      </c>
      <c r="C221" s="0" t="n">
        <v>25</v>
      </c>
      <c r="D221" s="0" t="str">
        <f aca="false">references_description!F$14</f>
        <v>SiO2(am)</v>
      </c>
      <c r="E221" s="0" t="str">
        <f aca="false">references_description!G$20</f>
        <v>NaCl</v>
      </c>
      <c r="F221" s="0" t="str">
        <f aca="false">references_description!H$20</f>
        <v>CaCl2</v>
      </c>
      <c r="H221" s="0" t="n">
        <v>2.5</v>
      </c>
      <c r="I221" s="0" t="n">
        <v>1.5</v>
      </c>
      <c r="K221" s="0" t="n">
        <v>0.004687</v>
      </c>
    </row>
    <row r="222" customFormat="false" ht="14.5" hidden="true" customHeight="false" outlineLevel="0" collapsed="false">
      <c r="A222" s="0" t="str">
        <f aca="false">references!B$9</f>
        <v>MEY2006</v>
      </c>
      <c r="B222" s="0" t="n">
        <v>11</v>
      </c>
      <c r="C222" s="0" t="n">
        <v>25</v>
      </c>
      <c r="D222" s="0" t="str">
        <f aca="false">references_description!F$14</f>
        <v>SiO2(am)</v>
      </c>
      <c r="E222" s="0" t="str">
        <f aca="false">references_description!G$20</f>
        <v>NaCl</v>
      </c>
      <c r="F222" s="0" t="str">
        <f aca="false">references_description!H$20</f>
        <v>CaCl2</v>
      </c>
      <c r="H222" s="0" t="n">
        <v>1.5</v>
      </c>
      <c r="I222" s="0" t="n">
        <v>1.5</v>
      </c>
      <c r="K222" s="0" t="n">
        <v>0.005125</v>
      </c>
    </row>
    <row r="223" customFormat="false" ht="14.5" hidden="true" customHeight="false" outlineLevel="0" collapsed="false">
      <c r="A223" s="0" t="str">
        <f aca="false">references!B$9</f>
        <v>MEY2006</v>
      </c>
      <c r="B223" s="0" t="n">
        <v>12</v>
      </c>
      <c r="C223" s="0" t="n">
        <v>25</v>
      </c>
      <c r="D223" s="0" t="str">
        <f aca="false">references_description!F$14</f>
        <v>SiO2(am)</v>
      </c>
      <c r="E223" s="0" t="str">
        <f aca="false">references_description!G$20</f>
        <v>NaCl</v>
      </c>
      <c r="F223" s="0" t="str">
        <f aca="false">references_description!H$20</f>
        <v>CaCl2</v>
      </c>
      <c r="H223" s="0" t="n">
        <v>0.5</v>
      </c>
      <c r="I223" s="0" t="n">
        <v>1.5</v>
      </c>
      <c r="K223" s="0" t="n">
        <v>0.006213</v>
      </c>
    </row>
    <row r="224" customFormat="false" ht="14.5" hidden="true" customHeight="false" outlineLevel="0" collapsed="false">
      <c r="A224" s="0" t="str">
        <f aca="false">references!B$9</f>
        <v>MEY2006</v>
      </c>
      <c r="B224" s="0" t="n">
        <v>13</v>
      </c>
      <c r="C224" s="0" t="n">
        <v>25</v>
      </c>
      <c r="D224" s="0" t="str">
        <f aca="false">references_description!F$14</f>
        <v>SiO2(am)</v>
      </c>
      <c r="E224" s="0" t="str">
        <f aca="false">references_description!G$20</f>
        <v>NaCl</v>
      </c>
      <c r="F224" s="0" t="str">
        <f aca="false">references_description!H$20</f>
        <v>CaCl2</v>
      </c>
      <c r="H224" s="0" t="n">
        <v>2</v>
      </c>
      <c r="I224" s="0" t="n">
        <v>2</v>
      </c>
      <c r="K224" s="0" t="n">
        <v>0.004215</v>
      </c>
    </row>
    <row r="225" customFormat="false" ht="14.5" hidden="true" customHeight="false" outlineLevel="0" collapsed="false">
      <c r="A225" s="0" t="str">
        <f aca="false">references!B$9</f>
        <v>MEY2006</v>
      </c>
      <c r="B225" s="0" t="n">
        <v>14</v>
      </c>
      <c r="C225" s="0" t="n">
        <v>25</v>
      </c>
      <c r="D225" s="0" t="str">
        <f aca="false">references_description!F$14</f>
        <v>SiO2(am)</v>
      </c>
      <c r="E225" s="0" t="str">
        <f aca="false">references_description!G$20</f>
        <v>NaCl</v>
      </c>
      <c r="F225" s="0" t="str">
        <f aca="false">references_description!H$20</f>
        <v>CaCl2</v>
      </c>
      <c r="H225" s="0" t="n">
        <v>1</v>
      </c>
      <c r="I225" s="0" t="n">
        <v>2</v>
      </c>
      <c r="K225" s="0" t="n">
        <v>0.004248</v>
      </c>
    </row>
    <row r="226" customFormat="false" ht="14.5" hidden="true" customHeight="false" outlineLevel="0" collapsed="false">
      <c r="A226" s="0" t="str">
        <f aca="false">references!B$9</f>
        <v>MEY2006</v>
      </c>
      <c r="B226" s="0" t="n">
        <v>15</v>
      </c>
      <c r="C226" s="0" t="n">
        <v>25</v>
      </c>
      <c r="D226" s="0" t="str">
        <f aca="false">references_description!F$14</f>
        <v>SiO2(am)</v>
      </c>
      <c r="E226" s="0" t="str">
        <f aca="false">references_description!G$20</f>
        <v>NaCl</v>
      </c>
      <c r="F226" s="0" t="str">
        <f aca="false">references_description!H$20</f>
        <v>CaCl2</v>
      </c>
      <c r="H226" s="0" t="n">
        <v>1.5</v>
      </c>
      <c r="I226" s="0" t="n">
        <v>2.5</v>
      </c>
      <c r="K226" s="0" t="n">
        <v>0.002773</v>
      </c>
    </row>
    <row r="227" customFormat="false" ht="14.5" hidden="true" customHeight="false" outlineLevel="0" collapsed="false">
      <c r="A227" s="0" t="str">
        <f aca="false">references!B$9</f>
        <v>MEY2006</v>
      </c>
      <c r="B227" s="0" t="n">
        <v>16</v>
      </c>
      <c r="C227" s="0" t="n">
        <v>25</v>
      </c>
      <c r="D227" s="0" t="str">
        <f aca="false">references_description!F$14</f>
        <v>SiO2(am)</v>
      </c>
      <c r="E227" s="0" t="str">
        <f aca="false">references_description!G$20</f>
        <v>NaCl</v>
      </c>
      <c r="F227" s="0" t="str">
        <f aca="false">references_description!H$20</f>
        <v>CaCl2</v>
      </c>
      <c r="H227" s="0" t="n">
        <v>0.5</v>
      </c>
      <c r="I227" s="0" t="n">
        <v>2.5</v>
      </c>
      <c r="K227" s="0" t="n">
        <v>0.00323</v>
      </c>
    </row>
    <row r="228" customFormat="false" ht="14.5" hidden="true" customHeight="false" outlineLevel="0" collapsed="false">
      <c r="A228" s="0" t="str">
        <f aca="false">references!B$9</f>
        <v>MEY2006</v>
      </c>
      <c r="B228" s="0" t="n">
        <v>17</v>
      </c>
      <c r="C228" s="0" t="n">
        <v>25</v>
      </c>
      <c r="D228" s="0" t="str">
        <f aca="false">references_description!F$14</f>
        <v>SiO2(am)</v>
      </c>
      <c r="E228" s="0" t="str">
        <f aca="false">references_description!G$20</f>
        <v>NaCl</v>
      </c>
      <c r="F228" s="0" t="str">
        <f aca="false">references_description!H$20</f>
        <v>CaCl2</v>
      </c>
      <c r="H228" s="0" t="n">
        <v>1</v>
      </c>
      <c r="I228" s="0" t="n">
        <v>3</v>
      </c>
      <c r="K228" s="0" t="n">
        <v>0.00205</v>
      </c>
    </row>
    <row r="229" customFormat="false" ht="14.5" hidden="true" customHeight="false" outlineLevel="0" collapsed="false">
      <c r="A229" s="0" t="str">
        <f aca="false">references!B$9</f>
        <v>MEY2006</v>
      </c>
      <c r="B229" s="0" t="n">
        <v>18</v>
      </c>
      <c r="C229" s="0" t="n">
        <v>25</v>
      </c>
      <c r="D229" s="0" t="str">
        <f aca="false">references_description!F$14</f>
        <v>SiO2(am)</v>
      </c>
      <c r="E229" s="0" t="str">
        <f aca="false">references_description!G$20</f>
        <v>NaCl</v>
      </c>
      <c r="F229" s="0" t="str">
        <f aca="false">references_description!H$20</f>
        <v>CaCl2</v>
      </c>
      <c r="H229" s="0" t="n">
        <v>0.5</v>
      </c>
      <c r="I229" s="0" t="n">
        <v>3.5</v>
      </c>
      <c r="K229" s="0" t="n">
        <v>0.001589</v>
      </c>
    </row>
    <row r="230" customFormat="false" ht="14.5" hidden="true" customHeight="false" outlineLevel="0" collapsed="false">
      <c r="A230" s="0" t="str">
        <f aca="false">references!B$9</f>
        <v>MEY2006</v>
      </c>
      <c r="B230" s="0" t="n">
        <v>1</v>
      </c>
      <c r="C230" s="0" t="n">
        <v>25</v>
      </c>
      <c r="D230" s="0" t="str">
        <f aca="false">references_description!F$14</f>
        <v>SiO2(am)</v>
      </c>
      <c r="E230" s="0" t="str">
        <f aca="false">references_description!G$22</f>
        <v>KCl</v>
      </c>
      <c r="F230" s="0" t="str">
        <f aca="false">references_description!H$22</f>
        <v>CaCl2</v>
      </c>
      <c r="H230" s="0" t="n">
        <v>0</v>
      </c>
      <c r="I230" s="0" t="n">
        <v>0</v>
      </c>
      <c r="K230" s="0" t="n">
        <v>0.0018896</v>
      </c>
    </row>
    <row r="231" customFormat="false" ht="14.5" hidden="true" customHeight="false" outlineLevel="0" collapsed="false">
      <c r="A231" s="0" t="str">
        <f aca="false">references!B$9</f>
        <v>MEY2006</v>
      </c>
      <c r="B231" s="0" t="n">
        <v>2</v>
      </c>
      <c r="C231" s="0" t="n">
        <v>25</v>
      </c>
      <c r="D231" s="0" t="str">
        <f aca="false">references_description!F$14</f>
        <v>SiO2(am)</v>
      </c>
      <c r="E231" s="0" t="str">
        <f aca="false">references_description!G$22</f>
        <v>KCl</v>
      </c>
      <c r="F231" s="0" t="str">
        <f aca="false">references_description!H$22</f>
        <v>CaCl2</v>
      </c>
      <c r="H231" s="0" t="n">
        <v>3.5</v>
      </c>
      <c r="I231" s="0" t="n">
        <v>0.5</v>
      </c>
      <c r="K231" s="0" t="n">
        <v>0.0012361</v>
      </c>
    </row>
    <row r="232" customFormat="false" ht="14.5" hidden="true" customHeight="false" outlineLevel="0" collapsed="false">
      <c r="A232" s="0" t="str">
        <f aca="false">references!B$9</f>
        <v>MEY2006</v>
      </c>
      <c r="B232" s="0" t="n">
        <v>3</v>
      </c>
      <c r="C232" s="0" t="n">
        <v>25</v>
      </c>
      <c r="D232" s="0" t="str">
        <f aca="false">references_description!F$14</f>
        <v>SiO2(am)</v>
      </c>
      <c r="E232" s="0" t="str">
        <f aca="false">references_description!G$22</f>
        <v>KCl</v>
      </c>
      <c r="F232" s="0" t="str">
        <f aca="false">references_description!H$22</f>
        <v>CaCl2</v>
      </c>
      <c r="H232" s="0" t="n">
        <v>3</v>
      </c>
      <c r="I232" s="0" t="n">
        <v>0.5</v>
      </c>
      <c r="K232" s="0" t="n">
        <v>0.001259</v>
      </c>
    </row>
    <row r="233" customFormat="false" ht="14.5" hidden="true" customHeight="false" outlineLevel="0" collapsed="false">
      <c r="A233" s="0" t="str">
        <f aca="false">references!B$9</f>
        <v>MEY2006</v>
      </c>
      <c r="B233" s="0" t="n">
        <v>4</v>
      </c>
      <c r="C233" s="0" t="n">
        <v>25</v>
      </c>
      <c r="D233" s="0" t="str">
        <f aca="false">references_description!F$14</f>
        <v>SiO2(am)</v>
      </c>
      <c r="E233" s="0" t="str">
        <f aca="false">references_description!G$22</f>
        <v>KCl</v>
      </c>
      <c r="F233" s="0" t="str">
        <f aca="false">references_description!H$22</f>
        <v>CaCl2</v>
      </c>
      <c r="H233" s="0" t="n">
        <v>2.5</v>
      </c>
      <c r="I233" s="0" t="n">
        <v>0.5</v>
      </c>
      <c r="K233" s="0" t="n">
        <v>0.0012734</v>
      </c>
    </row>
    <row r="234" customFormat="false" ht="14.5" hidden="true" customHeight="false" outlineLevel="0" collapsed="false">
      <c r="A234" s="0" t="str">
        <f aca="false">references!B$9</f>
        <v>MEY2006</v>
      </c>
      <c r="B234" s="0" t="n">
        <v>5</v>
      </c>
      <c r="C234" s="0" t="n">
        <v>25</v>
      </c>
      <c r="D234" s="0" t="str">
        <f aca="false">references_description!F$14</f>
        <v>SiO2(am)</v>
      </c>
      <c r="E234" s="0" t="str">
        <f aca="false">references_description!G$22</f>
        <v>KCl</v>
      </c>
      <c r="F234" s="0" t="str">
        <f aca="false">references_description!H$22</f>
        <v>CaCl2</v>
      </c>
      <c r="H234" s="0" t="n">
        <v>2</v>
      </c>
      <c r="I234" s="0" t="n">
        <v>0.5</v>
      </c>
      <c r="K234" s="0" t="n">
        <v>0.0013599</v>
      </c>
    </row>
    <row r="235" customFormat="false" ht="14.5" hidden="true" customHeight="false" outlineLevel="0" collapsed="false">
      <c r="A235" s="0" t="str">
        <f aca="false">references!B$9</f>
        <v>MEY2006</v>
      </c>
      <c r="B235" s="0" t="n">
        <v>6</v>
      </c>
      <c r="C235" s="0" t="n">
        <v>25</v>
      </c>
      <c r="D235" s="0" t="str">
        <f aca="false">references_description!F$14</f>
        <v>SiO2(am)</v>
      </c>
      <c r="E235" s="0" t="str">
        <f aca="false">references_description!G$22</f>
        <v>KCl</v>
      </c>
      <c r="F235" s="0" t="str">
        <f aca="false">references_description!H$22</f>
        <v>CaCl2</v>
      </c>
      <c r="H235" s="0" t="n">
        <v>1.5</v>
      </c>
      <c r="I235" s="0" t="n">
        <v>0.5</v>
      </c>
      <c r="K235" s="0" t="n">
        <v>0.0013761</v>
      </c>
    </row>
    <row r="236" customFormat="false" ht="14.5" hidden="true" customHeight="false" outlineLevel="0" collapsed="false">
      <c r="A236" s="0" t="str">
        <f aca="false">references!B$9</f>
        <v>MEY2006</v>
      </c>
      <c r="B236" s="0" t="n">
        <v>7</v>
      </c>
      <c r="C236" s="0" t="n">
        <v>25</v>
      </c>
      <c r="D236" s="0" t="str">
        <f aca="false">references_description!F$14</f>
        <v>SiO2(am)</v>
      </c>
      <c r="E236" s="0" t="str">
        <f aca="false">references_description!G$22</f>
        <v>KCl</v>
      </c>
      <c r="F236" s="0" t="str">
        <f aca="false">references_description!H$22</f>
        <v>CaCl2</v>
      </c>
      <c r="H236" s="0" t="n">
        <v>0.5</v>
      </c>
      <c r="I236" s="0" t="n">
        <v>0.5</v>
      </c>
      <c r="K236" s="0" t="n">
        <v>0.0014087</v>
      </c>
    </row>
    <row r="237" customFormat="false" ht="14.5" hidden="true" customHeight="false" outlineLevel="0" collapsed="false">
      <c r="A237" s="0" t="str">
        <f aca="false">references!B$9</f>
        <v>MEY2006</v>
      </c>
      <c r="B237" s="0" t="n">
        <v>8</v>
      </c>
      <c r="C237" s="0" t="n">
        <v>25</v>
      </c>
      <c r="D237" s="0" t="str">
        <f aca="false">references_description!F$14</f>
        <v>SiO2(am)</v>
      </c>
      <c r="E237" s="0" t="str">
        <f aca="false">references_description!G$22</f>
        <v>KCl</v>
      </c>
      <c r="F237" s="0" t="str">
        <f aca="false">references_description!H$22</f>
        <v>CaCl2</v>
      </c>
      <c r="H237" s="0" t="n">
        <v>2.5</v>
      </c>
      <c r="I237" s="0" t="n">
        <v>1</v>
      </c>
      <c r="K237" s="0" t="n">
        <v>0.0009979</v>
      </c>
    </row>
    <row r="238" customFormat="false" ht="14.5" hidden="true" customHeight="false" outlineLevel="0" collapsed="false">
      <c r="A238" s="0" t="str">
        <f aca="false">references!B$9</f>
        <v>MEY2006</v>
      </c>
      <c r="B238" s="0" t="n">
        <v>9</v>
      </c>
      <c r="C238" s="0" t="n">
        <v>25</v>
      </c>
      <c r="D238" s="0" t="str">
        <f aca="false">references_description!F$14</f>
        <v>SiO2(am)</v>
      </c>
      <c r="E238" s="0" t="str">
        <f aca="false">references_description!G$22</f>
        <v>KCl</v>
      </c>
      <c r="F238" s="0" t="str">
        <f aca="false">references_description!H$22</f>
        <v>CaCl2</v>
      </c>
      <c r="H238" s="0" t="n">
        <v>1.5</v>
      </c>
      <c r="I238" s="0" t="n">
        <v>1</v>
      </c>
      <c r="K238" s="0" t="n">
        <v>0.0009783</v>
      </c>
    </row>
    <row r="239" customFormat="false" ht="14.5" hidden="true" customHeight="false" outlineLevel="0" collapsed="false">
      <c r="A239" s="0" t="str">
        <f aca="false">references!B$9</f>
        <v>MEY2006</v>
      </c>
      <c r="B239" s="0" t="n">
        <v>10</v>
      </c>
      <c r="C239" s="0" t="n">
        <v>25</v>
      </c>
      <c r="D239" s="0" t="str">
        <f aca="false">references_description!F$14</f>
        <v>SiO2(am)</v>
      </c>
      <c r="E239" s="0" t="str">
        <f aca="false">references_description!G$22</f>
        <v>KCl</v>
      </c>
      <c r="F239" s="0" t="str">
        <f aca="false">references_description!H$22</f>
        <v>CaCl2</v>
      </c>
      <c r="H239" s="0" t="n">
        <v>1</v>
      </c>
      <c r="I239" s="0" t="n">
        <v>1</v>
      </c>
      <c r="K239" s="0" t="n">
        <v>0.0010237</v>
      </c>
    </row>
    <row r="240" customFormat="false" ht="14.5" hidden="true" customHeight="false" outlineLevel="0" collapsed="false">
      <c r="A240" s="0" t="str">
        <f aca="false">references!B$9</f>
        <v>MEY2006</v>
      </c>
      <c r="B240" s="0" t="n">
        <v>11</v>
      </c>
      <c r="C240" s="0" t="n">
        <v>25</v>
      </c>
      <c r="D240" s="0" t="str">
        <f aca="false">references_description!F$14</f>
        <v>SiO2(am)</v>
      </c>
      <c r="E240" s="0" t="str">
        <f aca="false">references_description!G$22</f>
        <v>KCl</v>
      </c>
      <c r="F240" s="0" t="str">
        <f aca="false">references_description!H$22</f>
        <v>CaCl2</v>
      </c>
      <c r="H240" s="0" t="n">
        <v>0.5</v>
      </c>
      <c r="I240" s="0" t="n">
        <v>1</v>
      </c>
      <c r="K240" s="0" t="n">
        <v>0.0010418</v>
      </c>
    </row>
    <row r="241" customFormat="false" ht="14.5" hidden="true" customHeight="false" outlineLevel="0" collapsed="false">
      <c r="A241" s="0" t="str">
        <f aca="false">references!B$9</f>
        <v>MEY2006</v>
      </c>
      <c r="B241" s="0" t="n">
        <v>12</v>
      </c>
      <c r="C241" s="0" t="n">
        <v>25</v>
      </c>
      <c r="D241" s="0" t="str">
        <f aca="false">references_description!F$14</f>
        <v>SiO2(am)</v>
      </c>
      <c r="E241" s="0" t="str">
        <f aca="false">references_description!G$22</f>
        <v>KCl</v>
      </c>
      <c r="F241" s="0" t="str">
        <f aca="false">references_description!H$22</f>
        <v>CaCl2</v>
      </c>
      <c r="H241" s="0" t="n">
        <v>2</v>
      </c>
      <c r="I241" s="0" t="n">
        <v>1.5</v>
      </c>
      <c r="K241" s="0" t="n">
        <v>0.0007483</v>
      </c>
    </row>
    <row r="242" customFormat="false" ht="14.5" hidden="true" customHeight="false" outlineLevel="0" collapsed="false">
      <c r="A242" s="0" t="str">
        <f aca="false">references!B$9</f>
        <v>MEY2006</v>
      </c>
      <c r="B242" s="0" t="n">
        <v>13</v>
      </c>
      <c r="C242" s="0" t="n">
        <v>25</v>
      </c>
      <c r="D242" s="0" t="str">
        <f aca="false">references_description!F$14</f>
        <v>SiO2(am)</v>
      </c>
      <c r="E242" s="0" t="str">
        <f aca="false">references_description!G$22</f>
        <v>KCl</v>
      </c>
      <c r="F242" s="0" t="str">
        <f aca="false">references_description!H$22</f>
        <v>CaCl2</v>
      </c>
      <c r="H242" s="0" t="n">
        <v>1</v>
      </c>
      <c r="I242" s="0" t="n">
        <v>1.5</v>
      </c>
      <c r="K242" s="0" t="n">
        <v>0.0007564</v>
      </c>
    </row>
    <row r="243" customFormat="false" ht="14.5" hidden="true" customHeight="false" outlineLevel="0" collapsed="false">
      <c r="A243" s="0" t="str">
        <f aca="false">references!B$9</f>
        <v>MEY2006</v>
      </c>
      <c r="B243" s="0" t="n">
        <v>14</v>
      </c>
      <c r="C243" s="0" t="n">
        <v>25</v>
      </c>
      <c r="D243" s="0" t="str">
        <f aca="false">references_description!F$14</f>
        <v>SiO2(am)</v>
      </c>
      <c r="E243" s="0" t="str">
        <f aca="false">references_description!G$22</f>
        <v>KCl</v>
      </c>
      <c r="F243" s="0" t="str">
        <f aca="false">references_description!H$22</f>
        <v>CaCl2</v>
      </c>
      <c r="H243" s="0" t="n">
        <v>1.5</v>
      </c>
      <c r="I243" s="0" t="n">
        <v>2</v>
      </c>
      <c r="K243" s="0" t="n">
        <v>0.0005003</v>
      </c>
    </row>
    <row r="244" customFormat="false" ht="14.5" hidden="true" customHeight="false" outlineLevel="0" collapsed="false">
      <c r="A244" s="0" t="str">
        <f aca="false">references!B$9</f>
        <v>MEY2006</v>
      </c>
      <c r="B244" s="0" t="n">
        <v>15</v>
      </c>
      <c r="C244" s="0" t="n">
        <v>25</v>
      </c>
      <c r="D244" s="0" t="str">
        <f aca="false">references_description!F$14</f>
        <v>SiO2(am)</v>
      </c>
      <c r="E244" s="0" t="str">
        <f aca="false">references_description!G$22</f>
        <v>KCl</v>
      </c>
      <c r="F244" s="0" t="str">
        <f aca="false">references_description!H$22</f>
        <v>CaCl2</v>
      </c>
      <c r="H244" s="0" t="n">
        <v>1</v>
      </c>
      <c r="I244" s="0" t="n">
        <v>2</v>
      </c>
      <c r="K244" s="0" t="n">
        <v>0.0005505</v>
      </c>
    </row>
    <row r="245" customFormat="false" ht="14.5" hidden="true" customHeight="false" outlineLevel="0" collapsed="false">
      <c r="A245" s="0" t="str">
        <f aca="false">references!B$9</f>
        <v>MEY2006</v>
      </c>
      <c r="B245" s="0" t="n">
        <v>16</v>
      </c>
      <c r="C245" s="0" t="n">
        <v>25</v>
      </c>
      <c r="D245" s="0" t="str">
        <f aca="false">references_description!F$14</f>
        <v>SiO2(am)</v>
      </c>
      <c r="E245" s="0" t="str">
        <f aca="false">references_description!G$22</f>
        <v>KCl</v>
      </c>
      <c r="F245" s="0" t="str">
        <f aca="false">references_description!H$22</f>
        <v>CaCl2</v>
      </c>
      <c r="H245" s="0" t="n">
        <v>0.5</v>
      </c>
      <c r="I245" s="0" t="n">
        <v>2</v>
      </c>
      <c r="K245" s="0" t="n">
        <v>0.0005497</v>
      </c>
    </row>
    <row r="246" customFormat="false" ht="14.5" hidden="true" customHeight="false" outlineLevel="0" collapsed="false">
      <c r="A246" s="0" t="str">
        <f aca="false">references!B$9</f>
        <v>MEY2006</v>
      </c>
      <c r="B246" s="0" t="n">
        <v>17</v>
      </c>
      <c r="C246" s="0" t="n">
        <v>25</v>
      </c>
      <c r="D246" s="0" t="str">
        <f aca="false">references_description!F$14</f>
        <v>SiO2(am)</v>
      </c>
      <c r="E246" s="0" t="str">
        <f aca="false">references_description!G$22</f>
        <v>KCl</v>
      </c>
      <c r="F246" s="0" t="str">
        <f aca="false">references_description!H$22</f>
        <v>CaCl2</v>
      </c>
      <c r="H246" s="0" t="n">
        <v>1</v>
      </c>
      <c r="I246" s="0" t="n">
        <v>2.5</v>
      </c>
      <c r="K246" s="0" t="n">
        <v>0.0004024</v>
      </c>
    </row>
    <row r="247" customFormat="false" ht="14.5" hidden="true" customHeight="false" outlineLevel="0" collapsed="false">
      <c r="A247" s="0" t="str">
        <f aca="false">references!B$9</f>
        <v>MEY2006</v>
      </c>
      <c r="B247" s="0" t="n">
        <v>18</v>
      </c>
      <c r="C247" s="0" t="n">
        <v>25</v>
      </c>
      <c r="D247" s="0" t="str">
        <f aca="false">references_description!F$14</f>
        <v>SiO2(am)</v>
      </c>
      <c r="E247" s="0" t="str">
        <f aca="false">references_description!G$22</f>
        <v>KCl</v>
      </c>
      <c r="F247" s="0" t="str">
        <f aca="false">references_description!H$22</f>
        <v>CaCl2</v>
      </c>
      <c r="H247" s="0" t="n">
        <v>0.5</v>
      </c>
      <c r="I247" s="0" t="n">
        <v>3</v>
      </c>
      <c r="K247" s="0" t="n">
        <v>0.0002754</v>
      </c>
    </row>
    <row r="248" customFormat="false" ht="14.5" hidden="true" customHeight="false" outlineLevel="0" collapsed="false">
      <c r="A248" s="0" t="str">
        <f aca="false">references!B$9</f>
        <v>MEY2006</v>
      </c>
      <c r="B248" s="0" t="n">
        <v>1</v>
      </c>
      <c r="C248" s="0" t="n">
        <v>25</v>
      </c>
      <c r="D248" s="0" t="str">
        <f aca="false">references_description!F$14</f>
        <v>SiO2(am)</v>
      </c>
      <c r="E248" s="0" t="str">
        <f aca="false">references_description!G$21</f>
        <v>NaCl</v>
      </c>
      <c r="F248" s="0" t="str">
        <f aca="false">references_description!H$21</f>
        <v>MgCl2</v>
      </c>
      <c r="H248" s="0" t="n">
        <v>0</v>
      </c>
      <c r="I248" s="0" t="n">
        <v>0</v>
      </c>
      <c r="K248" s="0" t="n">
        <v>0.0019375</v>
      </c>
    </row>
    <row r="249" customFormat="false" ht="14.5" hidden="true" customHeight="false" outlineLevel="0" collapsed="false">
      <c r="A249" s="0" t="str">
        <f aca="false">references!B$9</f>
        <v>MEY2006</v>
      </c>
      <c r="B249" s="0" t="n">
        <v>2</v>
      </c>
      <c r="C249" s="0" t="n">
        <v>25</v>
      </c>
      <c r="D249" s="0" t="str">
        <f aca="false">references_description!F$14</f>
        <v>SiO2(am)</v>
      </c>
      <c r="E249" s="0" t="str">
        <f aca="false">references_description!G$21</f>
        <v>NaCl</v>
      </c>
      <c r="F249" s="0" t="str">
        <f aca="false">references_description!H$21</f>
        <v>MgCl2</v>
      </c>
      <c r="H249" s="0" t="n">
        <v>3.9839</v>
      </c>
      <c r="I249" s="0" t="n">
        <v>0.2135</v>
      </c>
      <c r="K249" s="0" t="n">
        <v>0.0008069</v>
      </c>
    </row>
    <row r="250" customFormat="false" ht="14.5" hidden="true" customHeight="false" outlineLevel="0" collapsed="false">
      <c r="A250" s="0" t="str">
        <f aca="false">references!B$9</f>
        <v>MEY2006</v>
      </c>
      <c r="B250" s="0" t="n">
        <v>3</v>
      </c>
      <c r="C250" s="0" t="n">
        <v>25</v>
      </c>
      <c r="D250" s="0" t="str">
        <f aca="false">references_description!F$14</f>
        <v>SiO2(am)</v>
      </c>
      <c r="E250" s="0" t="str">
        <f aca="false">references_description!G$21</f>
        <v>NaCl</v>
      </c>
      <c r="F250" s="0" t="str">
        <f aca="false">references_description!H$21</f>
        <v>MgCl2</v>
      </c>
      <c r="H250" s="0" t="n">
        <v>4.0224</v>
      </c>
      <c r="I250" s="0" t="n">
        <v>0.3914</v>
      </c>
      <c r="K250" s="0" t="n">
        <v>0.0007082</v>
      </c>
    </row>
    <row r="251" customFormat="false" ht="14.5" hidden="true" customHeight="false" outlineLevel="0" collapsed="false">
      <c r="A251" s="0" t="str">
        <f aca="false">references!B$9</f>
        <v>MEY2006</v>
      </c>
      <c r="B251" s="0" t="n">
        <v>4</v>
      </c>
      <c r="C251" s="0" t="n">
        <v>25</v>
      </c>
      <c r="D251" s="0" t="str">
        <f aca="false">references_description!F$14</f>
        <v>SiO2(am)</v>
      </c>
      <c r="E251" s="0" t="str">
        <f aca="false">references_description!G$21</f>
        <v>NaCl</v>
      </c>
      <c r="F251" s="0" t="str">
        <f aca="false">references_description!H$21</f>
        <v>MgCl2</v>
      </c>
      <c r="H251" s="0" t="n">
        <v>4.0045</v>
      </c>
      <c r="I251" s="0" t="n">
        <v>0.6001</v>
      </c>
      <c r="K251" s="0" t="n">
        <v>0.000608</v>
      </c>
    </row>
    <row r="252" customFormat="false" ht="14.5" hidden="true" customHeight="false" outlineLevel="0" collapsed="false">
      <c r="A252" s="0" t="str">
        <f aca="false">references!B$9</f>
        <v>MEY2006</v>
      </c>
      <c r="B252" s="0" t="n">
        <v>5</v>
      </c>
      <c r="C252" s="0" t="n">
        <v>25</v>
      </c>
      <c r="D252" s="0" t="str">
        <f aca="false">references_description!F$14</f>
        <v>SiO2(am)</v>
      </c>
      <c r="E252" s="0" t="str">
        <f aca="false">references_description!G$21</f>
        <v>NaCl</v>
      </c>
      <c r="F252" s="0" t="str">
        <f aca="false">references_description!H$21</f>
        <v>MgCl2</v>
      </c>
      <c r="H252" s="0" t="n">
        <v>3.0506</v>
      </c>
      <c r="I252" s="0" t="n">
        <v>0.1953</v>
      </c>
      <c r="K252" s="0" t="n">
        <v>0.0009434</v>
      </c>
    </row>
    <row r="253" customFormat="false" ht="14.5" hidden="true" customHeight="false" outlineLevel="0" collapsed="false">
      <c r="A253" s="0" t="str">
        <f aca="false">references!B$9</f>
        <v>MEY2006</v>
      </c>
      <c r="B253" s="0" t="n">
        <v>6</v>
      </c>
      <c r="C253" s="0" t="n">
        <v>25</v>
      </c>
      <c r="D253" s="0" t="str">
        <f aca="false">references_description!F$14</f>
        <v>SiO2(am)</v>
      </c>
      <c r="E253" s="0" t="str">
        <f aca="false">references_description!G$21</f>
        <v>NaCl</v>
      </c>
      <c r="F253" s="0" t="str">
        <f aca="false">references_description!H$21</f>
        <v>MgCl2</v>
      </c>
      <c r="H253" s="0" t="n">
        <v>2.9945</v>
      </c>
      <c r="I253" s="0" t="n">
        <v>0.399</v>
      </c>
      <c r="K253" s="0" t="n">
        <v>0.0008366</v>
      </c>
    </row>
    <row r="254" customFormat="false" ht="14.5" hidden="true" customHeight="false" outlineLevel="0" collapsed="false">
      <c r="A254" s="0" t="str">
        <f aca="false">references!B$9</f>
        <v>MEY2006</v>
      </c>
      <c r="B254" s="0" t="n">
        <v>7</v>
      </c>
      <c r="C254" s="0" t="n">
        <v>25</v>
      </c>
      <c r="D254" s="0" t="str">
        <f aca="false">references_description!F$14</f>
        <v>SiO2(am)</v>
      </c>
      <c r="E254" s="0" t="str">
        <f aca="false">references_description!G$21</f>
        <v>NaCl</v>
      </c>
      <c r="F254" s="0" t="str">
        <f aca="false">references_description!H$21</f>
        <v>MgCl2</v>
      </c>
      <c r="H254" s="0" t="n">
        <v>2.9996</v>
      </c>
      <c r="I254" s="0" t="n">
        <v>0.5986</v>
      </c>
      <c r="K254" s="0" t="n">
        <v>0.0007362</v>
      </c>
    </row>
    <row r="255" customFormat="false" ht="14.5" hidden="true" customHeight="false" outlineLevel="0" collapsed="false">
      <c r="A255" s="0" t="str">
        <f aca="false">references!B$9</f>
        <v>MEY2006</v>
      </c>
      <c r="B255" s="0" t="n">
        <v>8</v>
      </c>
      <c r="C255" s="0" t="n">
        <v>25</v>
      </c>
      <c r="D255" s="0" t="str">
        <f aca="false">references_description!F$14</f>
        <v>SiO2(am)</v>
      </c>
      <c r="E255" s="0" t="str">
        <f aca="false">references_description!G$21</f>
        <v>NaCl</v>
      </c>
      <c r="F255" s="0" t="str">
        <f aca="false">references_description!H$21</f>
        <v>MgCl2</v>
      </c>
      <c r="H255" s="0" t="n">
        <v>2</v>
      </c>
      <c r="I255" s="0" t="n">
        <v>0.2009</v>
      </c>
      <c r="K255" s="0" t="n">
        <v>0.0011739</v>
      </c>
    </row>
    <row r="256" customFormat="false" ht="14.5" hidden="true" customHeight="false" outlineLevel="0" collapsed="false">
      <c r="A256" s="0" t="str">
        <f aca="false">references!B$9</f>
        <v>MEY2006</v>
      </c>
      <c r="B256" s="0" t="n">
        <v>9</v>
      </c>
      <c r="C256" s="0" t="n">
        <v>25</v>
      </c>
      <c r="D256" s="0" t="str">
        <f aca="false">references_description!F$14</f>
        <v>SiO2(am)</v>
      </c>
      <c r="E256" s="0" t="str">
        <f aca="false">references_description!G$21</f>
        <v>NaCl</v>
      </c>
      <c r="F256" s="0" t="str">
        <f aca="false">references_description!H$21</f>
        <v>MgCl2</v>
      </c>
      <c r="H256" s="0" t="n">
        <v>2.0085</v>
      </c>
      <c r="I256" s="0" t="n">
        <v>0.4011</v>
      </c>
      <c r="K256" s="0" t="n">
        <v>0.0010114</v>
      </c>
    </row>
    <row r="257" customFormat="false" ht="14.5" hidden="true" customHeight="false" outlineLevel="0" collapsed="false">
      <c r="A257" s="0" t="str">
        <f aca="false">references!B$9</f>
        <v>MEY2006</v>
      </c>
      <c r="B257" s="0" t="n">
        <v>10</v>
      </c>
      <c r="C257" s="0" t="n">
        <v>25</v>
      </c>
      <c r="D257" s="0" t="str">
        <f aca="false">references_description!F$14</f>
        <v>SiO2(am)</v>
      </c>
      <c r="E257" s="0" t="str">
        <f aca="false">references_description!G$21</f>
        <v>NaCl</v>
      </c>
      <c r="F257" s="0" t="str">
        <f aca="false">references_description!H$21</f>
        <v>MgCl2</v>
      </c>
      <c r="H257" s="0" t="n">
        <v>2.0008</v>
      </c>
      <c r="I257" s="0" t="n">
        <v>0.601</v>
      </c>
      <c r="K257" s="0" t="n">
        <v>0.0008829</v>
      </c>
    </row>
    <row r="258" customFormat="false" ht="14.5" hidden="true" customHeight="false" outlineLevel="0" collapsed="false">
      <c r="A258" s="0" t="str">
        <f aca="false">references!B$9</f>
        <v>MEY2006</v>
      </c>
      <c r="B258" s="0" t="n">
        <v>11</v>
      </c>
      <c r="C258" s="0" t="n">
        <v>25</v>
      </c>
      <c r="D258" s="0" t="str">
        <f aca="false">references_description!F$14</f>
        <v>SiO2(am)</v>
      </c>
      <c r="E258" s="0" t="str">
        <f aca="false">references_description!G$21</f>
        <v>NaCl</v>
      </c>
      <c r="F258" s="0" t="str">
        <f aca="false">references_description!H$21</f>
        <v>MgCl2</v>
      </c>
      <c r="H258" s="0" t="n">
        <v>2.0011</v>
      </c>
      <c r="I258" s="0" t="n">
        <v>0.8022</v>
      </c>
      <c r="K258" s="0" t="n">
        <v>0.0008055</v>
      </c>
    </row>
    <row r="259" customFormat="false" ht="14.5" hidden="true" customHeight="false" outlineLevel="0" collapsed="false">
      <c r="A259" s="0" t="str">
        <f aca="false">references!B$9</f>
        <v>MEY2006</v>
      </c>
      <c r="B259" s="0" t="n">
        <v>12</v>
      </c>
      <c r="C259" s="0" t="n">
        <v>25</v>
      </c>
      <c r="D259" s="0" t="str">
        <f aca="false">references_description!F$14</f>
        <v>SiO2(am)</v>
      </c>
      <c r="E259" s="0" t="str">
        <f aca="false">references_description!G$21</f>
        <v>NaCl</v>
      </c>
      <c r="F259" s="0" t="str">
        <f aca="false">references_description!H$21</f>
        <v>MgCl2</v>
      </c>
      <c r="H259" s="0" t="n">
        <v>2.0024</v>
      </c>
      <c r="I259" s="0" t="n">
        <v>1.0014</v>
      </c>
      <c r="K259" s="0" t="n">
        <v>0.0007016</v>
      </c>
    </row>
    <row r="260" customFormat="false" ht="14.5" hidden="true" customHeight="false" outlineLevel="0" collapsed="false">
      <c r="A260" s="0" t="str">
        <f aca="false">references!B$9</f>
        <v>MEY2006</v>
      </c>
      <c r="B260" s="0" t="n">
        <v>13</v>
      </c>
      <c r="C260" s="0" t="n">
        <v>25</v>
      </c>
      <c r="D260" s="0" t="str">
        <f aca="false">references_description!F$14</f>
        <v>SiO2(am)</v>
      </c>
      <c r="E260" s="0" t="str">
        <f aca="false">references_description!G$21</f>
        <v>NaCl</v>
      </c>
      <c r="F260" s="0" t="str">
        <f aca="false">references_description!H$21</f>
        <v>MgCl2</v>
      </c>
      <c r="H260" s="0" t="n">
        <v>0.9977</v>
      </c>
      <c r="I260" s="0" t="n">
        <v>0.1982</v>
      </c>
      <c r="K260" s="0" t="n">
        <v>0.0013675</v>
      </c>
    </row>
    <row r="261" customFormat="false" ht="14.5" hidden="true" customHeight="false" outlineLevel="0" collapsed="false">
      <c r="A261" s="0" t="str">
        <f aca="false">references!B$9</f>
        <v>MEY2006</v>
      </c>
      <c r="B261" s="0" t="n">
        <v>14</v>
      </c>
      <c r="C261" s="0" t="n">
        <v>25</v>
      </c>
      <c r="D261" s="0" t="str">
        <f aca="false">references_description!F$14</f>
        <v>SiO2(am)</v>
      </c>
      <c r="E261" s="0" t="str">
        <f aca="false">references_description!G$21</f>
        <v>NaCl</v>
      </c>
      <c r="F261" s="0" t="str">
        <f aca="false">references_description!H$21</f>
        <v>MgCl2</v>
      </c>
      <c r="H261" s="0" t="n">
        <v>1.0017</v>
      </c>
      <c r="I261" s="0" t="n">
        <v>0.3991</v>
      </c>
      <c r="K261" s="0" t="n">
        <v>0.0011875</v>
      </c>
    </row>
    <row r="262" customFormat="false" ht="14.5" hidden="true" customHeight="false" outlineLevel="0" collapsed="false">
      <c r="A262" s="0" t="str">
        <f aca="false">references!B$9</f>
        <v>MEY2006</v>
      </c>
      <c r="B262" s="0" t="n">
        <v>15</v>
      </c>
      <c r="C262" s="0" t="n">
        <v>25</v>
      </c>
      <c r="D262" s="0" t="str">
        <f aca="false">references_description!F$14</f>
        <v>SiO2(am)</v>
      </c>
      <c r="E262" s="0" t="str">
        <f aca="false">references_description!G$21</f>
        <v>NaCl</v>
      </c>
      <c r="F262" s="0" t="str">
        <f aca="false">references_description!H$21</f>
        <v>MgCl2</v>
      </c>
      <c r="H262" s="0" t="n">
        <v>0.9956</v>
      </c>
      <c r="I262" s="0" t="n">
        <v>0.6037</v>
      </c>
      <c r="K262" s="0" t="n">
        <v>0.0010185</v>
      </c>
    </row>
    <row r="263" customFormat="false" ht="14.5" hidden="true" customHeight="false" outlineLevel="0" collapsed="false">
      <c r="A263" s="0" t="str">
        <f aca="false">references!B$9</f>
        <v>MEY2006</v>
      </c>
      <c r="B263" s="0" t="n">
        <v>16</v>
      </c>
      <c r="C263" s="0" t="n">
        <v>25</v>
      </c>
      <c r="D263" s="0" t="str">
        <f aca="false">references_description!F$14</f>
        <v>SiO2(am)</v>
      </c>
      <c r="E263" s="0" t="str">
        <f aca="false">references_description!G$21</f>
        <v>NaCl</v>
      </c>
      <c r="F263" s="0" t="str">
        <f aca="false">references_description!H$21</f>
        <v>MgCl2</v>
      </c>
      <c r="H263" s="0" t="n">
        <v>1.0001</v>
      </c>
      <c r="I263" s="0" t="n">
        <v>0.7976</v>
      </c>
      <c r="K263" s="0" t="n">
        <v>0.000986</v>
      </c>
    </row>
    <row r="264" customFormat="false" ht="14.5" hidden="true" customHeight="false" outlineLevel="0" collapsed="false">
      <c r="A264" s="0" t="str">
        <f aca="false">references!B$9</f>
        <v>MEY2006</v>
      </c>
      <c r="B264" s="0" t="n">
        <v>17</v>
      </c>
      <c r="C264" s="0" t="n">
        <v>25</v>
      </c>
      <c r="D264" s="0" t="str">
        <f aca="false">references_description!F$14</f>
        <v>SiO2(am)</v>
      </c>
      <c r="E264" s="0" t="str">
        <f aca="false">references_description!G$21</f>
        <v>NaCl</v>
      </c>
      <c r="F264" s="0" t="str">
        <f aca="false">references_description!H$21</f>
        <v>MgCl2</v>
      </c>
      <c r="H264" s="0" t="n">
        <v>0.9975</v>
      </c>
      <c r="I264" s="0" t="n">
        <v>1.0002</v>
      </c>
      <c r="K264" s="0" t="n">
        <v>0.0008599</v>
      </c>
    </row>
    <row r="265" customFormat="false" ht="14.5" hidden="true" customHeight="false" outlineLevel="0" collapsed="false">
      <c r="A265" s="0" t="str">
        <f aca="false">references!B$9</f>
        <v>MEY2006</v>
      </c>
      <c r="B265" s="0" t="n">
        <v>18</v>
      </c>
      <c r="C265" s="0" t="n">
        <v>25</v>
      </c>
      <c r="D265" s="0" t="str">
        <f aca="false">references_description!F$14</f>
        <v>SiO2(am)</v>
      </c>
      <c r="E265" s="0" t="str">
        <f aca="false">references_description!G$21</f>
        <v>NaCl</v>
      </c>
      <c r="F265" s="0" t="str">
        <f aca="false">references_description!H$21</f>
        <v>MgCl2</v>
      </c>
      <c r="H265" s="0" t="n">
        <v>0.5074</v>
      </c>
      <c r="I265" s="0" t="n">
        <v>0.5005</v>
      </c>
      <c r="K265" s="0" t="n">
        <v>0.0012141</v>
      </c>
    </row>
    <row r="266" customFormat="false" ht="14.5" hidden="true" customHeight="false" outlineLevel="0" collapsed="false">
      <c r="A266" s="0" t="str">
        <f aca="false">references!B$9</f>
        <v>MEY2006</v>
      </c>
      <c r="B266" s="0" t="n">
        <v>19</v>
      </c>
      <c r="C266" s="0" t="n">
        <v>25</v>
      </c>
      <c r="D266" s="0" t="str">
        <f aca="false">references_description!F$14</f>
        <v>SiO2(am)</v>
      </c>
      <c r="E266" s="0" t="str">
        <f aca="false">references_description!G$21</f>
        <v>NaCl</v>
      </c>
      <c r="F266" s="0" t="str">
        <f aca="false">references_description!H$21</f>
        <v>MgCl2</v>
      </c>
      <c r="H266" s="0" t="n">
        <v>0.4988</v>
      </c>
      <c r="I266" s="0" t="n">
        <v>1.0021</v>
      </c>
      <c r="K266" s="0" t="n">
        <v>0.0009357</v>
      </c>
    </row>
    <row r="267" customFormat="false" ht="14.5" hidden="true" customHeight="false" outlineLevel="0" collapsed="false">
      <c r="A267" s="0" t="str">
        <f aca="false">references!B$9</f>
        <v>MEY2006</v>
      </c>
      <c r="B267" s="0" t="n">
        <v>20</v>
      </c>
      <c r="C267" s="0" t="n">
        <v>25</v>
      </c>
      <c r="D267" s="0" t="str">
        <f aca="false">references_description!F$14</f>
        <v>SiO2(am)</v>
      </c>
      <c r="E267" s="0" t="str">
        <f aca="false">references_description!G$21</f>
        <v>NaCl</v>
      </c>
      <c r="F267" s="0" t="str">
        <f aca="false">references_description!H$21</f>
        <v>MgCl2</v>
      </c>
      <c r="H267" s="0" t="n">
        <v>0.4963</v>
      </c>
      <c r="I267" s="0" t="n">
        <v>1.4921</v>
      </c>
      <c r="K267" s="0" t="n">
        <v>0.0006693</v>
      </c>
    </row>
    <row r="268" customFormat="false" ht="14.5" hidden="true" customHeight="false" outlineLevel="0" collapsed="false">
      <c r="A268" s="0" t="str">
        <f aca="false">references!B$9</f>
        <v>MEY2006</v>
      </c>
      <c r="B268" s="0" t="n">
        <v>1</v>
      </c>
      <c r="C268" s="0" t="n">
        <v>25</v>
      </c>
      <c r="D268" s="0" t="str">
        <f aca="false">references_description!F$14</f>
        <v>SiO2(am)</v>
      </c>
      <c r="E268" s="0" t="str">
        <f aca="false">references_description!G$23</f>
        <v>KCl</v>
      </c>
      <c r="F268" s="0" t="str">
        <f aca="false">references_description!H$23</f>
        <v>MgCl2</v>
      </c>
      <c r="H268" s="0" t="n">
        <v>0</v>
      </c>
      <c r="I268" s="0" t="n">
        <v>0</v>
      </c>
      <c r="K268" s="0" t="n">
        <v>0.0018928</v>
      </c>
    </row>
    <row r="269" customFormat="false" ht="14.5" hidden="true" customHeight="false" outlineLevel="0" collapsed="false">
      <c r="A269" s="0" t="str">
        <f aca="false">references!B$9</f>
        <v>MEY2006</v>
      </c>
      <c r="B269" s="0" t="n">
        <v>2</v>
      </c>
      <c r="C269" s="0" t="n">
        <v>25</v>
      </c>
      <c r="D269" s="0" t="str">
        <f aca="false">references_description!F$14</f>
        <v>SiO2(am)</v>
      </c>
      <c r="E269" s="0" t="str">
        <f aca="false">references_description!G$23</f>
        <v>KCl</v>
      </c>
      <c r="F269" s="0" t="str">
        <f aca="false">references_description!H$23</f>
        <v>MgCl2</v>
      </c>
      <c r="H269" s="0" t="n">
        <v>0.5014</v>
      </c>
      <c r="I269" s="0" t="n">
        <v>0.4993</v>
      </c>
      <c r="K269" s="0" t="n">
        <v>0.0013397</v>
      </c>
    </row>
    <row r="270" customFormat="false" ht="14.5" hidden="true" customHeight="false" outlineLevel="0" collapsed="false">
      <c r="A270" s="0" t="str">
        <f aca="false">references!B$9</f>
        <v>MEY2006</v>
      </c>
      <c r="B270" s="0" t="n">
        <v>3</v>
      </c>
      <c r="C270" s="0" t="n">
        <v>25</v>
      </c>
      <c r="D270" s="0" t="str">
        <f aca="false">references_description!F$14</f>
        <v>SiO2(am)</v>
      </c>
      <c r="E270" s="0" t="str">
        <f aca="false">references_description!G$23</f>
        <v>KCl</v>
      </c>
      <c r="F270" s="0" t="str">
        <f aca="false">references_description!H$23</f>
        <v>MgCl2</v>
      </c>
      <c r="H270" s="0" t="n">
        <v>0.5225</v>
      </c>
      <c r="I270" s="0" t="n">
        <v>0.993</v>
      </c>
      <c r="K270" s="0" t="n">
        <v>0.0009717</v>
      </c>
    </row>
    <row r="271" customFormat="false" ht="14.5" hidden="true" customHeight="false" outlineLevel="0" collapsed="false">
      <c r="A271" s="0" t="str">
        <f aca="false">references!B$9</f>
        <v>MEY2006</v>
      </c>
      <c r="B271" s="0" t="n">
        <v>4</v>
      </c>
      <c r="C271" s="0" t="n">
        <v>25</v>
      </c>
      <c r="D271" s="0" t="str">
        <f aca="false">references_description!F$14</f>
        <v>SiO2(am)</v>
      </c>
      <c r="E271" s="0" t="str">
        <f aca="false">references_description!G$23</f>
        <v>KCl</v>
      </c>
      <c r="F271" s="0" t="str">
        <f aca="false">references_description!H$23</f>
        <v>MgCl2</v>
      </c>
      <c r="H271" s="0" t="n">
        <v>0.5299</v>
      </c>
      <c r="I271" s="0" t="n">
        <v>1.486</v>
      </c>
      <c r="K271" s="0" t="n">
        <v>0.0007104</v>
      </c>
    </row>
    <row r="272" customFormat="false" ht="14.5" hidden="true" customHeight="false" outlineLevel="0" collapsed="false">
      <c r="A272" s="0" t="str">
        <f aca="false">references!B$9</f>
        <v>MEY2006</v>
      </c>
      <c r="B272" s="0" t="n">
        <v>5</v>
      </c>
      <c r="C272" s="0" t="n">
        <v>25</v>
      </c>
      <c r="D272" s="0" t="str">
        <f aca="false">references_description!F$14</f>
        <v>SiO2(am)</v>
      </c>
      <c r="E272" s="0" t="str">
        <f aca="false">references_description!G$23</f>
        <v>KCl</v>
      </c>
      <c r="F272" s="0" t="str">
        <f aca="false">references_description!H$23</f>
        <v>MgCl2</v>
      </c>
      <c r="H272" s="0" t="n">
        <v>0.4984</v>
      </c>
      <c r="I272" s="0" t="n">
        <v>1.9989</v>
      </c>
      <c r="K272" s="0" t="n">
        <v>0.000556</v>
      </c>
    </row>
    <row r="273" customFormat="false" ht="14.5" hidden="true" customHeight="false" outlineLevel="0" collapsed="false">
      <c r="A273" s="0" t="str">
        <f aca="false">references!B$9</f>
        <v>MEY2006</v>
      </c>
      <c r="B273" s="0" t="n">
        <v>6</v>
      </c>
      <c r="C273" s="0" t="n">
        <v>25</v>
      </c>
      <c r="D273" s="0" t="str">
        <f aca="false">references_description!F$14</f>
        <v>SiO2(am)</v>
      </c>
      <c r="E273" s="0" t="str">
        <f aca="false">references_description!G$23</f>
        <v>KCl</v>
      </c>
      <c r="F273" s="0" t="str">
        <f aca="false">references_description!H$23</f>
        <v>MgCl2</v>
      </c>
      <c r="H273" s="0" t="n">
        <v>0.9992</v>
      </c>
      <c r="I273" s="0" t="n">
        <v>0.4034</v>
      </c>
      <c r="K273" s="0" t="n">
        <v>0.0015305</v>
      </c>
    </row>
    <row r="274" customFormat="false" ht="14.5" hidden="true" customHeight="false" outlineLevel="0" collapsed="false">
      <c r="A274" s="0" t="str">
        <f aca="false">references!B$9</f>
        <v>MEY2006</v>
      </c>
      <c r="B274" s="0" t="n">
        <v>7</v>
      </c>
      <c r="C274" s="0" t="n">
        <v>25</v>
      </c>
      <c r="D274" s="0" t="str">
        <f aca="false">references_description!F$14</f>
        <v>SiO2(am)</v>
      </c>
      <c r="E274" s="0" t="str">
        <f aca="false">references_description!G$23</f>
        <v>KCl</v>
      </c>
      <c r="F274" s="0" t="str">
        <f aca="false">references_description!H$23</f>
        <v>MgCl2</v>
      </c>
      <c r="H274" s="0" t="n">
        <v>1.0005</v>
      </c>
      <c r="I274" s="0" t="n">
        <v>0.7998</v>
      </c>
      <c r="K274" s="0" t="n">
        <v>0.0011757</v>
      </c>
    </row>
    <row r="275" customFormat="false" ht="14.5" hidden="true" customHeight="false" outlineLevel="0" collapsed="false">
      <c r="A275" s="0" t="str">
        <f aca="false">references!B$9</f>
        <v>MEY2006</v>
      </c>
      <c r="B275" s="0" t="n">
        <v>8</v>
      </c>
      <c r="C275" s="0" t="n">
        <v>25</v>
      </c>
      <c r="D275" s="0" t="str">
        <f aca="false">references_description!F$14</f>
        <v>SiO2(am)</v>
      </c>
      <c r="E275" s="0" t="str">
        <f aca="false">references_description!G$23</f>
        <v>KCl</v>
      </c>
      <c r="F275" s="0" t="str">
        <f aca="false">references_description!H$23</f>
        <v>MgCl2</v>
      </c>
      <c r="H275" s="0" t="n">
        <v>1.0081</v>
      </c>
      <c r="I275" s="0" t="n">
        <v>1.1975</v>
      </c>
      <c r="K275" s="0" t="n">
        <v>0.0008873</v>
      </c>
    </row>
    <row r="276" customFormat="false" ht="14.5" hidden="true" customHeight="false" outlineLevel="0" collapsed="false">
      <c r="A276" s="0" t="str">
        <f aca="false">references!B$9</f>
        <v>MEY2006</v>
      </c>
      <c r="B276" s="0" t="n">
        <v>9</v>
      </c>
      <c r="C276" s="0" t="n">
        <v>25</v>
      </c>
      <c r="D276" s="0" t="str">
        <f aca="false">references_description!F$14</f>
        <v>SiO2(am)</v>
      </c>
      <c r="E276" s="0" t="str">
        <f aca="false">references_description!G$23</f>
        <v>KCl</v>
      </c>
      <c r="F276" s="0" t="str">
        <f aca="false">references_description!H$23</f>
        <v>MgCl2</v>
      </c>
      <c r="H276" s="0" t="n">
        <v>1.0013</v>
      </c>
      <c r="I276" s="0" t="n">
        <v>1.5967</v>
      </c>
      <c r="K276" s="0" t="n">
        <v>0.000792</v>
      </c>
    </row>
    <row r="277" customFormat="false" ht="14.5" hidden="true" customHeight="false" outlineLevel="0" collapsed="false">
      <c r="A277" s="0" t="str">
        <f aca="false">references!B$9</f>
        <v>MEY2006</v>
      </c>
      <c r="B277" s="0" t="n">
        <v>10</v>
      </c>
      <c r="C277" s="0" t="n">
        <v>25</v>
      </c>
      <c r="D277" s="0" t="str">
        <f aca="false">references_description!F$14</f>
        <v>SiO2(am)</v>
      </c>
      <c r="E277" s="0" t="str">
        <f aca="false">references_description!G$23</f>
        <v>KCl</v>
      </c>
      <c r="F277" s="0" t="str">
        <f aca="false">references_description!H$23</f>
        <v>MgCl2</v>
      </c>
      <c r="H277" s="0" t="n">
        <v>0.9997</v>
      </c>
      <c r="I277" s="0" t="n">
        <v>1.9995</v>
      </c>
      <c r="K277" s="0" t="n">
        <v>0.0005403</v>
      </c>
    </row>
    <row r="278" customFormat="false" ht="14.5" hidden="true" customHeight="false" outlineLevel="0" collapsed="false">
      <c r="A278" s="0" t="str">
        <f aca="false">references!B$9</f>
        <v>MEY2006</v>
      </c>
      <c r="B278" s="0" t="n">
        <v>11</v>
      </c>
      <c r="C278" s="0" t="n">
        <v>25</v>
      </c>
      <c r="D278" s="0" t="str">
        <f aca="false">references_description!F$14</f>
        <v>SiO2(am)</v>
      </c>
      <c r="E278" s="0" t="str">
        <f aca="false">references_description!G$23</f>
        <v>KCl</v>
      </c>
      <c r="F278" s="0" t="str">
        <f aca="false">references_description!H$23</f>
        <v>MgCl2</v>
      </c>
      <c r="H278" s="0" t="n">
        <v>1.999</v>
      </c>
      <c r="I278" s="0" t="n">
        <v>0.2508</v>
      </c>
      <c r="K278" s="0" t="n">
        <v>0.0014608</v>
      </c>
    </row>
    <row r="279" customFormat="false" ht="14.5" hidden="true" customHeight="false" outlineLevel="0" collapsed="false">
      <c r="A279" s="0" t="str">
        <f aca="false">references!B$9</f>
        <v>MEY2006</v>
      </c>
      <c r="B279" s="0" t="n">
        <v>12</v>
      </c>
      <c r="C279" s="0" t="n">
        <v>25</v>
      </c>
      <c r="D279" s="0" t="str">
        <f aca="false">references_description!F$14</f>
        <v>SiO2(am)</v>
      </c>
      <c r="E279" s="0" t="str">
        <f aca="false">references_description!G$23</f>
        <v>KCl</v>
      </c>
      <c r="F279" s="0" t="str">
        <f aca="false">references_description!H$23</f>
        <v>MgCl2</v>
      </c>
      <c r="H279" s="0" t="n">
        <v>2.034</v>
      </c>
      <c r="I279" s="0" t="n">
        <v>0.492</v>
      </c>
      <c r="K279" s="0" t="n">
        <v>0.0012745</v>
      </c>
    </row>
    <row r="280" customFormat="false" ht="14.5" hidden="true" customHeight="false" outlineLevel="0" collapsed="false">
      <c r="A280" s="0" t="str">
        <f aca="false">references!B$9</f>
        <v>MEY2006</v>
      </c>
      <c r="B280" s="0" t="n">
        <v>13</v>
      </c>
      <c r="C280" s="0" t="n">
        <v>25</v>
      </c>
      <c r="D280" s="0" t="str">
        <f aca="false">references_description!F$14</f>
        <v>SiO2(am)</v>
      </c>
      <c r="E280" s="0" t="str">
        <f aca="false">references_description!G$23</f>
        <v>KCl</v>
      </c>
      <c r="F280" s="0" t="str">
        <f aca="false">references_description!H$23</f>
        <v>MgCl2</v>
      </c>
      <c r="H280" s="0" t="n">
        <v>2.1369</v>
      </c>
      <c r="I280" s="0" t="n">
        <v>0.6994</v>
      </c>
      <c r="K280" s="0" t="n">
        <v>0.0011036</v>
      </c>
    </row>
    <row r="281" customFormat="false" ht="14.5" hidden="true" customHeight="false" outlineLevel="0" collapsed="false">
      <c r="A281" s="0" t="str">
        <f aca="false">references!B$9</f>
        <v>MEY2006</v>
      </c>
      <c r="B281" s="0" t="n">
        <v>14</v>
      </c>
      <c r="C281" s="0" t="n">
        <v>25</v>
      </c>
      <c r="D281" s="0" t="str">
        <f aca="false">references_description!F$14</f>
        <v>SiO2(am)</v>
      </c>
      <c r="E281" s="0" t="str">
        <f aca="false">references_description!G$23</f>
        <v>KCl</v>
      </c>
      <c r="F281" s="0" t="str">
        <f aca="false">references_description!H$23</f>
        <v>MgCl2</v>
      </c>
      <c r="H281" s="0" t="n">
        <v>1.9961</v>
      </c>
      <c r="I281" s="0" t="n">
        <v>0.9996</v>
      </c>
      <c r="K281" s="0" t="n">
        <v>0.0009278</v>
      </c>
    </row>
    <row r="282" customFormat="false" ht="14.5" hidden="true" customHeight="false" outlineLevel="0" collapsed="false">
      <c r="A282" s="0" t="str">
        <f aca="false">references!B$9</f>
        <v>MEY2006</v>
      </c>
      <c r="B282" s="0" t="n">
        <v>15</v>
      </c>
      <c r="C282" s="0" t="n">
        <v>25</v>
      </c>
      <c r="D282" s="0" t="str">
        <f aca="false">references_description!F$14</f>
        <v>SiO2(am)</v>
      </c>
      <c r="E282" s="0" t="str">
        <f aca="false">references_description!G$23</f>
        <v>KCl</v>
      </c>
      <c r="F282" s="0" t="str">
        <f aca="false">references_description!H$23</f>
        <v>MgCl2</v>
      </c>
      <c r="H282" s="0" t="n">
        <v>2</v>
      </c>
      <c r="I282" s="0" t="n">
        <v>1.2481</v>
      </c>
      <c r="K282" s="0" t="n">
        <v>0.0007965</v>
      </c>
    </row>
    <row r="283" customFormat="false" ht="14.5" hidden="true" customHeight="false" outlineLevel="0" collapsed="false">
      <c r="A283" s="0" t="str">
        <f aca="false">references!B$9</f>
        <v>MEY2006</v>
      </c>
      <c r="B283" s="0" t="n">
        <v>16</v>
      </c>
      <c r="C283" s="0" t="n">
        <v>25</v>
      </c>
      <c r="D283" s="0" t="str">
        <f aca="false">references_description!F$14</f>
        <v>SiO2(am)</v>
      </c>
      <c r="E283" s="0" t="str">
        <f aca="false">references_description!G$23</f>
        <v>KCl</v>
      </c>
      <c r="F283" s="0" t="str">
        <f aca="false">references_description!H$23</f>
        <v>MgCl2</v>
      </c>
      <c r="H283" s="0" t="n">
        <v>2.9961</v>
      </c>
      <c r="I283" s="0" t="n">
        <v>0.1222</v>
      </c>
      <c r="K283" s="0" t="n">
        <v>0.0015267</v>
      </c>
    </row>
    <row r="284" customFormat="false" ht="14.5" hidden="true" customHeight="false" outlineLevel="0" collapsed="false">
      <c r="A284" s="0" t="str">
        <f aca="false">references!B$9</f>
        <v>MEY2006</v>
      </c>
      <c r="B284" s="0" t="n">
        <v>17</v>
      </c>
      <c r="C284" s="0" t="n">
        <v>25</v>
      </c>
      <c r="D284" s="0" t="str">
        <f aca="false">references_description!F$14</f>
        <v>SiO2(am)</v>
      </c>
      <c r="E284" s="0" t="str">
        <f aca="false">references_description!G$23</f>
        <v>KCl</v>
      </c>
      <c r="F284" s="0" t="str">
        <f aca="false">references_description!H$23</f>
        <v>MgCl2</v>
      </c>
      <c r="H284" s="0" t="n">
        <v>2.9932</v>
      </c>
      <c r="I284" s="0" t="n">
        <v>0.2456</v>
      </c>
      <c r="K284" s="0" t="n">
        <v>0.0014335</v>
      </c>
    </row>
    <row r="285" customFormat="false" ht="14.5" hidden="true" customHeight="false" outlineLevel="0" collapsed="false">
      <c r="A285" s="0" t="str">
        <f aca="false">references!B$9</f>
        <v>MEY2006</v>
      </c>
      <c r="B285" s="0" t="n">
        <v>18</v>
      </c>
      <c r="C285" s="0" t="n">
        <v>25</v>
      </c>
      <c r="D285" s="0" t="str">
        <f aca="false">references_description!F$14</f>
        <v>SiO2(am)</v>
      </c>
      <c r="E285" s="0" t="str">
        <f aca="false">references_description!G$23</f>
        <v>KCl</v>
      </c>
      <c r="F285" s="0" t="str">
        <f aca="false">references_description!H$23</f>
        <v>MgCl2</v>
      </c>
      <c r="H285" s="0" t="n">
        <v>3.0039</v>
      </c>
      <c r="I285" s="0" t="n">
        <v>0.362</v>
      </c>
      <c r="K285" s="0" t="n">
        <v>0.0013397</v>
      </c>
    </row>
    <row r="286" customFormat="false" ht="14.5" hidden="true" customHeight="false" outlineLevel="0" collapsed="false">
      <c r="A286" s="0" t="str">
        <f aca="false">references!B$9</f>
        <v>MEY2006</v>
      </c>
      <c r="B286" s="0" t="n">
        <v>19</v>
      </c>
      <c r="C286" s="0" t="n">
        <v>25</v>
      </c>
      <c r="D286" s="0" t="str">
        <f aca="false">references_description!F$14</f>
        <v>SiO2(am)</v>
      </c>
      <c r="E286" s="0" t="str">
        <f aca="false">references_description!G$23</f>
        <v>KCl</v>
      </c>
      <c r="F286" s="0" t="str">
        <f aca="false">references_description!H$23</f>
        <v>MgCl2</v>
      </c>
      <c r="H286" s="0" t="n">
        <v>2.9683</v>
      </c>
      <c r="I286" s="0" t="n">
        <v>0.4748</v>
      </c>
      <c r="K286" s="0" t="n">
        <v>0.0012316</v>
      </c>
    </row>
    <row r="287" customFormat="false" ht="14.5" hidden="true" customHeight="false" outlineLevel="0" collapsed="false">
      <c r="A287" s="0" t="str">
        <f aca="false">references!B$9</f>
        <v>MEY2006</v>
      </c>
      <c r="B287" s="0" t="n">
        <v>20</v>
      </c>
      <c r="C287" s="0" t="n">
        <v>25</v>
      </c>
      <c r="D287" s="0" t="str">
        <f aca="false">references_description!F$14</f>
        <v>SiO2(am)</v>
      </c>
      <c r="E287" s="0" t="str">
        <f aca="false">references_description!G$23</f>
        <v>KCl</v>
      </c>
      <c r="F287" s="0" t="str">
        <f aca="false">references_description!H$23</f>
        <v>MgCl2</v>
      </c>
      <c r="H287" s="0" t="n">
        <v>2.9946</v>
      </c>
      <c r="I287" s="0" t="n">
        <v>0.6042</v>
      </c>
      <c r="K287" s="0" t="n">
        <v>0.0011835</v>
      </c>
    </row>
    <row r="288" customFormat="false" ht="14.5" hidden="true" customHeight="false" outlineLevel="0" collapsed="false">
      <c r="A288" s="0" t="str">
        <f aca="false">references!B$9</f>
        <v>MEY2006</v>
      </c>
      <c r="B288" s="0" t="n">
        <v>1</v>
      </c>
      <c r="C288" s="0" t="n">
        <v>25</v>
      </c>
      <c r="D288" s="0" t="str">
        <f aca="false">references_description!F$14</f>
        <v>SiO2(am)</v>
      </c>
      <c r="E288" s="0" t="str">
        <f aca="false">references_description!G$25</f>
        <v>CaCl2</v>
      </c>
      <c r="F288" s="0" t="str">
        <f aca="false">references_description!H$25</f>
        <v>MgCl2</v>
      </c>
      <c r="H288" s="0" t="n">
        <v>0</v>
      </c>
      <c r="I288" s="0" t="n">
        <v>0</v>
      </c>
      <c r="K288" s="0" t="n">
        <v>0.0018622</v>
      </c>
    </row>
    <row r="289" customFormat="false" ht="14.5" hidden="true" customHeight="false" outlineLevel="0" collapsed="false">
      <c r="A289" s="0" t="str">
        <f aca="false">references!B$9</f>
        <v>MEY2006</v>
      </c>
      <c r="B289" s="0" t="n">
        <v>2</v>
      </c>
      <c r="C289" s="0" t="n">
        <v>25</v>
      </c>
      <c r="D289" s="0" t="str">
        <f aca="false">references_description!F$14</f>
        <v>SiO2(am)</v>
      </c>
      <c r="E289" s="0" t="str">
        <f aca="false">references_description!G$25</f>
        <v>CaCl2</v>
      </c>
      <c r="F289" s="0" t="str">
        <f aca="false">references_description!H$25</f>
        <v>MgCl2</v>
      </c>
      <c r="H289" s="0" t="n">
        <v>0.5023</v>
      </c>
      <c r="I289" s="0" t="n">
        <v>0.4994</v>
      </c>
      <c r="K289" s="0" t="n">
        <v>0.001051</v>
      </c>
    </row>
    <row r="290" customFormat="false" ht="14.5" hidden="true" customHeight="false" outlineLevel="0" collapsed="false">
      <c r="A290" s="0" t="str">
        <f aca="false">references!B$9</f>
        <v>MEY2006</v>
      </c>
      <c r="B290" s="0" t="n">
        <v>3</v>
      </c>
      <c r="C290" s="0" t="n">
        <v>25</v>
      </c>
      <c r="D290" s="0" t="str">
        <f aca="false">references_description!F$14</f>
        <v>SiO2(am)</v>
      </c>
      <c r="E290" s="0" t="str">
        <f aca="false">references_description!G$25</f>
        <v>CaCl2</v>
      </c>
      <c r="F290" s="0" t="str">
        <f aca="false">references_description!H$25</f>
        <v>MgCl2</v>
      </c>
      <c r="H290" s="0" t="n">
        <v>0.5137</v>
      </c>
      <c r="I290" s="0" t="n">
        <v>0.9956</v>
      </c>
      <c r="K290" s="0" t="n">
        <v>0.0007371</v>
      </c>
    </row>
    <row r="291" customFormat="false" ht="14.5" hidden="true" customHeight="false" outlineLevel="0" collapsed="false">
      <c r="A291" s="0" t="str">
        <f aca="false">references!B$9</f>
        <v>MEY2006</v>
      </c>
      <c r="B291" s="0" t="n">
        <v>4</v>
      </c>
      <c r="C291" s="0" t="n">
        <v>25</v>
      </c>
      <c r="D291" s="0" t="str">
        <f aca="false">references_description!F$14</f>
        <v>SiO2(am)</v>
      </c>
      <c r="E291" s="0" t="str">
        <f aca="false">references_description!G$25</f>
        <v>CaCl2</v>
      </c>
      <c r="F291" s="0" t="str">
        <f aca="false">references_description!H$25</f>
        <v>MgCl2</v>
      </c>
      <c r="H291" s="0" t="n">
        <v>0.5005</v>
      </c>
      <c r="I291" s="0" t="n">
        <v>1.5026</v>
      </c>
      <c r="K291" s="0" t="n">
        <v>0.0005161</v>
      </c>
    </row>
    <row r="292" customFormat="false" ht="14.5" hidden="true" customHeight="false" outlineLevel="0" collapsed="false">
      <c r="A292" s="0" t="str">
        <f aca="false">references!B$9</f>
        <v>MEY2006</v>
      </c>
      <c r="B292" s="0" t="n">
        <v>5</v>
      </c>
      <c r="C292" s="0" t="n">
        <v>25</v>
      </c>
      <c r="D292" s="0" t="str">
        <f aca="false">references_description!F$14</f>
        <v>SiO2(am)</v>
      </c>
      <c r="E292" s="0" t="str">
        <f aca="false">references_description!G$25</f>
        <v>CaCl2</v>
      </c>
      <c r="F292" s="0" t="str">
        <f aca="false">references_description!H$25</f>
        <v>MgCl2</v>
      </c>
      <c r="H292" s="0" t="n">
        <v>0.5024</v>
      </c>
      <c r="I292" s="0" t="n">
        <v>1.9967</v>
      </c>
      <c r="K292" s="0" t="n">
        <v>0.0003571</v>
      </c>
    </row>
    <row r="293" customFormat="false" ht="14.5" hidden="true" customHeight="false" outlineLevel="0" collapsed="false">
      <c r="A293" s="0" t="str">
        <f aca="false">references!B$9</f>
        <v>MEY2006</v>
      </c>
      <c r="B293" s="0" t="n">
        <v>6</v>
      </c>
      <c r="C293" s="0" t="n">
        <v>25</v>
      </c>
      <c r="D293" s="0" t="str">
        <f aca="false">references_description!F$14</f>
        <v>SiO2(am)</v>
      </c>
      <c r="E293" s="0" t="str">
        <f aca="false">references_description!G$25</f>
        <v>CaCl2</v>
      </c>
      <c r="F293" s="0" t="str">
        <f aca="false">references_description!H$25</f>
        <v>MgCl2</v>
      </c>
      <c r="H293" s="0" t="n">
        <v>1.0211</v>
      </c>
      <c r="I293" s="0" t="n">
        <v>0.3989</v>
      </c>
      <c r="K293" s="0" t="n">
        <v>0.0008198</v>
      </c>
    </row>
    <row r="294" customFormat="false" ht="14.5" hidden="true" customHeight="false" outlineLevel="0" collapsed="false">
      <c r="A294" s="0" t="str">
        <f aca="false">references!B$9</f>
        <v>MEY2006</v>
      </c>
      <c r="B294" s="0" t="n">
        <v>7</v>
      </c>
      <c r="C294" s="0" t="n">
        <v>25</v>
      </c>
      <c r="D294" s="0" t="str">
        <f aca="false">references_description!F$14</f>
        <v>SiO2(am)</v>
      </c>
      <c r="E294" s="0" t="str">
        <f aca="false">references_description!G$25</f>
        <v>CaCl2</v>
      </c>
      <c r="F294" s="0" t="str">
        <f aca="false">references_description!H$25</f>
        <v>MgCl2</v>
      </c>
      <c r="H294" s="0" t="n">
        <v>1.0212</v>
      </c>
      <c r="I294" s="0" t="n">
        <v>0.7915</v>
      </c>
      <c r="K294" s="0" t="n">
        <v>0.0006108</v>
      </c>
    </row>
    <row r="295" customFormat="false" ht="14.5" hidden="true" customHeight="false" outlineLevel="0" collapsed="false">
      <c r="A295" s="0" t="str">
        <f aca="false">references!B$9</f>
        <v>MEY2006</v>
      </c>
      <c r="B295" s="0" t="n">
        <v>8</v>
      </c>
      <c r="C295" s="0" t="n">
        <v>25</v>
      </c>
      <c r="D295" s="0" t="str">
        <f aca="false">references_description!F$14</f>
        <v>SiO2(am)</v>
      </c>
      <c r="E295" s="0" t="str">
        <f aca="false">references_description!G$25</f>
        <v>CaCl2</v>
      </c>
      <c r="F295" s="0" t="str">
        <f aca="false">references_description!H$25</f>
        <v>MgCl2</v>
      </c>
      <c r="H295" s="0" t="n">
        <v>1.0025</v>
      </c>
      <c r="I295" s="0" t="n">
        <v>1.1969</v>
      </c>
      <c r="K295" s="0" t="n">
        <v>0.0004663</v>
      </c>
    </row>
    <row r="296" customFormat="false" ht="14.5" hidden="true" customHeight="false" outlineLevel="0" collapsed="false">
      <c r="A296" s="0" t="str">
        <f aca="false">references!B$9</f>
        <v>MEY2006</v>
      </c>
      <c r="B296" s="0" t="n">
        <v>9</v>
      </c>
      <c r="C296" s="0" t="n">
        <v>25</v>
      </c>
      <c r="D296" s="0" t="str">
        <f aca="false">references_description!F$14</f>
        <v>SiO2(am)</v>
      </c>
      <c r="E296" s="0" t="str">
        <f aca="false">references_description!G$25</f>
        <v>CaCl2</v>
      </c>
      <c r="F296" s="0" t="str">
        <f aca="false">references_description!H$25</f>
        <v>MgCl2</v>
      </c>
      <c r="H296" s="0" t="n">
        <v>1.0208</v>
      </c>
      <c r="I296" s="0" t="n">
        <v>1.5881</v>
      </c>
      <c r="K296" s="0" t="n">
        <v>0.0003426</v>
      </c>
    </row>
    <row r="297" customFormat="false" ht="14.5" hidden="true" customHeight="false" outlineLevel="0" collapsed="false">
      <c r="A297" s="0" t="str">
        <f aca="false">references!B$9</f>
        <v>MEY2006</v>
      </c>
      <c r="B297" s="0" t="n">
        <v>10</v>
      </c>
      <c r="C297" s="0" t="n">
        <v>25</v>
      </c>
      <c r="D297" s="0" t="str">
        <f aca="false">references_description!F$14</f>
        <v>SiO2(am)</v>
      </c>
      <c r="E297" s="0" t="str">
        <f aca="false">references_description!G$25</f>
        <v>CaCl2</v>
      </c>
      <c r="F297" s="0" t="str">
        <f aca="false">references_description!H$25</f>
        <v>MgCl2</v>
      </c>
      <c r="H297" s="0" t="n">
        <v>0.985</v>
      </c>
      <c r="I297" s="0" t="n">
        <v>1.9639</v>
      </c>
      <c r="K297" s="0" t="n">
        <v>0.0002641</v>
      </c>
    </row>
    <row r="298" customFormat="false" ht="14.5" hidden="true" customHeight="false" outlineLevel="0" collapsed="false">
      <c r="A298" s="0" t="str">
        <f aca="false">references!B$9</f>
        <v>MEY2006</v>
      </c>
      <c r="B298" s="0" t="n">
        <v>11</v>
      </c>
      <c r="C298" s="0" t="n">
        <v>25</v>
      </c>
      <c r="D298" s="0" t="str">
        <f aca="false">references_description!F$14</f>
        <v>SiO2(am)</v>
      </c>
      <c r="E298" s="0" t="str">
        <f aca="false">references_description!G$25</f>
        <v>CaCl2</v>
      </c>
      <c r="F298" s="0" t="str">
        <f aca="false">references_description!H$25</f>
        <v>MgCl2</v>
      </c>
      <c r="H298" s="0" t="n">
        <v>1.4995</v>
      </c>
      <c r="I298" s="0" t="n">
        <v>0.2512</v>
      </c>
      <c r="K298" s="0" t="n">
        <v>0.0006713</v>
      </c>
    </row>
    <row r="299" customFormat="false" ht="14.5" hidden="true" customHeight="false" outlineLevel="0" collapsed="false">
      <c r="A299" s="0" t="str">
        <f aca="false">references!B$9</f>
        <v>MEY2006</v>
      </c>
      <c r="B299" s="0" t="n">
        <v>12</v>
      </c>
      <c r="C299" s="0" t="n">
        <v>25</v>
      </c>
      <c r="D299" s="0" t="str">
        <f aca="false">references_description!F$14</f>
        <v>SiO2(am)</v>
      </c>
      <c r="E299" s="0" t="str">
        <f aca="false">references_description!G$25</f>
        <v>CaCl2</v>
      </c>
      <c r="F299" s="0" t="str">
        <f aca="false">references_description!H$25</f>
        <v>MgCl2</v>
      </c>
      <c r="H299" s="0" t="n">
        <v>1.5052</v>
      </c>
      <c r="I299" s="0" t="n">
        <v>0.4992</v>
      </c>
      <c r="K299" s="0" t="n">
        <v>0.0005799</v>
      </c>
    </row>
    <row r="300" customFormat="false" ht="14.5" hidden="true" customHeight="false" outlineLevel="0" collapsed="false">
      <c r="A300" s="0" t="str">
        <f aca="false">references!B$9</f>
        <v>MEY2006</v>
      </c>
      <c r="B300" s="0" t="n">
        <v>13</v>
      </c>
      <c r="C300" s="0" t="n">
        <v>25</v>
      </c>
      <c r="D300" s="0" t="str">
        <f aca="false">references_description!F$14</f>
        <v>SiO2(am)</v>
      </c>
      <c r="E300" s="0" t="str">
        <f aca="false">references_description!G$25</f>
        <v>CaCl2</v>
      </c>
      <c r="F300" s="0" t="str">
        <f aca="false">references_description!H$25</f>
        <v>MgCl2</v>
      </c>
      <c r="H300" s="0" t="n">
        <v>1.5013</v>
      </c>
      <c r="I300" s="0" t="n">
        <v>0.7653</v>
      </c>
      <c r="K300" s="0" t="n">
        <v>0.0004741</v>
      </c>
    </row>
    <row r="301" customFormat="false" ht="14.5" hidden="true" customHeight="false" outlineLevel="0" collapsed="false">
      <c r="A301" s="0" t="str">
        <f aca="false">references!B$9</f>
        <v>MEY2006</v>
      </c>
      <c r="B301" s="0" t="n">
        <v>14</v>
      </c>
      <c r="C301" s="0" t="n">
        <v>25</v>
      </c>
      <c r="D301" s="0" t="str">
        <f aca="false">references_description!F$14</f>
        <v>SiO2(am)</v>
      </c>
      <c r="E301" s="0" t="str">
        <f aca="false">references_description!G$25</f>
        <v>CaCl2</v>
      </c>
      <c r="F301" s="0" t="str">
        <f aca="false">references_description!H$25</f>
        <v>MgCl2</v>
      </c>
      <c r="H301" s="0" t="n">
        <v>1.4993</v>
      </c>
      <c r="I301" s="0" t="n">
        <v>0.999</v>
      </c>
      <c r="K301" s="0" t="n">
        <v>0.000394</v>
      </c>
    </row>
    <row r="302" customFormat="false" ht="14.5" hidden="true" customHeight="false" outlineLevel="0" collapsed="false">
      <c r="A302" s="0" t="str">
        <f aca="false">references!B$9</f>
        <v>MEY2006</v>
      </c>
      <c r="B302" s="0" t="n">
        <v>15</v>
      </c>
      <c r="C302" s="0" t="n">
        <v>25</v>
      </c>
      <c r="D302" s="0" t="str">
        <f aca="false">references_description!F$14</f>
        <v>SiO2(am)</v>
      </c>
      <c r="E302" s="0" t="str">
        <f aca="false">references_description!G$25</f>
        <v>CaCl2</v>
      </c>
      <c r="F302" s="0" t="str">
        <f aca="false">references_description!H$25</f>
        <v>MgCl2</v>
      </c>
      <c r="H302" s="0" t="n">
        <v>1.4992</v>
      </c>
      <c r="I302" s="0" t="n">
        <v>1.2494</v>
      </c>
      <c r="K302" s="0" t="n">
        <v>0.0003312</v>
      </c>
    </row>
    <row r="303" customFormat="false" ht="14.5" hidden="true" customHeight="false" outlineLevel="0" collapsed="false">
      <c r="A303" s="0" t="str">
        <f aca="false">references!B$9</f>
        <v>MEY2006</v>
      </c>
      <c r="B303" s="0" t="n">
        <v>16</v>
      </c>
      <c r="C303" s="0" t="n">
        <v>25</v>
      </c>
      <c r="D303" s="0" t="str">
        <f aca="false">references_description!F$14</f>
        <v>SiO2(am)</v>
      </c>
      <c r="E303" s="0" t="str">
        <f aca="false">references_description!G$25</f>
        <v>CaCl2</v>
      </c>
      <c r="F303" s="0" t="str">
        <f aca="false">references_description!H$25</f>
        <v>MgCl2</v>
      </c>
      <c r="H303" s="0" t="n">
        <v>1.9999</v>
      </c>
      <c r="I303" s="0" t="n">
        <v>0.1209</v>
      </c>
      <c r="K303" s="0" t="n">
        <v>0.0005399</v>
      </c>
    </row>
    <row r="304" customFormat="false" ht="14.5" hidden="true" customHeight="false" outlineLevel="0" collapsed="false">
      <c r="A304" s="0" t="str">
        <f aca="false">references!B$9</f>
        <v>MEY2006</v>
      </c>
      <c r="B304" s="0" t="n">
        <v>17</v>
      </c>
      <c r="C304" s="0" t="n">
        <v>25</v>
      </c>
      <c r="D304" s="0" t="str">
        <f aca="false">references_description!F$14</f>
        <v>SiO2(am)</v>
      </c>
      <c r="E304" s="0" t="str">
        <f aca="false">references_description!G$25</f>
        <v>CaCl2</v>
      </c>
      <c r="F304" s="0" t="str">
        <f aca="false">references_description!H$25</f>
        <v>MgCl2</v>
      </c>
      <c r="H304" s="0" t="n">
        <v>2.0025</v>
      </c>
      <c r="I304" s="0" t="n">
        <v>0.2414</v>
      </c>
      <c r="K304" s="0" t="n">
        <v>0.0004933</v>
      </c>
    </row>
    <row r="305" customFormat="false" ht="14.5" hidden="true" customHeight="false" outlineLevel="0" collapsed="false">
      <c r="A305" s="0" t="str">
        <f aca="false">references!B$9</f>
        <v>MEY2006</v>
      </c>
      <c r="B305" s="0" t="n">
        <v>18</v>
      </c>
      <c r="C305" s="0" t="n">
        <v>25</v>
      </c>
      <c r="D305" s="0" t="str">
        <f aca="false">references_description!F$14</f>
        <v>SiO2(am)</v>
      </c>
      <c r="E305" s="0" t="str">
        <f aca="false">references_description!G$25</f>
        <v>CaCl2</v>
      </c>
      <c r="F305" s="0" t="str">
        <f aca="false">references_description!H$25</f>
        <v>MgCl2</v>
      </c>
      <c r="H305" s="0" t="n">
        <v>2.0005</v>
      </c>
      <c r="I305" s="0" t="n">
        <v>0.3589</v>
      </c>
      <c r="K305" s="0" t="n">
        <v>0.0004564</v>
      </c>
    </row>
    <row r="306" customFormat="false" ht="14.5" hidden="true" customHeight="false" outlineLevel="0" collapsed="false">
      <c r="A306" s="0" t="str">
        <f aca="false">references!B$9</f>
        <v>MEY2006</v>
      </c>
      <c r="B306" s="0" t="n">
        <v>19</v>
      </c>
      <c r="C306" s="0" t="n">
        <v>25</v>
      </c>
      <c r="D306" s="0" t="str">
        <f aca="false">references_description!F$14</f>
        <v>SiO2(am)</v>
      </c>
      <c r="E306" s="0" t="str">
        <f aca="false">references_description!G$25</f>
        <v>CaCl2</v>
      </c>
      <c r="F306" s="0" t="str">
        <f aca="false">references_description!H$25</f>
        <v>MgCl2</v>
      </c>
      <c r="H306" s="0" t="n">
        <v>1.9994</v>
      </c>
      <c r="I306" s="0" t="n">
        <v>0.4811</v>
      </c>
      <c r="K306" s="0" t="n">
        <v>0.0004173</v>
      </c>
    </row>
    <row r="307" customFormat="false" ht="14.5" hidden="true" customHeight="false" outlineLevel="0" collapsed="false">
      <c r="A307" s="0" t="str">
        <f aca="false">references!B$9</f>
        <v>MEY2006</v>
      </c>
      <c r="B307" s="0" t="n">
        <v>20</v>
      </c>
      <c r="C307" s="0" t="n">
        <v>25</v>
      </c>
      <c r="D307" s="0" t="str">
        <f aca="false">references_description!F$14</f>
        <v>SiO2(am)</v>
      </c>
      <c r="E307" s="0" t="str">
        <f aca="false">references_description!G$25</f>
        <v>CaCl2</v>
      </c>
      <c r="F307" s="0" t="str">
        <f aca="false">references_description!H$25</f>
        <v>MgCl2</v>
      </c>
      <c r="H307" s="0" t="n">
        <v>1.995</v>
      </c>
      <c r="I307" s="0" t="n">
        <v>0.5971</v>
      </c>
      <c r="K307" s="0" t="n">
        <v>0.0003911</v>
      </c>
    </row>
    <row r="308" customFormat="false" ht="14.5" hidden="true" customHeight="false" outlineLevel="0" collapsed="false">
      <c r="A308" s="0" t="str">
        <f aca="false">references!B$9</f>
        <v>MEY2006</v>
      </c>
      <c r="B308" s="0" t="n">
        <v>1</v>
      </c>
      <c r="C308" s="0" t="n">
        <v>25</v>
      </c>
      <c r="D308" s="0" t="str">
        <f aca="false">references_description!F$14</f>
        <v>SiO2(am)</v>
      </c>
      <c r="E308" s="0" t="str">
        <f aca="false">references_description!G$24</f>
        <v>Na2SO4</v>
      </c>
      <c r="F308" s="0" t="str">
        <f aca="false">references_description!H$24</f>
        <v>K2SO4</v>
      </c>
      <c r="H308" s="0" t="n">
        <v>0</v>
      </c>
      <c r="I308" s="0" t="n">
        <v>0</v>
      </c>
      <c r="K308" s="0" t="n">
        <v>0.0019213</v>
      </c>
    </row>
    <row r="309" customFormat="false" ht="14.5" hidden="true" customHeight="false" outlineLevel="0" collapsed="false">
      <c r="A309" s="0" t="str">
        <f aca="false">references!B$9</f>
        <v>MEY2006</v>
      </c>
      <c r="B309" s="0" t="n">
        <v>2</v>
      </c>
      <c r="C309" s="0" t="n">
        <v>25</v>
      </c>
      <c r="D309" s="0" t="str">
        <f aca="false">references_description!F$14</f>
        <v>SiO2(am)</v>
      </c>
      <c r="E309" s="0" t="str">
        <f aca="false">references_description!G$24</f>
        <v>Na2SO4</v>
      </c>
      <c r="F309" s="0" t="str">
        <f aca="false">references_description!H$24</f>
        <v>K2SO4</v>
      </c>
      <c r="H309" s="0" t="n">
        <v>0.25</v>
      </c>
      <c r="I309" s="0" t="n">
        <v>0.1</v>
      </c>
      <c r="K309" s="0" t="n">
        <v>0.0024202</v>
      </c>
    </row>
    <row r="310" customFormat="false" ht="14.5" hidden="true" customHeight="false" outlineLevel="0" collapsed="false">
      <c r="A310" s="0" t="str">
        <f aca="false">references!B$9</f>
        <v>MEY2006</v>
      </c>
      <c r="B310" s="0" t="n">
        <v>3</v>
      </c>
      <c r="C310" s="0" t="n">
        <v>25</v>
      </c>
      <c r="D310" s="0" t="str">
        <f aca="false">references_description!F$14</f>
        <v>SiO2(am)</v>
      </c>
      <c r="E310" s="0" t="str">
        <f aca="false">references_description!G$24</f>
        <v>Na2SO4</v>
      </c>
      <c r="F310" s="0" t="str">
        <f aca="false">references_description!H$24</f>
        <v>K2SO4</v>
      </c>
      <c r="H310" s="0" t="n">
        <v>0.25</v>
      </c>
      <c r="I310" s="0" t="n">
        <v>0.3</v>
      </c>
      <c r="K310" s="0" t="n">
        <v>0.0025085</v>
      </c>
    </row>
    <row r="311" customFormat="false" ht="14.5" hidden="true" customHeight="false" outlineLevel="0" collapsed="false">
      <c r="A311" s="0" t="str">
        <f aca="false">references!B$9</f>
        <v>MEY2006</v>
      </c>
      <c r="B311" s="0" t="n">
        <v>4</v>
      </c>
      <c r="C311" s="0" t="n">
        <v>25</v>
      </c>
      <c r="D311" s="0" t="str">
        <f aca="false">references_description!F$14</f>
        <v>SiO2(am)</v>
      </c>
      <c r="E311" s="0" t="str">
        <f aca="false">references_description!G$24</f>
        <v>Na2SO4</v>
      </c>
      <c r="F311" s="0" t="str">
        <f aca="false">references_description!H$24</f>
        <v>K2SO4</v>
      </c>
      <c r="H311" s="0" t="n">
        <v>0.25</v>
      </c>
      <c r="I311" s="0" t="n">
        <v>0.5</v>
      </c>
      <c r="K311" s="0" t="n">
        <v>0.0027302</v>
      </c>
    </row>
    <row r="312" customFormat="false" ht="14.5" hidden="true" customHeight="false" outlineLevel="0" collapsed="false">
      <c r="A312" s="0" t="str">
        <f aca="false">references!B$9</f>
        <v>MEY2006</v>
      </c>
      <c r="B312" s="0" t="n">
        <v>5</v>
      </c>
      <c r="C312" s="0" t="n">
        <v>25</v>
      </c>
      <c r="D312" s="0" t="str">
        <f aca="false">references_description!F$14</f>
        <v>SiO2(am)</v>
      </c>
      <c r="E312" s="0" t="str">
        <f aca="false">references_description!G$24</f>
        <v>Na2SO4</v>
      </c>
      <c r="F312" s="0" t="str">
        <f aca="false">references_description!H$24</f>
        <v>K2SO4</v>
      </c>
      <c r="H312" s="0" t="n">
        <v>0.5</v>
      </c>
      <c r="I312" s="0" t="n">
        <v>0.2</v>
      </c>
      <c r="K312" s="0" t="n">
        <v>0.0022549</v>
      </c>
    </row>
    <row r="313" customFormat="false" ht="14.5" hidden="true" customHeight="false" outlineLevel="0" collapsed="false">
      <c r="A313" s="0" t="str">
        <f aca="false">references!B$9</f>
        <v>MEY2006</v>
      </c>
      <c r="B313" s="0" t="n">
        <v>6</v>
      </c>
      <c r="C313" s="0" t="n">
        <v>25</v>
      </c>
      <c r="D313" s="0" t="str">
        <f aca="false">references_description!F$14</f>
        <v>SiO2(am)</v>
      </c>
      <c r="E313" s="0" t="str">
        <f aca="false">references_description!G$24</f>
        <v>Na2SO4</v>
      </c>
      <c r="F313" s="0" t="str">
        <f aca="false">references_description!H$24</f>
        <v>K2SO4</v>
      </c>
      <c r="H313" s="0" t="n">
        <v>0.5</v>
      </c>
      <c r="I313" s="0" t="n">
        <v>0.6</v>
      </c>
      <c r="K313" s="0" t="n">
        <v>0.0025961</v>
      </c>
    </row>
    <row r="314" customFormat="false" ht="14.5" hidden="true" customHeight="false" outlineLevel="0" collapsed="false">
      <c r="A314" s="0" t="str">
        <f aca="false">references!B$9</f>
        <v>MEY2006</v>
      </c>
      <c r="B314" s="0" t="n">
        <v>7</v>
      </c>
      <c r="C314" s="0" t="n">
        <v>25</v>
      </c>
      <c r="D314" s="0" t="str">
        <f aca="false">references_description!F$14</f>
        <v>SiO2(am)</v>
      </c>
      <c r="E314" s="0" t="str">
        <f aca="false">references_description!G$24</f>
        <v>Na2SO4</v>
      </c>
      <c r="F314" s="0" t="str">
        <f aca="false">references_description!H$24</f>
        <v>K2SO4</v>
      </c>
      <c r="H314" s="0" t="n">
        <v>0.75</v>
      </c>
      <c r="I314" s="0" t="n">
        <v>0.1</v>
      </c>
      <c r="K314" s="0" t="n">
        <v>0.0023993</v>
      </c>
    </row>
    <row r="315" customFormat="false" ht="14.5" hidden="true" customHeight="false" outlineLevel="0" collapsed="false">
      <c r="A315" s="0" t="str">
        <f aca="false">references!B$9</f>
        <v>MEY2006</v>
      </c>
      <c r="B315" s="0" t="n">
        <v>8</v>
      </c>
      <c r="C315" s="0" t="n">
        <v>25</v>
      </c>
      <c r="D315" s="0" t="str">
        <f aca="false">references_description!F$14</f>
        <v>SiO2(am)</v>
      </c>
      <c r="E315" s="0" t="str">
        <f aca="false">references_description!G$24</f>
        <v>Na2SO4</v>
      </c>
      <c r="F315" s="0" t="str">
        <f aca="false">references_description!H$24</f>
        <v>K2SO4</v>
      </c>
      <c r="H315" s="0" t="n">
        <v>0.75</v>
      </c>
      <c r="I315" s="0" t="n">
        <v>0.3</v>
      </c>
      <c r="K315" s="0" t="n">
        <v>0.002467</v>
      </c>
    </row>
    <row r="316" customFormat="false" ht="14.5" hidden="true" customHeight="false" outlineLevel="0" collapsed="false">
      <c r="A316" s="0" t="str">
        <f aca="false">references!B$9</f>
        <v>MEY2006</v>
      </c>
      <c r="B316" s="0" t="n">
        <v>9</v>
      </c>
      <c r="C316" s="0" t="n">
        <v>25</v>
      </c>
      <c r="D316" s="0" t="str">
        <f aca="false">references_description!F$14</f>
        <v>SiO2(am)</v>
      </c>
      <c r="E316" s="0" t="str">
        <f aca="false">references_description!G$24</f>
        <v>Na2SO4</v>
      </c>
      <c r="F316" s="0" t="str">
        <f aca="false">references_description!H$24</f>
        <v>K2SO4</v>
      </c>
      <c r="H316" s="0" t="n">
        <v>0.75</v>
      </c>
      <c r="I316" s="0" t="n">
        <v>0.5</v>
      </c>
      <c r="K316" s="0" t="n">
        <v>0.0027018</v>
      </c>
    </row>
    <row r="317" customFormat="false" ht="14.5" hidden="true" customHeight="false" outlineLevel="0" collapsed="false">
      <c r="A317" s="0" t="str">
        <f aca="false">references!B$9</f>
        <v>MEY2006</v>
      </c>
      <c r="B317" s="0" t="n">
        <v>10</v>
      </c>
      <c r="C317" s="0" t="n">
        <v>25</v>
      </c>
      <c r="D317" s="0" t="str">
        <f aca="false">references_description!F$14</f>
        <v>SiO2(am)</v>
      </c>
      <c r="E317" s="0" t="str">
        <f aca="false">references_description!G$24</f>
        <v>Na2SO4</v>
      </c>
      <c r="F317" s="0" t="str">
        <f aca="false">references_description!H$24</f>
        <v>K2SO4</v>
      </c>
      <c r="H317" s="0" t="n">
        <v>1</v>
      </c>
      <c r="I317" s="0" t="n">
        <v>0.4</v>
      </c>
      <c r="K317" s="0" t="n">
        <v>0.0025397</v>
      </c>
    </row>
    <row r="318" customFormat="false" ht="14.5" hidden="true" customHeight="false" outlineLevel="0" collapsed="false">
      <c r="A318" s="0" t="str">
        <f aca="false">references!B$9</f>
        <v>MEY2006</v>
      </c>
      <c r="B318" s="0" t="n">
        <v>11</v>
      </c>
      <c r="C318" s="0" t="n">
        <v>25</v>
      </c>
      <c r="D318" s="0" t="str">
        <f aca="false">references_description!F$14</f>
        <v>SiO2(am)</v>
      </c>
      <c r="E318" s="0" t="str">
        <f aca="false">references_description!G$24</f>
        <v>Na2SO4</v>
      </c>
      <c r="F318" s="0" t="str">
        <f aca="false">references_description!H$24</f>
        <v>K2SO4</v>
      </c>
      <c r="H318" s="0" t="n">
        <v>1.25</v>
      </c>
      <c r="I318" s="0" t="n">
        <v>0.1</v>
      </c>
      <c r="K318" s="0" t="n">
        <v>0.0023858</v>
      </c>
    </row>
    <row r="319" customFormat="false" ht="14.5" hidden="true" customHeight="false" outlineLevel="0" collapsed="false">
      <c r="A319" s="0" t="str">
        <f aca="false">references!B$9</f>
        <v>MEY2006</v>
      </c>
      <c r="B319" s="0" t="n">
        <v>12</v>
      </c>
      <c r="C319" s="0" t="n">
        <v>25</v>
      </c>
      <c r="D319" s="0" t="str">
        <f aca="false">references_description!F$14</f>
        <v>SiO2(am)</v>
      </c>
      <c r="E319" s="0" t="str">
        <f aca="false">references_description!G$24</f>
        <v>Na2SO4</v>
      </c>
      <c r="F319" s="0" t="str">
        <f aca="false">references_description!H$24</f>
        <v>K2SO4</v>
      </c>
      <c r="H319" s="0" t="n">
        <v>1.25</v>
      </c>
      <c r="I319" s="0" t="n">
        <v>0.3</v>
      </c>
      <c r="K319" s="0" t="n">
        <v>0.0024876</v>
      </c>
    </row>
    <row r="320" customFormat="false" ht="14.5" hidden="true" customHeight="false" outlineLevel="0" collapsed="false">
      <c r="A320" s="0" t="str">
        <f aca="false">references!B$9</f>
        <v>MEY2006</v>
      </c>
      <c r="B320" s="0" t="n">
        <v>13</v>
      </c>
      <c r="C320" s="0" t="n">
        <v>25</v>
      </c>
      <c r="D320" s="0" t="str">
        <f aca="false">references_description!F$14</f>
        <v>SiO2(am)</v>
      </c>
      <c r="E320" s="0" t="str">
        <f aca="false">references_description!G$24</f>
        <v>Na2SO4</v>
      </c>
      <c r="F320" s="0" t="str">
        <f aca="false">references_description!H$24</f>
        <v>K2SO4</v>
      </c>
      <c r="H320" s="0" t="n">
        <v>1.25</v>
      </c>
      <c r="I320" s="0" t="n">
        <v>0.5</v>
      </c>
      <c r="K320" s="0" t="n">
        <v>0.0026132</v>
      </c>
    </row>
    <row r="321" customFormat="false" ht="14.5" hidden="true" customHeight="false" outlineLevel="0" collapsed="false">
      <c r="A321" s="0" t="str">
        <f aca="false">references!B$9</f>
        <v>MEY2006</v>
      </c>
      <c r="B321" s="0" t="n">
        <v>14</v>
      </c>
      <c r="C321" s="0" t="n">
        <v>25</v>
      </c>
      <c r="D321" s="0" t="str">
        <f aca="false">references_description!F$14</f>
        <v>SiO2(am)</v>
      </c>
      <c r="E321" s="0" t="str">
        <f aca="false">references_description!G$24</f>
        <v>Na2SO4</v>
      </c>
      <c r="F321" s="0" t="str">
        <f aca="false">references_description!H$24</f>
        <v>K2SO4</v>
      </c>
      <c r="H321" s="0" t="n">
        <v>1.5</v>
      </c>
      <c r="I321" s="0" t="n">
        <v>0.2</v>
      </c>
      <c r="K321" s="0" t="n">
        <v>0.0023807</v>
      </c>
    </row>
    <row r="322" customFormat="false" ht="14.5" hidden="true" customHeight="false" outlineLevel="0" collapsed="false">
      <c r="A322" s="0" t="str">
        <f aca="false">references!B$9</f>
        <v>MEY2006</v>
      </c>
      <c r="B322" s="0" t="n">
        <v>15</v>
      </c>
      <c r="C322" s="0" t="n">
        <v>25</v>
      </c>
      <c r="D322" s="0" t="str">
        <f aca="false">references_description!F$14</f>
        <v>SiO2(am)</v>
      </c>
      <c r="E322" s="0" t="str">
        <f aca="false">references_description!G$24</f>
        <v>Na2SO4</v>
      </c>
      <c r="F322" s="0" t="str">
        <f aca="false">references_description!H$24</f>
        <v>K2SO4</v>
      </c>
      <c r="H322" s="0" t="n">
        <v>1.5</v>
      </c>
      <c r="I322" s="0" t="n">
        <v>0.4</v>
      </c>
      <c r="K322" s="0" t="n">
        <v>0.002499</v>
      </c>
    </row>
    <row r="323" customFormat="false" ht="14.5" hidden="true" customHeight="false" outlineLevel="0" collapsed="false">
      <c r="A323" s="0" t="str">
        <f aca="false">references!B$9</f>
        <v>MEY2006</v>
      </c>
      <c r="B323" s="0" t="n">
        <v>16</v>
      </c>
      <c r="C323" s="0" t="n">
        <v>25</v>
      </c>
      <c r="D323" s="0" t="str">
        <f aca="false">references_description!F$14</f>
        <v>SiO2(am)</v>
      </c>
      <c r="E323" s="0" t="str">
        <f aca="false">references_description!G$24</f>
        <v>Na2SO4</v>
      </c>
      <c r="F323" s="0" t="str">
        <f aca="false">references_description!H$24</f>
        <v>K2SO4</v>
      </c>
      <c r="H323" s="0" t="n">
        <v>1.75</v>
      </c>
      <c r="I323" s="0" t="n">
        <v>0.1</v>
      </c>
      <c r="K323" s="0" t="n">
        <v>0.0022319</v>
      </c>
    </row>
    <row r="324" customFormat="false" ht="14.5" hidden="true" customHeight="false" outlineLevel="0" collapsed="false">
      <c r="A324" s="0" t="str">
        <f aca="false">references!B$9</f>
        <v>MEY2006</v>
      </c>
      <c r="B324" s="0" t="n">
        <v>17</v>
      </c>
      <c r="C324" s="0" t="n">
        <v>25</v>
      </c>
      <c r="D324" s="0" t="str">
        <f aca="false">references_description!F$14</f>
        <v>SiO2(am)</v>
      </c>
      <c r="E324" s="0" t="str">
        <f aca="false">references_description!G$24</f>
        <v>Na2SO4</v>
      </c>
      <c r="F324" s="0" t="str">
        <f aca="false">references_description!H$24</f>
        <v>K2SO4</v>
      </c>
      <c r="H324" s="0" t="n">
        <v>1.75</v>
      </c>
      <c r="I324" s="0" t="n">
        <v>0.3</v>
      </c>
      <c r="K324" s="0" t="n">
        <v>0.0025755</v>
      </c>
    </row>
    <row r="325" customFormat="false" ht="14.5" hidden="true" customHeight="false" outlineLevel="0" collapsed="false">
      <c r="A325" s="0" t="str">
        <f aca="false">references!B$9</f>
        <v>MEY2006</v>
      </c>
      <c r="B325" s="0" t="n">
        <v>18</v>
      </c>
      <c r="C325" s="0" t="n">
        <v>25</v>
      </c>
      <c r="D325" s="0" t="str">
        <f aca="false">references_description!F$14</f>
        <v>SiO2(am)</v>
      </c>
      <c r="E325" s="0" t="str">
        <f aca="false">references_description!G$24</f>
        <v>Na2SO4</v>
      </c>
      <c r="F325" s="0" t="str">
        <f aca="false">references_description!H$24</f>
        <v>K2SO4</v>
      </c>
      <c r="H325" s="0" t="n">
        <v>2</v>
      </c>
      <c r="I325" s="0" t="n">
        <v>0.4</v>
      </c>
      <c r="K325" s="0" t="n">
        <v>0.002369</v>
      </c>
    </row>
    <row r="326" customFormat="false" ht="14.5" hidden="true" customHeight="false" outlineLevel="0" collapsed="false">
      <c r="A326" s="0" t="str">
        <f aca="false">references!B$8</f>
        <v>GAL1989</v>
      </c>
      <c r="B326" s="0" t="n">
        <v>1</v>
      </c>
      <c r="C326" s="0" t="n">
        <v>25</v>
      </c>
      <c r="D326" s="0" t="str">
        <f aca="false">references_description!F$26</f>
        <v>SiO2(am)</v>
      </c>
      <c r="K326" s="0" t="n">
        <v>0.00233</v>
      </c>
    </row>
    <row r="327" customFormat="false" ht="14.5" hidden="true" customHeight="false" outlineLevel="0" collapsed="false">
      <c r="A327" s="0" t="str">
        <f aca="false">references!B$8</f>
        <v>GAL1989</v>
      </c>
      <c r="B327" s="0" t="n">
        <v>2</v>
      </c>
      <c r="C327" s="0" t="n">
        <v>100</v>
      </c>
      <c r="D327" s="0" t="str">
        <f aca="false">references_description!F$26</f>
        <v>SiO2(am)</v>
      </c>
      <c r="K327" s="0" t="n">
        <v>0.00624</v>
      </c>
    </row>
    <row r="328" customFormat="false" ht="14.5" hidden="true" customHeight="false" outlineLevel="0" collapsed="false">
      <c r="A328" s="0" t="str">
        <f aca="false">references!B$8</f>
        <v>GAL1989</v>
      </c>
      <c r="B328" s="0" t="n">
        <v>3</v>
      </c>
      <c r="C328" s="0" t="n">
        <v>150</v>
      </c>
      <c r="D328" s="0" t="str">
        <f aca="false">references_description!F$26</f>
        <v>SiO2(am)</v>
      </c>
      <c r="K328" s="0" t="n">
        <v>0.0103</v>
      </c>
    </row>
    <row r="329" customFormat="false" ht="14.5" hidden="true" customHeight="false" outlineLevel="0" collapsed="false">
      <c r="A329" s="0" t="str">
        <f aca="false">references!B$8</f>
        <v>GAL1989</v>
      </c>
      <c r="B329" s="0" t="n">
        <v>4</v>
      </c>
      <c r="C329" s="0" t="n">
        <v>200</v>
      </c>
      <c r="D329" s="0" t="str">
        <f aca="false">references_description!F$26</f>
        <v>SiO2(am)</v>
      </c>
      <c r="K329" s="0" t="n">
        <v>0.0161</v>
      </c>
    </row>
    <row r="330" customFormat="false" ht="14.5" hidden="true" customHeight="false" outlineLevel="0" collapsed="false">
      <c r="A330" s="0" t="str">
        <f aca="false">references!B$8</f>
        <v>GAL1989</v>
      </c>
      <c r="B330" s="0" t="n">
        <v>5</v>
      </c>
      <c r="C330" s="0" t="n">
        <v>250</v>
      </c>
      <c r="D330" s="0" t="str">
        <f aca="false">references_description!F$26</f>
        <v>SiO2(am)</v>
      </c>
      <c r="K330" s="0" t="n">
        <v>0.0217</v>
      </c>
    </row>
    <row r="331" customFormat="false" ht="14.5" hidden="true" customHeight="false" outlineLevel="0" collapsed="false">
      <c r="A331" s="0" t="str">
        <f aca="false">references!B$8</f>
        <v>GAL1989</v>
      </c>
      <c r="B331" s="0" t="n">
        <v>6</v>
      </c>
      <c r="C331" s="0" t="n">
        <v>275</v>
      </c>
      <c r="D331" s="0" t="str">
        <f aca="false">references_description!F$26</f>
        <v>SiO2(am)</v>
      </c>
      <c r="K331" s="0" t="n">
        <v>0.0238</v>
      </c>
    </row>
    <row r="332" customFormat="false" ht="14.5" hidden="true" customHeight="false" outlineLevel="0" collapsed="false">
      <c r="A332" s="0" t="str">
        <f aca="false">references!B$8</f>
        <v>GAL1989</v>
      </c>
      <c r="B332" s="0" t="n">
        <v>1</v>
      </c>
      <c r="C332" s="0" t="n">
        <v>25</v>
      </c>
      <c r="D332" s="0" t="str">
        <f aca="false">references_description!F$27</f>
        <v>SiO2(am)</v>
      </c>
      <c r="E332" s="0" t="str">
        <f aca="false">references_description!G$27</f>
        <v>NaCl</v>
      </c>
      <c r="H332" s="0" t="n">
        <v>3.18</v>
      </c>
      <c r="K332" s="0" t="n">
        <v>0.00073</v>
      </c>
    </row>
    <row r="333" customFormat="false" ht="14.5" hidden="true" customHeight="false" outlineLevel="0" collapsed="false">
      <c r="A333" s="0" t="str">
        <f aca="false">references!B$8</f>
        <v>GAL1989</v>
      </c>
      <c r="B333" s="0" t="n">
        <v>2</v>
      </c>
      <c r="C333" s="0" t="n">
        <v>100</v>
      </c>
      <c r="D333" s="0" t="str">
        <f aca="false">references_description!F$27</f>
        <v>SiO2(am)</v>
      </c>
      <c r="E333" s="0" t="str">
        <f aca="false">references_description!G$27</f>
        <v>NaCl</v>
      </c>
      <c r="H333" s="0" t="n">
        <v>3.18</v>
      </c>
      <c r="K333" s="0" t="n">
        <v>0.00368</v>
      </c>
    </row>
    <row r="334" customFormat="false" ht="14.5" hidden="true" customHeight="false" outlineLevel="0" collapsed="false">
      <c r="A334" s="0" t="str">
        <f aca="false">references!B$8</f>
        <v>GAL1989</v>
      </c>
      <c r="B334" s="0" t="n">
        <v>3</v>
      </c>
      <c r="C334" s="0" t="n">
        <v>150</v>
      </c>
      <c r="D334" s="0" t="str">
        <f aca="false">references_description!F$27</f>
        <v>SiO2(am)</v>
      </c>
      <c r="E334" s="0" t="str">
        <f aca="false">references_description!G$27</f>
        <v>NaCl</v>
      </c>
      <c r="H334" s="0" t="n">
        <v>3.18</v>
      </c>
      <c r="K334" s="0" t="n">
        <v>0.00653</v>
      </c>
    </row>
    <row r="335" customFormat="false" ht="14.5" hidden="true" customHeight="false" outlineLevel="0" collapsed="false">
      <c r="A335" s="0" t="str">
        <f aca="false">references!B$8</f>
        <v>GAL1989</v>
      </c>
      <c r="B335" s="0" t="n">
        <v>4</v>
      </c>
      <c r="C335" s="0" t="n">
        <v>200</v>
      </c>
      <c r="D335" s="0" t="str">
        <f aca="false">references_description!F$27</f>
        <v>SiO2(am)</v>
      </c>
      <c r="E335" s="0" t="str">
        <f aca="false">references_description!G$27</f>
        <v>NaCl</v>
      </c>
      <c r="H335" s="0" t="n">
        <v>3.18</v>
      </c>
      <c r="K335" s="0" t="n">
        <v>0.0116</v>
      </c>
    </row>
    <row r="336" customFormat="false" ht="14.5" hidden="true" customHeight="false" outlineLevel="0" collapsed="false">
      <c r="A336" s="0" t="str">
        <f aca="false">references!B$8</f>
        <v>GAL1989</v>
      </c>
      <c r="B336" s="0" t="n">
        <v>5</v>
      </c>
      <c r="C336" s="0" t="n">
        <v>250</v>
      </c>
      <c r="D336" s="0" t="str">
        <f aca="false">references_description!F$27</f>
        <v>SiO2(am)</v>
      </c>
      <c r="E336" s="0" t="str">
        <f aca="false">references_description!G$27</f>
        <v>NaCl</v>
      </c>
      <c r="H336" s="0" t="n">
        <v>3.18</v>
      </c>
      <c r="K336" s="0" t="n">
        <v>0.0162</v>
      </c>
    </row>
    <row r="337" customFormat="false" ht="14.5" hidden="true" customHeight="false" outlineLevel="0" collapsed="false">
      <c r="A337" s="0" t="str">
        <f aca="false">references!B$8</f>
        <v>GAL1989</v>
      </c>
      <c r="B337" s="0" t="n">
        <v>6</v>
      </c>
      <c r="C337" s="0" t="n">
        <v>275</v>
      </c>
      <c r="D337" s="0" t="str">
        <f aca="false">references_description!F$27</f>
        <v>SiO2(am)</v>
      </c>
      <c r="E337" s="0" t="str">
        <f aca="false">references_description!G$27</f>
        <v>NaCl</v>
      </c>
      <c r="H337" s="0" t="n">
        <v>3.18</v>
      </c>
      <c r="K337" s="0" t="n">
        <v>0.019</v>
      </c>
    </row>
    <row r="338" customFormat="false" ht="14.5" hidden="true" customHeight="false" outlineLevel="0" collapsed="false">
      <c r="A338" s="0" t="str">
        <f aca="false">references!B$8</f>
        <v>GAL1989</v>
      </c>
      <c r="B338" s="0" t="n">
        <v>1</v>
      </c>
      <c r="C338" s="0" t="n">
        <v>25</v>
      </c>
      <c r="D338" s="0" t="str">
        <f aca="false">references_description!F$27</f>
        <v>SiO2(am)</v>
      </c>
      <c r="E338" s="0" t="str">
        <f aca="false">references_description!G$27</f>
        <v>NaCl</v>
      </c>
      <c r="H338" s="0" t="n">
        <v>5.8</v>
      </c>
      <c r="K338" s="0" t="n">
        <v>0.0008</v>
      </c>
    </row>
    <row r="339" customFormat="false" ht="14.5" hidden="true" customHeight="false" outlineLevel="0" collapsed="false">
      <c r="A339" s="0" t="str">
        <f aca="false">references!B$8</f>
        <v>GAL1989</v>
      </c>
      <c r="B339" s="0" t="n">
        <v>2</v>
      </c>
      <c r="C339" s="0" t="n">
        <v>100</v>
      </c>
      <c r="D339" s="0" t="str">
        <f aca="false">references_description!F$27</f>
        <v>SiO2(am)</v>
      </c>
      <c r="E339" s="0" t="str">
        <f aca="false">references_description!G$27</f>
        <v>NaCl</v>
      </c>
      <c r="H339" s="0" t="n">
        <v>5.8</v>
      </c>
      <c r="K339" s="0" t="n">
        <v>0.00337</v>
      </c>
    </row>
    <row r="340" customFormat="false" ht="14.5" hidden="true" customHeight="false" outlineLevel="0" collapsed="false">
      <c r="A340" s="0" t="str">
        <f aca="false">references!B$8</f>
        <v>GAL1989</v>
      </c>
      <c r="B340" s="0" t="n">
        <v>3</v>
      </c>
      <c r="C340" s="0" t="n">
        <v>150</v>
      </c>
      <c r="D340" s="0" t="str">
        <f aca="false">references_description!F$27</f>
        <v>SiO2(am)</v>
      </c>
      <c r="E340" s="0" t="str">
        <f aca="false">references_description!G$27</f>
        <v>NaCl</v>
      </c>
      <c r="H340" s="0" t="n">
        <v>5.8</v>
      </c>
      <c r="K340" s="0" t="n">
        <v>0.0562</v>
      </c>
    </row>
    <row r="341" customFormat="false" ht="14.5" hidden="true" customHeight="false" outlineLevel="0" collapsed="false">
      <c r="A341" s="0" t="str">
        <f aca="false">references!B$8</f>
        <v>GAL1989</v>
      </c>
      <c r="B341" s="0" t="n">
        <v>4</v>
      </c>
      <c r="C341" s="0" t="n">
        <v>200</v>
      </c>
      <c r="D341" s="0" t="str">
        <f aca="false">references_description!F$27</f>
        <v>SiO2(am)</v>
      </c>
      <c r="E341" s="0" t="str">
        <f aca="false">references_description!G$27</f>
        <v>NaCl</v>
      </c>
      <c r="H341" s="0" t="n">
        <v>5.8</v>
      </c>
      <c r="K341" s="0" t="n">
        <v>0.0885</v>
      </c>
    </row>
    <row r="342" customFormat="false" ht="14.5" hidden="true" customHeight="false" outlineLevel="0" collapsed="false">
      <c r="A342" s="0" t="str">
        <f aca="false">references!B$8</f>
        <v>GAL1989</v>
      </c>
      <c r="B342" s="0" t="n">
        <v>5</v>
      </c>
      <c r="C342" s="0" t="n">
        <v>250</v>
      </c>
      <c r="D342" s="0" t="str">
        <f aca="false">references_description!F$27</f>
        <v>SiO2(am)</v>
      </c>
      <c r="E342" s="0" t="str">
        <f aca="false">references_description!G$27</f>
        <v>NaCl</v>
      </c>
      <c r="H342" s="0" t="n">
        <v>5.8</v>
      </c>
      <c r="K342" s="0" t="n">
        <v>0.0135</v>
      </c>
    </row>
    <row r="343" customFormat="false" ht="14.5" hidden="true" customHeight="false" outlineLevel="0" collapsed="false">
      <c r="A343" s="0" t="str">
        <f aca="false">references!B$8</f>
        <v>GAL1989</v>
      </c>
      <c r="B343" s="0" t="n">
        <v>6</v>
      </c>
      <c r="C343" s="0" t="n">
        <v>275</v>
      </c>
      <c r="D343" s="0" t="str">
        <f aca="false">references_description!F$27</f>
        <v>SiO2(am)</v>
      </c>
      <c r="E343" s="0" t="str">
        <f aca="false">references_description!G$27</f>
        <v>NaCl</v>
      </c>
      <c r="H343" s="0" t="n">
        <v>5.8</v>
      </c>
      <c r="K343" s="0" t="n">
        <v>0.0206</v>
      </c>
    </row>
    <row r="344" customFormat="false" ht="14.5" hidden="false" customHeight="false" outlineLevel="0" collapsed="false">
      <c r="C344" s="0" t="s">
        <v>424</v>
      </c>
      <c r="E344" s="0" t="s">
        <v>122</v>
      </c>
      <c r="H344" s="0" t="n">
        <v>0.1</v>
      </c>
      <c r="Q344" s="0" t="s">
        <v>425</v>
      </c>
    </row>
    <row r="345" customFormat="false" ht="14.5" hidden="false" customHeight="false" outlineLevel="0" collapsed="false">
      <c r="C345" s="0" t="s">
        <v>426</v>
      </c>
      <c r="E345" s="0" t="s">
        <v>122</v>
      </c>
      <c r="H345" s="0" t="n">
        <v>0.1</v>
      </c>
      <c r="Q345" s="0" t="s">
        <v>427</v>
      </c>
    </row>
    <row r="346" customFormat="false" ht="14.5" hidden="false" customHeight="false" outlineLevel="0" collapsed="false">
      <c r="C346" s="0" t="s">
        <v>428</v>
      </c>
      <c r="E346" s="0" t="s">
        <v>122</v>
      </c>
      <c r="H346" s="0" t="n">
        <v>0.1</v>
      </c>
      <c r="Q346" s="0" t="s">
        <v>429</v>
      </c>
    </row>
    <row r="347" customFormat="false" ht="14.5" hidden="false" customHeight="false" outlineLevel="0" collapsed="false">
      <c r="C347" s="0" t="s">
        <v>430</v>
      </c>
      <c r="E347" s="0" t="s">
        <v>122</v>
      </c>
      <c r="H347" s="0" t="n">
        <v>0.1</v>
      </c>
      <c r="Q347" s="0" t="s">
        <v>431</v>
      </c>
    </row>
    <row r="348" customFormat="false" ht="14.5" hidden="false" customHeight="false" outlineLevel="0" collapsed="false">
      <c r="C348" s="0" t="s">
        <v>432</v>
      </c>
      <c r="E348" s="0" t="s">
        <v>122</v>
      </c>
      <c r="H348" s="0" t="n">
        <v>0.1</v>
      </c>
      <c r="Q348" s="0" t="s">
        <v>433</v>
      </c>
    </row>
    <row r="349" customFormat="false" ht="14.5" hidden="false" customHeight="false" outlineLevel="0" collapsed="false">
      <c r="C349" s="0" t="s">
        <v>434</v>
      </c>
      <c r="E349" s="0" t="s">
        <v>122</v>
      </c>
      <c r="H349" s="0" t="n">
        <v>0.1</v>
      </c>
      <c r="Q349" s="0" t="s">
        <v>435</v>
      </c>
    </row>
    <row r="350" customFormat="false" ht="14.5" hidden="false" customHeight="false" outlineLevel="0" collapsed="false">
      <c r="C350" s="0" t="s">
        <v>436</v>
      </c>
      <c r="E350" s="0" t="s">
        <v>122</v>
      </c>
      <c r="H350" s="0" t="n">
        <v>0.1</v>
      </c>
      <c r="K350" s="15"/>
      <c r="Q350" s="0" t="s">
        <v>437</v>
      </c>
    </row>
    <row r="351" customFormat="false" ht="14.5" hidden="false" customHeight="false" outlineLevel="0" collapsed="false">
      <c r="C351" s="0" t="s">
        <v>438</v>
      </c>
      <c r="E351" s="0" t="s">
        <v>122</v>
      </c>
      <c r="H351" s="0" t="n">
        <v>0.1</v>
      </c>
      <c r="K351" s="15"/>
      <c r="Q351" s="0" t="s">
        <v>439</v>
      </c>
    </row>
    <row r="352" customFormat="false" ht="14.5" hidden="false" customHeight="false" outlineLevel="0" collapsed="false">
      <c r="C352" s="0" t="s">
        <v>440</v>
      </c>
      <c r="E352" s="0" t="s">
        <v>122</v>
      </c>
      <c r="H352" s="0" t="n">
        <v>0.1</v>
      </c>
      <c r="K352" s="15"/>
      <c r="Q352" s="0" t="s">
        <v>441</v>
      </c>
    </row>
    <row r="353" customFormat="false" ht="14.5" hidden="false" customHeight="false" outlineLevel="0" collapsed="false">
      <c r="C353" s="0" t="s">
        <v>442</v>
      </c>
      <c r="K353" s="15"/>
    </row>
    <row r="354" customFormat="false" ht="14.5" hidden="false" customHeight="false" outlineLevel="0" collapsed="false">
      <c r="C354" s="0" t="s">
        <v>444</v>
      </c>
      <c r="K354" s="15"/>
    </row>
    <row r="355" customFormat="false" ht="14.5" hidden="false" customHeight="false" outlineLevel="0" collapsed="false">
      <c r="C355" s="0" t="s">
        <v>446</v>
      </c>
      <c r="K355" s="15"/>
    </row>
    <row r="356" customFormat="false" ht="14.5" hidden="true" customHeight="false" outlineLevel="0" collapsed="false">
      <c r="A356" s="0" t="str">
        <f aca="false">references!B$8</f>
        <v>GAL1989</v>
      </c>
      <c r="B356" s="0" t="n">
        <v>1</v>
      </c>
      <c r="C356" s="0" t="s">
        <v>420</v>
      </c>
      <c r="D356" s="0" t="str">
        <f aca="false">references_description!F$29</f>
        <v>SiO2(am)</v>
      </c>
      <c r="E356" s="0" t="str">
        <f aca="false">references_description!G$29</f>
        <v>CaCl2</v>
      </c>
      <c r="H356" s="0" t="n">
        <v>1.02</v>
      </c>
      <c r="K356" s="15" t="n">
        <v>0.00138</v>
      </c>
    </row>
    <row r="357" customFormat="false" ht="14.5" hidden="true" customHeight="false" outlineLevel="0" collapsed="false">
      <c r="A357" s="0" t="str">
        <f aca="false">references!B$8</f>
        <v>GAL1989</v>
      </c>
      <c r="B357" s="0" t="n">
        <v>2</v>
      </c>
      <c r="C357" s="0" t="s">
        <v>422</v>
      </c>
      <c r="D357" s="0" t="str">
        <f aca="false">references_description!F$29</f>
        <v>SiO2(am)</v>
      </c>
      <c r="E357" s="0" t="str">
        <f aca="false">references_description!G$29</f>
        <v>CaCl2</v>
      </c>
      <c r="H357" s="0" t="n">
        <v>1.02</v>
      </c>
      <c r="K357" s="15" t="n">
        <v>0.00425</v>
      </c>
    </row>
    <row r="358" customFormat="false" ht="14.5" hidden="true" customHeight="false" outlineLevel="0" collapsed="false">
      <c r="A358" s="0" t="str">
        <f aca="false">references!B$8</f>
        <v>GAL1989</v>
      </c>
      <c r="B358" s="0" t="n">
        <v>3</v>
      </c>
      <c r="C358" s="0" t="s">
        <v>450</v>
      </c>
      <c r="D358" s="0" t="str">
        <f aca="false">references_description!F$29</f>
        <v>SiO2(am)</v>
      </c>
      <c r="E358" s="0" t="str">
        <f aca="false">references_description!G$29</f>
        <v>CaCl2</v>
      </c>
      <c r="H358" s="0" t="n">
        <v>1.02</v>
      </c>
      <c r="K358" s="15" t="n">
        <v>0.00687</v>
      </c>
    </row>
    <row r="359" customFormat="false" ht="14.5" hidden="true" customHeight="false" outlineLevel="0" collapsed="false">
      <c r="A359" s="0" t="str">
        <f aca="false">references!B$8</f>
        <v>GAL1989</v>
      </c>
      <c r="B359" s="0" t="n">
        <v>4</v>
      </c>
      <c r="C359" s="0" t="s">
        <v>452</v>
      </c>
      <c r="D359" s="0" t="str">
        <f aca="false">references_description!F$29</f>
        <v>SiO2(am)</v>
      </c>
      <c r="E359" s="0" t="str">
        <f aca="false">references_description!G$29</f>
        <v>CaCl2</v>
      </c>
      <c r="H359" s="0" t="n">
        <v>1.02</v>
      </c>
      <c r="K359" s="15" t="n">
        <v>0.00962</v>
      </c>
    </row>
    <row r="360" customFormat="false" ht="14.5" hidden="true" customHeight="false" outlineLevel="0" collapsed="false">
      <c r="A360" s="0" t="str">
        <f aca="false">references!B$8</f>
        <v>GAL1989</v>
      </c>
      <c r="B360" s="0" t="n">
        <v>5</v>
      </c>
      <c r="D360" s="0" t="str">
        <f aca="false">references_description!F$29</f>
        <v>SiO2(am)</v>
      </c>
      <c r="E360" s="0" t="str">
        <f aca="false">references_description!G$29</f>
        <v>CaCl2</v>
      </c>
      <c r="H360" s="0" t="n">
        <v>1.02</v>
      </c>
      <c r="K360" s="15" t="n">
        <v>0.0162</v>
      </c>
    </row>
    <row r="361" customFormat="false" ht="14.5" hidden="true" customHeight="false" outlineLevel="0" collapsed="false">
      <c r="A361" s="0" t="str">
        <f aca="false">references!B$8</f>
        <v>GAL1989</v>
      </c>
      <c r="B361" s="0" t="n">
        <v>6</v>
      </c>
      <c r="C361" s="0" t="s">
        <v>454</v>
      </c>
      <c r="D361" s="0" t="str">
        <f aca="false">references_description!F$29</f>
        <v>SiO2(am)</v>
      </c>
      <c r="E361" s="0" t="str">
        <f aca="false">references_description!G$29</f>
        <v>CaCl2</v>
      </c>
      <c r="H361" s="0" t="n">
        <v>1.02</v>
      </c>
      <c r="K361" s="15" t="n">
        <v>0.0193</v>
      </c>
    </row>
    <row r="362" customFormat="false" ht="14.5" hidden="true" customHeight="false" outlineLevel="0" collapsed="false">
      <c r="A362" s="0" t="str">
        <f aca="false">references!B$8</f>
        <v>GAL1989</v>
      </c>
      <c r="B362" s="0" t="n">
        <v>1</v>
      </c>
      <c r="C362" s="0" t="s">
        <v>418</v>
      </c>
      <c r="D362" s="0" t="str">
        <f aca="false">references_description!F$30</f>
        <v>SiO2(am)</v>
      </c>
      <c r="E362" s="0" t="str">
        <f aca="false">references_description!G$30</f>
        <v>KCl</v>
      </c>
      <c r="H362" s="0" t="n">
        <v>0.51</v>
      </c>
      <c r="K362" s="15" t="n">
        <v>0.00209</v>
      </c>
    </row>
    <row r="363" customFormat="false" ht="14.5" hidden="true" customHeight="false" outlineLevel="0" collapsed="false">
      <c r="A363" s="0" t="str">
        <f aca="false">references!B$8</f>
        <v>GAL1989</v>
      </c>
      <c r="B363" s="0" t="n">
        <v>2</v>
      </c>
      <c r="C363" s="0" t="s">
        <v>420</v>
      </c>
      <c r="D363" s="0" t="str">
        <f aca="false">references_description!F$30</f>
        <v>SiO2(am)</v>
      </c>
      <c r="E363" s="0" t="str">
        <f aca="false">references_description!G$30</f>
        <v>KCl</v>
      </c>
      <c r="H363" s="0" t="n">
        <v>0.51</v>
      </c>
      <c r="K363" s="15" t="n">
        <v>0.00655</v>
      </c>
    </row>
    <row r="364" customFormat="false" ht="14.5" hidden="true" customHeight="false" outlineLevel="0" collapsed="false">
      <c r="A364" s="0" t="str">
        <f aca="false">references!B$8</f>
        <v>GAL1989</v>
      </c>
      <c r="B364" s="0" t="n">
        <v>3</v>
      </c>
      <c r="C364" s="0" t="s">
        <v>428</v>
      </c>
      <c r="D364" s="0" t="str">
        <f aca="false">references_description!F$30</f>
        <v>SiO2(am)</v>
      </c>
      <c r="E364" s="0" t="str">
        <f aca="false">references_description!G$30</f>
        <v>KCl</v>
      </c>
      <c r="H364" s="0" t="n">
        <v>0.51</v>
      </c>
      <c r="K364" s="15" t="n">
        <v>0.0109</v>
      </c>
    </row>
    <row r="365" customFormat="false" ht="14.5" hidden="true" customHeight="false" outlineLevel="0" collapsed="false">
      <c r="A365" s="0" t="str">
        <f aca="false">references!B$8</f>
        <v>GAL1989</v>
      </c>
      <c r="B365" s="0" t="n">
        <v>4</v>
      </c>
      <c r="D365" s="0" t="str">
        <f aca="false">references_description!F$30</f>
        <v>SiO2(am)</v>
      </c>
      <c r="E365" s="0" t="str">
        <f aca="false">references_description!G$30</f>
        <v>KCl</v>
      </c>
      <c r="H365" s="0" t="n">
        <v>0.51</v>
      </c>
      <c r="K365" s="15" t="n">
        <v>0.0156</v>
      </c>
    </row>
    <row r="366" customFormat="false" ht="14.5" hidden="true" customHeight="false" outlineLevel="0" collapsed="false">
      <c r="A366" s="0" t="str">
        <f aca="false">references!B$8</f>
        <v>GAL1989</v>
      </c>
      <c r="B366" s="0" t="n">
        <v>5</v>
      </c>
      <c r="C366" s="0" t="s">
        <v>442</v>
      </c>
      <c r="D366" s="0" t="str">
        <f aca="false">references_description!F$30</f>
        <v>SiO2(am)</v>
      </c>
      <c r="E366" s="0" t="str">
        <f aca="false">references_description!G$30</f>
        <v>KCl</v>
      </c>
      <c r="H366" s="0" t="n">
        <v>0.51</v>
      </c>
      <c r="K366" s="15" t="n">
        <v>0.0209</v>
      </c>
    </row>
    <row r="367" customFormat="false" ht="14.5" hidden="true" customHeight="false" outlineLevel="0" collapsed="false">
      <c r="A367" s="0" t="str">
        <f aca="false">references!B$8</f>
        <v>GAL1989</v>
      </c>
      <c r="B367" s="0" t="n">
        <v>6</v>
      </c>
      <c r="C367" s="0" t="s">
        <v>460</v>
      </c>
      <c r="D367" s="0" t="str">
        <f aca="false">references_description!F$30</f>
        <v>SiO2(am)</v>
      </c>
      <c r="E367" s="0" t="str">
        <f aca="false">references_description!G$30</f>
        <v>KCl</v>
      </c>
      <c r="H367" s="0" t="n">
        <v>0.51</v>
      </c>
      <c r="K367" s="15" t="n">
        <v>0.024</v>
      </c>
    </row>
    <row r="368" customFormat="false" ht="14.5" hidden="true" customHeight="false" outlineLevel="0" collapsed="false">
      <c r="A368" s="0" t="str">
        <f aca="false">references!B$8</f>
        <v>GAL1989</v>
      </c>
      <c r="B368" s="0" t="n">
        <v>7</v>
      </c>
      <c r="C368" s="0" t="s">
        <v>418</v>
      </c>
      <c r="D368" s="0" t="str">
        <f aca="false">references_description!F$30</f>
        <v>SiO2(am)</v>
      </c>
      <c r="E368" s="0" t="str">
        <f aca="false">references_description!G$30</f>
        <v>KCl</v>
      </c>
      <c r="H368" s="0" t="n">
        <v>1.03</v>
      </c>
      <c r="K368" s="0" t="n">
        <v>0.00203</v>
      </c>
    </row>
    <row r="369" customFormat="false" ht="14.5" hidden="true" customHeight="false" outlineLevel="0" collapsed="false">
      <c r="A369" s="0" t="str">
        <f aca="false">references!B$8</f>
        <v>GAL1989</v>
      </c>
      <c r="B369" s="0" t="n">
        <v>8</v>
      </c>
      <c r="C369" s="0" t="s">
        <v>420</v>
      </c>
      <c r="D369" s="0" t="str">
        <f aca="false">references_description!F$30</f>
        <v>SiO2(am)</v>
      </c>
      <c r="E369" s="0" t="str">
        <f aca="false">references_description!G$30</f>
        <v>KCl</v>
      </c>
      <c r="H369" s="0" t="n">
        <v>1.03</v>
      </c>
      <c r="K369" s="0" t="n">
        <v>0.00646</v>
      </c>
    </row>
    <row r="370" customFormat="false" ht="14.5" hidden="true" customHeight="false" outlineLevel="0" collapsed="false">
      <c r="A370" s="0" t="str">
        <f aca="false">references!B$8</f>
        <v>GAL1989</v>
      </c>
      <c r="B370" s="0" t="n">
        <v>9</v>
      </c>
      <c r="C370" s="0" t="s">
        <v>428</v>
      </c>
      <c r="D370" s="0" t="str">
        <f aca="false">references_description!F$30</f>
        <v>SiO2(am)</v>
      </c>
      <c r="E370" s="0" t="str">
        <f aca="false">references_description!G$30</f>
        <v>KCl</v>
      </c>
      <c r="H370" s="0" t="n">
        <v>1.03</v>
      </c>
      <c r="K370" s="0" t="n">
        <v>0.0104</v>
      </c>
    </row>
    <row r="371" customFormat="false" ht="14.5" hidden="true" customHeight="false" outlineLevel="0" collapsed="false">
      <c r="A371" s="0" t="str">
        <f aca="false">references!B$8</f>
        <v>GAL1989</v>
      </c>
      <c r="B371" s="0" t="n">
        <v>10</v>
      </c>
      <c r="C371" s="0" t="s">
        <v>464</v>
      </c>
      <c r="D371" s="0" t="str">
        <f aca="false">references_description!F$30</f>
        <v>SiO2(am)</v>
      </c>
      <c r="E371" s="0" t="str">
        <f aca="false">references_description!G$30</f>
        <v>KCl</v>
      </c>
      <c r="H371" s="0" t="n">
        <v>1.03</v>
      </c>
      <c r="K371" s="0" t="n">
        <v>0.0153</v>
      </c>
    </row>
    <row r="372" customFormat="false" ht="14.5" hidden="true" customHeight="false" outlineLevel="0" collapsed="false">
      <c r="A372" s="0" t="str">
        <f aca="false">references!B$8</f>
        <v>GAL1989</v>
      </c>
      <c r="B372" s="0" t="n">
        <v>11</v>
      </c>
      <c r="C372" s="0" t="n">
        <v>250</v>
      </c>
      <c r="D372" s="0" t="str">
        <f aca="false">references_description!F$30</f>
        <v>SiO2(am)</v>
      </c>
      <c r="E372" s="0" t="str">
        <f aca="false">references_description!G$30</f>
        <v>KCl</v>
      </c>
      <c r="H372" s="0" t="n">
        <v>1.03</v>
      </c>
      <c r="K372" s="0" t="n">
        <v>0.021</v>
      </c>
    </row>
    <row r="373" customFormat="false" ht="14.5" hidden="true" customHeight="false" outlineLevel="0" collapsed="false">
      <c r="A373" s="0" t="str">
        <f aca="false">references!B$8</f>
        <v>GAL1989</v>
      </c>
      <c r="B373" s="0" t="n">
        <v>12</v>
      </c>
      <c r="C373" s="0" t="n">
        <v>275</v>
      </c>
      <c r="D373" s="0" t="str">
        <f aca="false">references_description!F$30</f>
        <v>SiO2(am)</v>
      </c>
      <c r="E373" s="0" t="str">
        <f aca="false">references_description!G$30</f>
        <v>KCl</v>
      </c>
      <c r="H373" s="0" t="n">
        <v>1.03</v>
      </c>
      <c r="K373" s="0" t="n">
        <v>0.0237</v>
      </c>
    </row>
    <row r="374" customFormat="false" ht="14.5" hidden="true" customHeight="false" outlineLevel="0" collapsed="false">
      <c r="A374" s="0" t="str">
        <f aca="false">references!B$8</f>
        <v>GAL1989</v>
      </c>
      <c r="B374" s="0" t="n">
        <v>13</v>
      </c>
      <c r="C374" s="0" t="n">
        <v>100</v>
      </c>
      <c r="D374" s="0" t="str">
        <f aca="false">references_description!F$30</f>
        <v>SiO2(am)</v>
      </c>
      <c r="E374" s="0" t="str">
        <f aca="false">references_description!G$30</f>
        <v>KCl</v>
      </c>
      <c r="H374" s="0" t="n">
        <v>1.04</v>
      </c>
      <c r="K374" s="0" t="n">
        <v>0.00643</v>
      </c>
    </row>
    <row r="375" customFormat="false" ht="14.5" hidden="true" customHeight="false" outlineLevel="0" collapsed="false">
      <c r="A375" s="0" t="str">
        <f aca="false">references!B$8</f>
        <v>GAL1989</v>
      </c>
      <c r="B375" s="0" t="n">
        <v>14</v>
      </c>
      <c r="C375" s="0" t="n">
        <v>100</v>
      </c>
      <c r="D375" s="0" t="str">
        <f aca="false">references_description!F$30</f>
        <v>SiO2(am)</v>
      </c>
      <c r="E375" s="0" t="str">
        <f aca="false">references_description!G$30</f>
        <v>KCl</v>
      </c>
      <c r="H375" s="0" t="n">
        <v>2.13</v>
      </c>
      <c r="K375" s="0" t="n">
        <v>0.00628</v>
      </c>
    </row>
    <row r="376" customFormat="false" ht="14.5" hidden="true" customHeight="false" outlineLevel="0" collapsed="false">
      <c r="A376" s="0" t="str">
        <f aca="false">references!B$8</f>
        <v>GAL1989</v>
      </c>
      <c r="B376" s="0" t="n">
        <v>15</v>
      </c>
      <c r="C376" s="0" t="n">
        <v>100</v>
      </c>
      <c r="D376" s="0" t="str">
        <f aca="false">references_description!F$30</f>
        <v>SiO2(am)</v>
      </c>
      <c r="E376" s="0" t="str">
        <f aca="false">references_description!G$30</f>
        <v>KCl</v>
      </c>
      <c r="H376" s="0" t="n">
        <v>3.31</v>
      </c>
      <c r="K376" s="0" t="n">
        <v>0.00581</v>
      </c>
    </row>
    <row r="377" customFormat="false" ht="14.5" hidden="true" customHeight="false" outlineLevel="0" collapsed="false">
      <c r="A377" s="0" t="str">
        <f aca="false">references!B$10</f>
        <v>CHE/MAR1982</v>
      </c>
      <c r="B377" s="0" t="n">
        <v>1</v>
      </c>
      <c r="C377" s="0" t="n">
        <v>100</v>
      </c>
      <c r="D377" s="0" t="str">
        <f aca="false">references!G$10</f>
        <v>SiO2(am)</v>
      </c>
      <c r="K377" s="0" t="n">
        <v>0.0063</v>
      </c>
    </row>
    <row r="378" customFormat="false" ht="14.5" hidden="true" customHeight="false" outlineLevel="0" collapsed="false">
      <c r="A378" s="0" t="str">
        <f aca="false">references!B$10</f>
        <v>CHE/MAR1982</v>
      </c>
      <c r="B378" s="0" t="n">
        <v>2</v>
      </c>
      <c r="C378" s="0" t="n">
        <v>100</v>
      </c>
      <c r="D378" s="0" t="str">
        <f aca="false">references!G$10</f>
        <v>SiO2(am)</v>
      </c>
      <c r="K378" s="0" t="n">
        <v>0.0065</v>
      </c>
    </row>
    <row r="379" customFormat="false" ht="14.5" hidden="true" customHeight="false" outlineLevel="0" collapsed="false">
      <c r="A379" s="0" t="str">
        <f aca="false">references!B$10</f>
        <v>CHE/MAR1982</v>
      </c>
      <c r="B379" s="0" t="n">
        <v>3</v>
      </c>
      <c r="C379" s="0" t="n">
        <v>150</v>
      </c>
      <c r="D379" s="0" t="str">
        <f aca="false">references!G$10</f>
        <v>SiO2(am)</v>
      </c>
      <c r="K379" s="0" t="n">
        <v>0.0105</v>
      </c>
    </row>
    <row r="380" customFormat="false" ht="14.5" hidden="true" customHeight="false" outlineLevel="0" collapsed="false">
      <c r="A380" s="0" t="str">
        <f aca="false">references!B$10</f>
        <v>CHE/MAR1982</v>
      </c>
      <c r="B380" s="0" t="n">
        <v>4</v>
      </c>
      <c r="C380" s="0" t="n">
        <v>150</v>
      </c>
      <c r="D380" s="0" t="str">
        <f aca="false">references!G$10</f>
        <v>SiO2(am)</v>
      </c>
      <c r="K380" s="0" t="n">
        <v>0.0105</v>
      </c>
    </row>
    <row r="381" customFormat="false" ht="14.5" hidden="true" customHeight="false" outlineLevel="0" collapsed="false">
      <c r="A381" s="0" t="str">
        <f aca="false">references!B$10</f>
        <v>CHE/MAR1982</v>
      </c>
      <c r="B381" s="0" t="n">
        <v>5</v>
      </c>
      <c r="C381" s="0" t="n">
        <v>150</v>
      </c>
      <c r="D381" s="0" t="str">
        <f aca="false">references!G$10</f>
        <v>SiO2(am)</v>
      </c>
      <c r="K381" s="0" t="n">
        <v>0.00995</v>
      </c>
    </row>
    <row r="382" customFormat="false" ht="14.5" hidden="true" customHeight="false" outlineLevel="0" collapsed="false">
      <c r="A382" s="0" t="str">
        <f aca="false">references!B$10</f>
        <v>CHE/MAR1982</v>
      </c>
      <c r="B382" s="0" t="n">
        <v>6</v>
      </c>
      <c r="C382" s="0" t="n">
        <v>200</v>
      </c>
      <c r="D382" s="0" t="str">
        <f aca="false">references!G$10</f>
        <v>SiO2(am)</v>
      </c>
      <c r="K382" s="0" t="n">
        <v>0.0162</v>
      </c>
    </row>
    <row r="383" customFormat="false" ht="14.5" hidden="true" customHeight="false" outlineLevel="0" collapsed="false">
      <c r="A383" s="0" t="str">
        <f aca="false">references!B$10</f>
        <v>CHE/MAR1982</v>
      </c>
      <c r="B383" s="0" t="n">
        <v>7</v>
      </c>
      <c r="C383" s="0" t="n">
        <v>200</v>
      </c>
      <c r="D383" s="0" t="str">
        <f aca="false">references!G$10</f>
        <v>SiO2(am)</v>
      </c>
      <c r="K383" s="0" t="n">
        <v>0.0157</v>
      </c>
    </row>
    <row r="384" customFormat="false" ht="14.5" hidden="true" customHeight="false" outlineLevel="0" collapsed="false">
      <c r="A384" s="0" t="str">
        <f aca="false">references!B$10</f>
        <v>CHE/MAR1982</v>
      </c>
      <c r="B384" s="0" t="n">
        <v>8</v>
      </c>
      <c r="C384" s="0" t="n">
        <v>200</v>
      </c>
      <c r="D384" s="0" t="str">
        <f aca="false">references!G$10</f>
        <v>SiO2(am)</v>
      </c>
      <c r="K384" s="0" t="n">
        <v>0.016</v>
      </c>
    </row>
    <row r="385" customFormat="false" ht="14.5" hidden="true" customHeight="false" outlineLevel="0" collapsed="false">
      <c r="A385" s="0" t="str">
        <f aca="false">references!B$10</f>
        <v>CHE/MAR1982</v>
      </c>
      <c r="B385" s="0" t="n">
        <v>9</v>
      </c>
      <c r="C385" s="0" t="n">
        <v>200</v>
      </c>
      <c r="D385" s="0" t="str">
        <f aca="false">references!G$10</f>
        <v>SiO2(am)</v>
      </c>
      <c r="K385" s="0" t="n">
        <v>0.0163</v>
      </c>
    </row>
    <row r="386" customFormat="false" ht="14.5" hidden="true" customHeight="false" outlineLevel="0" collapsed="false">
      <c r="A386" s="0" t="str">
        <f aca="false">references!B$10</f>
        <v>CHE/MAR1982</v>
      </c>
      <c r="B386" s="0" t="n">
        <v>10</v>
      </c>
      <c r="C386" s="0" t="n">
        <v>250</v>
      </c>
      <c r="D386" s="0" t="str">
        <f aca="false">references!G$10</f>
        <v>SiO2(am)</v>
      </c>
      <c r="K386" s="0" t="n">
        <v>0.0214</v>
      </c>
    </row>
    <row r="387" customFormat="false" ht="14.5" hidden="true" customHeight="false" outlineLevel="0" collapsed="false">
      <c r="A387" s="0" t="str">
        <f aca="false">references!B$10</f>
        <v>CHE/MAR1982</v>
      </c>
      <c r="B387" s="0" t="n">
        <v>11</v>
      </c>
      <c r="C387" s="0" t="n">
        <v>250</v>
      </c>
      <c r="D387" s="0" t="str">
        <f aca="false">references!G$10</f>
        <v>SiO2(am)</v>
      </c>
      <c r="K387" s="0" t="n">
        <v>0.0218</v>
      </c>
    </row>
    <row r="388" customFormat="false" ht="14.5" hidden="true" customHeight="false" outlineLevel="0" collapsed="false">
      <c r="A388" s="0" t="str">
        <f aca="false">references!B$10</f>
        <v>CHE/MAR1982</v>
      </c>
      <c r="B388" s="0" t="n">
        <v>12</v>
      </c>
      <c r="C388" s="0" t="n">
        <v>250</v>
      </c>
      <c r="D388" s="0" t="str">
        <f aca="false">references!G$10</f>
        <v>SiO2(am)</v>
      </c>
      <c r="K388" s="0" t="n">
        <v>0.0219</v>
      </c>
    </row>
    <row r="389" customFormat="false" ht="14.5" hidden="true" customHeight="false" outlineLevel="0" collapsed="false">
      <c r="A389" s="0" t="str">
        <f aca="false">references!B$10</f>
        <v>CHE/MAR1982</v>
      </c>
      <c r="B389" s="0" t="n">
        <v>13</v>
      </c>
      <c r="C389" s="0" t="n">
        <v>275</v>
      </c>
      <c r="D389" s="0" t="str">
        <f aca="false">references!G$10</f>
        <v>SiO2(am)</v>
      </c>
      <c r="K389" s="0" t="n">
        <v>0.0241</v>
      </c>
    </row>
    <row r="390" customFormat="false" ht="14.5" hidden="true" customHeight="false" outlineLevel="0" collapsed="false">
      <c r="A390" s="0" t="str">
        <f aca="false">references!B$10</f>
        <v>CHE/MAR1982</v>
      </c>
      <c r="B390" s="0" t="n">
        <v>14</v>
      </c>
      <c r="C390" s="0" t="n">
        <v>275</v>
      </c>
      <c r="D390" s="0" t="str">
        <f aca="false">references!G$10</f>
        <v>SiO2(am)</v>
      </c>
      <c r="K390" s="0" t="n">
        <v>0.0235</v>
      </c>
    </row>
    <row r="391" customFormat="false" ht="14.5" hidden="true" customHeight="false" outlineLevel="0" collapsed="false">
      <c r="A391" s="0" t="str">
        <f aca="false">references!B$10</f>
        <v>CHE/MAR1982</v>
      </c>
      <c r="B391" s="0" t="n">
        <v>15</v>
      </c>
      <c r="C391" s="0" t="n">
        <v>300</v>
      </c>
      <c r="D391" s="0" t="str">
        <f aca="false">references!G$10</f>
        <v>SiO2(am)</v>
      </c>
      <c r="K391" s="0" t="n">
        <v>0.0263</v>
      </c>
    </row>
    <row r="392" customFormat="false" ht="14.5" hidden="true" customHeight="false" outlineLevel="0" collapsed="false">
      <c r="A392" s="0" t="str">
        <f aca="false">references!B$10</f>
        <v>CHE/MAR1982</v>
      </c>
      <c r="B392" s="0" t="n">
        <v>16</v>
      </c>
      <c r="C392" s="0" t="n">
        <v>300</v>
      </c>
      <c r="D392" s="0" t="str">
        <f aca="false">references!G$10</f>
        <v>SiO2(am)</v>
      </c>
      <c r="K392" s="0" t="n">
        <v>0.0262</v>
      </c>
    </row>
    <row r="393" customFormat="false" ht="14.5" hidden="true" customHeight="false" outlineLevel="0" collapsed="false">
      <c r="A393" s="0" t="str">
        <f aca="false">references!B$10</f>
        <v>CHE/MAR1982</v>
      </c>
      <c r="B393" s="0" t="n">
        <v>17</v>
      </c>
      <c r="C393" s="0" t="n">
        <v>300</v>
      </c>
      <c r="D393" s="0" t="str">
        <f aca="false">references!G$10</f>
        <v>SiO2(am)</v>
      </c>
      <c r="K393" s="0" t="n">
        <v>0.0265</v>
      </c>
    </row>
    <row r="394" customFormat="false" ht="14.5" hidden="true" customHeight="false" outlineLevel="0" collapsed="false">
      <c r="A394" s="0" t="str">
        <f aca="false">references!B$10</f>
        <v>CHE/MAR1982</v>
      </c>
      <c r="B394" s="0" t="n">
        <v>18</v>
      </c>
      <c r="C394" s="0" t="n">
        <v>350</v>
      </c>
      <c r="D394" s="0" t="str">
        <f aca="false">references!G$10</f>
        <v>SiO2(am)</v>
      </c>
      <c r="K394" s="0" t="n">
        <v>0.0286</v>
      </c>
    </row>
    <row r="395" customFormat="false" ht="14.5" hidden="true" customHeight="false" outlineLevel="0" collapsed="false">
      <c r="A395" s="0" t="str">
        <f aca="false">references!B$10</f>
        <v>CHE/MAR1982</v>
      </c>
      <c r="B395" s="0" t="n">
        <v>19</v>
      </c>
      <c r="C395" s="0" t="n">
        <v>350</v>
      </c>
      <c r="D395" s="0" t="str">
        <f aca="false">references!G$10</f>
        <v>SiO2(am)</v>
      </c>
      <c r="K395" s="0" t="n">
        <v>0.0265</v>
      </c>
    </row>
    <row r="396" customFormat="false" ht="14.5" hidden="true" customHeight="false" outlineLevel="0" collapsed="false">
      <c r="A396" s="0" t="str">
        <f aca="false">references!B$10</f>
        <v>CHE/MAR1982</v>
      </c>
      <c r="B396" s="0" t="n">
        <v>20</v>
      </c>
      <c r="C396" s="0" t="n">
        <v>350</v>
      </c>
      <c r="D396" s="0" t="str">
        <f aca="false">references!G$10</f>
        <v>SiO2(am)</v>
      </c>
      <c r="K396" s="0" t="n">
        <v>0.0266</v>
      </c>
    </row>
    <row r="397" customFormat="false" ht="14.5" hidden="true" customHeight="false" outlineLevel="0" collapsed="false">
      <c r="A397" s="0" t="str">
        <f aca="false">references!B$10</f>
        <v>CHE/MAR1982</v>
      </c>
      <c r="B397" s="0" t="n">
        <v>1</v>
      </c>
      <c r="C397" s="0" t="n">
        <v>100</v>
      </c>
      <c r="D397" s="0" t="str">
        <f aca="false">references!G$10</f>
        <v>SiO2(am)</v>
      </c>
      <c r="E397" s="0" t="str">
        <f aca="false">references_description!G$32</f>
        <v>NaCl</v>
      </c>
      <c r="H397" s="0" t="n">
        <v>0.19</v>
      </c>
      <c r="K397" s="0" t="n">
        <v>0.0061</v>
      </c>
    </row>
    <row r="398" customFormat="false" ht="14.5" hidden="true" customHeight="false" outlineLevel="0" collapsed="false">
      <c r="A398" s="0" t="str">
        <f aca="false">references!B$10</f>
        <v>CHE/MAR1982</v>
      </c>
      <c r="B398" s="0" t="n">
        <v>2</v>
      </c>
      <c r="C398" s="0" t="n">
        <v>100</v>
      </c>
      <c r="D398" s="0" t="str">
        <f aca="false">references!G$10</f>
        <v>SiO2(am)</v>
      </c>
      <c r="E398" s="0" t="str">
        <f aca="false">references_description!G$32</f>
        <v>NaCl</v>
      </c>
      <c r="H398" s="0" t="n">
        <v>1.62</v>
      </c>
      <c r="K398" s="0" t="n">
        <v>0.0045</v>
      </c>
    </row>
    <row r="399" customFormat="false" ht="14.5" hidden="true" customHeight="false" outlineLevel="0" collapsed="false">
      <c r="A399" s="0" t="str">
        <f aca="false">references!B$10</f>
        <v>CHE/MAR1982</v>
      </c>
      <c r="B399" s="0" t="n">
        <v>3</v>
      </c>
      <c r="C399" s="0" t="n">
        <v>100</v>
      </c>
      <c r="D399" s="0" t="str">
        <f aca="false">references!G$10</f>
        <v>SiO2(am)</v>
      </c>
      <c r="E399" s="0" t="str">
        <f aca="false">references_description!G$32</f>
        <v>NaCl</v>
      </c>
      <c r="H399" s="0" t="n">
        <v>2.58</v>
      </c>
      <c r="K399" s="0" t="n">
        <v>0.0041</v>
      </c>
    </row>
    <row r="400" customFormat="false" ht="14.5" hidden="true" customHeight="false" outlineLevel="0" collapsed="false">
      <c r="A400" s="0" t="str">
        <f aca="false">references!B$10</f>
        <v>CHE/MAR1982</v>
      </c>
      <c r="B400" s="0" t="n">
        <v>4</v>
      </c>
      <c r="C400" s="0" t="n">
        <v>100</v>
      </c>
      <c r="D400" s="0" t="str">
        <f aca="false">references!G$10</f>
        <v>SiO2(am)</v>
      </c>
      <c r="E400" s="0" t="str">
        <f aca="false">references_description!G$32</f>
        <v>NaCl</v>
      </c>
      <c r="H400" s="0" t="n">
        <v>2.66</v>
      </c>
      <c r="K400" s="0" t="n">
        <v>0.004</v>
      </c>
    </row>
    <row r="401" customFormat="false" ht="14.5" hidden="true" customHeight="false" outlineLevel="0" collapsed="false">
      <c r="A401" s="0" t="str">
        <f aca="false">references!B$10</f>
        <v>CHE/MAR1982</v>
      </c>
      <c r="B401" s="0" t="n">
        <v>5</v>
      </c>
      <c r="C401" s="0" t="n">
        <v>100</v>
      </c>
      <c r="D401" s="0" t="str">
        <f aca="false">references!G$10</f>
        <v>SiO2(am)</v>
      </c>
      <c r="E401" s="0" t="str">
        <f aca="false">references_description!G$32</f>
        <v>NaCl</v>
      </c>
      <c r="H401" s="0" t="n">
        <v>4.48</v>
      </c>
      <c r="K401" s="0" t="n">
        <v>0.0048</v>
      </c>
    </row>
    <row r="402" customFormat="false" ht="14.5" hidden="true" customHeight="false" outlineLevel="0" collapsed="false">
      <c r="A402" s="0" t="str">
        <f aca="false">references!B$10</f>
        <v>CHE/MAR1982</v>
      </c>
      <c r="B402" s="0" t="n">
        <v>6</v>
      </c>
      <c r="C402" s="0" t="n">
        <v>100</v>
      </c>
      <c r="D402" s="0" t="str">
        <f aca="false">references!G$10</f>
        <v>SiO2(am)</v>
      </c>
      <c r="E402" s="0" t="str">
        <f aca="false">references_description!G$32</f>
        <v>NaCl</v>
      </c>
      <c r="H402" s="0" t="n">
        <v>5.82</v>
      </c>
      <c r="K402" s="0" t="n">
        <v>0.0034</v>
      </c>
    </row>
    <row r="403" customFormat="false" ht="14.5" hidden="true" customHeight="false" outlineLevel="0" collapsed="false">
      <c r="A403" s="0" t="str">
        <f aca="false">references!B$10</f>
        <v>CHE/MAR1982</v>
      </c>
      <c r="B403" s="0" t="n">
        <v>7</v>
      </c>
      <c r="C403" s="0" t="n">
        <v>100</v>
      </c>
      <c r="D403" s="0" t="str">
        <f aca="false">references!G$10</f>
        <v>SiO2(am)</v>
      </c>
      <c r="E403" s="0" t="str">
        <f aca="false">references_description!G$32</f>
        <v>NaCl</v>
      </c>
      <c r="H403" s="0" t="n">
        <v>6.31</v>
      </c>
      <c r="K403" s="0" t="n">
        <v>0.0034</v>
      </c>
    </row>
    <row r="404" customFormat="false" ht="14.5" hidden="true" customHeight="false" outlineLevel="0" collapsed="false">
      <c r="A404" s="0" t="str">
        <f aca="false">references!B$10</f>
        <v>CHE/MAR1982</v>
      </c>
      <c r="B404" s="0" t="n">
        <v>8</v>
      </c>
      <c r="C404" s="0" t="n">
        <v>150</v>
      </c>
      <c r="D404" s="0" t="str">
        <f aca="false">references!G$10</f>
        <v>SiO2(am)</v>
      </c>
      <c r="E404" s="0" t="str">
        <f aca="false">references_description!G$32</f>
        <v>NaCl</v>
      </c>
      <c r="H404" s="0" t="n">
        <v>0.19</v>
      </c>
      <c r="K404" s="0" t="n">
        <v>0.0101</v>
      </c>
    </row>
    <row r="405" customFormat="false" ht="14.5" hidden="true" customHeight="false" outlineLevel="0" collapsed="false">
      <c r="A405" s="0" t="str">
        <f aca="false">references!B$10</f>
        <v>CHE/MAR1982</v>
      </c>
      <c r="B405" s="0" t="n">
        <v>9</v>
      </c>
      <c r="C405" s="0" t="n">
        <v>150</v>
      </c>
      <c r="D405" s="0" t="str">
        <f aca="false">references!G$10</f>
        <v>SiO2(am)</v>
      </c>
      <c r="E405" s="0" t="str">
        <f aca="false">references_description!G$32</f>
        <v>NaCl</v>
      </c>
      <c r="H405" s="0" t="n">
        <v>0.43</v>
      </c>
      <c r="K405" s="0" t="n">
        <v>0.0094</v>
      </c>
    </row>
    <row r="406" customFormat="false" ht="14.5" hidden="true" customHeight="false" outlineLevel="0" collapsed="false">
      <c r="A406" s="0" t="str">
        <f aca="false">references!B$10</f>
        <v>CHE/MAR1982</v>
      </c>
      <c r="B406" s="0" t="n">
        <v>10</v>
      </c>
      <c r="C406" s="0" t="n">
        <v>150</v>
      </c>
      <c r="D406" s="0" t="str">
        <f aca="false">references!G$10</f>
        <v>SiO2(am)</v>
      </c>
      <c r="E406" s="0" t="str">
        <f aca="false">references_description!G$32</f>
        <v>NaCl</v>
      </c>
      <c r="H406" s="0" t="n">
        <v>0.62</v>
      </c>
      <c r="K406" s="0" t="n">
        <v>0.0094</v>
      </c>
    </row>
    <row r="407" customFormat="false" ht="14.5" hidden="true" customHeight="false" outlineLevel="0" collapsed="false">
      <c r="A407" s="0" t="str">
        <f aca="false">references!B$10</f>
        <v>CHE/MAR1982</v>
      </c>
      <c r="B407" s="0" t="n">
        <v>11</v>
      </c>
      <c r="C407" s="0" t="n">
        <v>150</v>
      </c>
      <c r="D407" s="0" t="str">
        <f aca="false">references!G$10</f>
        <v>SiO2(am)</v>
      </c>
      <c r="E407" s="0" t="str">
        <f aca="false">references_description!G$32</f>
        <v>NaCl</v>
      </c>
      <c r="H407" s="0" t="n">
        <v>0.85</v>
      </c>
      <c r="K407" s="0" t="n">
        <v>0.009</v>
      </c>
    </row>
    <row r="408" customFormat="false" ht="14.5" hidden="true" customHeight="false" outlineLevel="0" collapsed="false">
      <c r="A408" s="0" t="str">
        <f aca="false">references!B$10</f>
        <v>CHE/MAR1982</v>
      </c>
      <c r="B408" s="0" t="n">
        <v>12</v>
      </c>
      <c r="C408" s="0" t="n">
        <v>150</v>
      </c>
      <c r="D408" s="0" t="str">
        <f aca="false">references!G$10</f>
        <v>SiO2(am)</v>
      </c>
      <c r="E408" s="0" t="str">
        <f aca="false">references_description!G$32</f>
        <v>NaCl</v>
      </c>
      <c r="H408" s="0" t="n">
        <v>1.62</v>
      </c>
      <c r="K408" s="0" t="n">
        <v>0.0085</v>
      </c>
    </row>
    <row r="409" customFormat="false" ht="14.5" hidden="true" customHeight="false" outlineLevel="0" collapsed="false">
      <c r="A409" s="0" t="str">
        <f aca="false">references!B$10</f>
        <v>CHE/MAR1982</v>
      </c>
      <c r="B409" s="0" t="n">
        <v>13</v>
      </c>
      <c r="C409" s="0" t="n">
        <v>150</v>
      </c>
      <c r="D409" s="0" t="str">
        <f aca="false">references!G$10</f>
        <v>SiO2(am)</v>
      </c>
      <c r="E409" s="0" t="str">
        <f aca="false">references_description!G$32</f>
        <v>NaCl</v>
      </c>
      <c r="H409" s="0" t="n">
        <v>2.58</v>
      </c>
      <c r="K409" s="0" t="n">
        <v>0.0071</v>
      </c>
    </row>
    <row r="410" customFormat="false" ht="14.5" hidden="true" customHeight="false" outlineLevel="0" collapsed="false">
      <c r="A410" s="0" t="str">
        <f aca="false">references!B$10</f>
        <v>CHE/MAR1982</v>
      </c>
      <c r="B410" s="0" t="n">
        <v>14</v>
      </c>
      <c r="C410" s="0" t="n">
        <v>150</v>
      </c>
      <c r="D410" s="0" t="str">
        <f aca="false">references!G$10</f>
        <v>SiO2(am)</v>
      </c>
      <c r="E410" s="0" t="str">
        <f aca="false">references_description!G$32</f>
        <v>NaCl</v>
      </c>
      <c r="H410" s="0" t="n">
        <v>3.8</v>
      </c>
      <c r="K410" s="0" t="n">
        <v>0.0071</v>
      </c>
    </row>
    <row r="411" customFormat="false" ht="14.5" hidden="true" customHeight="false" outlineLevel="0" collapsed="false">
      <c r="A411" s="0" t="str">
        <f aca="false">references!B$10</f>
        <v>CHE/MAR1982</v>
      </c>
      <c r="B411" s="0" t="n">
        <v>15</v>
      </c>
      <c r="C411" s="0" t="n">
        <v>150</v>
      </c>
      <c r="D411" s="0" t="str">
        <f aca="false">references!G$10</f>
        <v>SiO2(am)</v>
      </c>
      <c r="E411" s="0" t="str">
        <f aca="false">references_description!G$32</f>
        <v>NaCl</v>
      </c>
      <c r="H411" s="0" t="n">
        <v>4.02</v>
      </c>
      <c r="K411" s="0" t="n">
        <v>0.006</v>
      </c>
    </row>
    <row r="412" customFormat="false" ht="14.5" hidden="true" customHeight="false" outlineLevel="0" collapsed="false">
      <c r="A412" s="0" t="str">
        <f aca="false">references!B$10</f>
        <v>CHE/MAR1982</v>
      </c>
      <c r="B412" s="0" t="n">
        <v>16</v>
      </c>
      <c r="C412" s="0" t="n">
        <v>150</v>
      </c>
      <c r="D412" s="0" t="str">
        <f aca="false">references!G$10</f>
        <v>SiO2(am)</v>
      </c>
      <c r="E412" s="0" t="str">
        <f aca="false">references_description!G$32</f>
        <v>NaCl</v>
      </c>
      <c r="H412" s="0" t="n">
        <v>4.02</v>
      </c>
      <c r="K412" s="0" t="n">
        <v>0.0062</v>
      </c>
    </row>
    <row r="413" customFormat="false" ht="14.5" hidden="true" customHeight="false" outlineLevel="0" collapsed="false">
      <c r="A413" s="0" t="str">
        <f aca="false">references!B$10</f>
        <v>CHE/MAR1982</v>
      </c>
      <c r="B413" s="0" t="n">
        <v>17</v>
      </c>
      <c r="C413" s="0" t="n">
        <v>150</v>
      </c>
      <c r="D413" s="0" t="str">
        <f aca="false">references!G$10</f>
        <v>SiO2(am)</v>
      </c>
      <c r="E413" s="0" t="str">
        <f aca="false">references_description!G$32</f>
        <v>NaCl</v>
      </c>
      <c r="H413" s="0" t="n">
        <v>4.48</v>
      </c>
      <c r="K413" s="0" t="n">
        <v>0.0068</v>
      </c>
    </row>
    <row r="414" customFormat="false" ht="14.5" hidden="true" customHeight="false" outlineLevel="0" collapsed="false">
      <c r="A414" s="0" t="str">
        <f aca="false">references!B$10</f>
        <v>CHE/MAR1982</v>
      </c>
      <c r="B414" s="0" t="n">
        <v>18</v>
      </c>
      <c r="C414" s="0" t="n">
        <v>150</v>
      </c>
      <c r="D414" s="0" t="str">
        <f aca="false">references!G$10</f>
        <v>SiO2(am)</v>
      </c>
      <c r="E414" s="0" t="str">
        <f aca="false">references_description!G$32</f>
        <v>NaCl</v>
      </c>
      <c r="H414" s="0" t="n">
        <v>5</v>
      </c>
      <c r="K414" s="0" t="n">
        <v>0.0056</v>
      </c>
    </row>
    <row r="415" customFormat="false" ht="14.5" hidden="true" customHeight="false" outlineLevel="0" collapsed="false">
      <c r="A415" s="0" t="str">
        <f aca="false">references!B$10</f>
        <v>CHE/MAR1982</v>
      </c>
      <c r="B415" s="0" t="n">
        <v>19</v>
      </c>
      <c r="C415" s="0" t="n">
        <v>150</v>
      </c>
      <c r="D415" s="0" t="str">
        <f aca="false">references!G$10</f>
        <v>SiO2(am)</v>
      </c>
      <c r="E415" s="0" t="str">
        <f aca="false">references_description!G$32</f>
        <v>NaCl</v>
      </c>
      <c r="H415" s="0" t="n">
        <v>5.73</v>
      </c>
      <c r="K415" s="0" t="n">
        <v>0.0054</v>
      </c>
    </row>
    <row r="416" customFormat="false" ht="14.5" hidden="true" customHeight="false" outlineLevel="0" collapsed="false">
      <c r="A416" s="0" t="str">
        <f aca="false">references!B$10</f>
        <v>CHE/MAR1982</v>
      </c>
      <c r="B416" s="0" t="n">
        <v>20</v>
      </c>
      <c r="C416" s="0" t="n">
        <v>150</v>
      </c>
      <c r="D416" s="0" t="str">
        <f aca="false">references!G$10</f>
        <v>SiO2(am)</v>
      </c>
      <c r="E416" s="0" t="str">
        <f aca="false">references_description!G$32</f>
        <v>NaCl</v>
      </c>
      <c r="H416" s="0" t="n">
        <v>5.82</v>
      </c>
      <c r="K416" s="0" t="n">
        <v>0.0052</v>
      </c>
    </row>
    <row r="417" customFormat="false" ht="14.5" hidden="true" customHeight="false" outlineLevel="0" collapsed="false">
      <c r="A417" s="0" t="str">
        <f aca="false">references!B$10</f>
        <v>CHE/MAR1982</v>
      </c>
      <c r="B417" s="0" t="n">
        <v>21</v>
      </c>
      <c r="C417" s="0" t="n">
        <v>150</v>
      </c>
      <c r="D417" s="0" t="str">
        <f aca="false">references!G$10</f>
        <v>SiO2(am)</v>
      </c>
      <c r="E417" s="0" t="str">
        <f aca="false">references_description!G$32</f>
        <v>NaCl</v>
      </c>
      <c r="H417" s="0" t="n">
        <v>5.82</v>
      </c>
      <c r="K417" s="0" t="n">
        <v>0.0057</v>
      </c>
    </row>
    <row r="418" customFormat="false" ht="14.5" hidden="true" customHeight="false" outlineLevel="0" collapsed="false">
      <c r="A418" s="0" t="str">
        <f aca="false">references!B$10</f>
        <v>CHE/MAR1982</v>
      </c>
      <c r="B418" s="0" t="n">
        <v>22</v>
      </c>
      <c r="C418" s="0" t="n">
        <v>150</v>
      </c>
      <c r="D418" s="0" t="str">
        <f aca="false">references!G$10</f>
        <v>SiO2(am)</v>
      </c>
      <c r="E418" s="0" t="str">
        <f aca="false">references_description!G$32</f>
        <v>NaCl</v>
      </c>
      <c r="H418" s="0" t="n">
        <v>6.31</v>
      </c>
      <c r="K418" s="0" t="n">
        <v>0.0056</v>
      </c>
    </row>
    <row r="419" customFormat="false" ht="14.5" hidden="true" customHeight="false" outlineLevel="0" collapsed="false">
      <c r="A419" s="0" t="str">
        <f aca="false">references!B$10</f>
        <v>CHE/MAR1982</v>
      </c>
      <c r="B419" s="0" t="n">
        <v>23</v>
      </c>
      <c r="C419" s="0" t="n">
        <v>200</v>
      </c>
      <c r="D419" s="0" t="str">
        <f aca="false">references!G$10</f>
        <v>SiO2(am)</v>
      </c>
      <c r="E419" s="0" t="str">
        <f aca="false">references_description!G$32</f>
        <v>NaCl</v>
      </c>
      <c r="H419" s="0" t="n">
        <v>4.02</v>
      </c>
      <c r="K419" s="0" t="n">
        <v>0.0102</v>
      </c>
    </row>
    <row r="420" customFormat="false" ht="14.5" hidden="true" customHeight="false" outlineLevel="0" collapsed="false">
      <c r="A420" s="0" t="str">
        <f aca="false">references!B$10</f>
        <v>CHE/MAR1982</v>
      </c>
      <c r="B420" s="0" t="n">
        <v>24</v>
      </c>
      <c r="C420" s="0" t="n">
        <v>200</v>
      </c>
      <c r="D420" s="0" t="str">
        <f aca="false">references!G$10</f>
        <v>SiO2(am)</v>
      </c>
      <c r="E420" s="0" t="str">
        <f aca="false">references_description!G$32</f>
        <v>NaCl</v>
      </c>
      <c r="H420" s="0" t="n">
        <v>4.02</v>
      </c>
      <c r="K420" s="0" t="n">
        <v>0.0099</v>
      </c>
    </row>
    <row r="421" customFormat="false" ht="14.5" hidden="true" customHeight="false" outlineLevel="0" collapsed="false">
      <c r="A421" s="0" t="str">
        <f aca="false">references!B$10</f>
        <v>CHE/MAR1982</v>
      </c>
      <c r="B421" s="0" t="n">
        <v>25</v>
      </c>
      <c r="C421" s="0" t="n">
        <v>200</v>
      </c>
      <c r="D421" s="0" t="str">
        <f aca="false">references!G$10</f>
        <v>SiO2(am)</v>
      </c>
      <c r="E421" s="0" t="str">
        <f aca="false">references_description!G$32</f>
        <v>NaCl</v>
      </c>
      <c r="H421" s="0" t="n">
        <v>4.48</v>
      </c>
      <c r="K421" s="0" t="n">
        <v>0.0094</v>
      </c>
    </row>
    <row r="422" customFormat="false" ht="14.5" hidden="true" customHeight="false" outlineLevel="0" collapsed="false">
      <c r="A422" s="0" t="str">
        <f aca="false">references!B$10</f>
        <v>CHE/MAR1982</v>
      </c>
      <c r="B422" s="0" t="n">
        <v>26</v>
      </c>
      <c r="C422" s="0" t="n">
        <v>200</v>
      </c>
      <c r="D422" s="0" t="str">
        <f aca="false">references!G$10</f>
        <v>SiO2(am)</v>
      </c>
      <c r="E422" s="0" t="str">
        <f aca="false">references_description!G$32</f>
        <v>NaCl</v>
      </c>
      <c r="H422" s="0" t="n">
        <v>5.82</v>
      </c>
      <c r="K422" s="0" t="n">
        <v>0.0088</v>
      </c>
    </row>
    <row r="423" customFormat="false" ht="14.5" hidden="true" customHeight="false" outlineLevel="0" collapsed="false">
      <c r="A423" s="0" t="str">
        <f aca="false">references!B$10</f>
        <v>CHE/MAR1982</v>
      </c>
      <c r="B423" s="0" t="n">
        <v>27</v>
      </c>
      <c r="C423" s="0" t="n">
        <v>200</v>
      </c>
      <c r="D423" s="0" t="str">
        <f aca="false">references!G$10</f>
        <v>SiO2(am)</v>
      </c>
      <c r="E423" s="0" t="str">
        <f aca="false">references_description!G$32</f>
        <v>NaCl</v>
      </c>
      <c r="H423" s="0" t="n">
        <v>6.4</v>
      </c>
      <c r="K423" s="0" t="n">
        <v>0.0077</v>
      </c>
    </row>
    <row r="424" customFormat="false" ht="14.5" hidden="true" customHeight="false" outlineLevel="0" collapsed="false">
      <c r="A424" s="0" t="str">
        <f aca="false">references!B$10</f>
        <v>CHE/MAR1982</v>
      </c>
      <c r="B424" s="0" t="n">
        <v>28</v>
      </c>
      <c r="C424" s="0" t="n">
        <v>200</v>
      </c>
      <c r="D424" s="0" t="str">
        <f aca="false">references!G$10</f>
        <v>SiO2(am)</v>
      </c>
      <c r="E424" s="0" t="str">
        <f aca="false">references_description!G$32</f>
        <v>NaCl</v>
      </c>
      <c r="H424" s="0" t="n">
        <v>0.19</v>
      </c>
      <c r="K424" s="0" t="n">
        <v>0.0157</v>
      </c>
    </row>
    <row r="425" customFormat="false" ht="14.5" hidden="true" customHeight="false" outlineLevel="0" collapsed="false">
      <c r="A425" s="0" t="str">
        <f aca="false">references!B$10</f>
        <v>CHE/MAR1982</v>
      </c>
      <c r="B425" s="0" t="n">
        <v>29</v>
      </c>
      <c r="C425" s="0" t="n">
        <v>200</v>
      </c>
      <c r="D425" s="0" t="str">
        <f aca="false">references!G$10</f>
        <v>SiO2(am)</v>
      </c>
      <c r="E425" s="0" t="str">
        <f aca="false">references_description!G$32</f>
        <v>NaCl</v>
      </c>
      <c r="H425" s="0" t="n">
        <v>0.9</v>
      </c>
      <c r="K425" s="0" t="n">
        <v>0.0142</v>
      </c>
    </row>
    <row r="426" customFormat="false" ht="14.5" hidden="true" customHeight="false" outlineLevel="0" collapsed="false">
      <c r="A426" s="0" t="str">
        <f aca="false">references!B$10</f>
        <v>CHE/MAR1982</v>
      </c>
      <c r="B426" s="0" t="n">
        <v>30</v>
      </c>
      <c r="C426" s="0" t="n">
        <v>200</v>
      </c>
      <c r="D426" s="0" t="str">
        <f aca="false">references!G$10</f>
        <v>SiO2(am)</v>
      </c>
      <c r="E426" s="0" t="str">
        <f aca="false">references_description!G$32</f>
        <v>NaCl</v>
      </c>
      <c r="H426" s="15" t="n">
        <v>1.67</v>
      </c>
      <c r="K426" s="0" t="n">
        <v>0.0142</v>
      </c>
    </row>
    <row r="427" customFormat="false" ht="14.5" hidden="true" customHeight="false" outlineLevel="0" collapsed="false">
      <c r="A427" s="0" t="str">
        <f aca="false">references!B$10</f>
        <v>CHE/MAR1982</v>
      </c>
      <c r="B427" s="0" t="n">
        <v>31</v>
      </c>
      <c r="C427" s="0" t="n">
        <v>200</v>
      </c>
      <c r="D427" s="0" t="str">
        <f aca="false">references!G$10</f>
        <v>SiO2(am)</v>
      </c>
      <c r="E427" s="0" t="str">
        <f aca="false">references_description!G$32</f>
        <v>NaCl</v>
      </c>
      <c r="H427" s="0" t="n">
        <v>3.8</v>
      </c>
      <c r="K427" s="0" t="n">
        <v>0.0103</v>
      </c>
    </row>
    <row r="428" customFormat="false" ht="14.5" hidden="true" customHeight="false" outlineLevel="0" collapsed="false">
      <c r="A428" s="0" t="str">
        <f aca="false">references!B$10</f>
        <v>CHE/MAR1982</v>
      </c>
      <c r="B428" s="0" t="n">
        <v>32</v>
      </c>
      <c r="C428" s="0" t="n">
        <v>250</v>
      </c>
      <c r="D428" s="0" t="str">
        <f aca="false">references!G$10</f>
        <v>SiO2(am)</v>
      </c>
      <c r="E428" s="0" t="str">
        <f aca="false">references_description!G$32</f>
        <v>NaCl</v>
      </c>
      <c r="H428" s="0" t="n">
        <v>0.19</v>
      </c>
      <c r="K428" s="0" t="n">
        <v>0.0213</v>
      </c>
    </row>
    <row r="429" customFormat="false" ht="14.5" hidden="true" customHeight="false" outlineLevel="0" collapsed="false">
      <c r="A429" s="0" t="str">
        <f aca="false">references!B$10</f>
        <v>CHE/MAR1982</v>
      </c>
      <c r="B429" s="0" t="n">
        <v>33</v>
      </c>
      <c r="C429" s="0" t="n">
        <v>250</v>
      </c>
      <c r="D429" s="0" t="str">
        <f aca="false">references!G$10</f>
        <v>SiO2(am)</v>
      </c>
      <c r="E429" s="0" t="str">
        <f aca="false">references_description!G$32</f>
        <v>NaCl</v>
      </c>
      <c r="H429" s="0" t="n">
        <v>0.65</v>
      </c>
      <c r="K429" s="0" t="n">
        <v>0.02</v>
      </c>
    </row>
    <row r="430" customFormat="false" ht="14.5" hidden="true" customHeight="false" outlineLevel="0" collapsed="false">
      <c r="A430" s="0" t="str">
        <f aca="false">references!B$10</f>
        <v>CHE/MAR1982</v>
      </c>
      <c r="B430" s="0" t="n">
        <v>34</v>
      </c>
      <c r="C430" s="0" t="n">
        <v>250</v>
      </c>
      <c r="D430" s="0" t="str">
        <f aca="false">references!G$10</f>
        <v>SiO2(am)</v>
      </c>
      <c r="E430" s="0" t="str">
        <f aca="false">references_description!G$32</f>
        <v>NaCl</v>
      </c>
      <c r="H430" s="0" t="n">
        <v>1</v>
      </c>
      <c r="K430" s="0" t="n">
        <v>0.0193</v>
      </c>
    </row>
    <row r="431" customFormat="false" ht="14.5" hidden="true" customHeight="false" outlineLevel="0" collapsed="false">
      <c r="A431" s="0" t="str">
        <f aca="false">references!B$10</f>
        <v>CHE/MAR1982</v>
      </c>
      <c r="B431" s="0" t="n">
        <v>35</v>
      </c>
      <c r="C431" s="0" t="n">
        <v>250</v>
      </c>
      <c r="D431" s="0" t="str">
        <f aca="false">references!G$10</f>
        <v>SiO2(am)</v>
      </c>
      <c r="E431" s="0" t="str">
        <f aca="false">references_description!G$32</f>
        <v>NaCl</v>
      </c>
      <c r="H431" s="0" t="n">
        <v>1.62</v>
      </c>
      <c r="K431" s="0" t="n">
        <v>0.019</v>
      </c>
    </row>
    <row r="432" customFormat="false" ht="14.5" hidden="true" customHeight="false" outlineLevel="0" collapsed="false">
      <c r="A432" s="0" t="str">
        <f aca="false">references!B$10</f>
        <v>CHE/MAR1982</v>
      </c>
      <c r="B432" s="0" t="n">
        <v>36</v>
      </c>
      <c r="C432" s="0" t="n">
        <v>250</v>
      </c>
      <c r="D432" s="0" t="str">
        <f aca="false">references!G$10</f>
        <v>SiO2(am)</v>
      </c>
      <c r="E432" s="0" t="str">
        <f aca="false">references_description!G$32</f>
        <v>NaCl</v>
      </c>
      <c r="H432" s="0" t="n">
        <v>1.67</v>
      </c>
      <c r="K432" s="0" t="n">
        <v>0.0178</v>
      </c>
    </row>
    <row r="433" customFormat="false" ht="14.5" hidden="true" customHeight="false" outlineLevel="0" collapsed="false">
      <c r="A433" s="0" t="str">
        <f aca="false">references!B$10</f>
        <v>CHE/MAR1982</v>
      </c>
      <c r="B433" s="0" t="n">
        <v>37</v>
      </c>
      <c r="C433" s="0" t="n">
        <v>250</v>
      </c>
      <c r="D433" s="0" t="str">
        <f aca="false">references!G$10</f>
        <v>SiO2(am)</v>
      </c>
      <c r="E433" s="0" t="str">
        <f aca="false">references_description!G$32</f>
        <v>NaCl</v>
      </c>
      <c r="H433" s="0" t="n">
        <v>3.8</v>
      </c>
      <c r="K433" s="0" t="n">
        <v>0.0162</v>
      </c>
    </row>
    <row r="434" customFormat="false" ht="14.5" hidden="true" customHeight="false" outlineLevel="0" collapsed="false">
      <c r="A434" s="0" t="str">
        <f aca="false">references!B$10</f>
        <v>CHE/MAR1982</v>
      </c>
      <c r="B434" s="0" t="n">
        <v>38</v>
      </c>
      <c r="C434" s="0" t="n">
        <v>250</v>
      </c>
      <c r="D434" s="0" t="str">
        <f aca="false">references!G$10</f>
        <v>SiO2(am)</v>
      </c>
      <c r="E434" s="0" t="str">
        <f aca="false">references_description!G$32</f>
        <v>NaCl</v>
      </c>
      <c r="H434" s="0" t="n">
        <v>4.02</v>
      </c>
      <c r="K434" s="0" t="n">
        <v>0.0161</v>
      </c>
    </row>
    <row r="435" customFormat="false" ht="14.5" hidden="true" customHeight="false" outlineLevel="0" collapsed="false">
      <c r="A435" s="0" t="str">
        <f aca="false">references!B$10</f>
        <v>CHE/MAR1982</v>
      </c>
      <c r="B435" s="0" t="n">
        <v>39</v>
      </c>
      <c r="C435" s="0" t="n">
        <v>250</v>
      </c>
      <c r="D435" s="0" t="str">
        <f aca="false">references!G$10</f>
        <v>SiO2(am)</v>
      </c>
      <c r="E435" s="0" t="str">
        <f aca="false">references_description!G$32</f>
        <v>NaCl</v>
      </c>
      <c r="H435" s="0" t="n">
        <v>5.82</v>
      </c>
      <c r="K435" s="0" t="n">
        <v>0.0133</v>
      </c>
    </row>
    <row r="436" customFormat="false" ht="14.5" hidden="true" customHeight="false" outlineLevel="0" collapsed="false">
      <c r="A436" s="0" t="str">
        <f aca="false">references!B$10</f>
        <v>CHE/MAR1982</v>
      </c>
      <c r="B436" s="0" t="n">
        <v>40</v>
      </c>
      <c r="C436" s="0" t="n">
        <v>300</v>
      </c>
      <c r="D436" s="0" t="str">
        <f aca="false">references!G$10</f>
        <v>SiO2(am)</v>
      </c>
      <c r="E436" s="0" t="str">
        <f aca="false">references_description!G$32</f>
        <v>NaCl</v>
      </c>
      <c r="H436" s="0" t="n">
        <v>0.2</v>
      </c>
      <c r="K436" s="0" t="n">
        <v>0.0272</v>
      </c>
    </row>
    <row r="437" customFormat="false" ht="14.5" hidden="true" customHeight="false" outlineLevel="0" collapsed="false">
      <c r="A437" s="0" t="str">
        <f aca="false">references!B$10</f>
        <v>CHE/MAR1982</v>
      </c>
      <c r="B437" s="0" t="n">
        <v>41</v>
      </c>
      <c r="C437" s="0" t="n">
        <v>300</v>
      </c>
      <c r="D437" s="0" t="str">
        <f aca="false">references!G$10</f>
        <v>SiO2(am)</v>
      </c>
      <c r="E437" s="0" t="str">
        <f aca="false">references_description!G$32</f>
        <v>NaCl</v>
      </c>
      <c r="H437" s="0" t="n">
        <v>0.43</v>
      </c>
      <c r="K437" s="0" t="n">
        <v>0.0262</v>
      </c>
    </row>
    <row r="438" customFormat="false" ht="14.5" hidden="true" customHeight="false" outlineLevel="0" collapsed="false">
      <c r="A438" s="0" t="str">
        <f aca="false">references!B$10</f>
        <v>CHE/MAR1982</v>
      </c>
      <c r="B438" s="0" t="n">
        <v>42</v>
      </c>
      <c r="C438" s="0" t="n">
        <v>300</v>
      </c>
      <c r="D438" s="0" t="str">
        <f aca="false">references!G$10</f>
        <v>SiO2(am)</v>
      </c>
      <c r="E438" s="0" t="str">
        <f aca="false">references_description!G$32</f>
        <v>NaCl</v>
      </c>
      <c r="H438" s="0" t="n">
        <v>0.62</v>
      </c>
      <c r="K438" s="0" t="n">
        <v>0.0241</v>
      </c>
    </row>
    <row r="439" customFormat="false" ht="14.5" hidden="true" customHeight="false" outlineLevel="0" collapsed="false">
      <c r="A439" s="0" t="str">
        <f aca="false">references!B$10</f>
        <v>CHE/MAR1982</v>
      </c>
      <c r="B439" s="0" t="n">
        <v>43</v>
      </c>
      <c r="C439" s="0" t="n">
        <v>300</v>
      </c>
      <c r="D439" s="0" t="str">
        <f aca="false">references!G$10</f>
        <v>SiO2(am)</v>
      </c>
      <c r="E439" s="0" t="str">
        <f aca="false">references_description!G$32</f>
        <v>NaCl</v>
      </c>
      <c r="H439" s="0" t="n">
        <v>1</v>
      </c>
      <c r="K439" s="0" t="n">
        <v>0.0227</v>
      </c>
    </row>
    <row r="440" customFormat="false" ht="14.5" hidden="true" customHeight="false" outlineLevel="0" collapsed="false">
      <c r="A440" s="0" t="str">
        <f aca="false">references!B$10</f>
        <v>CHE/MAR1982</v>
      </c>
      <c r="B440" s="0" t="n">
        <v>44</v>
      </c>
      <c r="C440" s="0" t="n">
        <v>300</v>
      </c>
      <c r="D440" s="0" t="str">
        <f aca="false">references!G$10</f>
        <v>SiO2(am)</v>
      </c>
      <c r="E440" s="0" t="str">
        <f aca="false">references_description!G$32</f>
        <v>NaCl</v>
      </c>
      <c r="H440" s="0" t="n">
        <v>1.62</v>
      </c>
      <c r="K440" s="0" t="n">
        <v>0.0234</v>
      </c>
    </row>
    <row r="441" customFormat="false" ht="14.5" hidden="true" customHeight="false" outlineLevel="0" collapsed="false">
      <c r="A441" s="0" t="str">
        <f aca="false">references!B$10</f>
        <v>CHE/MAR1982</v>
      </c>
      <c r="B441" s="0" t="n">
        <v>45</v>
      </c>
      <c r="C441" s="0" t="n">
        <v>300</v>
      </c>
      <c r="D441" s="0" t="str">
        <f aca="false">references!G$10</f>
        <v>SiO2(am)</v>
      </c>
      <c r="E441" s="0" t="str">
        <f aca="false">references_description!G$32</f>
        <v>NaCl</v>
      </c>
      <c r="H441" s="0" t="n">
        <v>3.82</v>
      </c>
      <c r="K441" s="0" t="n">
        <v>0.0207</v>
      </c>
    </row>
    <row r="442" customFormat="false" ht="14.5" hidden="true" customHeight="false" outlineLevel="0" collapsed="false">
      <c r="A442" s="0" t="str">
        <f aca="false">references!B$10</f>
        <v>CHE/MAR1982</v>
      </c>
      <c r="B442" s="0" t="n">
        <v>46</v>
      </c>
      <c r="C442" s="0" t="n">
        <v>300</v>
      </c>
      <c r="D442" s="0" t="str">
        <f aca="false">references!G$10</f>
        <v>SiO2(am)</v>
      </c>
      <c r="E442" s="0" t="str">
        <f aca="false">references_description!G$32</f>
        <v>NaCl</v>
      </c>
      <c r="H442" s="0" t="n">
        <v>4.02</v>
      </c>
      <c r="K442" s="0" t="n">
        <v>0.0216</v>
      </c>
    </row>
    <row r="443" customFormat="false" ht="14.5" hidden="true" customHeight="false" outlineLevel="0" collapsed="false">
      <c r="A443" s="0" t="str">
        <f aca="false">references!B$10</f>
        <v>CHE/MAR1982</v>
      </c>
      <c r="B443" s="0" t="n">
        <v>47</v>
      </c>
      <c r="C443" s="0" t="n">
        <v>300</v>
      </c>
      <c r="D443" s="0" t="str">
        <f aca="false">references!G$10</f>
        <v>SiO2(am)</v>
      </c>
      <c r="E443" s="0" t="str">
        <f aca="false">references_description!G$32</f>
        <v>NaCl</v>
      </c>
      <c r="H443" s="0" t="n">
        <v>4.02</v>
      </c>
      <c r="K443" s="0" t="n">
        <v>0.022</v>
      </c>
    </row>
    <row r="444" customFormat="false" ht="14.5" hidden="true" customHeight="false" outlineLevel="0" collapsed="false">
      <c r="A444" s="0" t="str">
        <f aca="false">references!B$10</f>
        <v>CHE/MAR1982</v>
      </c>
      <c r="B444" s="0" t="n">
        <v>48</v>
      </c>
      <c r="C444" s="0" t="n">
        <v>300</v>
      </c>
      <c r="D444" s="0" t="str">
        <f aca="false">references!G$10</f>
        <v>SiO2(am)</v>
      </c>
      <c r="E444" s="0" t="str">
        <f aca="false">references_description!G$32</f>
        <v>NaCl</v>
      </c>
      <c r="H444" s="0" t="n">
        <v>4.02</v>
      </c>
      <c r="K444" s="0" t="n">
        <v>0.0205</v>
      </c>
    </row>
    <row r="445" customFormat="false" ht="14.5" hidden="true" customHeight="false" outlineLevel="0" collapsed="false">
      <c r="A445" s="0" t="str">
        <f aca="false">references!B$10</f>
        <v>CHE/MAR1982</v>
      </c>
      <c r="B445" s="0" t="n">
        <v>49</v>
      </c>
      <c r="C445" s="0" t="n">
        <v>350</v>
      </c>
      <c r="D445" s="0" t="str">
        <f aca="false">references!G$10</f>
        <v>SiO2(am)</v>
      </c>
      <c r="E445" s="0" t="str">
        <f aca="false">references_description!G$32</f>
        <v>NaCl</v>
      </c>
      <c r="H445" s="15" t="n">
        <v>1.7</v>
      </c>
      <c r="K445" s="0" t="n">
        <v>0.0245</v>
      </c>
    </row>
    <row r="446" customFormat="false" ht="14.5" hidden="true" customHeight="false" outlineLevel="0" collapsed="false">
      <c r="A446" s="0" t="str">
        <f aca="false">references!B$10</f>
        <v>CHE/MAR1982</v>
      </c>
      <c r="B446" s="0" t="n">
        <v>1</v>
      </c>
      <c r="C446" s="0" t="n">
        <v>100</v>
      </c>
      <c r="D446" s="0" t="str">
        <f aca="false">references!G$10</f>
        <v>SiO2(am)</v>
      </c>
      <c r="E446" s="0" t="str">
        <f aca="false">references_description!G$33</f>
        <v>Na2SO4</v>
      </c>
      <c r="H446" s="0" t="n">
        <v>0.15</v>
      </c>
      <c r="K446" s="0" t="n">
        <v>0.00653</v>
      </c>
    </row>
    <row r="447" customFormat="false" ht="14.5" hidden="true" customHeight="false" outlineLevel="0" collapsed="false">
      <c r="A447" s="0" t="str">
        <f aca="false">references!B$10</f>
        <v>CHE/MAR1982</v>
      </c>
      <c r="B447" s="0" t="n">
        <v>2</v>
      </c>
      <c r="C447" s="0" t="n">
        <v>100</v>
      </c>
      <c r="D447" s="0" t="str">
        <f aca="false">references!G$10</f>
        <v>SiO2(am)</v>
      </c>
      <c r="E447" s="0" t="str">
        <f aca="false">references_description!G$33</f>
        <v>Na2SO4</v>
      </c>
      <c r="H447" s="0" t="n">
        <v>0.24</v>
      </c>
      <c r="K447" s="0" t="n">
        <v>0.00622</v>
      </c>
    </row>
    <row r="448" customFormat="false" ht="14.5" hidden="true" customHeight="false" outlineLevel="0" collapsed="false">
      <c r="A448" s="0" t="str">
        <f aca="false">references!B$10</f>
        <v>CHE/MAR1982</v>
      </c>
      <c r="B448" s="0" t="n">
        <v>3</v>
      </c>
      <c r="C448" s="0" t="n">
        <v>100</v>
      </c>
      <c r="D448" s="0" t="str">
        <f aca="false">references!G$10</f>
        <v>SiO2(am)</v>
      </c>
      <c r="E448" s="0" t="str">
        <f aca="false">references_description!G$33</f>
        <v>Na2SO4</v>
      </c>
      <c r="H448" s="0" t="n">
        <v>0.46</v>
      </c>
      <c r="K448" s="0" t="n">
        <v>0.00626</v>
      </c>
    </row>
    <row r="449" customFormat="false" ht="14.5" hidden="true" customHeight="false" outlineLevel="0" collapsed="false">
      <c r="A449" s="0" t="str">
        <f aca="false">references!B$10</f>
        <v>CHE/MAR1982</v>
      </c>
      <c r="B449" s="0" t="n">
        <v>4</v>
      </c>
      <c r="C449" s="0" t="n">
        <v>100</v>
      </c>
      <c r="D449" s="0" t="str">
        <f aca="false">references!G$10</f>
        <v>SiO2(am)</v>
      </c>
      <c r="E449" s="0" t="str">
        <f aca="false">references_description!G$33</f>
        <v>Na2SO4</v>
      </c>
      <c r="H449" s="0" t="n">
        <v>0.74</v>
      </c>
      <c r="K449" s="0" t="n">
        <v>0.0065</v>
      </c>
    </row>
    <row r="450" customFormat="false" ht="14.5" hidden="true" customHeight="false" outlineLevel="0" collapsed="false">
      <c r="A450" s="0" t="str">
        <f aca="false">references!B$10</f>
        <v>CHE/MAR1982</v>
      </c>
      <c r="B450" s="0" t="n">
        <v>5</v>
      </c>
      <c r="C450" s="0" t="n">
        <v>100</v>
      </c>
      <c r="D450" s="0" t="str">
        <f aca="false">references!G$10</f>
        <v>SiO2(am)</v>
      </c>
      <c r="E450" s="0" t="str">
        <f aca="false">references_description!G$33</f>
        <v>Na2SO4</v>
      </c>
      <c r="H450" s="0" t="n">
        <v>0.89</v>
      </c>
      <c r="K450" s="0" t="n">
        <v>0.00641</v>
      </c>
    </row>
    <row r="451" customFormat="false" ht="14.5" hidden="true" customHeight="false" outlineLevel="0" collapsed="false">
      <c r="A451" s="0" t="str">
        <f aca="false">references!B$10</f>
        <v>CHE/MAR1982</v>
      </c>
      <c r="B451" s="0" t="n">
        <v>6</v>
      </c>
      <c r="C451" s="0" t="n">
        <v>100</v>
      </c>
      <c r="D451" s="0" t="str">
        <f aca="false">references!G$10</f>
        <v>SiO2(am)</v>
      </c>
      <c r="E451" s="0" t="str">
        <f aca="false">references_description!G$33</f>
        <v>Na2SO4</v>
      </c>
      <c r="H451" s="0" t="n">
        <v>0.91</v>
      </c>
      <c r="K451" s="0" t="n">
        <v>0.00687</v>
      </c>
    </row>
    <row r="452" customFormat="false" ht="14.5" hidden="true" customHeight="false" outlineLevel="0" collapsed="false">
      <c r="A452" s="0" t="str">
        <f aca="false">references!B$10</f>
        <v>CHE/MAR1982</v>
      </c>
      <c r="B452" s="0" t="n">
        <v>7</v>
      </c>
      <c r="C452" s="0" t="n">
        <v>100</v>
      </c>
      <c r="D452" s="0" t="str">
        <f aca="false">references!G$10</f>
        <v>SiO2(am)</v>
      </c>
      <c r="E452" s="0" t="str">
        <f aca="false">references_description!G$33</f>
        <v>Na2SO4</v>
      </c>
      <c r="H452" s="0" t="n">
        <v>1.28</v>
      </c>
      <c r="K452" s="0" t="n">
        <v>0.00653</v>
      </c>
    </row>
    <row r="453" customFormat="false" ht="14.5" hidden="true" customHeight="false" outlineLevel="0" collapsed="false">
      <c r="A453" s="0" t="str">
        <f aca="false">references!B$10</f>
        <v>CHE/MAR1982</v>
      </c>
      <c r="B453" s="0" t="n">
        <v>8</v>
      </c>
      <c r="C453" s="0" t="n">
        <v>100</v>
      </c>
      <c r="D453" s="0" t="str">
        <f aca="false">references!G$10</f>
        <v>SiO2(am)</v>
      </c>
      <c r="E453" s="0" t="str">
        <f aca="false">references_description!G$33</f>
        <v>Na2SO4</v>
      </c>
      <c r="H453" s="0" t="n">
        <v>1.3</v>
      </c>
      <c r="K453" s="0" t="n">
        <v>0.00628</v>
      </c>
    </row>
    <row r="454" customFormat="false" ht="14.5" hidden="true" customHeight="false" outlineLevel="0" collapsed="false">
      <c r="A454" s="0" t="str">
        <f aca="false">references!B$10</f>
        <v>CHE/MAR1982</v>
      </c>
      <c r="B454" s="0" t="n">
        <v>9</v>
      </c>
      <c r="C454" s="0" t="n">
        <v>100</v>
      </c>
      <c r="D454" s="0" t="str">
        <f aca="false">references!G$10</f>
        <v>SiO2(am)</v>
      </c>
      <c r="E454" s="0" t="str">
        <f aca="false">references_description!G$33</f>
        <v>Na2SO4</v>
      </c>
      <c r="H454" s="0" t="n">
        <v>1.38</v>
      </c>
      <c r="K454" s="0" t="n">
        <v>0.00548</v>
      </c>
    </row>
    <row r="455" customFormat="false" ht="14.5" hidden="true" customHeight="false" outlineLevel="0" collapsed="false">
      <c r="A455" s="0" t="str">
        <f aca="false">references!B$10</f>
        <v>CHE/MAR1982</v>
      </c>
      <c r="B455" s="0" t="n">
        <v>10</v>
      </c>
      <c r="C455" s="0" t="n">
        <v>100</v>
      </c>
      <c r="D455" s="0" t="str">
        <f aca="false">references!G$10</f>
        <v>SiO2(am)</v>
      </c>
      <c r="E455" s="0" t="str">
        <f aca="false">references_description!G$33</f>
        <v>Na2SO4</v>
      </c>
      <c r="H455" s="0" t="n">
        <v>2.37</v>
      </c>
      <c r="K455" s="0" t="n">
        <v>0.006</v>
      </c>
    </row>
    <row r="456" customFormat="false" ht="14.5" hidden="true" customHeight="false" outlineLevel="0" collapsed="false">
      <c r="A456" s="0" t="str">
        <f aca="false">references!B$10</f>
        <v>CHE/MAR1982</v>
      </c>
      <c r="B456" s="0" t="n">
        <v>11</v>
      </c>
      <c r="C456" s="0" t="n">
        <v>150</v>
      </c>
      <c r="D456" s="0" t="str">
        <f aca="false">references!G$10</f>
        <v>SiO2(am)</v>
      </c>
      <c r="E456" s="0" t="str">
        <f aca="false">references_description!G$33</f>
        <v>Na2SO4</v>
      </c>
      <c r="H456" s="0" t="n">
        <v>0.07</v>
      </c>
      <c r="K456" s="0" t="n">
        <v>0.0101</v>
      </c>
    </row>
    <row r="457" customFormat="false" ht="14.5" hidden="true" customHeight="false" outlineLevel="0" collapsed="false">
      <c r="A457" s="0" t="str">
        <f aca="false">references!B$10</f>
        <v>CHE/MAR1982</v>
      </c>
      <c r="B457" s="0" t="n">
        <v>12</v>
      </c>
      <c r="C457" s="0" t="n">
        <v>150</v>
      </c>
      <c r="D457" s="0" t="str">
        <f aca="false">references!G$10</f>
        <v>SiO2(am)</v>
      </c>
      <c r="E457" s="0" t="str">
        <f aca="false">references_description!G$33</f>
        <v>Na2SO4</v>
      </c>
      <c r="H457" s="0" t="n">
        <v>0.15</v>
      </c>
      <c r="K457" s="0" t="n">
        <v>0.0105</v>
      </c>
    </row>
    <row r="458" customFormat="false" ht="14.5" hidden="true" customHeight="false" outlineLevel="0" collapsed="false">
      <c r="A458" s="0" t="str">
        <f aca="false">references!B$10</f>
        <v>CHE/MAR1982</v>
      </c>
      <c r="B458" s="0" t="n">
        <v>13</v>
      </c>
      <c r="C458" s="0" t="n">
        <v>150</v>
      </c>
      <c r="D458" s="0" t="str">
        <f aca="false">references!G$10</f>
        <v>SiO2(am)</v>
      </c>
      <c r="E458" s="0" t="str">
        <f aca="false">references_description!G$33</f>
        <v>Na2SO4</v>
      </c>
      <c r="H458" s="0" t="n">
        <v>0.24</v>
      </c>
      <c r="K458" s="0" t="n">
        <v>0.0104</v>
      </c>
    </row>
    <row r="459" customFormat="false" ht="14.5" hidden="true" customHeight="false" outlineLevel="0" collapsed="false">
      <c r="A459" s="0" t="str">
        <f aca="false">references!B$10</f>
        <v>CHE/MAR1982</v>
      </c>
      <c r="B459" s="0" t="n">
        <v>14</v>
      </c>
      <c r="C459" s="0" t="n">
        <v>150</v>
      </c>
      <c r="D459" s="0" t="str">
        <f aca="false">references!G$10</f>
        <v>SiO2(am)</v>
      </c>
      <c r="E459" s="0" t="str">
        <f aca="false">references_description!G$33</f>
        <v>Na2SO4</v>
      </c>
      <c r="H459" s="0" t="n">
        <v>0.46</v>
      </c>
      <c r="K459" s="0" t="n">
        <v>0.0108</v>
      </c>
    </row>
    <row r="460" customFormat="false" ht="14.5" hidden="true" customHeight="false" outlineLevel="0" collapsed="false">
      <c r="A460" s="0" t="str">
        <f aca="false">references!B$10</f>
        <v>CHE/MAR1982</v>
      </c>
      <c r="B460" s="0" t="n">
        <v>15</v>
      </c>
      <c r="C460" s="0" t="n">
        <v>150</v>
      </c>
      <c r="D460" s="0" t="str">
        <f aca="false">references!G$10</f>
        <v>SiO2(am)</v>
      </c>
      <c r="E460" s="0" t="str">
        <f aca="false">references_description!G$33</f>
        <v>Na2SO4</v>
      </c>
      <c r="H460" s="0" t="n">
        <v>0.74</v>
      </c>
      <c r="K460" s="0" t="n">
        <v>0.0112</v>
      </c>
    </row>
    <row r="461" customFormat="false" ht="14.5" hidden="true" customHeight="false" outlineLevel="0" collapsed="false">
      <c r="A461" s="0" t="str">
        <f aca="false">references!B$10</f>
        <v>CHE/MAR1982</v>
      </c>
      <c r="B461" s="0" t="n">
        <v>16</v>
      </c>
      <c r="C461" s="0" t="n">
        <v>150</v>
      </c>
      <c r="D461" s="0" t="str">
        <f aca="false">references!G$10</f>
        <v>SiO2(am)</v>
      </c>
      <c r="E461" s="0" t="str">
        <f aca="false">references_description!G$33</f>
        <v>Na2SO4</v>
      </c>
      <c r="H461" s="0" t="n">
        <v>0.89</v>
      </c>
      <c r="K461" s="0" t="n">
        <v>0.011</v>
      </c>
    </row>
    <row r="462" customFormat="false" ht="14.5" hidden="true" customHeight="false" outlineLevel="0" collapsed="false">
      <c r="A462" s="0" t="str">
        <f aca="false">references!B$10</f>
        <v>CHE/MAR1982</v>
      </c>
      <c r="B462" s="0" t="n">
        <v>17</v>
      </c>
      <c r="C462" s="0" t="n">
        <v>150</v>
      </c>
      <c r="D462" s="0" t="str">
        <f aca="false">references!G$10</f>
        <v>SiO2(am)</v>
      </c>
      <c r="E462" s="0" t="str">
        <f aca="false">references_description!G$33</f>
        <v>Na2SO4</v>
      </c>
      <c r="H462" s="0" t="n">
        <v>0.9</v>
      </c>
      <c r="K462" s="0" t="n">
        <v>0.0108</v>
      </c>
    </row>
    <row r="463" customFormat="false" ht="14.5" hidden="true" customHeight="false" outlineLevel="0" collapsed="false">
      <c r="A463" s="0" t="str">
        <f aca="false">references!B$10</f>
        <v>CHE/MAR1982</v>
      </c>
      <c r="B463" s="0" t="n">
        <v>18</v>
      </c>
      <c r="C463" s="0" t="n">
        <v>150</v>
      </c>
      <c r="D463" s="0" t="str">
        <f aca="false">references!G$10</f>
        <v>SiO2(am)</v>
      </c>
      <c r="E463" s="0" t="str">
        <f aca="false">references_description!G$33</f>
        <v>Na2SO4</v>
      </c>
      <c r="H463" s="0" t="n">
        <v>1.3</v>
      </c>
      <c r="K463" s="0" t="n">
        <v>0.0114</v>
      </c>
    </row>
    <row r="464" customFormat="false" ht="14.5" hidden="true" customHeight="false" outlineLevel="0" collapsed="false">
      <c r="A464" s="0" t="str">
        <f aca="false">references!B$10</f>
        <v>CHE/MAR1982</v>
      </c>
      <c r="B464" s="0" t="n">
        <v>19</v>
      </c>
      <c r="C464" s="0" t="n">
        <v>150</v>
      </c>
      <c r="D464" s="0" t="str">
        <f aca="false">references!G$10</f>
        <v>SiO2(am)</v>
      </c>
      <c r="E464" s="0" t="str">
        <f aca="false">references_description!G$33</f>
        <v>Na2SO4</v>
      </c>
      <c r="H464" s="0" t="n">
        <v>1.46</v>
      </c>
      <c r="K464" s="0" t="n">
        <v>0.0115</v>
      </c>
    </row>
    <row r="465" customFormat="false" ht="14.5" hidden="true" customHeight="false" outlineLevel="0" collapsed="false">
      <c r="A465" s="0" t="str">
        <f aca="false">references!B$10</f>
        <v>CHE/MAR1982</v>
      </c>
      <c r="B465" s="0" t="n">
        <v>20</v>
      </c>
      <c r="C465" s="0" t="n">
        <v>150</v>
      </c>
      <c r="D465" s="0" t="str">
        <f aca="false">references!G$10</f>
        <v>SiO2(am)</v>
      </c>
      <c r="E465" s="0" t="str">
        <f aca="false">references_description!G$33</f>
        <v>Na2SO4</v>
      </c>
      <c r="H465" s="0" t="n">
        <v>1.52</v>
      </c>
      <c r="K465" s="0" t="n">
        <v>0.0114</v>
      </c>
    </row>
    <row r="466" customFormat="false" ht="14.5" hidden="true" customHeight="false" outlineLevel="0" collapsed="false">
      <c r="A466" s="0" t="str">
        <f aca="false">references!B$10</f>
        <v>CHE/MAR1982</v>
      </c>
      <c r="B466" s="0" t="n">
        <v>21</v>
      </c>
      <c r="C466" s="0" t="n">
        <v>150</v>
      </c>
      <c r="D466" s="0" t="str">
        <f aca="false">references!G$10</f>
        <v>SiO2(am)</v>
      </c>
      <c r="E466" s="0" t="str">
        <f aca="false">references_description!G$33</f>
        <v>Na2SO4</v>
      </c>
      <c r="H466" s="0" t="n">
        <v>2.2</v>
      </c>
      <c r="K466" s="0" t="n">
        <v>0.0121</v>
      </c>
    </row>
    <row r="467" customFormat="false" ht="14.5" hidden="true" customHeight="false" outlineLevel="0" collapsed="false">
      <c r="A467" s="0" t="str">
        <f aca="false">references!B$10</f>
        <v>CHE/MAR1982</v>
      </c>
      <c r="B467" s="0" t="n">
        <v>22</v>
      </c>
      <c r="C467" s="0" t="n">
        <v>150</v>
      </c>
      <c r="D467" s="0" t="str">
        <f aca="false">references!G$10</f>
        <v>SiO2(am)</v>
      </c>
      <c r="E467" s="0" t="str">
        <f aca="false">references_description!G$33</f>
        <v>Na2SO4</v>
      </c>
      <c r="H467" s="0" t="n">
        <v>2.97</v>
      </c>
      <c r="K467" s="0" t="n">
        <v>0.0123</v>
      </c>
    </row>
    <row r="468" customFormat="false" ht="14.5" hidden="true" customHeight="false" outlineLevel="0" collapsed="false">
      <c r="A468" s="0" t="str">
        <f aca="false">references!B$10</f>
        <v>CHE/MAR1982</v>
      </c>
      <c r="B468" s="0" t="n">
        <v>23</v>
      </c>
      <c r="C468" s="0" t="n">
        <v>200</v>
      </c>
      <c r="D468" s="0" t="str">
        <f aca="false">references!G$10</f>
        <v>SiO2(am)</v>
      </c>
      <c r="E468" s="0" t="str">
        <f aca="false">references_description!G$33</f>
        <v>Na2SO4</v>
      </c>
      <c r="H468" s="0" t="n">
        <v>0.07</v>
      </c>
      <c r="K468" s="0" t="n">
        <v>0.0159</v>
      </c>
    </row>
    <row r="469" customFormat="false" ht="14.5" hidden="true" customHeight="false" outlineLevel="0" collapsed="false">
      <c r="A469" s="0" t="str">
        <f aca="false">references!B$10</f>
        <v>CHE/MAR1982</v>
      </c>
      <c r="B469" s="0" t="n">
        <v>24</v>
      </c>
      <c r="C469" s="0" t="n">
        <v>200</v>
      </c>
      <c r="D469" s="0" t="str">
        <f aca="false">references!G$10</f>
        <v>SiO2(am)</v>
      </c>
      <c r="E469" s="0" t="str">
        <f aca="false">references_description!G$33</f>
        <v>Na2SO4</v>
      </c>
      <c r="H469" s="0" t="n">
        <v>0.15</v>
      </c>
      <c r="K469" s="0" t="n">
        <v>0.0159</v>
      </c>
    </row>
    <row r="470" customFormat="false" ht="14.5" hidden="true" customHeight="false" outlineLevel="0" collapsed="false">
      <c r="A470" s="0" t="str">
        <f aca="false">references!B$10</f>
        <v>CHE/MAR1982</v>
      </c>
      <c r="B470" s="0" t="n">
        <v>25</v>
      </c>
      <c r="C470" s="0" t="n">
        <v>200</v>
      </c>
      <c r="D470" s="0" t="str">
        <f aca="false">references!G$10</f>
        <v>SiO2(am)</v>
      </c>
      <c r="E470" s="0" t="str">
        <f aca="false">references_description!G$33</f>
        <v>Na2SO4</v>
      </c>
      <c r="H470" s="0" t="n">
        <v>0.25</v>
      </c>
      <c r="K470" s="0" t="n">
        <v>0.0164</v>
      </c>
    </row>
    <row r="471" customFormat="false" ht="14.5" hidden="true" customHeight="false" outlineLevel="0" collapsed="false">
      <c r="A471" s="0" t="str">
        <f aca="false">references!B$10</f>
        <v>CHE/MAR1982</v>
      </c>
      <c r="B471" s="0" t="n">
        <v>26</v>
      </c>
      <c r="C471" s="0" t="n">
        <v>200</v>
      </c>
      <c r="D471" s="0" t="str">
        <f aca="false">references!G$10</f>
        <v>SiO2(am)</v>
      </c>
      <c r="E471" s="0" t="str">
        <f aca="false">references_description!G$33</f>
        <v>Na2SO4</v>
      </c>
      <c r="H471" s="0" t="n">
        <v>0.45</v>
      </c>
      <c r="K471" s="0" t="n">
        <v>0.0174</v>
      </c>
    </row>
    <row r="472" customFormat="false" ht="14.5" hidden="true" customHeight="false" outlineLevel="0" collapsed="false">
      <c r="A472" s="0" t="str">
        <f aca="false">references!B$10</f>
        <v>CHE/MAR1982</v>
      </c>
      <c r="B472" s="0" t="n">
        <v>27</v>
      </c>
      <c r="C472" s="0" t="n">
        <v>200</v>
      </c>
      <c r="D472" s="0" t="str">
        <f aca="false">references!G$10</f>
        <v>SiO2(am)</v>
      </c>
      <c r="E472" s="0" t="str">
        <f aca="false">references_description!G$33</f>
        <v>Na2SO4</v>
      </c>
      <c r="H472" s="0" t="n">
        <v>0.46</v>
      </c>
      <c r="K472" s="0" t="n">
        <v>0.0172</v>
      </c>
    </row>
    <row r="473" customFormat="false" ht="14.5" hidden="true" customHeight="false" outlineLevel="0" collapsed="false">
      <c r="A473" s="0" t="str">
        <f aca="false">references!B$10</f>
        <v>CHE/MAR1982</v>
      </c>
      <c r="B473" s="0" t="n">
        <v>28</v>
      </c>
      <c r="C473" s="0" t="n">
        <v>200</v>
      </c>
      <c r="D473" s="0" t="str">
        <f aca="false">references!G$10</f>
        <v>SiO2(am)</v>
      </c>
      <c r="E473" s="0" t="str">
        <f aca="false">references_description!G$33</f>
        <v>Na2SO4</v>
      </c>
      <c r="H473" s="0" t="n">
        <v>0.71</v>
      </c>
      <c r="K473" s="0" t="n">
        <v>0.018</v>
      </c>
    </row>
    <row r="474" customFormat="false" ht="14.5" hidden="true" customHeight="false" outlineLevel="0" collapsed="false">
      <c r="A474" s="0" t="str">
        <f aca="false">references!B$10</f>
        <v>CHE/MAR1982</v>
      </c>
      <c r="B474" s="0" t="n">
        <v>29</v>
      </c>
      <c r="C474" s="0" t="n">
        <v>200</v>
      </c>
      <c r="D474" s="0" t="str">
        <f aca="false">references!G$10</f>
        <v>SiO2(am)</v>
      </c>
      <c r="E474" s="0" t="str">
        <f aca="false">references_description!G$33</f>
        <v>Na2SO4</v>
      </c>
      <c r="H474" s="0" t="n">
        <v>0.89</v>
      </c>
      <c r="K474" s="0" t="n">
        <v>0.0178</v>
      </c>
    </row>
    <row r="475" customFormat="false" ht="14.5" hidden="true" customHeight="false" outlineLevel="0" collapsed="false">
      <c r="A475" s="0" t="str">
        <f aca="false">references!B$10</f>
        <v>CHE/MAR1982</v>
      </c>
      <c r="B475" s="0" t="n">
        <v>30</v>
      </c>
      <c r="C475" s="0" t="n">
        <v>200</v>
      </c>
      <c r="D475" s="0" t="str">
        <f aca="false">references!G$10</f>
        <v>SiO2(am)</v>
      </c>
      <c r="E475" s="0" t="str">
        <f aca="false">references_description!G$33</f>
        <v>Na2SO4</v>
      </c>
      <c r="H475" s="0" t="n">
        <v>0.91</v>
      </c>
      <c r="K475" s="0" t="n">
        <v>0.0181</v>
      </c>
    </row>
    <row r="476" customFormat="false" ht="14.5" hidden="true" customHeight="false" outlineLevel="0" collapsed="false">
      <c r="A476" s="0" t="str">
        <f aca="false">references!B$10</f>
        <v>CHE/MAR1982</v>
      </c>
      <c r="B476" s="0" t="n">
        <v>31</v>
      </c>
      <c r="C476" s="0" t="n">
        <v>200</v>
      </c>
      <c r="D476" s="0" t="str">
        <f aca="false">references!G$10</f>
        <v>SiO2(am)</v>
      </c>
      <c r="E476" s="0" t="str">
        <f aca="false">references_description!G$33</f>
        <v>Na2SO4</v>
      </c>
      <c r="H476" s="0" t="n">
        <v>1.28</v>
      </c>
      <c r="K476" s="0" t="n">
        <v>0.0177</v>
      </c>
    </row>
    <row r="477" customFormat="false" ht="14.5" hidden="true" customHeight="false" outlineLevel="0" collapsed="false">
      <c r="A477" s="0" t="str">
        <f aca="false">references!B$10</f>
        <v>CHE/MAR1982</v>
      </c>
      <c r="B477" s="0" t="n">
        <v>32</v>
      </c>
      <c r="C477" s="0" t="n">
        <v>200</v>
      </c>
      <c r="D477" s="0" t="str">
        <f aca="false">references!G$10</f>
        <v>SiO2(am)</v>
      </c>
      <c r="E477" s="0" t="str">
        <f aca="false">references_description!G$33</f>
        <v>Na2SO4</v>
      </c>
      <c r="H477" s="0" t="n">
        <v>1.3</v>
      </c>
      <c r="K477" s="0" t="n">
        <v>0.019</v>
      </c>
    </row>
    <row r="478" customFormat="false" ht="14.5" hidden="true" customHeight="false" outlineLevel="0" collapsed="false">
      <c r="A478" s="0" t="str">
        <f aca="false">references!B$10</f>
        <v>CHE/MAR1982</v>
      </c>
      <c r="B478" s="0" t="n">
        <v>33</v>
      </c>
      <c r="C478" s="0" t="n">
        <v>200</v>
      </c>
      <c r="D478" s="0" t="str">
        <f aca="false">references!G$10</f>
        <v>SiO2(am)</v>
      </c>
      <c r="E478" s="0" t="str">
        <f aca="false">references_description!G$33</f>
        <v>Na2SO4</v>
      </c>
      <c r="H478" s="0" t="n">
        <v>1.44</v>
      </c>
      <c r="K478" s="0" t="n">
        <v>0.0188</v>
      </c>
    </row>
    <row r="479" customFormat="false" ht="14.5" hidden="true" customHeight="false" outlineLevel="0" collapsed="false">
      <c r="A479" s="0" t="str">
        <f aca="false">references!B$10</f>
        <v>CHE/MAR1982</v>
      </c>
      <c r="B479" s="0" t="n">
        <v>34</v>
      </c>
      <c r="C479" s="0" t="n">
        <v>200</v>
      </c>
      <c r="D479" s="0" t="str">
        <f aca="false">references!G$10</f>
        <v>SiO2(am)</v>
      </c>
      <c r="E479" s="0" t="str">
        <f aca="false">references_description!G$33</f>
        <v>Na2SO4</v>
      </c>
      <c r="H479" s="0" t="n">
        <v>3.11</v>
      </c>
      <c r="K479" s="0" t="n">
        <v>0.0211</v>
      </c>
    </row>
    <row r="480" customFormat="false" ht="14.5" hidden="true" customHeight="false" outlineLevel="0" collapsed="false">
      <c r="A480" s="0" t="str">
        <f aca="false">references!B$10</f>
        <v>CHE/MAR1982</v>
      </c>
      <c r="B480" s="0" t="n">
        <v>35</v>
      </c>
      <c r="C480" s="0" t="n">
        <v>250</v>
      </c>
      <c r="D480" s="0" t="str">
        <f aca="false">references!G$10</f>
        <v>SiO2(am)</v>
      </c>
      <c r="E480" s="0" t="str">
        <f aca="false">references_description!G$33</f>
        <v>Na2SO4</v>
      </c>
      <c r="H480" s="0" t="n">
        <v>0.07</v>
      </c>
      <c r="K480" s="0" t="n">
        <v>0.0215</v>
      </c>
    </row>
    <row r="481" customFormat="false" ht="14.5" hidden="true" customHeight="false" outlineLevel="0" collapsed="false">
      <c r="A481" s="0" t="str">
        <f aca="false">references!B$10</f>
        <v>CHE/MAR1982</v>
      </c>
      <c r="B481" s="0" t="n">
        <v>36</v>
      </c>
      <c r="C481" s="0" t="n">
        <v>250</v>
      </c>
      <c r="D481" s="0" t="str">
        <f aca="false">references!G$10</f>
        <v>SiO2(am)</v>
      </c>
      <c r="E481" s="0" t="str">
        <f aca="false">references_description!G$33</f>
        <v>Na2SO4</v>
      </c>
      <c r="H481" s="0" t="n">
        <v>0.25</v>
      </c>
      <c r="K481" s="0" t="n">
        <v>0.0221</v>
      </c>
    </row>
    <row r="482" customFormat="false" ht="14.5" hidden="true" customHeight="false" outlineLevel="0" collapsed="false">
      <c r="A482" s="0" t="str">
        <f aca="false">references!B$10</f>
        <v>CHE/MAR1982</v>
      </c>
      <c r="B482" s="0" t="n">
        <v>37</v>
      </c>
      <c r="C482" s="0" t="n">
        <v>250</v>
      </c>
      <c r="D482" s="0" t="str">
        <f aca="false">references!G$10</f>
        <v>SiO2(am)</v>
      </c>
      <c r="E482" s="0" t="str">
        <f aca="false">references_description!G$33</f>
        <v>Na2SO4</v>
      </c>
      <c r="H482" s="0" t="n">
        <v>0.46</v>
      </c>
      <c r="K482" s="0" t="n">
        <v>0.0244</v>
      </c>
    </row>
    <row r="483" customFormat="false" ht="14.5" hidden="true" customHeight="false" outlineLevel="0" collapsed="false">
      <c r="A483" s="0" t="str">
        <f aca="false">references!B$10</f>
        <v>CHE/MAR1982</v>
      </c>
      <c r="B483" s="0" t="n">
        <v>38</v>
      </c>
      <c r="C483" s="0" t="n">
        <v>250</v>
      </c>
      <c r="D483" s="0" t="str">
        <f aca="false">references!G$10</f>
        <v>SiO2(am)</v>
      </c>
      <c r="E483" s="0" t="str">
        <f aca="false">references_description!G$33</f>
        <v>Na2SO4</v>
      </c>
      <c r="H483" s="0" t="n">
        <v>0.76</v>
      </c>
      <c r="K483" s="0" t="n">
        <v>0.0256</v>
      </c>
    </row>
    <row r="484" customFormat="false" ht="14.5" hidden="false" customHeight="false" outlineLevel="0" collapsed="false">
      <c r="A484" s="0" t="str">
        <f aca="false">references!B$10</f>
        <v>CHE/MAR1982</v>
      </c>
      <c r="B484" s="0" t="n">
        <v>39</v>
      </c>
      <c r="C484" s="0" t="n">
        <v>250</v>
      </c>
      <c r="D484" s="0" t="str">
        <f aca="false">references!G$10</f>
        <v>SiO2(am)</v>
      </c>
      <c r="E484" s="0" t="str">
        <f aca="false">references_description!G$33</f>
        <v>Na2SO4</v>
      </c>
      <c r="H484" s="0" t="n">
        <v>0.92</v>
      </c>
      <c r="K484" s="0" t="n">
        <v>0.0261</v>
      </c>
    </row>
    <row r="485" customFormat="false" ht="14.5" hidden="false" customHeight="false" outlineLevel="0" collapsed="false">
      <c r="A485" s="0" t="str">
        <f aca="false">references!B$10</f>
        <v>CHE/MAR1982</v>
      </c>
      <c r="B485" s="0" t="n">
        <v>40</v>
      </c>
      <c r="C485" s="0" t="n">
        <v>250</v>
      </c>
      <c r="D485" s="0" t="str">
        <f aca="false">references!G$10</f>
        <v>SiO2(am)</v>
      </c>
      <c r="E485" s="0" t="str">
        <f aca="false">references_description!G$33</f>
        <v>Na2SO4</v>
      </c>
      <c r="H485" s="0" t="n">
        <v>1.34</v>
      </c>
      <c r="K485" s="0" t="n">
        <v>0.0274</v>
      </c>
    </row>
    <row r="486" customFormat="false" ht="14.5" hidden="false" customHeight="false" outlineLevel="0" collapsed="false">
      <c r="A486" s="0" t="str">
        <f aca="false">references!B$10</f>
        <v>CHE/MAR1982</v>
      </c>
      <c r="B486" s="0" t="n">
        <v>41</v>
      </c>
      <c r="C486" s="0" t="n">
        <v>250</v>
      </c>
      <c r="D486" s="0" t="str">
        <f aca="false">references!G$10</f>
        <v>SiO2(am)</v>
      </c>
      <c r="E486" s="0" t="str">
        <f aca="false">references_description!G$33</f>
        <v>Na2SO4</v>
      </c>
      <c r="H486" s="0" t="n">
        <v>1.4</v>
      </c>
      <c r="K486" s="0" t="n">
        <v>0.0271</v>
      </c>
    </row>
    <row r="487" customFormat="false" ht="14.5" hidden="false" customHeight="false" outlineLevel="0" collapsed="false">
      <c r="A487" s="0" t="str">
        <f aca="false">references!B$10</f>
        <v>CHE/MAR1982</v>
      </c>
      <c r="B487" s="0" t="n">
        <v>42</v>
      </c>
      <c r="C487" s="0" t="n">
        <v>250</v>
      </c>
      <c r="D487" s="0" t="str">
        <f aca="false">references!G$10</f>
        <v>SiO2(am)</v>
      </c>
      <c r="E487" s="0" t="str">
        <f aca="false">references_description!G$33</f>
        <v>Na2SO4</v>
      </c>
      <c r="H487" s="0" t="n">
        <v>1.46</v>
      </c>
      <c r="K487" s="0" t="n">
        <v>0.0272</v>
      </c>
    </row>
    <row r="488" customFormat="false" ht="14.5" hidden="false" customHeight="false" outlineLevel="0" collapsed="false">
      <c r="A488" s="0" t="str">
        <f aca="false">references!B$10</f>
        <v>CHE/MAR1982</v>
      </c>
      <c r="B488" s="0" t="n">
        <v>43</v>
      </c>
      <c r="C488" s="0" t="n">
        <v>250</v>
      </c>
      <c r="D488" s="0" t="str">
        <f aca="false">references!G$10</f>
        <v>SiO2(am)</v>
      </c>
      <c r="E488" s="0" t="str">
        <f aca="false">references_description!G$33</f>
        <v>Na2SO4</v>
      </c>
      <c r="H488" s="0" t="n">
        <v>2.2</v>
      </c>
      <c r="K488" s="0" t="n">
        <v>0.0296</v>
      </c>
    </row>
    <row r="489" customFormat="false" ht="14.5" hidden="false" customHeight="false" outlineLevel="0" collapsed="false">
      <c r="A489" s="0" t="str">
        <f aca="false">references!B$10</f>
        <v>CHE/MAR1982</v>
      </c>
      <c r="B489" s="0" t="n">
        <v>44</v>
      </c>
      <c r="C489" s="0" t="n">
        <v>250</v>
      </c>
      <c r="D489" s="0" t="str">
        <f aca="false">references!G$10</f>
        <v>SiO2(am)</v>
      </c>
      <c r="E489" s="0" t="str">
        <f aca="false">references_description!G$33</f>
        <v>Na2SO4</v>
      </c>
      <c r="H489" s="0" t="n">
        <v>1.1</v>
      </c>
      <c r="K489" s="0" t="n">
        <v>0.0319</v>
      </c>
    </row>
    <row r="490" customFormat="false" ht="14.5" hidden="false" customHeight="false" outlineLevel="0" collapsed="false">
      <c r="A490" s="0" t="str">
        <f aca="false">references!B$10</f>
        <v>CHE/MAR1982</v>
      </c>
      <c r="B490" s="0" t="n">
        <v>45</v>
      </c>
      <c r="C490" s="0" t="n">
        <v>275</v>
      </c>
      <c r="D490" s="0" t="str">
        <f aca="false">references!G$10</f>
        <v>SiO2(am)</v>
      </c>
      <c r="E490" s="0" t="str">
        <f aca="false">references_description!G$33</f>
        <v>Na2SO4</v>
      </c>
      <c r="H490" s="0" t="n">
        <v>0.14</v>
      </c>
      <c r="K490" s="0" t="n">
        <v>0.0262</v>
      </c>
    </row>
    <row r="491" customFormat="false" ht="14.5" hidden="false" customHeight="false" outlineLevel="0" collapsed="false">
      <c r="A491" s="0" t="str">
        <f aca="false">references!B$10</f>
        <v>CHE/MAR1982</v>
      </c>
      <c r="B491" s="0" t="n">
        <v>46</v>
      </c>
      <c r="C491" s="0" t="n">
        <v>275</v>
      </c>
      <c r="D491" s="0" t="str">
        <f aca="false">references!G$10</f>
        <v>SiO2(am)</v>
      </c>
      <c r="E491" s="0" t="str">
        <f aca="false">references_description!G$33</f>
        <v>Na2SO4</v>
      </c>
      <c r="H491" s="0" t="n">
        <v>0.14</v>
      </c>
      <c r="K491" s="0" t="n">
        <v>0.0262</v>
      </c>
    </row>
    <row r="492" customFormat="false" ht="14.5" hidden="false" customHeight="false" outlineLevel="0" collapsed="false">
      <c r="A492" s="0" t="str">
        <f aca="false">references!B$10</f>
        <v>CHE/MAR1982</v>
      </c>
      <c r="B492" s="0" t="n">
        <v>47</v>
      </c>
      <c r="C492" s="0" t="n">
        <v>275</v>
      </c>
      <c r="D492" s="0" t="str">
        <f aca="false">references!G$10</f>
        <v>SiO2(am)</v>
      </c>
      <c r="E492" s="0" t="str">
        <f aca="false">references_description!G$33</f>
        <v>Na2SO4</v>
      </c>
      <c r="H492" s="0" t="n">
        <v>0.14</v>
      </c>
      <c r="K492" s="0" t="n">
        <v>0.026</v>
      </c>
    </row>
    <row r="493" customFormat="false" ht="14.5" hidden="false" customHeight="false" outlineLevel="0" collapsed="false">
      <c r="A493" s="0" t="str">
        <f aca="false">references!B$10</f>
        <v>CHE/MAR1982</v>
      </c>
      <c r="B493" s="0" t="n">
        <v>48</v>
      </c>
      <c r="C493" s="0" t="n">
        <v>275</v>
      </c>
      <c r="D493" s="0" t="str">
        <f aca="false">references!G$10</f>
        <v>SiO2(am)</v>
      </c>
      <c r="E493" s="0" t="str">
        <f aca="false">references_description!G$33</f>
        <v>Na2SO4</v>
      </c>
      <c r="H493" s="0" t="n">
        <v>0.92</v>
      </c>
      <c r="K493" s="0" t="n">
        <v>0.0314</v>
      </c>
    </row>
    <row r="494" customFormat="false" ht="14.5" hidden="false" customHeight="false" outlineLevel="0" collapsed="false">
      <c r="A494" s="0" t="str">
        <f aca="false">references!B$10</f>
        <v>CHE/MAR1982</v>
      </c>
      <c r="B494" s="0" t="n">
        <v>49</v>
      </c>
      <c r="C494" s="0" t="n">
        <v>275</v>
      </c>
      <c r="D494" s="0" t="str">
        <f aca="false">references!G$10</f>
        <v>SiO2(am)</v>
      </c>
      <c r="E494" s="0" t="str">
        <f aca="false">references_description!G$33</f>
        <v>Na2SO4</v>
      </c>
      <c r="H494" s="0" t="n">
        <v>0.92</v>
      </c>
      <c r="K494" s="0" t="n">
        <v>0.031</v>
      </c>
    </row>
    <row r="495" customFormat="false" ht="14.5" hidden="false" customHeight="false" outlineLevel="0" collapsed="false">
      <c r="A495" s="0" t="str">
        <f aca="false">references!B$10</f>
        <v>CHE/MAR1982</v>
      </c>
      <c r="B495" s="0" t="n">
        <v>50</v>
      </c>
      <c r="C495" s="0" t="n">
        <v>300</v>
      </c>
      <c r="D495" s="0" t="str">
        <f aca="false">references!G$10</f>
        <v>SiO2(am)</v>
      </c>
      <c r="E495" s="0" t="str">
        <f aca="false">references_description!G$33</f>
        <v>Na2SO4</v>
      </c>
      <c r="H495" s="15" t="n">
        <v>0.07</v>
      </c>
      <c r="K495" s="0" t="n">
        <v>0.0258</v>
      </c>
    </row>
    <row r="496" customFormat="false" ht="14.5" hidden="false" customHeight="false" outlineLevel="0" collapsed="false">
      <c r="A496" s="0" t="str">
        <f aca="false">references!B$10</f>
        <v>CHE/MAR1982</v>
      </c>
      <c r="B496" s="0" t="n">
        <v>51</v>
      </c>
      <c r="C496" s="0" t="n">
        <v>300</v>
      </c>
      <c r="D496" s="0" t="str">
        <f aca="false">references!G$10</f>
        <v>SiO2(am)</v>
      </c>
      <c r="E496" s="0" t="str">
        <f aca="false">references_description!G$33</f>
        <v>Na2SO4</v>
      </c>
      <c r="H496" s="15" t="n">
        <v>0.14</v>
      </c>
      <c r="K496" s="0" t="n">
        <v>0.0286</v>
      </c>
    </row>
    <row r="497" customFormat="false" ht="14.5" hidden="false" customHeight="false" outlineLevel="0" collapsed="false">
      <c r="A497" s="0" t="str">
        <f aca="false">references!B$10</f>
        <v>CHE/MAR1982</v>
      </c>
      <c r="B497" s="0" t="n">
        <v>52</v>
      </c>
      <c r="C497" s="0" t="n">
        <v>300</v>
      </c>
      <c r="D497" s="0" t="str">
        <f aca="false">references!G$10</f>
        <v>SiO2(am)</v>
      </c>
      <c r="E497" s="0" t="str">
        <f aca="false">references_description!G$33</f>
        <v>Na2SO4</v>
      </c>
      <c r="H497" s="15" t="n">
        <v>0.76</v>
      </c>
      <c r="K497" s="0" t="n">
        <v>0.0322</v>
      </c>
    </row>
    <row r="498" customFormat="false" ht="14.5" hidden="false" customHeight="false" outlineLevel="0" collapsed="false">
      <c r="A498" s="0" t="str">
        <f aca="false">references!B$10</f>
        <v>CHE/MAR1982</v>
      </c>
      <c r="B498" s="0" t="n">
        <v>53</v>
      </c>
      <c r="C498" s="0" t="n">
        <v>300</v>
      </c>
      <c r="D498" s="0" t="str">
        <f aca="false">references!G$10</f>
        <v>SiO2(am)</v>
      </c>
      <c r="E498" s="0" t="str">
        <f aca="false">references_description!G$33</f>
        <v>Na2SO4</v>
      </c>
      <c r="H498" s="15" t="n">
        <v>0.95</v>
      </c>
      <c r="K498" s="0" t="n">
        <v>0.0361</v>
      </c>
    </row>
    <row r="499" customFormat="false" ht="14.5" hidden="false" customHeight="false" outlineLevel="0" collapsed="false">
      <c r="A499" s="0" t="str">
        <f aca="false">references!B$10</f>
        <v>CHE/MAR1982</v>
      </c>
      <c r="B499" s="0" t="n">
        <v>54</v>
      </c>
      <c r="C499" s="0" t="n">
        <v>300</v>
      </c>
      <c r="D499" s="0" t="str">
        <f aca="false">references!G$10</f>
        <v>SiO2(am)</v>
      </c>
      <c r="E499" s="0" t="str">
        <f aca="false">references_description!G$33</f>
        <v>Na2SO4</v>
      </c>
      <c r="H499" s="15" t="n">
        <v>1.55</v>
      </c>
      <c r="K499" s="0" t="n">
        <v>0.0377</v>
      </c>
    </row>
    <row r="500" customFormat="false" ht="14.5" hidden="false" customHeight="false" outlineLevel="0" collapsed="false">
      <c r="A500" s="0" t="str">
        <f aca="false">references!B$10</f>
        <v>CHE/MAR1982</v>
      </c>
      <c r="B500" s="0" t="n">
        <v>55</v>
      </c>
      <c r="C500" s="0" t="n">
        <v>300</v>
      </c>
      <c r="D500" s="0" t="str">
        <f aca="false">references!G$10</f>
        <v>SiO2(am)</v>
      </c>
      <c r="E500" s="0" t="str">
        <f aca="false">references_description!G$33</f>
        <v>Na2SO4</v>
      </c>
      <c r="H500" s="15" t="n">
        <v>1.62</v>
      </c>
      <c r="K500" s="0" t="n">
        <v>0.0399</v>
      </c>
    </row>
    <row r="501" customFormat="false" ht="14.5" hidden="false" customHeight="false" outlineLevel="0" collapsed="false">
      <c r="A501" s="0" t="str">
        <f aca="false">references!B$10</f>
        <v>CHE/MAR1982</v>
      </c>
      <c r="B501" s="0" t="n">
        <v>56</v>
      </c>
      <c r="C501" s="0" t="n">
        <v>350</v>
      </c>
      <c r="D501" s="0" t="str">
        <f aca="false">references!G$10</f>
        <v>SiO2(am)</v>
      </c>
      <c r="E501" s="0" t="str">
        <f aca="false">references_description!G$33</f>
        <v>Na2SO4</v>
      </c>
      <c r="H501" s="15" t="n">
        <v>0.07</v>
      </c>
      <c r="K501" s="0" t="n">
        <v>0.0278</v>
      </c>
    </row>
    <row r="550" customFormat="false" ht="14.5" hidden="true" customHeight="false" outlineLevel="0" collapsed="false">
      <c r="A550" s="0" t="str">
        <f aca="false">references!B$10</f>
        <v>CHE/MAR1982</v>
      </c>
      <c r="B550" s="0" t="n">
        <v>1</v>
      </c>
      <c r="C550" s="0" t="n">
        <v>100</v>
      </c>
      <c r="D550" s="0" t="str">
        <f aca="false">references!G$10</f>
        <v>SiO2(am)</v>
      </c>
      <c r="E550" s="0" t="str">
        <f aca="false">references_description!G$35</f>
        <v>MgSO4</v>
      </c>
      <c r="H550" s="0" t="n">
        <v>0.06</v>
      </c>
      <c r="K550" s="0" t="n">
        <v>0.00602</v>
      </c>
    </row>
    <row r="551" customFormat="false" ht="14.5" hidden="true" customHeight="false" outlineLevel="0" collapsed="false">
      <c r="A551" s="0" t="str">
        <f aca="false">references!B$10</f>
        <v>CHE/MAR1982</v>
      </c>
      <c r="B551" s="0" t="n">
        <v>2</v>
      </c>
      <c r="C551" s="0" t="n">
        <v>100</v>
      </c>
      <c r="D551" s="0" t="str">
        <f aca="false">references!G$10</f>
        <v>SiO2(am)</v>
      </c>
      <c r="E551" s="0" t="str">
        <f aca="false">references_description!G$35</f>
        <v>MgSO4</v>
      </c>
      <c r="H551" s="0" t="n">
        <v>0.64</v>
      </c>
      <c r="K551" s="0" t="n">
        <v>0.0056</v>
      </c>
    </row>
    <row r="552" customFormat="false" ht="14.5" hidden="true" customHeight="false" outlineLevel="0" collapsed="false">
      <c r="A552" s="0" t="str">
        <f aca="false">references!B$10</f>
        <v>CHE/MAR1982</v>
      </c>
      <c r="B552" s="0" t="n">
        <v>3</v>
      </c>
      <c r="C552" s="0" t="n">
        <v>100</v>
      </c>
      <c r="D552" s="0" t="str">
        <f aca="false">references!G$10</f>
        <v>SiO2(am)</v>
      </c>
      <c r="E552" s="0" t="str">
        <f aca="false">references_description!G$35</f>
        <v>MgSO4</v>
      </c>
      <c r="H552" s="0" t="n">
        <v>1</v>
      </c>
      <c r="K552" s="0" t="n">
        <v>0.00489</v>
      </c>
    </row>
    <row r="553" customFormat="false" ht="14.5" hidden="true" customHeight="false" outlineLevel="0" collapsed="false">
      <c r="A553" s="0" t="str">
        <f aca="false">references!B$10</f>
        <v>CHE/MAR1982</v>
      </c>
      <c r="B553" s="0" t="n">
        <v>4</v>
      </c>
      <c r="C553" s="0" t="n">
        <v>100</v>
      </c>
      <c r="D553" s="0" t="str">
        <f aca="false">references!G$10</f>
        <v>SiO2(am)</v>
      </c>
      <c r="E553" s="0" t="str">
        <f aca="false">references_description!G$35</f>
        <v>MgSO4</v>
      </c>
      <c r="H553" s="0" t="n">
        <v>1.2</v>
      </c>
      <c r="K553" s="0" t="n">
        <v>0.00433</v>
      </c>
    </row>
    <row r="554" customFormat="false" ht="14.5" hidden="true" customHeight="false" outlineLevel="0" collapsed="false">
      <c r="A554" s="0" t="str">
        <f aca="false">references!B$10</f>
        <v>CHE/MAR1982</v>
      </c>
      <c r="B554" s="0" t="n">
        <v>5</v>
      </c>
      <c r="C554" s="0" t="n">
        <v>100</v>
      </c>
      <c r="D554" s="0" t="str">
        <f aca="false">references!G$10</f>
        <v>SiO2(am)</v>
      </c>
      <c r="E554" s="0" t="str">
        <f aca="false">references_description!G$35</f>
        <v>MgSO4</v>
      </c>
      <c r="H554" s="0" t="n">
        <v>1.31</v>
      </c>
      <c r="K554" s="0" t="n">
        <v>0.00502</v>
      </c>
    </row>
    <row r="555" customFormat="false" ht="14.5" hidden="true" customHeight="false" outlineLevel="0" collapsed="false">
      <c r="A555" s="0" t="str">
        <f aca="false">references!B$10</f>
        <v>CHE/MAR1982</v>
      </c>
      <c r="B555" s="0" t="n">
        <v>6</v>
      </c>
      <c r="C555" s="0" t="n">
        <v>100</v>
      </c>
      <c r="D555" s="0" t="str">
        <f aca="false">references!G$10</f>
        <v>SiO2(am)</v>
      </c>
      <c r="E555" s="0" t="str">
        <f aca="false">references_description!G$35</f>
        <v>MgSO4</v>
      </c>
      <c r="H555" s="0" t="n">
        <v>1.92</v>
      </c>
      <c r="K555" s="0" t="n">
        <v>0.00463</v>
      </c>
    </row>
    <row r="556" customFormat="false" ht="14.5" hidden="true" customHeight="false" outlineLevel="0" collapsed="false">
      <c r="A556" s="0" t="str">
        <f aca="false">references!B$10</f>
        <v>CHE/MAR1982</v>
      </c>
      <c r="B556" s="0" t="n">
        <v>7</v>
      </c>
      <c r="C556" s="0" t="n">
        <v>100</v>
      </c>
      <c r="D556" s="0" t="str">
        <f aca="false">references!G$10</f>
        <v>SiO2(am)</v>
      </c>
      <c r="E556" s="0" t="str">
        <f aca="false">references_description!G$35</f>
        <v>MgSO4</v>
      </c>
      <c r="H556" s="0" t="n">
        <v>2.27</v>
      </c>
      <c r="K556" s="0" t="n">
        <v>0.00354</v>
      </c>
    </row>
    <row r="557" customFormat="false" ht="14.5" hidden="true" customHeight="false" outlineLevel="0" collapsed="false">
      <c r="A557" s="0" t="str">
        <f aca="false">references!B$10</f>
        <v>CHE/MAR1982</v>
      </c>
      <c r="B557" s="0" t="n">
        <v>8</v>
      </c>
      <c r="C557" s="0" t="n">
        <v>100</v>
      </c>
      <c r="D557" s="0" t="str">
        <f aca="false">references!G$10</f>
        <v>SiO2(am)</v>
      </c>
      <c r="E557" s="0" t="str">
        <f aca="false">references_description!G$35</f>
        <v>MgSO4</v>
      </c>
      <c r="H557" s="0" t="n">
        <v>3.61</v>
      </c>
      <c r="K557" s="0" t="n">
        <v>0.00372</v>
      </c>
    </row>
    <row r="558" customFormat="false" ht="14.5" hidden="true" customHeight="false" outlineLevel="0" collapsed="false">
      <c r="A558" s="0" t="str">
        <f aca="false">references!B$10</f>
        <v>CHE/MAR1982</v>
      </c>
      <c r="B558" s="0" t="n">
        <v>9</v>
      </c>
      <c r="C558" s="0" t="n">
        <v>150</v>
      </c>
      <c r="D558" s="0" t="str">
        <f aca="false">references!G$10</f>
        <v>SiO2(am)</v>
      </c>
      <c r="E558" s="0" t="str">
        <f aca="false">references_description!G$35</f>
        <v>MgSO4</v>
      </c>
      <c r="H558" s="0" t="n">
        <v>0.06</v>
      </c>
      <c r="K558" s="0" t="n">
        <v>0.00984</v>
      </c>
    </row>
    <row r="559" customFormat="false" ht="14.5" hidden="true" customHeight="false" outlineLevel="0" collapsed="false">
      <c r="A559" s="0" t="str">
        <f aca="false">references!B$10</f>
        <v>CHE/MAR1982</v>
      </c>
      <c r="B559" s="0" t="n">
        <v>10</v>
      </c>
      <c r="C559" s="0" t="n">
        <v>150</v>
      </c>
      <c r="D559" s="0" t="str">
        <f aca="false">references!G$10</f>
        <v>SiO2(am)</v>
      </c>
      <c r="E559" s="0" t="str">
        <f aca="false">references_description!G$35</f>
        <v>MgSO4</v>
      </c>
      <c r="H559" s="0" t="n">
        <v>0.06</v>
      </c>
      <c r="K559" s="0" t="n">
        <v>0.00937</v>
      </c>
    </row>
    <row r="560" customFormat="false" ht="14.5" hidden="true" customHeight="false" outlineLevel="0" collapsed="false">
      <c r="A560" s="0" t="str">
        <f aca="false">references!B$10</f>
        <v>CHE/MAR1982</v>
      </c>
      <c r="B560" s="0" t="n">
        <v>11</v>
      </c>
      <c r="C560" s="0" t="n">
        <v>150</v>
      </c>
      <c r="D560" s="0" t="str">
        <f aca="false">references!G$10</f>
        <v>SiO2(am)</v>
      </c>
      <c r="E560" s="0" t="str">
        <f aca="false">references_description!G$35</f>
        <v>MgSO4</v>
      </c>
      <c r="H560" s="0" t="n">
        <v>0.06</v>
      </c>
      <c r="K560" s="0" t="n">
        <v>0.00939</v>
      </c>
    </row>
    <row r="561" customFormat="false" ht="14.5" hidden="true" customHeight="false" outlineLevel="0" collapsed="false">
      <c r="A561" s="0" t="str">
        <f aca="false">references!B$10</f>
        <v>CHE/MAR1982</v>
      </c>
      <c r="B561" s="0" t="n">
        <v>12</v>
      </c>
      <c r="C561" s="0" t="n">
        <v>150</v>
      </c>
      <c r="D561" s="0" t="str">
        <f aca="false">references!G$10</f>
        <v>SiO2(am)</v>
      </c>
      <c r="E561" s="0" t="str">
        <f aca="false">references_description!G$35</f>
        <v>MgSO4</v>
      </c>
      <c r="H561" s="0" t="n">
        <v>0.64</v>
      </c>
      <c r="K561" s="0" t="n">
        <v>0.00958</v>
      </c>
    </row>
    <row r="562" customFormat="false" ht="14.5" hidden="true" customHeight="false" outlineLevel="0" collapsed="false">
      <c r="A562" s="0" t="str">
        <f aca="false">references!B$10</f>
        <v>CHE/MAR1982</v>
      </c>
      <c r="B562" s="0" t="n">
        <v>13</v>
      </c>
      <c r="C562" s="0" t="n">
        <v>150</v>
      </c>
      <c r="D562" s="0" t="str">
        <f aca="false">references!G$10</f>
        <v>SiO2(am)</v>
      </c>
      <c r="E562" s="0" t="str">
        <f aca="false">references_description!G$35</f>
        <v>MgSO4</v>
      </c>
      <c r="H562" s="0" t="n">
        <v>0.64</v>
      </c>
      <c r="K562" s="0" t="n">
        <v>0.00958</v>
      </c>
    </row>
    <row r="563" customFormat="false" ht="14.5" hidden="true" customHeight="false" outlineLevel="0" collapsed="false">
      <c r="A563" s="0" t="str">
        <f aca="false">references!B$10</f>
        <v>CHE/MAR1982</v>
      </c>
      <c r="B563" s="0" t="n">
        <v>14</v>
      </c>
      <c r="C563" s="0" t="n">
        <v>150</v>
      </c>
      <c r="D563" s="0" t="str">
        <f aca="false">references!G$10</f>
        <v>SiO2(am)</v>
      </c>
      <c r="E563" s="0" t="str">
        <f aca="false">references_description!G$35</f>
        <v>MgSO4</v>
      </c>
      <c r="H563" s="0" t="n">
        <v>0.64</v>
      </c>
      <c r="K563" s="0" t="n">
        <v>0.00913</v>
      </c>
    </row>
    <row r="564" customFormat="false" ht="14.5" hidden="true" customHeight="false" outlineLevel="0" collapsed="false">
      <c r="A564" s="0" t="str">
        <f aca="false">references!B$10</f>
        <v>CHE/MAR1982</v>
      </c>
      <c r="B564" s="0" t="n">
        <v>15</v>
      </c>
      <c r="C564" s="0" t="n">
        <v>150</v>
      </c>
      <c r="D564" s="0" t="str">
        <f aca="false">references!G$10</f>
        <v>SiO2(am)</v>
      </c>
      <c r="E564" s="0" t="str">
        <f aca="false">references_description!G$35</f>
        <v>MgSO4</v>
      </c>
      <c r="H564" s="0" t="n">
        <v>1</v>
      </c>
      <c r="K564" s="0" t="n">
        <v>0.00872</v>
      </c>
    </row>
    <row r="565" customFormat="false" ht="14.5" hidden="true" customHeight="false" outlineLevel="0" collapsed="false">
      <c r="A565" s="0" t="str">
        <f aca="false">references!B$10</f>
        <v>CHE/MAR1982</v>
      </c>
      <c r="B565" s="0" t="n">
        <v>16</v>
      </c>
      <c r="C565" s="0" t="n">
        <v>150</v>
      </c>
      <c r="D565" s="0" t="str">
        <f aca="false">references!G$10</f>
        <v>SiO2(am)</v>
      </c>
      <c r="E565" s="0" t="str">
        <f aca="false">references_description!G$35</f>
        <v>MgSO4</v>
      </c>
      <c r="H565" s="0" t="n">
        <v>1</v>
      </c>
      <c r="K565" s="0" t="n">
        <v>0.0086</v>
      </c>
    </row>
    <row r="566" customFormat="false" ht="14.5" hidden="true" customHeight="false" outlineLevel="0" collapsed="false">
      <c r="A566" s="0" t="str">
        <f aca="false">references!B$10</f>
        <v>CHE/MAR1982</v>
      </c>
      <c r="B566" s="0" t="n">
        <v>17</v>
      </c>
      <c r="C566" s="0" t="n">
        <v>150</v>
      </c>
      <c r="D566" s="0" t="str">
        <f aca="false">references!G$10</f>
        <v>SiO2(am)</v>
      </c>
      <c r="E566" s="0" t="str">
        <f aca="false">references_description!G$35</f>
        <v>MgSO4</v>
      </c>
      <c r="H566" s="0" t="n">
        <v>1</v>
      </c>
      <c r="K566" s="0" t="n">
        <v>0.00864</v>
      </c>
    </row>
    <row r="567" customFormat="false" ht="14.5" hidden="true" customHeight="false" outlineLevel="0" collapsed="false">
      <c r="A567" s="0" t="str">
        <f aca="false">references!B$10</f>
        <v>CHE/MAR1982</v>
      </c>
      <c r="B567" s="0" t="n">
        <v>18</v>
      </c>
      <c r="C567" s="0" t="n">
        <v>150</v>
      </c>
      <c r="D567" s="0" t="str">
        <f aca="false">references!G$10</f>
        <v>SiO2(am)</v>
      </c>
      <c r="E567" s="0" t="str">
        <f aca="false">references_description!G$35</f>
        <v>MgSO4</v>
      </c>
      <c r="H567" s="0" t="n">
        <v>1.2</v>
      </c>
      <c r="K567" s="0" t="n">
        <v>0.00859</v>
      </c>
    </row>
    <row r="568" customFormat="false" ht="14.5" hidden="true" customHeight="false" outlineLevel="0" collapsed="false">
      <c r="A568" s="0" t="str">
        <f aca="false">references!B$10</f>
        <v>CHE/MAR1982</v>
      </c>
      <c r="B568" s="0" t="n">
        <v>19</v>
      </c>
      <c r="C568" s="0" t="n">
        <v>150</v>
      </c>
      <c r="D568" s="0" t="str">
        <f aca="false">references!G$10</f>
        <v>SiO2(am)</v>
      </c>
      <c r="E568" s="0" t="str">
        <f aca="false">references_description!G$35</f>
        <v>MgSO4</v>
      </c>
      <c r="H568" s="0" t="n">
        <v>1.39</v>
      </c>
      <c r="K568" s="0" t="n">
        <v>0.00847</v>
      </c>
    </row>
    <row r="569" customFormat="false" ht="14.5" hidden="true" customHeight="false" outlineLevel="0" collapsed="false">
      <c r="A569" s="0" t="str">
        <f aca="false">references!B$10</f>
        <v>CHE/MAR1982</v>
      </c>
      <c r="B569" s="0" t="n">
        <v>20</v>
      </c>
      <c r="C569" s="0" t="n">
        <v>150</v>
      </c>
      <c r="D569" s="0" t="str">
        <f aca="false">references!G$10</f>
        <v>SiO2(am)</v>
      </c>
      <c r="E569" s="0" t="str">
        <f aca="false">references_description!G$35</f>
        <v>MgSO4</v>
      </c>
      <c r="H569" s="0" t="n">
        <v>1.39</v>
      </c>
      <c r="K569" s="0" t="n">
        <v>0.00858</v>
      </c>
    </row>
    <row r="570" customFormat="false" ht="14.5" hidden="true" customHeight="false" outlineLevel="0" collapsed="false">
      <c r="A570" s="0" t="str">
        <f aca="false">references!B$10</f>
        <v>CHE/MAR1982</v>
      </c>
      <c r="B570" s="0" t="n">
        <v>21</v>
      </c>
      <c r="C570" s="0" t="n">
        <v>150</v>
      </c>
      <c r="D570" s="0" t="str">
        <f aca="false">references!G$10</f>
        <v>SiO2(am)</v>
      </c>
      <c r="E570" s="0" t="str">
        <f aca="false">references_description!G$35</f>
        <v>MgSO4</v>
      </c>
      <c r="H570" s="0" t="n">
        <v>1.57</v>
      </c>
      <c r="K570" s="0" t="n">
        <v>0.00834</v>
      </c>
    </row>
    <row r="571" customFormat="false" ht="14.5" hidden="true" customHeight="false" outlineLevel="0" collapsed="false">
      <c r="A571" s="0" t="str">
        <f aca="false">references!B$10</f>
        <v>CHE/MAR1982</v>
      </c>
      <c r="B571" s="0" t="n">
        <v>22</v>
      </c>
      <c r="C571" s="0" t="n">
        <v>150</v>
      </c>
      <c r="D571" s="0" t="str">
        <f aca="false">references!G$10</f>
        <v>SiO2(am)</v>
      </c>
      <c r="E571" s="0" t="str">
        <f aca="false">references_description!G$35</f>
        <v>MgSO4</v>
      </c>
      <c r="H571" s="0" t="n">
        <v>1.92</v>
      </c>
      <c r="K571" s="0" t="n">
        <v>0.00864</v>
      </c>
    </row>
    <row r="572" customFormat="false" ht="14.5" hidden="true" customHeight="false" outlineLevel="0" collapsed="false">
      <c r="A572" s="0" t="str">
        <f aca="false">references!B$10</f>
        <v>CHE/MAR1982</v>
      </c>
      <c r="B572" s="0" t="n">
        <v>23</v>
      </c>
      <c r="C572" s="0" t="n">
        <v>150</v>
      </c>
      <c r="D572" s="0" t="str">
        <f aca="false">references!G$10</f>
        <v>SiO2(am)</v>
      </c>
      <c r="E572" s="0" t="str">
        <f aca="false">references_description!G$35</f>
        <v>MgSO4</v>
      </c>
      <c r="H572" s="0" t="n">
        <v>2.27</v>
      </c>
      <c r="K572" s="0" t="n">
        <v>0.0087</v>
      </c>
    </row>
    <row r="573" customFormat="false" ht="14.5" hidden="true" customHeight="false" outlineLevel="0" collapsed="false">
      <c r="A573" s="0" t="str">
        <f aca="false">references!B$10</f>
        <v>CHE/MAR1982</v>
      </c>
      <c r="B573" s="0" t="n">
        <v>24</v>
      </c>
      <c r="C573" s="0" t="n">
        <v>200</v>
      </c>
      <c r="D573" s="0" t="str">
        <f aca="false">references!G$10</f>
        <v>SiO2(am)</v>
      </c>
      <c r="E573" s="0" t="str">
        <f aca="false">references_description!G$35</f>
        <v>MgSO4</v>
      </c>
      <c r="H573" s="0" t="n">
        <v>0.06</v>
      </c>
      <c r="K573" s="0" t="n">
        <v>0.0158</v>
      </c>
    </row>
    <row r="574" customFormat="false" ht="14.5" hidden="true" customHeight="false" outlineLevel="0" collapsed="false">
      <c r="A574" s="0" t="str">
        <f aca="false">references!B$10</f>
        <v>CHE/MAR1982</v>
      </c>
      <c r="B574" s="0" t="n">
        <v>25</v>
      </c>
      <c r="C574" s="0" t="n">
        <v>200</v>
      </c>
      <c r="D574" s="0" t="str">
        <f aca="false">references!G$10</f>
        <v>SiO2(am)</v>
      </c>
      <c r="E574" s="0" t="str">
        <f aca="false">references_description!G$35</f>
        <v>MgSO4</v>
      </c>
      <c r="H574" s="0" t="n">
        <v>0.11</v>
      </c>
      <c r="K574" s="0" t="n">
        <v>0.0153</v>
      </c>
    </row>
    <row r="575" customFormat="false" ht="14.5" hidden="true" customHeight="false" outlineLevel="0" collapsed="false">
      <c r="A575" s="0" t="str">
        <f aca="false">references!B$10</f>
        <v>CHE/MAR1982</v>
      </c>
      <c r="B575" s="0" t="n">
        <v>26</v>
      </c>
      <c r="C575" s="0" t="n">
        <v>200</v>
      </c>
      <c r="D575" s="0" t="str">
        <f aca="false">references!G$10</f>
        <v>SiO2(am)</v>
      </c>
      <c r="E575" s="0" t="str">
        <f aca="false">references_description!G$35</f>
        <v>MgSO4</v>
      </c>
      <c r="H575" s="0" t="n">
        <v>0.11</v>
      </c>
      <c r="K575" s="0" t="n">
        <v>0.0158</v>
      </c>
    </row>
    <row r="576" customFormat="false" ht="14.5" hidden="true" customHeight="false" outlineLevel="0" collapsed="false">
      <c r="A576" s="0" t="str">
        <f aca="false">references!B$10</f>
        <v>CHE/MAR1982</v>
      </c>
      <c r="B576" s="0" t="n">
        <v>27</v>
      </c>
      <c r="C576" s="0" t="n">
        <v>200</v>
      </c>
      <c r="D576" s="0" t="str">
        <f aca="false">references!G$10</f>
        <v>SiO2(am)</v>
      </c>
      <c r="E576" s="0" t="str">
        <f aca="false">references_description!G$35</f>
        <v>MgSO4</v>
      </c>
      <c r="H576" s="0" t="n">
        <v>0.11</v>
      </c>
      <c r="K576" s="0" t="n">
        <v>0.0159</v>
      </c>
    </row>
    <row r="577" customFormat="false" ht="14.5" hidden="true" customHeight="false" outlineLevel="0" collapsed="false">
      <c r="A577" s="0" t="str">
        <f aca="false">references!B$10</f>
        <v>CHE/MAR1982</v>
      </c>
      <c r="B577" s="0" t="n">
        <v>28</v>
      </c>
      <c r="C577" s="0" t="n">
        <v>250</v>
      </c>
      <c r="D577" s="0" t="str">
        <f aca="false">references!G$10</f>
        <v>SiO2(am)</v>
      </c>
      <c r="E577" s="0" t="str">
        <f aca="false">references_description!G$35</f>
        <v>MgSO4</v>
      </c>
      <c r="H577" s="0" t="n">
        <v>0.013</v>
      </c>
      <c r="K577" s="0" t="n">
        <v>0.0205</v>
      </c>
    </row>
    <row r="578" customFormat="false" ht="14.5" hidden="true" customHeight="false" outlineLevel="0" collapsed="false">
      <c r="A578" s="0" t="str">
        <f aca="false">references!B$10</f>
        <v>CHE/MAR1982</v>
      </c>
      <c r="B578" s="0" t="n">
        <v>29</v>
      </c>
      <c r="C578" s="0" t="n">
        <v>250</v>
      </c>
      <c r="D578" s="0" t="str">
        <f aca="false">references!G$10</f>
        <v>SiO2(am)</v>
      </c>
      <c r="E578" s="0" t="str">
        <f aca="false">references_description!G$35</f>
        <v>MgSO4</v>
      </c>
      <c r="H578" s="0" t="n">
        <v>0.013</v>
      </c>
      <c r="K578" s="0" t="n">
        <v>0.021</v>
      </c>
    </row>
    <row r="579" customFormat="false" ht="14.5" hidden="true" customHeight="false" outlineLevel="0" collapsed="false">
      <c r="A579" s="0" t="str">
        <f aca="false">references!B$10</f>
        <v>CHE/MAR1982</v>
      </c>
      <c r="B579" s="0" t="n">
        <v>30</v>
      </c>
      <c r="C579" s="0" t="n">
        <v>250</v>
      </c>
      <c r="D579" s="0" t="str">
        <f aca="false">references!G$10</f>
        <v>SiO2(am)</v>
      </c>
      <c r="E579" s="0" t="str">
        <f aca="false">references_description!G$35</f>
        <v>MgSO4</v>
      </c>
      <c r="H579" s="0" t="n">
        <v>0.013</v>
      </c>
      <c r="K579" s="0" t="n">
        <v>0.0211</v>
      </c>
    </row>
    <row r="580" customFormat="false" ht="14.5" hidden="true" customHeight="false" outlineLevel="0" collapsed="false">
      <c r="A580" s="0" t="str">
        <f aca="false">references_description!B$36</f>
        <v>MEY/WIL2008</v>
      </c>
      <c r="B580" s="0" t="n">
        <v>1</v>
      </c>
      <c r="C580" s="0" t="n">
        <v>45</v>
      </c>
      <c r="D580" s="0" t="str">
        <f aca="false">references!G$5</f>
        <v>SiO2(am)</v>
      </c>
      <c r="E580" s="0" t="str">
        <f aca="false">references_description!G$36</f>
        <v>NaCl</v>
      </c>
      <c r="H580" s="0" t="n">
        <v>0</v>
      </c>
      <c r="K580" s="0" t="n">
        <v>0.00272841</v>
      </c>
    </row>
    <row r="581" customFormat="false" ht="14.5" hidden="true" customHeight="false" outlineLevel="0" collapsed="false">
      <c r="A581" s="0" t="str">
        <f aca="false">references_description!B$36</f>
        <v>MEY/WIL2008</v>
      </c>
      <c r="B581" s="0" t="n">
        <v>2</v>
      </c>
      <c r="C581" s="0" t="n">
        <v>45</v>
      </c>
      <c r="D581" s="0" t="str">
        <f aca="false">references!G$5</f>
        <v>SiO2(am)</v>
      </c>
      <c r="E581" s="0" t="str">
        <f aca="false">references_description!G$36</f>
        <v>NaCl</v>
      </c>
      <c r="H581" s="0" t="n">
        <v>0.94662</v>
      </c>
      <c r="K581" s="0" t="n">
        <v>0.00224659</v>
      </c>
    </row>
    <row r="582" customFormat="false" ht="14.5" hidden="true" customHeight="false" outlineLevel="0" collapsed="false">
      <c r="A582" s="0" t="str">
        <f aca="false">references_description!B$36</f>
        <v>MEY/WIL2008</v>
      </c>
      <c r="B582" s="0" t="n">
        <v>3</v>
      </c>
      <c r="C582" s="0" t="n">
        <v>45</v>
      </c>
      <c r="D582" s="0" t="str">
        <f aca="false">references!G$5</f>
        <v>SiO2(am)</v>
      </c>
      <c r="E582" s="0" t="str">
        <f aca="false">references_description!G$36</f>
        <v>NaCl</v>
      </c>
      <c r="H582" s="0" t="n">
        <v>1.9979</v>
      </c>
      <c r="K582" s="0" t="n">
        <v>0.00176007</v>
      </c>
    </row>
    <row r="583" customFormat="false" ht="14.5" hidden="true" customHeight="false" outlineLevel="0" collapsed="false">
      <c r="A583" s="0" t="str">
        <f aca="false">references_description!B$36</f>
        <v>MEY/WIL2008</v>
      </c>
      <c r="B583" s="0" t="n">
        <v>4</v>
      </c>
      <c r="C583" s="0" t="n">
        <v>45</v>
      </c>
      <c r="D583" s="0" t="str">
        <f aca="false">references!G$5</f>
        <v>SiO2(am)</v>
      </c>
      <c r="E583" s="0" t="str">
        <f aca="false">references_description!G$36</f>
        <v>NaCl</v>
      </c>
      <c r="H583" s="0" t="n">
        <v>3.22019</v>
      </c>
      <c r="K583" s="0" t="n">
        <v>0.00140665</v>
      </c>
    </row>
    <row r="584" customFormat="false" ht="14.5" hidden="true" customHeight="false" outlineLevel="0" collapsed="false">
      <c r="A584" s="0" t="str">
        <f aca="false">references_description!B$36</f>
        <v>MEY/WIL2008</v>
      </c>
      <c r="B584" s="0" t="n">
        <v>5</v>
      </c>
      <c r="C584" s="0" t="n">
        <v>45</v>
      </c>
      <c r="D584" s="0" t="str">
        <f aca="false">references!G$5</f>
        <v>SiO2(am)</v>
      </c>
      <c r="E584" s="0" t="str">
        <f aca="false">references_description!G$36</f>
        <v>NaCl</v>
      </c>
      <c r="H584" s="0" t="n">
        <v>4.53748</v>
      </c>
      <c r="K584" s="0" t="n">
        <v>0.00108222</v>
      </c>
    </row>
    <row r="585" customFormat="false" ht="14.5" hidden="true" customHeight="false" outlineLevel="0" collapsed="false">
      <c r="A585" s="0" t="str">
        <f aca="false">references_description!B$36</f>
        <v>MEY/WIL2008</v>
      </c>
      <c r="B585" s="0" t="n">
        <v>6</v>
      </c>
      <c r="C585" s="0" t="n">
        <v>45</v>
      </c>
      <c r="D585" s="0" t="str">
        <f aca="false">references!G$5</f>
        <v>SiO2(am)</v>
      </c>
      <c r="E585" s="0" t="str">
        <f aca="false">references_description!G$36</f>
        <v>NaCl</v>
      </c>
      <c r="H585" s="0" t="n">
        <v>5.79994</v>
      </c>
      <c r="K585" s="0" t="n">
        <v>0.00083199</v>
      </c>
    </row>
    <row r="586" customFormat="false" ht="14.5" hidden="true" customHeight="false" outlineLevel="0" collapsed="false">
      <c r="A586" s="0" t="str">
        <f aca="false">references_description!B$36</f>
        <v>MEY/WIL2008</v>
      </c>
      <c r="B586" s="0" t="n">
        <v>1</v>
      </c>
      <c r="C586" s="0" t="n">
        <v>45</v>
      </c>
      <c r="D586" s="0" t="str">
        <f aca="false">references!G$5</f>
        <v>SiO2(am)</v>
      </c>
      <c r="E586" s="0" t="str">
        <f aca="false">references_description!G$37</f>
        <v>KCl</v>
      </c>
      <c r="H586" s="0" t="n">
        <v>0</v>
      </c>
      <c r="K586" s="0" t="n">
        <v>0.00272841</v>
      </c>
    </row>
    <row r="587" customFormat="false" ht="14.5" hidden="true" customHeight="false" outlineLevel="0" collapsed="false">
      <c r="A587" s="0" t="str">
        <f aca="false">references_description!B$36</f>
        <v>MEY/WIL2008</v>
      </c>
      <c r="B587" s="0" t="n">
        <v>2</v>
      </c>
      <c r="C587" s="0" t="n">
        <v>45</v>
      </c>
      <c r="D587" s="0" t="str">
        <f aca="false">references!G$5</f>
        <v>SiO2(am)</v>
      </c>
      <c r="E587" s="0" t="str">
        <f aca="false">references_description!G$37</f>
        <v>KCl</v>
      </c>
      <c r="H587" s="0" t="n">
        <v>0.71111</v>
      </c>
      <c r="K587" s="0" t="n">
        <v>0.00250745</v>
      </c>
    </row>
    <row r="588" customFormat="false" ht="14.5" hidden="true" customHeight="false" outlineLevel="0" collapsed="false">
      <c r="A588" s="0" t="str">
        <f aca="false">references_description!B$36</f>
        <v>MEY/WIL2008</v>
      </c>
      <c r="B588" s="0" t="n">
        <v>3</v>
      </c>
      <c r="C588" s="0" t="n">
        <v>45</v>
      </c>
      <c r="D588" s="0" t="str">
        <f aca="false">references!G$5</f>
        <v>SiO2(am)</v>
      </c>
      <c r="E588" s="0" t="str">
        <f aca="false">references_description!G$37</f>
        <v>KCl</v>
      </c>
      <c r="H588" s="0" t="n">
        <v>1.5137</v>
      </c>
      <c r="K588" s="0" t="n">
        <v>0.00236991</v>
      </c>
    </row>
    <row r="589" customFormat="false" ht="14.5" hidden="true" customHeight="false" outlineLevel="0" collapsed="false">
      <c r="A589" s="0" t="str">
        <f aca="false">references_description!B$36</f>
        <v>MEY/WIL2008</v>
      </c>
      <c r="B589" s="0" t="n">
        <v>4</v>
      </c>
      <c r="C589" s="0" t="n">
        <v>45</v>
      </c>
      <c r="D589" s="0" t="str">
        <f aca="false">references!G$5</f>
        <v>SiO2(am)</v>
      </c>
      <c r="E589" s="0" t="str">
        <f aca="false">references_description!G$37</f>
        <v>KCl</v>
      </c>
      <c r="H589" s="0" t="n">
        <v>2.37285</v>
      </c>
      <c r="K589" s="0" t="n">
        <v>0.00222346</v>
      </c>
    </row>
    <row r="590" customFormat="false" ht="14.5" hidden="true" customHeight="false" outlineLevel="0" collapsed="false">
      <c r="A590" s="0" t="str">
        <f aca="false">references_description!B$36</f>
        <v>MEY/WIL2008</v>
      </c>
      <c r="B590" s="0" t="n">
        <v>5</v>
      </c>
      <c r="C590" s="0" t="n">
        <v>45</v>
      </c>
      <c r="D590" s="0" t="str">
        <f aca="false">references!G$5</f>
        <v>SiO2(am)</v>
      </c>
      <c r="E590" s="0" t="str">
        <f aca="false">references_description!G$37</f>
        <v>KCl</v>
      </c>
      <c r="H590" s="0" t="n">
        <v>3.37048</v>
      </c>
      <c r="K590" s="0" t="n">
        <v>0.0019908</v>
      </c>
    </row>
    <row r="591" customFormat="false" ht="14.5" hidden="true" customHeight="false" outlineLevel="0" collapsed="false">
      <c r="A591" s="0" t="str">
        <f aca="false">references_description!B$36</f>
        <v>MEY/WIL2008</v>
      </c>
      <c r="B591" s="0" t="n">
        <v>6</v>
      </c>
      <c r="C591" s="0" t="n">
        <v>45</v>
      </c>
      <c r="D591" s="0" t="str">
        <f aca="false">references!G$5</f>
        <v>SiO2(am)</v>
      </c>
      <c r="E591" s="0" t="str">
        <f aca="false">references_description!G$37</f>
        <v>KCl</v>
      </c>
      <c r="H591" s="0" t="n">
        <v>4.49782</v>
      </c>
      <c r="K591" s="0" t="n">
        <v>0.00184588</v>
      </c>
    </row>
    <row r="598" customFormat="false" ht="14.5" hidden="true" customHeight="false" outlineLevel="0" collapsed="false">
      <c r="A598" s="0" t="str">
        <f aca="false">references_description!B$36</f>
        <v>MEY/WIL2008</v>
      </c>
      <c r="B598" s="0" t="n">
        <v>1</v>
      </c>
      <c r="C598" s="0" t="n">
        <v>45</v>
      </c>
      <c r="D598" s="0" t="str">
        <f aca="false">references!G$5</f>
        <v>SiO2(am)</v>
      </c>
      <c r="E598" s="0" t="str">
        <f aca="false">references_description!G$39</f>
        <v>CaCl2</v>
      </c>
      <c r="H598" s="0" t="n">
        <v>0</v>
      </c>
      <c r="K598" s="0" t="n">
        <v>0.00272841</v>
      </c>
    </row>
    <row r="599" customFormat="false" ht="14.5" hidden="true" customHeight="false" outlineLevel="0" collapsed="false">
      <c r="A599" s="0" t="str">
        <f aca="false">references_description!B$36</f>
        <v>MEY/WIL2008</v>
      </c>
      <c r="B599" s="0" t="n">
        <v>2</v>
      </c>
      <c r="C599" s="0" t="n">
        <v>45</v>
      </c>
      <c r="D599" s="0" t="str">
        <f aca="false">references!G$5</f>
        <v>SiO2(am)</v>
      </c>
      <c r="E599" s="0" t="str">
        <f aca="false">references_description!G$39</f>
        <v>CaCl2</v>
      </c>
      <c r="H599" s="0" t="n">
        <v>0.70595</v>
      </c>
      <c r="K599" s="0" t="n">
        <v>0.0018043</v>
      </c>
    </row>
    <row r="600" customFormat="false" ht="14.5" hidden="true" customHeight="false" outlineLevel="0" collapsed="false">
      <c r="A600" s="0" t="str">
        <f aca="false">references_description!B$36</f>
        <v>MEY/WIL2008</v>
      </c>
      <c r="B600" s="0" t="n">
        <v>3</v>
      </c>
      <c r="C600" s="0" t="n">
        <v>45</v>
      </c>
      <c r="D600" s="0" t="str">
        <f aca="false">references!G$5</f>
        <v>SiO2(am)</v>
      </c>
      <c r="E600" s="0" t="str">
        <f aca="false">references_description!G$39</f>
        <v>CaCl2</v>
      </c>
      <c r="H600" s="0" t="n">
        <v>1.48979</v>
      </c>
      <c r="K600" s="0" t="n">
        <v>0.00109143</v>
      </c>
    </row>
    <row r="601" customFormat="false" ht="14.5" hidden="true" customHeight="false" outlineLevel="0" collapsed="false">
      <c r="A601" s="0" t="str">
        <f aca="false">references_description!B$36</f>
        <v>MEY/WIL2008</v>
      </c>
      <c r="B601" s="0" t="n">
        <v>4</v>
      </c>
      <c r="C601" s="0" t="n">
        <v>45</v>
      </c>
      <c r="D601" s="0" t="str">
        <f aca="false">references!G$5</f>
        <v>SiO2(am)</v>
      </c>
      <c r="E601" s="0" t="str">
        <f aca="false">references_description!G$39</f>
        <v>CaCl2</v>
      </c>
      <c r="H601" s="0" t="n">
        <v>2.48281</v>
      </c>
      <c r="K601" s="0" t="n">
        <v>0.00057978</v>
      </c>
    </row>
    <row r="602" customFormat="false" ht="14.5" hidden="true" customHeight="false" outlineLevel="0" collapsed="false">
      <c r="A602" s="0" t="str">
        <f aca="false">references_description!B$36</f>
        <v>MEY/WIL2008</v>
      </c>
      <c r="B602" s="0" t="n">
        <v>5</v>
      </c>
      <c r="C602" s="0" t="n">
        <v>45</v>
      </c>
      <c r="D602" s="0" t="str">
        <f aca="false">references!G$5</f>
        <v>SiO2(am)</v>
      </c>
      <c r="E602" s="0" t="str">
        <f aca="false">references_description!G$39</f>
        <v>CaCl2</v>
      </c>
      <c r="H602" s="0" t="n">
        <v>3.6602</v>
      </c>
      <c r="K602" s="0" t="n">
        <v>0.00026249</v>
      </c>
    </row>
    <row r="603" customFormat="false" ht="14.5" hidden="true" customHeight="false" outlineLevel="0" collapsed="false">
      <c r="A603" s="0" t="str">
        <f aca="false">references_description!B$36</f>
        <v>MEY/WIL2008</v>
      </c>
      <c r="B603" s="0" t="n">
        <v>6</v>
      </c>
      <c r="C603" s="0" t="n">
        <v>45</v>
      </c>
      <c r="D603" s="0" t="str">
        <f aca="false">references!G$5</f>
        <v>SiO2(am)</v>
      </c>
      <c r="E603" s="0" t="str">
        <f aca="false">references_description!G$39</f>
        <v>CaCl2</v>
      </c>
      <c r="H603" s="0" t="n">
        <v>4.80005</v>
      </c>
      <c r="K603" s="0" t="n">
        <v>0.00011369</v>
      </c>
    </row>
    <row r="604" customFormat="false" ht="14.5" hidden="true" customHeight="false" outlineLevel="0" collapsed="false">
      <c r="A604" s="0" t="str">
        <f aca="false">references_description!B$36</f>
        <v>MEY/WIL2008</v>
      </c>
      <c r="B604" s="0" t="n">
        <v>1</v>
      </c>
      <c r="C604" s="0" t="n">
        <v>45</v>
      </c>
      <c r="D604" s="0" t="str">
        <f aca="false">references!G$5</f>
        <v>SiO2(am)</v>
      </c>
      <c r="E604" s="0" t="str">
        <f aca="false">references_description!G$40</f>
        <v>Na2SO4</v>
      </c>
      <c r="H604" s="0" t="n">
        <v>0</v>
      </c>
      <c r="K604" s="0" t="n">
        <v>0.00272841</v>
      </c>
    </row>
    <row r="605" customFormat="false" ht="14.5" hidden="true" customHeight="false" outlineLevel="0" collapsed="false">
      <c r="A605" s="0" t="str">
        <f aca="false">references_description!B$36</f>
        <v>MEY/WIL2008</v>
      </c>
      <c r="B605" s="0" t="n">
        <v>2</v>
      </c>
      <c r="C605" s="0" t="n">
        <v>45</v>
      </c>
      <c r="D605" s="0" t="str">
        <f aca="false">references!G$5</f>
        <v>SiO2(am)</v>
      </c>
      <c r="E605" s="0" t="str">
        <f aca="false">references_description!G$40</f>
        <v>Na2SO4</v>
      </c>
      <c r="H605" s="0" t="n">
        <v>0.2986</v>
      </c>
      <c r="K605" s="0" t="n">
        <v>0.00277698</v>
      </c>
    </row>
    <row r="606" customFormat="false" ht="14.5" hidden="true" customHeight="false" outlineLevel="0" collapsed="false">
      <c r="A606" s="0" t="str">
        <f aca="false">references_description!B$36</f>
        <v>MEY/WIL2008</v>
      </c>
      <c r="B606" s="0" t="n">
        <v>3</v>
      </c>
      <c r="C606" s="0" t="n">
        <v>45</v>
      </c>
      <c r="D606" s="0" t="str">
        <f aca="false">references!G$5</f>
        <v>SiO2(am)</v>
      </c>
      <c r="E606" s="0" t="str">
        <f aca="false">references_description!G$40</f>
        <v>Na2SO4</v>
      </c>
      <c r="H606" s="0" t="n">
        <v>0.62402</v>
      </c>
      <c r="K606" s="0" t="n">
        <v>0.00297537</v>
      </c>
    </row>
    <row r="607" customFormat="false" ht="14.5" hidden="true" customHeight="false" outlineLevel="0" collapsed="false">
      <c r="A607" s="0" t="str">
        <f aca="false">references_description!B$36</f>
        <v>MEY/WIL2008</v>
      </c>
      <c r="B607" s="0" t="n">
        <v>4</v>
      </c>
      <c r="C607" s="0" t="n">
        <v>45</v>
      </c>
      <c r="D607" s="0" t="str">
        <f aca="false">references!G$5</f>
        <v>SiO2(am)</v>
      </c>
      <c r="E607" s="0" t="str">
        <f aca="false">references_description!G$40</f>
        <v>Na2SO4</v>
      </c>
      <c r="H607" s="0" t="n">
        <v>0.98103</v>
      </c>
      <c r="K607" s="0" t="n">
        <v>0.00260124</v>
      </c>
    </row>
    <row r="608" customFormat="false" ht="14.5" hidden="true" customHeight="false" outlineLevel="0" collapsed="false">
      <c r="A608" s="0" t="str">
        <f aca="false">references_description!B$36</f>
        <v>MEY/WIL2008</v>
      </c>
      <c r="B608" s="0" t="n">
        <v>5</v>
      </c>
      <c r="C608" s="0" t="n">
        <v>45</v>
      </c>
      <c r="D608" s="0" t="str">
        <f aca="false">references!G$5</f>
        <v>SiO2(am)</v>
      </c>
      <c r="E608" s="0" t="str">
        <f aca="false">references_description!G$40</f>
        <v>Na2SO4</v>
      </c>
      <c r="H608" s="0" t="n">
        <v>1.36258</v>
      </c>
      <c r="K608" s="0" t="n">
        <v>0.00249881</v>
      </c>
    </row>
    <row r="609" customFormat="false" ht="14.5" hidden="true" customHeight="false" outlineLevel="0" collapsed="false">
      <c r="A609" s="0" t="str">
        <f aca="false">references_description!B$36</f>
        <v>MEY/WIL2008</v>
      </c>
      <c r="B609" s="0" t="n">
        <v>6</v>
      </c>
      <c r="C609" s="0" t="n">
        <v>45</v>
      </c>
      <c r="D609" s="0" t="str">
        <f aca="false">references!G$5</f>
        <v>SiO2(am)</v>
      </c>
      <c r="E609" s="0" t="str">
        <f aca="false">references_description!G$40</f>
        <v>Na2SO4</v>
      </c>
      <c r="H609" s="0" t="n">
        <v>1.79895</v>
      </c>
      <c r="K609" s="0" t="n">
        <v>0.00235649</v>
      </c>
    </row>
    <row r="610" customFormat="false" ht="14.5" hidden="true" customHeight="false" outlineLevel="0" collapsed="false">
      <c r="A610" s="0" t="str">
        <f aca="false">references_description!B$36</f>
        <v>MEY/WIL2008</v>
      </c>
      <c r="B610" s="0" t="n">
        <v>1</v>
      </c>
      <c r="C610" s="0" t="n">
        <v>45</v>
      </c>
      <c r="D610" s="0" t="str">
        <f aca="false">references!G$5</f>
        <v>SiO2(am)</v>
      </c>
      <c r="E610" s="0" t="str">
        <f aca="false">references_description!G$41</f>
        <v>K2SO4</v>
      </c>
      <c r="H610" s="0" t="n">
        <v>0</v>
      </c>
      <c r="K610" s="0" t="n">
        <v>0.00272841</v>
      </c>
    </row>
    <row r="611" customFormat="false" ht="14.5" hidden="true" customHeight="false" outlineLevel="0" collapsed="false">
      <c r="A611" s="0" t="str">
        <f aca="false">references_description!B$36</f>
        <v>MEY/WIL2008</v>
      </c>
      <c r="B611" s="0" t="n">
        <v>2</v>
      </c>
      <c r="C611" s="0" t="n">
        <v>45</v>
      </c>
      <c r="D611" s="0" t="str">
        <f aca="false">references!G$5</f>
        <v>SiO2(am)</v>
      </c>
      <c r="E611" s="0" t="str">
        <f aca="false">references_description!G$41</f>
        <v>K2SO4</v>
      </c>
      <c r="H611" s="0" t="n">
        <v>0.12792</v>
      </c>
      <c r="K611" s="0" t="n">
        <v>0.00281607</v>
      </c>
    </row>
    <row r="612" customFormat="false" ht="14.5" hidden="true" customHeight="false" outlineLevel="0" collapsed="false">
      <c r="A612" s="0" t="str">
        <f aca="false">references_description!B$36</f>
        <v>MEY/WIL2008</v>
      </c>
      <c r="B612" s="0" t="n">
        <v>3</v>
      </c>
      <c r="C612" s="0" t="n">
        <v>45</v>
      </c>
      <c r="D612" s="0" t="str">
        <f aca="false">references!G$5</f>
        <v>SiO2(am)</v>
      </c>
      <c r="E612" s="0" t="str">
        <f aca="false">references_description!G$41</f>
        <v>K2SO4</v>
      </c>
      <c r="H612" s="0" t="n">
        <v>0.25982</v>
      </c>
      <c r="K612" s="0" t="n">
        <v>0.00283427</v>
      </c>
    </row>
    <row r="613" customFormat="false" ht="14.5" hidden="true" customHeight="false" outlineLevel="0" collapsed="false">
      <c r="A613" s="0" t="str">
        <f aca="false">references_description!B$36</f>
        <v>MEY/WIL2008</v>
      </c>
      <c r="B613" s="0" t="n">
        <v>4</v>
      </c>
      <c r="C613" s="0" t="n">
        <v>45</v>
      </c>
      <c r="D613" s="0" t="str">
        <f aca="false">references!G$5</f>
        <v>SiO2(am)</v>
      </c>
      <c r="E613" s="0" t="str">
        <f aca="false">references_description!G$41</f>
        <v>K2SO4</v>
      </c>
      <c r="H613" s="0" t="n">
        <v>0.39981</v>
      </c>
      <c r="K613" s="0" t="n">
        <v>0.00292965</v>
      </c>
    </row>
    <row r="614" customFormat="false" ht="14.5" hidden="true" customHeight="false" outlineLevel="0" collapsed="false">
      <c r="A614" s="0" t="str">
        <f aca="false">references_description!B$36</f>
        <v>MEY/WIL2008</v>
      </c>
      <c r="B614" s="0" t="n">
        <v>5</v>
      </c>
      <c r="C614" s="0" t="n">
        <v>45</v>
      </c>
      <c r="D614" s="0" t="str">
        <f aca="false">references!G$5</f>
        <v>SiO2(am)</v>
      </c>
      <c r="E614" s="0" t="str">
        <f aca="false">references_description!G$41</f>
        <v>K2SO4</v>
      </c>
      <c r="H614" s="0" t="n">
        <v>0.54533</v>
      </c>
      <c r="K614" s="0" t="n">
        <v>0.00296358</v>
      </c>
    </row>
    <row r="615" customFormat="false" ht="14.5" hidden="true" customHeight="false" outlineLevel="0" collapsed="false">
      <c r="A615" s="0" t="str">
        <f aca="false">references_description!B$36</f>
        <v>MEY/WIL2008</v>
      </c>
      <c r="B615" s="0" t="n">
        <v>6</v>
      </c>
      <c r="C615" s="0" t="n">
        <v>45</v>
      </c>
      <c r="D615" s="0" t="str">
        <f aca="false">references!G$5</f>
        <v>SiO2(am)</v>
      </c>
      <c r="E615" s="0" t="str">
        <f aca="false">references_description!G$41</f>
        <v>K2SO4</v>
      </c>
      <c r="H615" s="0" t="n">
        <v>0.69963</v>
      </c>
      <c r="K615" s="0" t="n">
        <v>0.00304219</v>
      </c>
    </row>
    <row r="616" customFormat="false" ht="14.5" hidden="true" customHeight="false" outlineLevel="0" collapsed="false">
      <c r="A616" s="0" t="str">
        <f aca="false">references_description!B$36</f>
        <v>MEY/WIL2008</v>
      </c>
      <c r="B616" s="0" t="n">
        <v>1</v>
      </c>
      <c r="C616" s="0" t="n">
        <v>65</v>
      </c>
      <c r="D616" s="0" t="str">
        <f aca="false">references!G$5</f>
        <v>SiO2(am)</v>
      </c>
      <c r="E616" s="0" t="str">
        <f aca="false">references_description!G$36</f>
        <v>NaCl</v>
      </c>
      <c r="H616" s="0" t="n">
        <v>0</v>
      </c>
      <c r="K616" s="0" t="n">
        <v>0.00368701</v>
      </c>
    </row>
    <row r="617" customFormat="false" ht="14.5" hidden="true" customHeight="false" outlineLevel="0" collapsed="false">
      <c r="A617" s="0" t="str">
        <f aca="false">references_description!B$36</f>
        <v>MEY/WIL2008</v>
      </c>
      <c r="B617" s="0" t="n">
        <v>2</v>
      </c>
      <c r="C617" s="0" t="n">
        <v>65</v>
      </c>
      <c r="D617" s="0" t="str">
        <f aca="false">references!G$5</f>
        <v>SiO2(am)</v>
      </c>
      <c r="E617" s="0" t="str">
        <f aca="false">references_description!G$36</f>
        <v>NaCl</v>
      </c>
      <c r="H617" s="0" t="n">
        <v>0.95137</v>
      </c>
      <c r="K617" s="0" t="n">
        <v>0.00300784</v>
      </c>
    </row>
    <row r="618" customFormat="false" ht="14.5" hidden="true" customHeight="false" outlineLevel="0" collapsed="false">
      <c r="A618" s="0" t="str">
        <f aca="false">references_description!B$36</f>
        <v>MEY/WIL2008</v>
      </c>
      <c r="B618" s="0" t="n">
        <v>3</v>
      </c>
      <c r="C618" s="0" t="n">
        <v>65</v>
      </c>
      <c r="D618" s="0" t="str">
        <f aca="false">references!G$5</f>
        <v>SiO2(am)</v>
      </c>
      <c r="E618" s="0" t="str">
        <f aca="false">references_description!G$36</f>
        <v>NaCl</v>
      </c>
      <c r="H618" s="0" t="n">
        <v>2.00429</v>
      </c>
      <c r="K618" s="0" t="n">
        <v>0.00247361</v>
      </c>
    </row>
    <row r="619" customFormat="false" ht="14.5" hidden="true" customHeight="false" outlineLevel="0" collapsed="false">
      <c r="A619" s="0" t="str">
        <f aca="false">references_description!B$36</f>
        <v>MEY/WIL2008</v>
      </c>
      <c r="B619" s="0" t="n">
        <v>4</v>
      </c>
      <c r="C619" s="0" t="n">
        <v>65</v>
      </c>
      <c r="D619" s="0" t="str">
        <f aca="false">references!G$5</f>
        <v>SiO2(am)</v>
      </c>
      <c r="E619" s="0" t="str">
        <f aca="false">references_description!G$36</f>
        <v>NaCl</v>
      </c>
      <c r="H619" s="0" t="n">
        <v>3.19085</v>
      </c>
      <c r="K619" s="0" t="n">
        <v>0.00196807</v>
      </c>
    </row>
    <row r="620" customFormat="false" ht="14.5" hidden="true" customHeight="false" outlineLevel="0" collapsed="false">
      <c r="A620" s="0" t="str">
        <f aca="false">references_description!B$36</f>
        <v>MEY/WIL2008</v>
      </c>
      <c r="B620" s="0" t="n">
        <v>5</v>
      </c>
      <c r="C620" s="0" t="n">
        <v>65</v>
      </c>
      <c r="D620" s="0" t="str">
        <f aca="false">references!G$5</f>
        <v>SiO2(am)</v>
      </c>
      <c r="E620" s="0" t="str">
        <f aca="false">references_description!G$36</f>
        <v>NaCl</v>
      </c>
      <c r="H620" s="0" t="n">
        <v>4.53261</v>
      </c>
      <c r="K620" s="0" t="n">
        <v>0.00154381</v>
      </c>
    </row>
    <row r="621" customFormat="false" ht="14.5" hidden="true" customHeight="false" outlineLevel="0" collapsed="false">
      <c r="A621" s="0" t="str">
        <f aca="false">references_description!B$36</f>
        <v>MEY/WIL2008</v>
      </c>
      <c r="B621" s="0" t="n">
        <v>6</v>
      </c>
      <c r="C621" s="0" t="n">
        <v>65</v>
      </c>
      <c r="D621" s="0" t="str">
        <f aca="false">references!G$5</f>
        <v>SiO2(am)</v>
      </c>
      <c r="E621" s="0" t="str">
        <f aca="false">references_description!G$36</f>
        <v>NaCl</v>
      </c>
      <c r="H621" s="0" t="n">
        <v>5.79994</v>
      </c>
      <c r="K621" s="0" t="n">
        <v>0.00124868</v>
      </c>
    </row>
    <row r="622" customFormat="false" ht="14.5" hidden="true" customHeight="false" outlineLevel="0" collapsed="false">
      <c r="A622" s="0" t="str">
        <f aca="false">references_description!B$36</f>
        <v>MEY/WIL2008</v>
      </c>
      <c r="B622" s="0" t="n">
        <v>1</v>
      </c>
      <c r="C622" s="0" t="n">
        <v>65</v>
      </c>
      <c r="D622" s="0" t="str">
        <f aca="false">references!G$5</f>
        <v>SiO2(am)</v>
      </c>
      <c r="E622" s="0" t="str">
        <f aca="false">references_description!G$37</f>
        <v>KCl</v>
      </c>
      <c r="H622" s="0" t="n">
        <v>0</v>
      </c>
      <c r="K622" s="0" t="n">
        <v>0.00368701</v>
      </c>
    </row>
    <row r="623" customFormat="false" ht="14.5" hidden="true" customHeight="false" outlineLevel="0" collapsed="false">
      <c r="A623" s="0" t="str">
        <f aca="false">references_description!B$36</f>
        <v>MEY/WIL2008</v>
      </c>
      <c r="B623" s="0" t="n">
        <v>2</v>
      </c>
      <c r="C623" s="0" t="n">
        <v>65</v>
      </c>
      <c r="D623" s="0" t="str">
        <f aca="false">references!G$5</f>
        <v>SiO2(am)</v>
      </c>
      <c r="E623" s="0" t="str">
        <f aca="false">references_description!G$37</f>
        <v>KCl</v>
      </c>
      <c r="H623" s="0" t="n">
        <v>0.70695</v>
      </c>
      <c r="K623" s="0" t="n">
        <v>0.00354601</v>
      </c>
    </row>
    <row r="624" customFormat="false" ht="14.5" hidden="true" customHeight="false" outlineLevel="0" collapsed="false">
      <c r="A624" s="0" t="str">
        <f aca="false">references_description!B$36</f>
        <v>MEY/WIL2008</v>
      </c>
      <c r="B624" s="0" t="n">
        <v>3</v>
      </c>
      <c r="C624" s="0" t="n">
        <v>65</v>
      </c>
      <c r="D624" s="0" t="str">
        <f aca="false">references!G$5</f>
        <v>SiO2(am)</v>
      </c>
      <c r="E624" s="0" t="str">
        <f aca="false">references_description!G$37</f>
        <v>KCl</v>
      </c>
      <c r="H624" s="0" t="n">
        <v>1.49717</v>
      </c>
      <c r="K624" s="0" t="n">
        <v>0.0035087</v>
      </c>
    </row>
    <row r="625" customFormat="false" ht="14.5" hidden="true" customHeight="false" outlineLevel="0" collapsed="false">
      <c r="A625" s="0" t="str">
        <f aca="false">references_description!B$36</f>
        <v>MEY/WIL2008</v>
      </c>
      <c r="B625" s="0" t="n">
        <v>4</v>
      </c>
      <c r="C625" s="0" t="n">
        <v>65</v>
      </c>
      <c r="D625" s="0" t="str">
        <f aca="false">references!G$5</f>
        <v>SiO2(am)</v>
      </c>
      <c r="E625" s="0" t="str">
        <f aca="false">references_description!G$37</f>
        <v>KCl</v>
      </c>
      <c r="H625" s="0" t="n">
        <v>3.36468</v>
      </c>
      <c r="K625" s="0" t="n">
        <v>0.00299566</v>
      </c>
    </row>
    <row r="626" customFormat="false" ht="14.5" hidden="true" customHeight="false" outlineLevel="0" collapsed="false">
      <c r="A626" s="0" t="str">
        <f aca="false">references_description!B$36</f>
        <v>MEY/WIL2008</v>
      </c>
      <c r="B626" s="0" t="n">
        <v>5</v>
      </c>
      <c r="C626" s="0" t="n">
        <v>65</v>
      </c>
      <c r="D626" s="0" t="str">
        <f aca="false">references!G$5</f>
        <v>SiO2(am)</v>
      </c>
      <c r="E626" s="0" t="str">
        <f aca="false">references_description!G$37</f>
        <v>KCl</v>
      </c>
      <c r="H626" s="0" t="n">
        <v>3.43565</v>
      </c>
      <c r="K626" s="0" t="n">
        <v>0.00353865</v>
      </c>
    </row>
    <row r="627" customFormat="false" ht="14.5" hidden="true" customHeight="false" outlineLevel="0" collapsed="false">
      <c r="A627" s="0" t="str">
        <f aca="false">references_description!B$36</f>
        <v>MEY/WIL2008</v>
      </c>
      <c r="B627" s="0" t="n">
        <v>6</v>
      </c>
      <c r="C627" s="0" t="n">
        <v>65</v>
      </c>
      <c r="D627" s="0" t="str">
        <f aca="false">references!G$5</f>
        <v>SiO2(am)</v>
      </c>
      <c r="E627" s="0" t="str">
        <f aca="false">references_description!G$37</f>
        <v>KCl</v>
      </c>
      <c r="H627" s="0" t="n">
        <v>4.49782</v>
      </c>
      <c r="K627" s="0" t="n">
        <v>0.00274536</v>
      </c>
    </row>
    <row r="634" customFormat="false" ht="14.5" hidden="true" customHeight="false" outlineLevel="0" collapsed="false">
      <c r="A634" s="0" t="str">
        <f aca="false">references_description!B$36</f>
        <v>MEY/WIL2008</v>
      </c>
      <c r="B634" s="0" t="n">
        <v>1</v>
      </c>
      <c r="C634" s="0" t="n">
        <v>65</v>
      </c>
      <c r="D634" s="0" t="str">
        <f aca="false">references!G$5</f>
        <v>SiO2(am)</v>
      </c>
      <c r="E634" s="0" t="str">
        <f aca="false">references_description!G$39</f>
        <v>CaCl2</v>
      </c>
      <c r="H634" s="0" t="n">
        <v>0</v>
      </c>
      <c r="K634" s="0" t="n">
        <v>0.00368701</v>
      </c>
    </row>
    <row r="635" customFormat="false" ht="14.5" hidden="true" customHeight="false" outlineLevel="0" collapsed="false">
      <c r="A635" s="0" t="str">
        <f aca="false">references_description!B$36</f>
        <v>MEY/WIL2008</v>
      </c>
      <c r="B635" s="0" t="n">
        <v>2</v>
      </c>
      <c r="C635" s="0" t="n">
        <v>65</v>
      </c>
      <c r="D635" s="0" t="str">
        <f aca="false">references!G$5</f>
        <v>SiO2(am)</v>
      </c>
      <c r="E635" s="0" t="str">
        <f aca="false">references_description!G$39</f>
        <v>CaCl2</v>
      </c>
      <c r="H635" s="0" t="n">
        <v>0.70515</v>
      </c>
      <c r="K635" s="0" t="n">
        <v>0.00237769</v>
      </c>
    </row>
    <row r="636" customFormat="false" ht="14.5" hidden="true" customHeight="false" outlineLevel="0" collapsed="false">
      <c r="A636" s="0" t="str">
        <f aca="false">references_description!B$36</f>
        <v>MEY/WIL2008</v>
      </c>
      <c r="B636" s="0" t="n">
        <v>3</v>
      </c>
      <c r="C636" s="0" t="n">
        <v>65</v>
      </c>
      <c r="D636" s="0" t="str">
        <f aca="false">references!G$5</f>
        <v>SiO2(am)</v>
      </c>
      <c r="E636" s="0" t="str">
        <f aca="false">references_description!G$39</f>
        <v>CaCl2</v>
      </c>
      <c r="H636" s="0" t="n">
        <v>1.52849</v>
      </c>
      <c r="K636" s="0" t="n">
        <v>0.00145477</v>
      </c>
    </row>
    <row r="637" customFormat="false" ht="14.5" hidden="true" customHeight="false" outlineLevel="0" collapsed="false">
      <c r="A637" s="0" t="str">
        <f aca="false">references_description!B$36</f>
        <v>MEY/WIL2008</v>
      </c>
      <c r="B637" s="0" t="n">
        <v>4</v>
      </c>
      <c r="C637" s="0" t="n">
        <v>65</v>
      </c>
      <c r="D637" s="0" t="str">
        <f aca="false">references!G$5</f>
        <v>SiO2(am)</v>
      </c>
      <c r="E637" s="0" t="str">
        <f aca="false">references_description!G$39</f>
        <v>CaCl2</v>
      </c>
      <c r="H637" s="0" t="n">
        <v>2.50205</v>
      </c>
      <c r="K637" s="0" t="n">
        <v>0.000693</v>
      </c>
    </row>
    <row r="638" customFormat="false" ht="14.5" hidden="true" customHeight="false" outlineLevel="0" collapsed="false">
      <c r="A638" s="0" t="str">
        <f aca="false">references_description!B$36</f>
        <v>MEY/WIL2008</v>
      </c>
      <c r="B638" s="0" t="n">
        <v>5</v>
      </c>
      <c r="C638" s="0" t="n">
        <v>65</v>
      </c>
      <c r="D638" s="0" t="str">
        <f aca="false">references!G$5</f>
        <v>SiO2(am)</v>
      </c>
      <c r="E638" s="0" t="str">
        <f aca="false">references_description!G$39</f>
        <v>CaCl2</v>
      </c>
      <c r="H638" s="0" t="n">
        <v>3.67724</v>
      </c>
      <c r="K638" s="0" t="n">
        <v>0.00035604</v>
      </c>
    </row>
    <row r="639" customFormat="false" ht="14.5" hidden="true" customHeight="false" outlineLevel="0" collapsed="false">
      <c r="A639" s="0" t="str">
        <f aca="false">references_description!B$36</f>
        <v>MEY/WIL2008</v>
      </c>
      <c r="B639" s="0" t="n">
        <v>6</v>
      </c>
      <c r="C639" s="0" t="n">
        <v>65</v>
      </c>
      <c r="D639" s="0" t="str">
        <f aca="false">references!G$5</f>
        <v>SiO2(am)</v>
      </c>
      <c r="E639" s="0" t="str">
        <f aca="false">references_description!G$39</f>
        <v>CaCl2</v>
      </c>
      <c r="H639" s="0" t="n">
        <v>4.80005</v>
      </c>
      <c r="K639" s="0" t="n">
        <v>0.00014255</v>
      </c>
    </row>
    <row r="640" customFormat="false" ht="14.5" hidden="true" customHeight="false" outlineLevel="0" collapsed="false">
      <c r="A640" s="0" t="str">
        <f aca="false">references_description!B$36</f>
        <v>MEY/WIL2008</v>
      </c>
      <c r="B640" s="0" t="n">
        <v>1</v>
      </c>
      <c r="C640" s="0" t="n">
        <v>65</v>
      </c>
      <c r="D640" s="0" t="str">
        <f aca="false">references!G$5</f>
        <v>SiO2(am)</v>
      </c>
      <c r="E640" s="0" t="str">
        <f aca="false">references_description!G$40</f>
        <v>Na2SO4</v>
      </c>
      <c r="H640" s="0" t="n">
        <v>0</v>
      </c>
      <c r="K640" s="0" t="n">
        <v>0.00368701</v>
      </c>
    </row>
    <row r="641" customFormat="false" ht="14.5" hidden="true" customHeight="false" outlineLevel="0" collapsed="false">
      <c r="A641" s="0" t="str">
        <f aca="false">references_description!B$36</f>
        <v>MEY/WIL2008</v>
      </c>
      <c r="B641" s="0" t="n">
        <v>2</v>
      </c>
      <c r="C641" s="0" t="n">
        <v>65</v>
      </c>
      <c r="D641" s="0" t="str">
        <f aca="false">references!G$5</f>
        <v>SiO2(am)</v>
      </c>
      <c r="E641" s="0" t="str">
        <f aca="false">references_description!G$40</f>
        <v>Na2SO4</v>
      </c>
      <c r="H641" s="0" t="n">
        <v>0.29978</v>
      </c>
      <c r="K641" s="0" t="n">
        <v>0.00336541</v>
      </c>
    </row>
    <row r="642" customFormat="false" ht="14.5" hidden="true" customHeight="false" outlineLevel="0" collapsed="false">
      <c r="A642" s="0" t="str">
        <f aca="false">references_description!B$36</f>
        <v>MEY/WIL2008</v>
      </c>
      <c r="B642" s="0" t="n">
        <v>3</v>
      </c>
      <c r="C642" s="0" t="n">
        <v>65</v>
      </c>
      <c r="D642" s="0" t="str">
        <f aca="false">references!G$5</f>
        <v>SiO2(am)</v>
      </c>
      <c r="E642" s="0" t="str">
        <f aca="false">references_description!G$40</f>
        <v>Na2SO4</v>
      </c>
      <c r="H642" s="0" t="n">
        <v>0.63012</v>
      </c>
      <c r="K642" s="0" t="n">
        <v>0.00343179</v>
      </c>
    </row>
    <row r="643" customFormat="false" ht="14.5" hidden="true" customHeight="false" outlineLevel="0" collapsed="false">
      <c r="A643" s="0" t="str">
        <f aca="false">references_description!B$36</f>
        <v>MEY/WIL2008</v>
      </c>
      <c r="B643" s="0" t="n">
        <v>4</v>
      </c>
      <c r="C643" s="0" t="n">
        <v>65</v>
      </c>
      <c r="D643" s="0" t="str">
        <f aca="false">references!G$5</f>
        <v>SiO2(am)</v>
      </c>
      <c r="E643" s="0" t="str">
        <f aca="false">references_description!G$40</f>
        <v>Na2SO4</v>
      </c>
      <c r="H643" s="0" t="n">
        <v>0.97772</v>
      </c>
      <c r="K643" s="0" t="n">
        <v>0.00338609</v>
      </c>
    </row>
    <row r="644" customFormat="false" ht="14.5" hidden="true" customHeight="false" outlineLevel="0" collapsed="false">
      <c r="A644" s="0" t="str">
        <f aca="false">references_description!B$36</f>
        <v>MEY/WIL2008</v>
      </c>
      <c r="B644" s="0" t="n">
        <v>5</v>
      </c>
      <c r="C644" s="0" t="n">
        <v>65</v>
      </c>
      <c r="D644" s="0" t="str">
        <f aca="false">references!G$5</f>
        <v>SiO2(am)</v>
      </c>
      <c r="E644" s="0" t="str">
        <f aca="false">references_description!G$40</f>
        <v>Na2SO4</v>
      </c>
      <c r="H644" s="0" t="n">
        <v>1.3592</v>
      </c>
      <c r="K644" s="0" t="n">
        <v>0.00322044</v>
      </c>
    </row>
    <row r="645" customFormat="false" ht="14.5" hidden="true" customHeight="false" outlineLevel="0" collapsed="false">
      <c r="A645" s="0" t="str">
        <f aca="false">references_description!B$36</f>
        <v>MEY/WIL2008</v>
      </c>
      <c r="B645" s="0" t="n">
        <v>6</v>
      </c>
      <c r="C645" s="0" t="n">
        <v>65</v>
      </c>
      <c r="D645" s="0" t="str">
        <f aca="false">references!G$5</f>
        <v>SiO2(am)</v>
      </c>
      <c r="E645" s="0" t="str">
        <f aca="false">references_description!G$40</f>
        <v>Na2SO4</v>
      </c>
      <c r="H645" s="0" t="n">
        <v>1.79895</v>
      </c>
      <c r="K645" s="0" t="n">
        <v>0.00312761</v>
      </c>
    </row>
    <row r="646" customFormat="false" ht="14.5" hidden="true" customHeight="false" outlineLevel="0" collapsed="false">
      <c r="A646" s="0" t="str">
        <f aca="false">references_description!B$36</f>
        <v>MEY/WIL2008</v>
      </c>
      <c r="B646" s="0" t="n">
        <v>1</v>
      </c>
      <c r="C646" s="0" t="n">
        <v>65</v>
      </c>
      <c r="D646" s="0" t="str">
        <f aca="false">references!G$5</f>
        <v>SiO2(am)</v>
      </c>
      <c r="E646" s="0" t="str">
        <f aca="false">references_description!G$41</f>
        <v>K2SO4</v>
      </c>
      <c r="H646" s="0" t="n">
        <v>0</v>
      </c>
      <c r="K646" s="0" t="n">
        <v>0.00368701</v>
      </c>
    </row>
    <row r="647" customFormat="false" ht="14.5" hidden="true" customHeight="false" outlineLevel="0" collapsed="false">
      <c r="A647" s="0" t="str">
        <f aca="false">references_description!B$36</f>
        <v>MEY/WIL2008</v>
      </c>
      <c r="B647" s="0" t="n">
        <v>2</v>
      </c>
      <c r="C647" s="0" t="n">
        <v>65</v>
      </c>
      <c r="D647" s="0" t="str">
        <f aca="false">references!G$5</f>
        <v>SiO2(am)</v>
      </c>
      <c r="E647" s="0" t="str">
        <f aca="false">references_description!G$41</f>
        <v>K2SO4</v>
      </c>
      <c r="H647" s="0" t="n">
        <v>0.12815</v>
      </c>
      <c r="K647" s="0" t="n">
        <v>0.003794017</v>
      </c>
    </row>
    <row r="648" customFormat="false" ht="14.5" hidden="true" customHeight="false" outlineLevel="0" collapsed="false">
      <c r="A648" s="0" t="str">
        <f aca="false">references_description!B$36</f>
        <v>MEY/WIL2008</v>
      </c>
      <c r="B648" s="0" t="n">
        <v>3</v>
      </c>
      <c r="C648" s="0" t="n">
        <v>65</v>
      </c>
      <c r="D648" s="0" t="str">
        <f aca="false">references!G$5</f>
        <v>SiO2(am)</v>
      </c>
      <c r="E648" s="0" t="str">
        <f aca="false">references_description!G$41</f>
        <v>K2SO4</v>
      </c>
      <c r="H648" s="0" t="n">
        <v>0.26058</v>
      </c>
      <c r="K648" s="0" t="n">
        <v>0.00390522</v>
      </c>
    </row>
    <row r="649" customFormat="false" ht="14.5" hidden="true" customHeight="false" outlineLevel="0" collapsed="false">
      <c r="A649" s="0" t="str">
        <f aca="false">references_description!B$36</f>
        <v>MEY/WIL2008</v>
      </c>
      <c r="B649" s="0" t="n">
        <v>4</v>
      </c>
      <c r="C649" s="0" t="n">
        <v>65</v>
      </c>
      <c r="D649" s="0" t="str">
        <f aca="false">references!G$5</f>
        <v>SiO2(am)</v>
      </c>
      <c r="E649" s="0" t="str">
        <f aca="false">references_description!G$41</f>
        <v>K2SO4</v>
      </c>
      <c r="H649" s="0" t="n">
        <v>0.39387</v>
      </c>
      <c r="K649" s="0" t="n">
        <v>0.00401469</v>
      </c>
    </row>
    <row r="650" customFormat="false" ht="14.5" hidden="true" customHeight="false" outlineLevel="0" collapsed="false">
      <c r="A650" s="0" t="str">
        <f aca="false">references_description!B$36</f>
        <v>MEY/WIL2008</v>
      </c>
      <c r="B650" s="0" t="n">
        <v>5</v>
      </c>
      <c r="C650" s="0" t="n">
        <v>65</v>
      </c>
      <c r="D650" s="0" t="str">
        <f aca="false">references!G$5</f>
        <v>SiO2(am)</v>
      </c>
      <c r="E650" s="0" t="str">
        <f aca="false">references_description!G$41</f>
        <v>K2SO4</v>
      </c>
      <c r="H650" s="0" t="n">
        <v>0.5442</v>
      </c>
      <c r="K650" s="0" t="n">
        <v>0.00425759</v>
      </c>
    </row>
    <row r="651" customFormat="false" ht="14.5" hidden="true" customHeight="false" outlineLevel="0" collapsed="false">
      <c r="A651" s="0" t="str">
        <f aca="false">references_description!B$36</f>
        <v>MEY/WIL2008</v>
      </c>
      <c r="B651" s="0" t="n">
        <v>6</v>
      </c>
      <c r="C651" s="0" t="n">
        <v>65</v>
      </c>
      <c r="D651" s="0" t="str">
        <f aca="false">references!G$5</f>
        <v>SiO2(am)</v>
      </c>
      <c r="E651" s="0" t="str">
        <f aca="false">references_description!G$41</f>
        <v>K2SO4</v>
      </c>
      <c r="H651" s="0" t="n">
        <v>0.69962</v>
      </c>
      <c r="K651" s="0" t="n">
        <v>0.0042189</v>
      </c>
    </row>
    <row r="652" customFormat="false" ht="14.5" hidden="true" customHeight="false" outlineLevel="0" collapsed="false">
      <c r="A652" s="0" t="str">
        <f aca="false">references_description!B$36</f>
        <v>MEY/WIL2008</v>
      </c>
      <c r="B652" s="0" t="n">
        <v>1</v>
      </c>
      <c r="C652" s="0" t="n">
        <v>85</v>
      </c>
      <c r="D652" s="0" t="str">
        <f aca="false">references!G$5</f>
        <v>SiO2(am)</v>
      </c>
      <c r="E652" s="0" t="str">
        <f aca="false">references_description!G$36</f>
        <v>NaCl</v>
      </c>
      <c r="H652" s="0" t="n">
        <v>0</v>
      </c>
      <c r="K652" s="0" t="n">
        <v>0.00490344</v>
      </c>
    </row>
    <row r="653" customFormat="false" ht="14.5" hidden="true" customHeight="false" outlineLevel="0" collapsed="false">
      <c r="A653" s="0" t="str">
        <f aca="false">references_description!B$36</f>
        <v>MEY/WIL2008</v>
      </c>
      <c r="B653" s="0" t="n">
        <v>2</v>
      </c>
      <c r="C653" s="0" t="n">
        <v>85</v>
      </c>
      <c r="D653" s="0" t="str">
        <f aca="false">references!G$5</f>
        <v>SiO2(am)</v>
      </c>
      <c r="E653" s="0" t="str">
        <f aca="false">references_description!G$36</f>
        <v>NaCl</v>
      </c>
      <c r="H653" s="0" t="n">
        <v>0.94892</v>
      </c>
      <c r="K653" s="0" t="n">
        <v>0.00395103</v>
      </c>
    </row>
    <row r="654" customFormat="false" ht="14.5" hidden="true" customHeight="false" outlineLevel="0" collapsed="false">
      <c r="A654" s="0" t="str">
        <f aca="false">references_description!B$36</f>
        <v>MEY/WIL2008</v>
      </c>
      <c r="B654" s="0" t="n">
        <v>3</v>
      </c>
      <c r="C654" s="0" t="n">
        <v>85</v>
      </c>
      <c r="D654" s="0" t="str">
        <f aca="false">references!G$5</f>
        <v>SiO2(am)</v>
      </c>
      <c r="E654" s="0" t="str">
        <f aca="false">references_description!G$36</f>
        <v>NaCl</v>
      </c>
      <c r="H654" s="0" t="n">
        <v>1.9753</v>
      </c>
      <c r="K654" s="0" t="n">
        <v>0.00332195</v>
      </c>
    </row>
    <row r="655" customFormat="false" ht="14.5" hidden="true" customHeight="false" outlineLevel="0" collapsed="false">
      <c r="A655" s="0" t="str">
        <f aca="false">references_description!B$36</f>
        <v>MEY/WIL2008</v>
      </c>
      <c r="B655" s="0" t="n">
        <v>4</v>
      </c>
      <c r="C655" s="0" t="n">
        <v>85</v>
      </c>
      <c r="D655" s="0" t="str">
        <f aca="false">references!G$5</f>
        <v>SiO2(am)</v>
      </c>
      <c r="E655" s="0" t="str">
        <f aca="false">references_description!G$36</f>
        <v>NaCl</v>
      </c>
      <c r="H655" s="0" t="n">
        <v>3.19029</v>
      </c>
      <c r="K655" s="0" t="n">
        <v>0.00259044</v>
      </c>
    </row>
    <row r="656" customFormat="false" ht="14.5" hidden="true" customHeight="false" outlineLevel="0" collapsed="false">
      <c r="A656" s="0" t="str">
        <f aca="false">references_description!B$36</f>
        <v>MEY/WIL2008</v>
      </c>
      <c r="B656" s="0" t="n">
        <v>5</v>
      </c>
      <c r="C656" s="0" t="n">
        <v>85</v>
      </c>
      <c r="D656" s="0" t="str">
        <f aca="false">references!G$5</f>
        <v>SiO2(am)</v>
      </c>
      <c r="E656" s="0" t="str">
        <f aca="false">references_description!G$36</f>
        <v>NaCl</v>
      </c>
      <c r="H656" s="0" t="n">
        <v>4.53598</v>
      </c>
      <c r="K656" s="0" t="n">
        <v>0.00206144</v>
      </c>
    </row>
    <row r="657" customFormat="false" ht="14.5" hidden="true" customHeight="false" outlineLevel="0" collapsed="false">
      <c r="A657" s="0" t="str">
        <f aca="false">references_description!B$36</f>
        <v>MEY/WIL2008</v>
      </c>
      <c r="B657" s="0" t="n">
        <v>6</v>
      </c>
      <c r="C657" s="0" t="n">
        <v>85</v>
      </c>
      <c r="D657" s="0" t="str">
        <f aca="false">references!G$5</f>
        <v>SiO2(am)</v>
      </c>
      <c r="E657" s="0" t="str">
        <f aca="false">references_description!G$36</f>
        <v>NaCl</v>
      </c>
      <c r="H657" s="0" t="n">
        <v>5.79994</v>
      </c>
      <c r="K657" s="0" t="n">
        <v>0.00162315</v>
      </c>
    </row>
    <row r="658" customFormat="false" ht="14.5" hidden="true" customHeight="false" outlineLevel="0" collapsed="false">
      <c r="A658" s="0" t="str">
        <f aca="false">references_description!B$36</f>
        <v>MEY/WIL2008</v>
      </c>
      <c r="B658" s="0" t="n">
        <v>1</v>
      </c>
      <c r="C658" s="0" t="n">
        <v>85</v>
      </c>
      <c r="D658" s="0" t="str">
        <f aca="false">references!G$5</f>
        <v>SiO2(am)</v>
      </c>
      <c r="E658" s="0" t="str">
        <f aca="false">references_description!G$37</f>
        <v>KCl</v>
      </c>
      <c r="H658" s="0" t="n">
        <v>0</v>
      </c>
      <c r="K658" s="0" t="n">
        <v>0.00490344</v>
      </c>
    </row>
    <row r="659" customFormat="false" ht="14.5" hidden="true" customHeight="false" outlineLevel="0" collapsed="false">
      <c r="A659" s="0" t="str">
        <f aca="false">references_description!B$36</f>
        <v>MEY/WIL2008</v>
      </c>
      <c r="B659" s="0" t="n">
        <v>2</v>
      </c>
      <c r="C659" s="0" t="n">
        <v>85</v>
      </c>
      <c r="D659" s="0" t="str">
        <f aca="false">references!G$5</f>
        <v>SiO2(am)</v>
      </c>
      <c r="E659" s="0" t="str">
        <f aca="false">references_description!G$37</f>
        <v>KCl</v>
      </c>
      <c r="H659" s="0" t="n">
        <v>0.64706</v>
      </c>
      <c r="K659" s="0" t="n">
        <v>0.00455082</v>
      </c>
    </row>
    <row r="660" customFormat="false" ht="14.5" hidden="true" customHeight="false" outlineLevel="0" collapsed="false">
      <c r="A660" s="0" t="str">
        <f aca="false">references_description!B$36</f>
        <v>MEY/WIL2008</v>
      </c>
      <c r="B660" s="0" t="n">
        <v>3</v>
      </c>
      <c r="C660" s="0" t="n">
        <v>85</v>
      </c>
      <c r="D660" s="0" t="str">
        <f aca="false">references!G$5</f>
        <v>SiO2(am)</v>
      </c>
      <c r="E660" s="0" t="str">
        <f aca="false">references_description!G$37</f>
        <v>KCl</v>
      </c>
      <c r="H660" s="0" t="n">
        <v>1.47484</v>
      </c>
      <c r="K660" s="0" t="n">
        <v>0.00423007</v>
      </c>
    </row>
    <row r="661" customFormat="false" ht="14.5" hidden="true" customHeight="false" outlineLevel="0" collapsed="false">
      <c r="A661" s="0" t="str">
        <f aca="false">references_description!B$36</f>
        <v>MEY/WIL2008</v>
      </c>
      <c r="B661" s="0" t="n">
        <v>4</v>
      </c>
      <c r="C661" s="0" t="n">
        <v>85</v>
      </c>
      <c r="D661" s="0" t="str">
        <f aca="false">references!G$5</f>
        <v>SiO2(am)</v>
      </c>
      <c r="E661" s="0" t="str">
        <f aca="false">references_description!G$37</f>
        <v>KCl</v>
      </c>
      <c r="H661" s="0" t="n">
        <v>2.37646</v>
      </c>
      <c r="K661" s="0" t="n">
        <v>0.0038292</v>
      </c>
    </row>
    <row r="662" customFormat="false" ht="14.5" hidden="true" customHeight="false" outlineLevel="0" collapsed="false">
      <c r="A662" s="0" t="str">
        <f aca="false">references_description!B$36</f>
        <v>MEY/WIL2008</v>
      </c>
      <c r="B662" s="0" t="n">
        <v>5</v>
      </c>
      <c r="C662" s="0" t="n">
        <v>85</v>
      </c>
      <c r="D662" s="0" t="str">
        <f aca="false">references!G$5</f>
        <v>SiO2(am)</v>
      </c>
      <c r="E662" s="0" t="str">
        <f aca="false">references_description!G$37</f>
        <v>KCl</v>
      </c>
      <c r="H662" s="0" t="n">
        <v>3.37325</v>
      </c>
      <c r="K662" s="0" t="n">
        <v>0.00353364</v>
      </c>
    </row>
    <row r="663" customFormat="false" ht="14.5" hidden="true" customHeight="false" outlineLevel="0" collapsed="false">
      <c r="A663" s="0" t="str">
        <f aca="false">references_description!B$36</f>
        <v>MEY/WIL2008</v>
      </c>
      <c r="B663" s="0" t="n">
        <v>6</v>
      </c>
      <c r="C663" s="0" t="n">
        <v>85</v>
      </c>
      <c r="D663" s="0" t="str">
        <f aca="false">references!G$5</f>
        <v>SiO2(am)</v>
      </c>
      <c r="E663" s="0" t="str">
        <f aca="false">references_description!G$37</f>
        <v>KCl</v>
      </c>
      <c r="H663" s="0" t="n">
        <v>4.49782</v>
      </c>
      <c r="K663" s="0" t="n">
        <v>0.0033698</v>
      </c>
    </row>
    <row r="670" customFormat="false" ht="14.5" hidden="true" customHeight="false" outlineLevel="0" collapsed="false">
      <c r="A670" s="0" t="str">
        <f aca="false">references_description!B$36</f>
        <v>MEY/WIL2008</v>
      </c>
      <c r="B670" s="0" t="n">
        <v>1</v>
      </c>
      <c r="C670" s="0" t="n">
        <v>85</v>
      </c>
      <c r="D670" s="0" t="str">
        <f aca="false">references!G$5</f>
        <v>SiO2(am)</v>
      </c>
      <c r="E670" s="0" t="str">
        <f aca="false">references_description!G$39</f>
        <v>CaCl2</v>
      </c>
      <c r="H670" s="0" t="n">
        <v>0</v>
      </c>
      <c r="K670" s="0" t="n">
        <v>0.00490344</v>
      </c>
    </row>
    <row r="671" customFormat="false" ht="14.5" hidden="true" customHeight="false" outlineLevel="0" collapsed="false">
      <c r="A671" s="0" t="str">
        <f aca="false">references_description!B$36</f>
        <v>MEY/WIL2008</v>
      </c>
      <c r="B671" s="0" t="n">
        <v>2</v>
      </c>
      <c r="C671" s="0" t="n">
        <v>85</v>
      </c>
      <c r="D671" s="0" t="str">
        <f aca="false">references!G$5</f>
        <v>SiO2(am)</v>
      </c>
      <c r="E671" s="0" t="str">
        <f aca="false">references_description!G$39</f>
        <v>CaCl2</v>
      </c>
      <c r="H671" s="0" t="n">
        <v>0.70966</v>
      </c>
      <c r="K671" s="0" t="n">
        <v>0.00333489</v>
      </c>
    </row>
    <row r="672" customFormat="false" ht="14.5" hidden="true" customHeight="false" outlineLevel="0" collapsed="false">
      <c r="A672" s="0" t="str">
        <f aca="false">references_description!B$36</f>
        <v>MEY/WIL2008</v>
      </c>
      <c r="B672" s="0" t="n">
        <v>3</v>
      </c>
      <c r="C672" s="0" t="n">
        <v>85</v>
      </c>
      <c r="D672" s="0" t="str">
        <f aca="false">references!G$5</f>
        <v>SiO2(am)</v>
      </c>
      <c r="E672" s="0" t="str">
        <f aca="false">references_description!G$39</f>
        <v>CaCl2</v>
      </c>
      <c r="H672" s="0" t="n">
        <v>1.53129</v>
      </c>
      <c r="K672" s="0" t="n">
        <v>0.00193264</v>
      </c>
    </row>
    <row r="673" customFormat="false" ht="14.5" hidden="true" customHeight="false" outlineLevel="0" collapsed="false">
      <c r="A673" s="0" t="str">
        <f aca="false">references_description!B$36</f>
        <v>MEY/WIL2008</v>
      </c>
      <c r="B673" s="0" t="n">
        <v>4</v>
      </c>
      <c r="C673" s="0" t="n">
        <v>85</v>
      </c>
      <c r="D673" s="0" t="str">
        <f aca="false">references!G$5</f>
        <v>SiO2(am)</v>
      </c>
      <c r="E673" s="0" t="str">
        <f aca="false">references_description!G$39</f>
        <v>CaCl2</v>
      </c>
      <c r="H673" s="0" t="n">
        <v>2.49752</v>
      </c>
      <c r="K673" s="0" t="n">
        <v>0.00108291</v>
      </c>
    </row>
    <row r="674" customFormat="false" ht="14.5" hidden="true" customHeight="false" outlineLevel="0" collapsed="false">
      <c r="A674" s="0" t="str">
        <f aca="false">references_description!B$36</f>
        <v>MEY/WIL2008</v>
      </c>
      <c r="B674" s="0" t="n">
        <v>5</v>
      </c>
      <c r="C674" s="0" t="n">
        <v>85</v>
      </c>
      <c r="D674" s="0" t="str">
        <f aca="false">references!G$5</f>
        <v>SiO2(am)</v>
      </c>
      <c r="E674" s="0" t="str">
        <f aca="false">references_description!G$39</f>
        <v>CaCl2</v>
      </c>
      <c r="H674" s="0" t="n">
        <v>3.66177</v>
      </c>
      <c r="K674" s="0" t="n">
        <v>0.00051406</v>
      </c>
    </row>
    <row r="675" customFormat="false" ht="14.5" hidden="true" customHeight="false" outlineLevel="0" collapsed="false">
      <c r="A675" s="0" t="str">
        <f aca="false">references_description!B$36</f>
        <v>MEY/WIL2008</v>
      </c>
      <c r="B675" s="0" t="n">
        <v>6</v>
      </c>
      <c r="C675" s="0" t="n">
        <v>85</v>
      </c>
      <c r="D675" s="0" t="str">
        <f aca="false">references!G$5</f>
        <v>SiO2(am)</v>
      </c>
      <c r="E675" s="0" t="str">
        <f aca="false">references_description!G$39</f>
        <v>CaCl2</v>
      </c>
      <c r="H675" s="0" t="n">
        <v>4.80005</v>
      </c>
      <c r="K675" s="0" t="n">
        <v>0.00024198</v>
      </c>
    </row>
    <row r="676" customFormat="false" ht="14.5" hidden="true" customHeight="false" outlineLevel="0" collapsed="false">
      <c r="A676" s="0" t="str">
        <f aca="false">references_description!B$36</f>
        <v>MEY/WIL2008</v>
      </c>
      <c r="B676" s="0" t="n">
        <v>1</v>
      </c>
      <c r="C676" s="0" t="n">
        <v>85</v>
      </c>
      <c r="D676" s="0" t="str">
        <f aca="false">references!G$5</f>
        <v>SiO2(am)</v>
      </c>
      <c r="E676" s="0" t="str">
        <f aca="false">references_description!G$40</f>
        <v>Na2SO4</v>
      </c>
      <c r="H676" s="0" t="n">
        <v>0</v>
      </c>
      <c r="K676" s="0" t="n">
        <v>0.00490344</v>
      </c>
    </row>
    <row r="677" customFormat="false" ht="14.5" hidden="true" customHeight="false" outlineLevel="0" collapsed="false">
      <c r="A677" s="0" t="str">
        <f aca="false">references_description!B$36</f>
        <v>MEY/WIL2008</v>
      </c>
      <c r="B677" s="0" t="n">
        <v>2</v>
      </c>
      <c r="C677" s="0" t="n">
        <v>85</v>
      </c>
      <c r="D677" s="0" t="str">
        <f aca="false">references!G$5</f>
        <v>SiO2(am)</v>
      </c>
      <c r="E677" s="0" t="str">
        <f aca="false">references_description!G$40</f>
        <v>Na2SO4</v>
      </c>
      <c r="H677" s="0" t="n">
        <v>0.29926</v>
      </c>
      <c r="K677" s="0" t="n">
        <v>0.00427921</v>
      </c>
    </row>
    <row r="678" customFormat="false" ht="14.5" hidden="true" customHeight="false" outlineLevel="0" collapsed="false">
      <c r="A678" s="0" t="str">
        <f aca="false">references_description!B$36</f>
        <v>MEY/WIL2008</v>
      </c>
      <c r="B678" s="0" t="n">
        <v>3</v>
      </c>
      <c r="C678" s="0" t="n">
        <v>85</v>
      </c>
      <c r="D678" s="0" t="str">
        <f aca="false">references!G$5</f>
        <v>SiO2(am)</v>
      </c>
      <c r="E678" s="0" t="str">
        <f aca="false">references_description!G$40</f>
        <v>Na2SO4</v>
      </c>
      <c r="H678" s="0" t="n">
        <v>0.59242</v>
      </c>
      <c r="K678" s="0" t="n">
        <v>0.00421715</v>
      </c>
    </row>
    <row r="679" customFormat="false" ht="14.5" hidden="true" customHeight="false" outlineLevel="0" collapsed="false">
      <c r="A679" s="0" t="str">
        <f aca="false">references_description!B$36</f>
        <v>MEY/WIL2008</v>
      </c>
      <c r="B679" s="0" t="n">
        <v>4</v>
      </c>
      <c r="C679" s="0" t="n">
        <v>85</v>
      </c>
      <c r="D679" s="0" t="str">
        <f aca="false">references!G$5</f>
        <v>SiO2(am)</v>
      </c>
      <c r="E679" s="0" t="str">
        <f aca="false">references_description!G$40</f>
        <v>Na2SO4</v>
      </c>
      <c r="H679" s="0" t="n">
        <v>0.97828</v>
      </c>
      <c r="K679" s="0" t="n">
        <v>0.00414573</v>
      </c>
    </row>
    <row r="680" customFormat="false" ht="14.5" hidden="true" customHeight="false" outlineLevel="0" collapsed="false">
      <c r="A680" s="0" t="str">
        <f aca="false">references_description!B$36</f>
        <v>MEY/WIL2008</v>
      </c>
      <c r="B680" s="0" t="n">
        <v>5</v>
      </c>
      <c r="C680" s="0" t="n">
        <v>85</v>
      </c>
      <c r="D680" s="0" t="str">
        <f aca="false">references!G$5</f>
        <v>SiO2(am)</v>
      </c>
      <c r="E680" s="0" t="str">
        <f aca="false">references_description!G$40</f>
        <v>Na2SO4</v>
      </c>
      <c r="H680" s="0" t="n">
        <v>1.36597</v>
      </c>
      <c r="K680" s="0" t="n">
        <v>0.0041386</v>
      </c>
    </row>
    <row r="681" customFormat="false" ht="14.5" hidden="true" customHeight="false" outlineLevel="0" collapsed="false">
      <c r="A681" s="0" t="str">
        <f aca="false">references_description!B$36</f>
        <v>MEY/WIL2008</v>
      </c>
      <c r="B681" s="0" t="n">
        <v>6</v>
      </c>
      <c r="C681" s="0" t="n">
        <v>85</v>
      </c>
      <c r="D681" s="0" t="str">
        <f aca="false">references!G$5</f>
        <v>SiO2(am)</v>
      </c>
      <c r="E681" s="0" t="str">
        <f aca="false">references_description!G$40</f>
        <v>Na2SO4</v>
      </c>
      <c r="H681" s="0" t="n">
        <v>1.79895</v>
      </c>
      <c r="K681" s="0" t="n">
        <v>0.00385956</v>
      </c>
    </row>
    <row r="682" customFormat="false" ht="14.5" hidden="true" customHeight="false" outlineLevel="0" collapsed="false">
      <c r="A682" s="0" t="str">
        <f aca="false">references_description!B$36</f>
        <v>MEY/WIL2008</v>
      </c>
      <c r="B682" s="0" t="n">
        <v>1</v>
      </c>
      <c r="C682" s="0" t="n">
        <v>85</v>
      </c>
      <c r="D682" s="0" t="str">
        <f aca="false">references!G$5</f>
        <v>SiO2(am)</v>
      </c>
      <c r="E682" s="0" t="str">
        <f aca="false">references_description!G$41</f>
        <v>K2SO4</v>
      </c>
      <c r="H682" s="0" t="n">
        <v>0.12995</v>
      </c>
      <c r="K682" s="0" t="n">
        <v>0.00485865</v>
      </c>
    </row>
    <row r="683" customFormat="false" ht="14.5" hidden="true" customHeight="false" outlineLevel="0" collapsed="false">
      <c r="A683" s="0" t="str">
        <f aca="false">references_description!B$36</f>
        <v>MEY/WIL2008</v>
      </c>
      <c r="B683" s="0" t="n">
        <v>2</v>
      </c>
      <c r="C683" s="0" t="n">
        <v>85</v>
      </c>
      <c r="D683" s="0" t="str">
        <f aca="false">references!G$5</f>
        <v>SiO2(am)</v>
      </c>
      <c r="E683" s="0" t="str">
        <f aca="false">references_description!G$41</f>
        <v>K2SO4</v>
      </c>
      <c r="H683" s="0" t="n">
        <v>0.25942</v>
      </c>
      <c r="K683" s="0" t="n">
        <v>0.00503439</v>
      </c>
    </row>
    <row r="684" customFormat="false" ht="14.5" hidden="true" customHeight="false" outlineLevel="0" collapsed="false">
      <c r="A684" s="0" t="str">
        <f aca="false">references_description!B$36</f>
        <v>MEY/WIL2008</v>
      </c>
      <c r="B684" s="0" t="n">
        <v>3</v>
      </c>
      <c r="C684" s="0" t="n">
        <v>85</v>
      </c>
      <c r="D684" s="0" t="str">
        <f aca="false">references!G$5</f>
        <v>SiO2(am)</v>
      </c>
      <c r="E684" s="0" t="str">
        <f aca="false">references_description!G$41</f>
        <v>K2SO4</v>
      </c>
      <c r="H684" s="0" t="n">
        <v>0.39972</v>
      </c>
      <c r="K684" s="0" t="n">
        <v>0.00515091</v>
      </c>
    </row>
    <row r="685" customFormat="false" ht="14.5" hidden="true" customHeight="false" outlineLevel="0" collapsed="false">
      <c r="A685" s="0" t="str">
        <f aca="false">references_description!B$36</f>
        <v>MEY/WIL2008</v>
      </c>
      <c r="B685" s="0" t="n">
        <v>4</v>
      </c>
      <c r="C685" s="0" t="n">
        <v>85</v>
      </c>
      <c r="D685" s="0" t="str">
        <f aca="false">references!G$5</f>
        <v>SiO2(am)</v>
      </c>
      <c r="E685" s="0" t="str">
        <f aca="false">references_description!G$41</f>
        <v>K2SO4</v>
      </c>
      <c r="H685" s="0" t="n">
        <v>0.54459</v>
      </c>
      <c r="K685" s="0" t="n">
        <v>0.00530052</v>
      </c>
    </row>
    <row r="686" customFormat="false" ht="14.5" hidden="true" customHeight="false" outlineLevel="0" collapsed="false">
      <c r="A686" s="0" t="str">
        <f aca="false">references_description!B$36</f>
        <v>MEY/WIL2008</v>
      </c>
      <c r="B686" s="0" t="n">
        <v>5</v>
      </c>
      <c r="C686" s="0" t="n">
        <v>85</v>
      </c>
      <c r="D686" s="0" t="str">
        <f aca="false">references!G$5</f>
        <v>SiO2(am)</v>
      </c>
      <c r="E686" s="0" t="str">
        <f aca="false">references_description!G$41</f>
        <v>K2SO4</v>
      </c>
      <c r="H686" s="0" t="n">
        <v>0.69963</v>
      </c>
      <c r="K686" s="0" t="n">
        <v>0.00560946</v>
      </c>
    </row>
    <row r="687" customFormat="false" ht="14.5" hidden="true" customHeight="false" outlineLevel="0" collapsed="false">
      <c r="A687" s="0" t="str">
        <f aca="false">references_description!B$36</f>
        <v>MEY/WIL2008</v>
      </c>
      <c r="B687" s="0" t="n">
        <v>1</v>
      </c>
      <c r="C687" s="0" t="n">
        <v>45</v>
      </c>
      <c r="D687" s="0" t="str">
        <f aca="false">references!G$5</f>
        <v>SiO2(am)</v>
      </c>
      <c r="E687" s="0" t="str">
        <f aca="false">references_description!G$42</f>
        <v>NaCl</v>
      </c>
      <c r="F687" s="0" t="str">
        <f aca="false">references_description!H$42</f>
        <v>CaCl2</v>
      </c>
      <c r="H687" s="0" t="n">
        <v>0.95931</v>
      </c>
      <c r="I687" s="0" t="n">
        <v>0.28189</v>
      </c>
      <c r="K687" s="0" t="n">
        <v>0.00078248</v>
      </c>
    </row>
    <row r="688" customFormat="false" ht="14.5" hidden="true" customHeight="false" outlineLevel="0" collapsed="false">
      <c r="A688" s="0" t="str">
        <f aca="false">references_description!B$36</f>
        <v>MEY/WIL2008</v>
      </c>
      <c r="B688" s="0" t="n">
        <v>2</v>
      </c>
      <c r="C688" s="0" t="n">
        <v>45</v>
      </c>
      <c r="D688" s="0" t="str">
        <f aca="false">references!G$5</f>
        <v>SiO2(am)</v>
      </c>
      <c r="E688" s="0" t="str">
        <f aca="false">references_description!G$42</f>
        <v>NaCl</v>
      </c>
      <c r="F688" s="0" t="str">
        <f aca="false">references_description!H$42</f>
        <v>CaCl2</v>
      </c>
      <c r="H688" s="0" t="n">
        <v>0.34819</v>
      </c>
      <c r="I688" s="0" t="n">
        <v>0.91582</v>
      </c>
      <c r="K688" s="0" t="n">
        <v>0.00084063</v>
      </c>
    </row>
    <row r="689" customFormat="false" ht="14.5" hidden="true" customHeight="false" outlineLevel="0" collapsed="false">
      <c r="A689" s="0" t="str">
        <f aca="false">references_description!B$36</f>
        <v>MEY/WIL2008</v>
      </c>
      <c r="B689" s="0" t="n">
        <v>3</v>
      </c>
      <c r="C689" s="0" t="n">
        <v>45</v>
      </c>
      <c r="D689" s="0" t="str">
        <f aca="false">references!G$5</f>
        <v>SiO2(am)</v>
      </c>
      <c r="E689" s="0" t="str">
        <f aca="false">references_description!G$42</f>
        <v>NaCl</v>
      </c>
      <c r="F689" s="0" t="str">
        <f aca="false">references_description!H$42</f>
        <v>CaCl2</v>
      </c>
      <c r="H689" s="0" t="n">
        <v>0.12216</v>
      </c>
      <c r="I689" s="0" t="n">
        <v>0.95216</v>
      </c>
      <c r="K689" s="0" t="n">
        <v>0.00107588</v>
      </c>
    </row>
    <row r="690" customFormat="false" ht="14.5" hidden="true" customHeight="false" outlineLevel="0" collapsed="false">
      <c r="A690" s="0" t="str">
        <f aca="false">references_description!B$36</f>
        <v>MEY/WIL2008</v>
      </c>
      <c r="B690" s="0" t="n">
        <v>4</v>
      </c>
      <c r="C690" s="0" t="n">
        <v>45</v>
      </c>
      <c r="D690" s="0" t="str">
        <f aca="false">references!G$5</f>
        <v>SiO2(am)</v>
      </c>
      <c r="E690" s="0" t="str">
        <f aca="false">references_description!G$42</f>
        <v>NaCl</v>
      </c>
      <c r="F690" s="0" t="str">
        <f aca="false">references_description!H$42</f>
        <v>CaCl2</v>
      </c>
      <c r="H690" s="0" t="n">
        <v>0.45923</v>
      </c>
      <c r="I690" s="0" t="n">
        <v>1.18745</v>
      </c>
      <c r="K690" s="0" t="n">
        <v>0.00058061</v>
      </c>
    </row>
    <row r="691" customFormat="false" ht="14.5" hidden="true" customHeight="false" outlineLevel="0" collapsed="false">
      <c r="A691" s="0" t="str">
        <f aca="false">references_description!B$36</f>
        <v>MEY/WIL2008</v>
      </c>
      <c r="B691" s="0" t="n">
        <v>5</v>
      </c>
      <c r="C691" s="0" t="n">
        <v>45</v>
      </c>
      <c r="D691" s="0" t="str">
        <f aca="false">references!G$5</f>
        <v>SiO2(am)</v>
      </c>
      <c r="E691" s="0" t="str">
        <f aca="false">references_description!G$42</f>
        <v>NaCl</v>
      </c>
      <c r="F691" s="0" t="str">
        <f aca="false">references_description!H$42</f>
        <v>CaCl2</v>
      </c>
      <c r="H691" s="0" t="n">
        <v>0.2237</v>
      </c>
      <c r="I691" s="0" t="n">
        <v>1.24897</v>
      </c>
      <c r="K691" s="0" t="n">
        <v>0.00069167</v>
      </c>
    </row>
    <row r="692" customFormat="false" ht="14.5" hidden="true" customHeight="false" outlineLevel="0" collapsed="false">
      <c r="A692" s="0" t="str">
        <f aca="false">references_description!B$36</f>
        <v>MEY/WIL2008</v>
      </c>
      <c r="B692" s="0" t="n">
        <v>6</v>
      </c>
      <c r="C692" s="0" t="n">
        <v>45</v>
      </c>
      <c r="D692" s="0" t="str">
        <f aca="false">references!G$5</f>
        <v>SiO2(am)</v>
      </c>
      <c r="E692" s="0" t="str">
        <f aca="false">references_description!G$42</f>
        <v>NaCl</v>
      </c>
      <c r="F692" s="0" t="str">
        <f aca="false">references_description!H$42</f>
        <v>CaCl2</v>
      </c>
      <c r="H692" s="0" t="n">
        <v>0.7492</v>
      </c>
      <c r="I692" s="0" t="n">
        <v>0.34474</v>
      </c>
      <c r="K692" s="0" t="n">
        <v>0.00092306</v>
      </c>
    </row>
    <row r="693" customFormat="false" ht="14.5" hidden="true" customHeight="false" outlineLevel="0" collapsed="false">
      <c r="A693" s="0" t="str">
        <f aca="false">references_description!B$36</f>
        <v>MEY/WIL2008</v>
      </c>
      <c r="B693" s="0" t="n">
        <v>7</v>
      </c>
      <c r="C693" s="0" t="n">
        <v>45</v>
      </c>
      <c r="D693" s="0" t="str">
        <f aca="false">references!G$5</f>
        <v>SiO2(am)</v>
      </c>
      <c r="E693" s="0" t="str">
        <f aca="false">references_description!G$42</f>
        <v>NaCl</v>
      </c>
      <c r="F693" s="0" t="str">
        <f aca="false">references_description!H$42</f>
        <v>CaCl2</v>
      </c>
      <c r="H693" s="0" t="n">
        <v>0.58088</v>
      </c>
      <c r="I693" s="0" t="n">
        <v>0.29523</v>
      </c>
      <c r="K693" s="0" t="n">
        <v>0.00120015</v>
      </c>
    </row>
    <row r="694" customFormat="false" ht="14.5" hidden="true" customHeight="false" outlineLevel="0" collapsed="false">
      <c r="A694" s="0" t="str">
        <f aca="false">references_description!B$36</f>
        <v>MEY/WIL2008</v>
      </c>
      <c r="B694" s="0" t="n">
        <v>8</v>
      </c>
      <c r="C694" s="0" t="n">
        <v>45</v>
      </c>
      <c r="D694" s="0" t="str">
        <f aca="false">references!G$5</f>
        <v>SiO2(am)</v>
      </c>
      <c r="E694" s="0" t="str">
        <f aca="false">references_description!G$42</f>
        <v>NaCl</v>
      </c>
      <c r="F694" s="0" t="str">
        <f aca="false">references_description!H$42</f>
        <v>CaCl2</v>
      </c>
      <c r="H694" s="0" t="n">
        <v>0.37638</v>
      </c>
      <c r="I694" s="0" t="n">
        <v>0.30535</v>
      </c>
      <c r="K694" s="0" t="n">
        <v>0.00155155</v>
      </c>
    </row>
    <row r="695" customFormat="false" ht="14.5" hidden="true" customHeight="false" outlineLevel="0" collapsed="false">
      <c r="A695" s="0" t="str">
        <f aca="false">references_description!B$36</f>
        <v>MEY/WIL2008</v>
      </c>
      <c r="B695" s="0" t="n">
        <v>9</v>
      </c>
      <c r="C695" s="0" t="n">
        <v>45</v>
      </c>
      <c r="D695" s="0" t="str">
        <f aca="false">references!G$5</f>
        <v>SiO2(am)</v>
      </c>
      <c r="E695" s="0" t="str">
        <f aca="false">references_description!G$42</f>
        <v>NaCl</v>
      </c>
      <c r="F695" s="0" t="str">
        <f aca="false">references_description!H$42</f>
        <v>CaCl2</v>
      </c>
      <c r="H695" s="0" t="n">
        <v>0.12557</v>
      </c>
      <c r="I695" s="0" t="n">
        <v>0.32423</v>
      </c>
      <c r="K695" s="0" t="n">
        <v>0.00192612</v>
      </c>
    </row>
    <row r="696" customFormat="false" ht="14.5" hidden="true" customHeight="false" outlineLevel="0" collapsed="false">
      <c r="A696" s="0" t="str">
        <f aca="false">references_description!B$36</f>
        <v>MEY/WIL2008</v>
      </c>
      <c r="B696" s="0" t="n">
        <v>10</v>
      </c>
      <c r="C696" s="0" t="n">
        <v>45</v>
      </c>
      <c r="D696" s="0" t="str">
        <f aca="false">references!G$5</f>
        <v>SiO2(am)</v>
      </c>
      <c r="E696" s="0" t="str">
        <f aca="false">references_description!G$42</f>
        <v>NaCl</v>
      </c>
      <c r="F696" s="0" t="str">
        <f aca="false">references_description!H$42</f>
        <v>CaCl2</v>
      </c>
      <c r="H696" s="0" t="n">
        <v>0.64093</v>
      </c>
      <c r="I696" s="0" t="n">
        <v>0.58409</v>
      </c>
      <c r="K696" s="0" t="n">
        <v>0.00080675</v>
      </c>
    </row>
    <row r="697" customFormat="false" ht="14.5" hidden="true" customHeight="false" outlineLevel="0" collapsed="false">
      <c r="A697" s="0" t="str">
        <f aca="false">references_description!B$36</f>
        <v>MEY/WIL2008</v>
      </c>
      <c r="B697" s="0" t="n">
        <v>11</v>
      </c>
      <c r="C697" s="0" t="n">
        <v>45</v>
      </c>
      <c r="D697" s="0" t="str">
        <f aca="false">references!G$5</f>
        <v>SiO2(am)</v>
      </c>
      <c r="E697" s="0" t="str">
        <f aca="false">references_description!G$42</f>
        <v>NaCl</v>
      </c>
      <c r="F697" s="0" t="str">
        <f aca="false">references_description!H$42</f>
        <v>CaCl2</v>
      </c>
      <c r="H697" s="0" t="n">
        <v>0.44576</v>
      </c>
      <c r="I697" s="0" t="n">
        <v>0.60899</v>
      </c>
      <c r="K697" s="0" t="n">
        <v>0.00098852</v>
      </c>
    </row>
    <row r="698" customFormat="false" ht="14.5" hidden="true" customHeight="false" outlineLevel="0" collapsed="false">
      <c r="A698" s="0" t="str">
        <f aca="false">references_description!B$36</f>
        <v>MEY/WIL2008</v>
      </c>
      <c r="B698" s="0" t="n">
        <v>12</v>
      </c>
      <c r="C698" s="0" t="n">
        <v>45</v>
      </c>
      <c r="D698" s="0" t="str">
        <f aca="false">references!G$5</f>
        <v>SiO2(am)</v>
      </c>
      <c r="E698" s="0" t="str">
        <f aca="false">references_description!G$42</f>
        <v>NaCl</v>
      </c>
      <c r="F698" s="0" t="str">
        <f aca="false">references_description!H$42</f>
        <v>CaCl2</v>
      </c>
      <c r="H698" s="0" t="n">
        <v>0.23101</v>
      </c>
      <c r="I698" s="0" t="n">
        <v>0.63562</v>
      </c>
      <c r="K698" s="0" t="n">
        <v>0.00127758</v>
      </c>
    </row>
    <row r="699" customFormat="false" ht="14.5" hidden="true" customHeight="false" outlineLevel="0" collapsed="false">
      <c r="A699" s="0" t="str">
        <f aca="false">references_description!B$36</f>
        <v>MEY/WIL2008</v>
      </c>
      <c r="B699" s="0" t="n">
        <v>13</v>
      </c>
      <c r="C699" s="0" t="n">
        <v>45</v>
      </c>
      <c r="D699" s="0" t="str">
        <f aca="false">references!G$5</f>
        <v>SiO2(am)</v>
      </c>
      <c r="E699" s="0" t="str">
        <f aca="false">references_description!G$42</f>
        <v>NaCl</v>
      </c>
      <c r="F699" s="0" t="str">
        <f aca="false">references_description!H$42</f>
        <v>CaCl2</v>
      </c>
      <c r="H699" s="0" t="n">
        <v>0.57744</v>
      </c>
      <c r="I699" s="0" t="n">
        <v>0.8704</v>
      </c>
      <c r="K699" s="0" t="n">
        <v>0.0006193</v>
      </c>
    </row>
    <row r="700" customFormat="false" ht="14.5" hidden="true" customHeight="false" outlineLevel="0" collapsed="false">
      <c r="A700" s="0" t="str">
        <f aca="false">references_description!B$36</f>
        <v>MEY/WIL2008</v>
      </c>
      <c r="B700" s="0" t="n">
        <v>14</v>
      </c>
      <c r="C700" s="0" t="n">
        <v>45</v>
      </c>
      <c r="D700" s="0" t="str">
        <f aca="false">references!G$5</f>
        <v>SiO2(am)</v>
      </c>
      <c r="E700" s="0" t="str">
        <f aca="false">references_description!G$42</f>
        <v>NaCl</v>
      </c>
      <c r="F700" s="0" t="str">
        <f aca="false">references_description!H$42</f>
        <v>CaCl2</v>
      </c>
      <c r="H700" s="0" t="n">
        <v>0.8376</v>
      </c>
      <c r="I700" s="0" t="n">
        <v>0.11299</v>
      </c>
      <c r="K700" s="0" t="n">
        <v>0.00100203</v>
      </c>
    </row>
    <row r="701" customFormat="false" ht="14.5" hidden="true" customHeight="false" outlineLevel="0" collapsed="false">
      <c r="A701" s="0" t="str">
        <f aca="false">references_description!B$36</f>
        <v>MEY/WIL2008</v>
      </c>
      <c r="B701" s="0" t="n">
        <v>15</v>
      </c>
      <c r="C701" s="0" t="n">
        <v>45</v>
      </c>
      <c r="D701" s="0" t="str">
        <f aca="false">references!G$5</f>
        <v>SiO2(am)</v>
      </c>
      <c r="E701" s="0" t="str">
        <f aca="false">references_description!G$42</f>
        <v>NaCl</v>
      </c>
      <c r="F701" s="0" t="str">
        <f aca="false">references_description!H$42</f>
        <v>CaCl2</v>
      </c>
      <c r="H701" s="0" t="n">
        <v>0.43028</v>
      </c>
      <c r="I701" s="0" t="n">
        <v>0.32071</v>
      </c>
      <c r="K701" s="0" t="n">
        <v>0.00139081</v>
      </c>
    </row>
    <row r="702" customFormat="false" ht="14.5" hidden="true" customHeight="false" outlineLevel="0" collapsed="false">
      <c r="A702" s="0" t="str">
        <f aca="false">references_description!B$36</f>
        <v>MEY/WIL2008</v>
      </c>
      <c r="B702" s="0" t="n">
        <v>16</v>
      </c>
      <c r="C702" s="0" t="n">
        <v>45</v>
      </c>
      <c r="D702" s="0" t="str">
        <f aca="false">references!G$5</f>
        <v>SiO2(am)</v>
      </c>
      <c r="E702" s="0" t="str">
        <f aca="false">references_description!G$42</f>
        <v>NaCl</v>
      </c>
      <c r="F702" s="0" t="str">
        <f aca="false">references_description!H$42</f>
        <v>CaCl2</v>
      </c>
      <c r="H702" s="0" t="n">
        <v>0.22528</v>
      </c>
      <c r="I702" s="0" t="n">
        <v>0.33797</v>
      </c>
      <c r="K702" s="0" t="n">
        <v>0.00179125</v>
      </c>
    </row>
    <row r="703" customFormat="false" ht="14.5" hidden="true" customHeight="false" outlineLevel="0" collapsed="false">
      <c r="A703" s="0" t="str">
        <f aca="false">references_description!B$36</f>
        <v>MEY/WIL2008</v>
      </c>
      <c r="B703" s="0" t="n">
        <v>17</v>
      </c>
      <c r="C703" s="0" t="n">
        <v>45</v>
      </c>
      <c r="D703" s="0" t="str">
        <f aca="false">references!G$5</f>
        <v>SiO2(am)</v>
      </c>
      <c r="E703" s="0" t="str">
        <f aca="false">references_description!G$42</f>
        <v>NaCl</v>
      </c>
      <c r="F703" s="0" t="str">
        <f aca="false">references_description!H$42</f>
        <v>CaCl2</v>
      </c>
      <c r="H703" s="0" t="n">
        <v>0.51832</v>
      </c>
      <c r="I703" s="0" t="n">
        <v>0.41032</v>
      </c>
      <c r="K703" s="0" t="n">
        <v>0.001159</v>
      </c>
    </row>
    <row r="704" customFormat="false" ht="14.5" hidden="true" customHeight="false" outlineLevel="0" collapsed="false">
      <c r="A704" s="0" t="str">
        <f aca="false">references_description!B$36</f>
        <v>MEY/WIL2008</v>
      </c>
      <c r="B704" s="0" t="n">
        <v>1</v>
      </c>
      <c r="C704" s="0" t="n">
        <v>45</v>
      </c>
      <c r="D704" s="0" t="str">
        <f aca="false">references!G$5</f>
        <v>SiO2(am)</v>
      </c>
      <c r="E704" s="0" t="str">
        <f aca="false">references_description!G$43</f>
        <v>KCl</v>
      </c>
      <c r="F704" s="0" t="str">
        <f aca="false">references_description!H$43</f>
        <v>CaCl2</v>
      </c>
      <c r="H704" s="0" t="n">
        <v>0.72726</v>
      </c>
      <c r="I704" s="0" t="n">
        <v>0.32667</v>
      </c>
      <c r="K704" s="0" t="n">
        <v>0.00128105</v>
      </c>
    </row>
    <row r="705" customFormat="false" ht="14.5" hidden="true" customHeight="false" outlineLevel="0" collapsed="false">
      <c r="A705" s="0" t="str">
        <f aca="false">references_description!B$36</f>
        <v>MEY/WIL2008</v>
      </c>
      <c r="B705" s="0" t="n">
        <v>2</v>
      </c>
      <c r="C705" s="0" t="n">
        <v>45</v>
      </c>
      <c r="D705" s="0" t="str">
        <f aca="false">references!G$5</f>
        <v>SiO2(am)</v>
      </c>
      <c r="E705" s="0" t="str">
        <f aca="false">references_description!G$43</f>
        <v>KCl</v>
      </c>
      <c r="F705" s="0" t="str">
        <f aca="false">references_description!H$43</f>
        <v>CaCl2</v>
      </c>
      <c r="H705" s="0" t="n">
        <v>0.4388</v>
      </c>
      <c r="I705" s="0" t="n">
        <v>0.60273</v>
      </c>
      <c r="K705" s="0" t="n">
        <v>0.00111808</v>
      </c>
    </row>
    <row r="706" customFormat="false" ht="14.5" hidden="true" customHeight="false" outlineLevel="0" collapsed="false">
      <c r="A706" s="0" t="str">
        <f aca="false">references_description!B$36</f>
        <v>MEY/WIL2008</v>
      </c>
      <c r="B706" s="0" t="n">
        <v>3</v>
      </c>
      <c r="C706" s="0" t="n">
        <v>45</v>
      </c>
      <c r="D706" s="0" t="str">
        <f aca="false">references!G$5</f>
        <v>SiO2(am)</v>
      </c>
      <c r="E706" s="0" t="str">
        <f aca="false">references_description!G$43</f>
        <v>KCl</v>
      </c>
      <c r="F706" s="0" t="str">
        <f aca="false">references_description!H$43</f>
        <v>CaCl2</v>
      </c>
      <c r="H706" s="0" t="n">
        <v>0.33288</v>
      </c>
      <c r="I706" s="0" t="n">
        <v>0.62684</v>
      </c>
      <c r="K706" s="0" t="n">
        <v>0.00164621</v>
      </c>
    </row>
    <row r="707" customFormat="false" ht="14.5" hidden="true" customHeight="false" outlineLevel="0" collapsed="false">
      <c r="A707" s="0" t="str">
        <f aca="false">references_description!B$36</f>
        <v>MEY/WIL2008</v>
      </c>
      <c r="B707" s="0" t="n">
        <v>4</v>
      </c>
      <c r="C707" s="0" t="n">
        <v>45</v>
      </c>
      <c r="D707" s="0" t="str">
        <f aca="false">references!G$5</f>
        <v>SiO2(am)</v>
      </c>
      <c r="E707" s="0" t="str">
        <f aca="false">references_description!G$43</f>
        <v>KCl</v>
      </c>
      <c r="F707" s="0" t="str">
        <f aca="false">references_description!H$43</f>
        <v>CaCl2</v>
      </c>
      <c r="H707" s="0" t="n">
        <v>0.23055</v>
      </c>
      <c r="I707" s="0" t="n">
        <v>0.62692</v>
      </c>
      <c r="K707" s="0" t="n">
        <v>0.00134786</v>
      </c>
    </row>
    <row r="708" customFormat="false" ht="14.5" hidden="true" customHeight="false" outlineLevel="0" collapsed="false">
      <c r="A708" s="0" t="str">
        <f aca="false">references_description!B$36</f>
        <v>MEY/WIL2008</v>
      </c>
      <c r="B708" s="0" t="n">
        <v>5</v>
      </c>
      <c r="C708" s="0" t="n">
        <v>45</v>
      </c>
      <c r="D708" s="0" t="str">
        <f aca="false">references!G$5</f>
        <v>SiO2(am)</v>
      </c>
      <c r="E708" s="0" t="str">
        <f aca="false">references_description!G$43</f>
        <v>KCl</v>
      </c>
      <c r="F708" s="0" t="str">
        <f aca="false">references_description!H$43</f>
        <v>CaCl2</v>
      </c>
      <c r="H708" s="0" t="n">
        <v>0.12699</v>
      </c>
      <c r="I708" s="0" t="n">
        <v>0.66776</v>
      </c>
      <c r="K708" s="0" t="n">
        <v>0.00136479</v>
      </c>
    </row>
    <row r="709" customFormat="false" ht="14.5" hidden="true" customHeight="false" outlineLevel="0" collapsed="false">
      <c r="A709" s="0" t="str">
        <f aca="false">references_description!B$36</f>
        <v>MEY/WIL2008</v>
      </c>
      <c r="B709" s="0" t="n">
        <v>6</v>
      </c>
      <c r="C709" s="0" t="n">
        <v>45</v>
      </c>
      <c r="D709" s="0" t="str">
        <f aca="false">references!G$5</f>
        <v>SiO2(am)</v>
      </c>
      <c r="E709" s="0" t="str">
        <f aca="false">references_description!G$43</f>
        <v>KCl</v>
      </c>
      <c r="F709" s="0" t="str">
        <f aca="false">references_description!H$43</f>
        <v>CaCl2</v>
      </c>
      <c r="H709" s="0" t="n">
        <v>0.42462</v>
      </c>
      <c r="I709" s="0" t="n">
        <v>0.88663</v>
      </c>
      <c r="K709" s="0" t="n">
        <v>0.00083058</v>
      </c>
    </row>
    <row r="710" customFormat="false" ht="14.5" hidden="true" customHeight="false" outlineLevel="0" collapsed="false">
      <c r="A710" s="0" t="str">
        <f aca="false">references_description!B$36</f>
        <v>MEY/WIL2008</v>
      </c>
      <c r="B710" s="0" t="n">
        <v>7</v>
      </c>
      <c r="C710" s="0" t="n">
        <v>45</v>
      </c>
      <c r="D710" s="0" t="str">
        <f aca="false">references!G$5</f>
        <v>SiO2(am)</v>
      </c>
      <c r="E710" s="0" t="str">
        <f aca="false">references_description!G$43</f>
        <v>KCl</v>
      </c>
      <c r="F710" s="0" t="str">
        <f aca="false">references_description!H$43</f>
        <v>CaCl2</v>
      </c>
      <c r="H710" s="0" t="n">
        <v>0.34475</v>
      </c>
      <c r="I710" s="0" t="n">
        <v>0.9034</v>
      </c>
      <c r="K710" s="0" t="n">
        <v>0.00092494</v>
      </c>
    </row>
    <row r="711" customFormat="false" ht="14.5" hidden="true" customHeight="false" outlineLevel="0" collapsed="false">
      <c r="A711" s="0" t="str">
        <f aca="false">references_description!B$36</f>
        <v>MEY/WIL2008</v>
      </c>
      <c r="B711" s="0" t="n">
        <v>8</v>
      </c>
      <c r="C711" s="0" t="n">
        <v>45</v>
      </c>
      <c r="D711" s="0" t="str">
        <f aca="false">references!G$5</f>
        <v>SiO2(am)</v>
      </c>
      <c r="E711" s="0" t="str">
        <f aca="false">references_description!G$43</f>
        <v>KCl</v>
      </c>
      <c r="F711" s="0" t="str">
        <f aca="false">references_description!H$43</f>
        <v>CaCl2</v>
      </c>
      <c r="H711" s="0" t="n">
        <v>0.22325</v>
      </c>
      <c r="I711" s="0" t="n">
        <v>0.91447</v>
      </c>
      <c r="K711" s="0" t="n">
        <v>0.0009822</v>
      </c>
    </row>
    <row r="712" customFormat="false" ht="14.5" hidden="true" customHeight="false" outlineLevel="0" collapsed="false">
      <c r="A712" s="0" t="str">
        <f aca="false">references_description!B$36</f>
        <v>MEY/WIL2008</v>
      </c>
      <c r="B712" s="0" t="n">
        <v>9</v>
      </c>
      <c r="C712" s="0" t="n">
        <v>45</v>
      </c>
      <c r="D712" s="0" t="str">
        <f aca="false">references!G$5</f>
        <v>SiO2(am)</v>
      </c>
      <c r="E712" s="0" t="str">
        <f aca="false">references_description!G$43</f>
        <v>KCl</v>
      </c>
      <c r="F712" s="0" t="str">
        <f aca="false">references_description!H$43</f>
        <v>CaCl2</v>
      </c>
      <c r="H712" s="0" t="n">
        <v>0.11568</v>
      </c>
      <c r="I712" s="0" t="n">
        <v>0.95873</v>
      </c>
      <c r="K712" s="0" t="n">
        <v>0.00105091</v>
      </c>
    </row>
    <row r="713" customFormat="false" ht="14.5" hidden="true" customHeight="false" outlineLevel="0" collapsed="false">
      <c r="A713" s="0" t="str">
        <f aca="false">references_description!B$36</f>
        <v>MEY/WIL2008</v>
      </c>
      <c r="B713" s="0" t="n">
        <v>10</v>
      </c>
      <c r="C713" s="0" t="n">
        <v>45</v>
      </c>
      <c r="D713" s="0" t="str">
        <f aca="false">references!G$5</f>
        <v>SiO2(am)</v>
      </c>
      <c r="E713" s="0" t="str">
        <f aca="false">references_description!G$43</f>
        <v>KCl</v>
      </c>
      <c r="F713" s="0" t="str">
        <f aca="false">references_description!H$43</f>
        <v>CaCl2</v>
      </c>
      <c r="H713" s="0" t="n">
        <v>0.33028</v>
      </c>
      <c r="I713" s="0" t="n">
        <v>1.20112</v>
      </c>
      <c r="K713" s="0" t="n">
        <v>0.00067229</v>
      </c>
    </row>
    <row r="714" customFormat="false" ht="14.5" hidden="true" customHeight="false" outlineLevel="0" collapsed="false">
      <c r="A714" s="0" t="str">
        <f aca="false">references_description!B$36</f>
        <v>MEY/WIL2008</v>
      </c>
      <c r="B714" s="0" t="n">
        <v>11</v>
      </c>
      <c r="C714" s="0" t="n">
        <v>45</v>
      </c>
      <c r="D714" s="0" t="str">
        <f aca="false">references!G$5</f>
        <v>SiO2(am)</v>
      </c>
      <c r="E714" s="0" t="str">
        <f aca="false">references_description!G$43</f>
        <v>KCl</v>
      </c>
      <c r="F714" s="0" t="str">
        <f aca="false">references_description!H$43</f>
        <v>CaCl2</v>
      </c>
      <c r="H714" s="0" t="n">
        <v>0.21932</v>
      </c>
      <c r="I714" s="0" t="n">
        <v>1.13967</v>
      </c>
      <c r="K714" s="0" t="n">
        <v>0.00080018</v>
      </c>
    </row>
    <row r="715" customFormat="false" ht="14.5" hidden="true" customHeight="false" outlineLevel="0" collapsed="false">
      <c r="A715" s="0" t="str">
        <f aca="false">references_description!B$36</f>
        <v>MEY/WIL2008</v>
      </c>
      <c r="B715" s="0" t="n">
        <v>12</v>
      </c>
      <c r="C715" s="0" t="n">
        <v>45</v>
      </c>
      <c r="D715" s="0" t="str">
        <f aca="false">references!G$5</f>
        <v>SiO2(am)</v>
      </c>
      <c r="E715" s="0" t="str">
        <f aca="false">references_description!G$43</f>
        <v>KCl</v>
      </c>
      <c r="F715" s="0" t="str">
        <f aca="false">references_description!H$43</f>
        <v>CaCl2</v>
      </c>
      <c r="H715" s="0" t="n">
        <v>0.11619</v>
      </c>
      <c r="I715" s="0" t="n">
        <v>1.23073</v>
      </c>
      <c r="K715" s="0" t="n">
        <v>0.00073642</v>
      </c>
    </row>
    <row r="716" customFormat="false" ht="14.5" hidden="true" customHeight="false" outlineLevel="0" collapsed="false">
      <c r="A716" s="0" t="str">
        <f aca="false">references_description!B$36</f>
        <v>MEY/WIL2008</v>
      </c>
      <c r="B716" s="0" t="n">
        <v>13</v>
      </c>
      <c r="C716" s="0" t="n">
        <v>45</v>
      </c>
      <c r="D716" s="0" t="str">
        <f aca="false">references!G$5</f>
        <v>SiO2(am)</v>
      </c>
      <c r="E716" s="0" t="str">
        <f aca="false">references_description!G$43</f>
        <v>KCl</v>
      </c>
      <c r="F716" s="0" t="str">
        <f aca="false">references_description!H$43</f>
        <v>CaCl2</v>
      </c>
      <c r="H716" s="0" t="n">
        <v>0.62305</v>
      </c>
      <c r="I716" s="0" t="n">
        <v>0.29069</v>
      </c>
      <c r="K716" s="0" t="n">
        <v>0.00138838</v>
      </c>
    </row>
    <row r="717" customFormat="false" ht="14.5" hidden="true" customHeight="false" outlineLevel="0" collapsed="false">
      <c r="A717" s="0" t="str">
        <f aca="false">references_description!B$36</f>
        <v>MEY/WIL2008</v>
      </c>
      <c r="B717" s="0" t="n">
        <v>14</v>
      </c>
      <c r="C717" s="0" t="n">
        <v>45</v>
      </c>
      <c r="D717" s="0" t="str">
        <f aca="false">references!G$5</f>
        <v>SiO2(am)</v>
      </c>
      <c r="E717" s="0" t="str">
        <f aca="false">references_description!G$43</f>
        <v>KCl</v>
      </c>
      <c r="F717" s="0" t="str">
        <f aca="false">references_description!H$43</f>
        <v>CaCl2</v>
      </c>
      <c r="H717" s="0" t="n">
        <v>0.22488</v>
      </c>
      <c r="I717" s="0" t="n">
        <v>1.46883</v>
      </c>
      <c r="K717" s="0" t="n">
        <v>0.00046892</v>
      </c>
    </row>
    <row r="718" customFormat="false" ht="14.5" hidden="true" customHeight="false" outlineLevel="0" collapsed="false">
      <c r="A718" s="0" t="str">
        <f aca="false">references_description!B$36</f>
        <v>MEY/WIL2008</v>
      </c>
      <c r="B718" s="0" t="n">
        <v>15</v>
      </c>
      <c r="C718" s="0" t="n">
        <v>45</v>
      </c>
      <c r="D718" s="0" t="str">
        <f aca="false">references!G$5</f>
        <v>SiO2(am)</v>
      </c>
      <c r="E718" s="0" t="str">
        <f aca="false">references_description!G$43</f>
        <v>KCl</v>
      </c>
      <c r="F718" s="0" t="str">
        <f aca="false">references_description!H$43</f>
        <v>CaCl2</v>
      </c>
      <c r="H718" s="0" t="n">
        <v>0.13614</v>
      </c>
      <c r="I718" s="0" t="n">
        <v>1.79708</v>
      </c>
      <c r="K718" s="0" t="n">
        <v>0.00031954</v>
      </c>
    </row>
    <row r="719" customFormat="false" ht="14.5" hidden="true" customHeight="false" outlineLevel="0" collapsed="false">
      <c r="A719" s="0" t="str">
        <f aca="false">references_description!B$36</f>
        <v>MEY/WIL2008</v>
      </c>
      <c r="B719" s="0" t="n">
        <v>16</v>
      </c>
      <c r="C719" s="0" t="n">
        <v>45</v>
      </c>
      <c r="D719" s="0" t="str">
        <f aca="false">references!G$5</f>
        <v>SiO2(am)</v>
      </c>
      <c r="E719" s="0" t="str">
        <f aca="false">references_description!G$43</f>
        <v>KCl</v>
      </c>
      <c r="F719" s="0" t="str">
        <f aca="false">references_description!H$43</f>
        <v>CaCl2</v>
      </c>
      <c r="H719" s="0" t="n">
        <v>0.54039</v>
      </c>
      <c r="I719" s="0" t="n">
        <v>0.29964</v>
      </c>
      <c r="K719" s="0" t="n">
        <v>0.00148754</v>
      </c>
    </row>
    <row r="720" customFormat="false" ht="14.5" hidden="true" customHeight="false" outlineLevel="0" collapsed="false">
      <c r="A720" s="0" t="str">
        <f aca="false">references_description!B$36</f>
        <v>MEY/WIL2008</v>
      </c>
      <c r="B720" s="0" t="n">
        <v>17</v>
      </c>
      <c r="C720" s="0" t="n">
        <v>45</v>
      </c>
      <c r="D720" s="0" t="str">
        <f aca="false">references!G$5</f>
        <v>SiO2(am)</v>
      </c>
      <c r="E720" s="0" t="str">
        <f aca="false">references_description!G$43</f>
        <v>KCl</v>
      </c>
      <c r="F720" s="0" t="str">
        <f aca="false">references_description!H$43</f>
        <v>CaCl2</v>
      </c>
      <c r="H720" s="0" t="n">
        <v>0.44008</v>
      </c>
      <c r="I720" s="0" t="n">
        <v>0.3103</v>
      </c>
      <c r="K720" s="0" t="n">
        <v>0.00155847</v>
      </c>
    </row>
    <row r="721" customFormat="false" ht="14.5" hidden="true" customHeight="false" outlineLevel="0" collapsed="false">
      <c r="A721" s="0" t="str">
        <f aca="false">references_description!B$36</f>
        <v>MEY/WIL2008</v>
      </c>
      <c r="B721" s="0" t="n">
        <v>18</v>
      </c>
      <c r="C721" s="0" t="n">
        <v>45</v>
      </c>
      <c r="D721" s="0" t="str">
        <f aca="false">references!G$5</f>
        <v>SiO2(am)</v>
      </c>
      <c r="E721" s="0" t="str">
        <f aca="false">references_description!G$43</f>
        <v>KCl</v>
      </c>
      <c r="F721" s="0" t="str">
        <f aca="false">references_description!H$43</f>
        <v>CaCl2</v>
      </c>
      <c r="H721" s="0" t="n">
        <v>0.38319</v>
      </c>
      <c r="I721" s="0" t="n">
        <v>0.30032</v>
      </c>
      <c r="K721" s="0" t="n">
        <v>0.00170957</v>
      </c>
    </row>
    <row r="722" customFormat="false" ht="14.5" hidden="true" customHeight="false" outlineLevel="0" collapsed="false">
      <c r="A722" s="0" t="str">
        <f aca="false">references_description!B$36</f>
        <v>MEY/WIL2008</v>
      </c>
      <c r="B722" s="0" t="n">
        <v>19</v>
      </c>
      <c r="C722" s="0" t="n">
        <v>45</v>
      </c>
      <c r="D722" s="0" t="str">
        <f aca="false">references!G$5</f>
        <v>SiO2(am)</v>
      </c>
      <c r="E722" s="0" t="str">
        <f aca="false">references_description!G$43</f>
        <v>KCl</v>
      </c>
      <c r="F722" s="0" t="str">
        <f aca="false">references_description!H$43</f>
        <v>CaCl2</v>
      </c>
      <c r="H722" s="0" t="n">
        <v>0.24749</v>
      </c>
      <c r="I722" s="0" t="n">
        <v>0.34335</v>
      </c>
      <c r="K722" s="0" t="n">
        <v>0.00183289</v>
      </c>
    </row>
    <row r="723" customFormat="false" ht="14.5" hidden="true" customHeight="false" outlineLevel="0" collapsed="false">
      <c r="A723" s="0" t="str">
        <f aca="false">references_description!B$36</f>
        <v>MEY/WIL2008</v>
      </c>
      <c r="B723" s="0" t="n">
        <v>20</v>
      </c>
      <c r="C723" s="0" t="n">
        <v>45</v>
      </c>
      <c r="D723" s="0" t="str">
        <f aca="false">references!G$5</f>
        <v>SiO2(am)</v>
      </c>
      <c r="E723" s="0" t="str">
        <f aca="false">references_description!G$43</f>
        <v>KCl</v>
      </c>
      <c r="F723" s="0" t="str">
        <f aca="false">references_description!H$43</f>
        <v>CaCl2</v>
      </c>
      <c r="H723" s="0" t="n">
        <v>0.11434</v>
      </c>
      <c r="I723" s="0" t="n">
        <v>0.33222</v>
      </c>
      <c r="K723" s="0" t="n">
        <v>0.00196736</v>
      </c>
    </row>
    <row r="724" customFormat="false" ht="14.5" hidden="true" customHeight="false" outlineLevel="0" collapsed="false">
      <c r="A724" s="0" t="str">
        <f aca="false">references_description!B$36</f>
        <v>MEY/WIL2008</v>
      </c>
      <c r="B724" s="0" t="n">
        <v>21</v>
      </c>
      <c r="C724" s="0" t="n">
        <v>45</v>
      </c>
      <c r="D724" s="0" t="str">
        <f aca="false">references!G$5</f>
        <v>SiO2(am)</v>
      </c>
      <c r="E724" s="0" t="str">
        <f aca="false">references_description!G$43</f>
        <v>KCl</v>
      </c>
      <c r="F724" s="0" t="str">
        <f aca="false">references_description!H$43</f>
        <v>CaCl2</v>
      </c>
      <c r="H724" s="0" t="n">
        <v>0.53993</v>
      </c>
      <c r="I724" s="0" t="n">
        <v>0.57896</v>
      </c>
      <c r="K724" s="0" t="n">
        <v>0.00112203</v>
      </c>
    </row>
    <row r="725" customFormat="false" ht="14.5" hidden="true" customHeight="false" outlineLevel="0" collapsed="false">
      <c r="A725" s="0" t="str">
        <f aca="false">references_description!B$36</f>
        <v>MEY/WIL2008</v>
      </c>
      <c r="B725" s="0" t="n">
        <v>1</v>
      </c>
      <c r="C725" s="0" t="n">
        <v>65</v>
      </c>
      <c r="D725" s="0" t="str">
        <f aca="false">references!G$5</f>
        <v>SiO2(am)</v>
      </c>
      <c r="E725" s="0" t="str">
        <f aca="false">references_description!G$42</f>
        <v>NaCl</v>
      </c>
      <c r="F725" s="0" t="str">
        <f aca="false">references_description!H$42</f>
        <v>CaCl2</v>
      </c>
      <c r="H725" s="0" t="n">
        <v>0.93301</v>
      </c>
      <c r="I725" s="0" t="n">
        <v>0.28268</v>
      </c>
      <c r="K725" s="0" t="n">
        <v>0.00105326</v>
      </c>
    </row>
    <row r="726" customFormat="false" ht="14.5" hidden="true" customHeight="false" outlineLevel="0" collapsed="false">
      <c r="A726" s="0" t="str">
        <f aca="false">references_description!B$36</f>
        <v>MEY/WIL2008</v>
      </c>
      <c r="B726" s="0" t="n">
        <v>2</v>
      </c>
      <c r="C726" s="0" t="n">
        <v>65</v>
      </c>
      <c r="D726" s="0" t="str">
        <f aca="false">references!G$5</f>
        <v>SiO2(am)</v>
      </c>
      <c r="E726" s="0" t="str">
        <f aca="false">references_description!G$42</f>
        <v>NaCl</v>
      </c>
      <c r="F726" s="0" t="str">
        <f aca="false">references_description!H$42</f>
        <v>CaCl2</v>
      </c>
      <c r="H726" s="0" t="n">
        <v>0.33785</v>
      </c>
      <c r="I726" s="0" t="n">
        <v>0.92093</v>
      </c>
      <c r="K726" s="0" t="n">
        <v>0.00112031</v>
      </c>
    </row>
    <row r="727" customFormat="false" ht="14.5" hidden="true" customHeight="false" outlineLevel="0" collapsed="false">
      <c r="A727" s="0" t="str">
        <f aca="false">references_description!B$36</f>
        <v>MEY/WIL2008</v>
      </c>
      <c r="B727" s="0" t="n">
        <v>3</v>
      </c>
      <c r="C727" s="0" t="n">
        <v>65</v>
      </c>
      <c r="D727" s="0" t="str">
        <f aca="false">references!G$5</f>
        <v>SiO2(am)</v>
      </c>
      <c r="E727" s="0" t="str">
        <f aca="false">references_description!G$42</f>
        <v>NaCl</v>
      </c>
      <c r="F727" s="0" t="str">
        <f aca="false">references_description!H$42</f>
        <v>CaCl2</v>
      </c>
      <c r="H727" s="0" t="n">
        <v>0.11822</v>
      </c>
      <c r="I727" s="0" t="n">
        <v>0.953</v>
      </c>
      <c r="K727" s="0" t="n">
        <v>0.00138847</v>
      </c>
    </row>
    <row r="728" customFormat="false" ht="14.5" hidden="true" customHeight="false" outlineLevel="0" collapsed="false">
      <c r="A728" s="0" t="str">
        <f aca="false">references_description!B$36</f>
        <v>MEY/WIL2008</v>
      </c>
      <c r="B728" s="0" t="n">
        <v>4</v>
      </c>
      <c r="C728" s="0" t="n">
        <v>65</v>
      </c>
      <c r="D728" s="0" t="str">
        <f aca="false">references!G$5</f>
        <v>SiO2(am)</v>
      </c>
      <c r="E728" s="0" t="str">
        <f aca="false">references_description!G$42</f>
        <v>NaCl</v>
      </c>
      <c r="F728" s="0" t="str">
        <f aca="false">references_description!H$42</f>
        <v>CaCl2</v>
      </c>
      <c r="H728" s="0" t="n">
        <v>0.42609</v>
      </c>
      <c r="I728" s="0" t="n">
        <v>1.18653</v>
      </c>
      <c r="K728" s="0" t="n">
        <v>0.0007376</v>
      </c>
    </row>
    <row r="729" customFormat="false" ht="14.5" hidden="true" customHeight="false" outlineLevel="0" collapsed="false">
      <c r="A729" s="0" t="str">
        <f aca="false">references_description!B$36</f>
        <v>MEY/WIL2008</v>
      </c>
      <c r="B729" s="0" t="n">
        <v>5</v>
      </c>
      <c r="C729" s="0" t="n">
        <v>65</v>
      </c>
      <c r="D729" s="0" t="str">
        <f aca="false">references!G$5</f>
        <v>SiO2(am)</v>
      </c>
      <c r="E729" s="0" t="str">
        <f aca="false">references_description!G$42</f>
        <v>NaCl</v>
      </c>
      <c r="F729" s="0" t="str">
        <f aca="false">references_description!H$42</f>
        <v>CaCl2</v>
      </c>
      <c r="H729" s="0" t="n">
        <v>0.22309</v>
      </c>
      <c r="I729" s="0" t="n">
        <v>1.24059</v>
      </c>
      <c r="K729" s="0" t="n">
        <v>0.0009214</v>
      </c>
    </row>
    <row r="730" customFormat="false" ht="14.5" hidden="true" customHeight="false" outlineLevel="0" collapsed="false">
      <c r="A730" s="0" t="str">
        <f aca="false">references_description!B$36</f>
        <v>MEY/WIL2008</v>
      </c>
      <c r="B730" s="0" t="n">
        <v>6</v>
      </c>
      <c r="C730" s="0" t="n">
        <v>65</v>
      </c>
      <c r="D730" s="0" t="str">
        <f aca="false">references!G$5</f>
        <v>SiO2(am)</v>
      </c>
      <c r="E730" s="0" t="str">
        <f aca="false">references_description!G$42</f>
        <v>NaCl</v>
      </c>
      <c r="F730" s="0" t="str">
        <f aca="false">references_description!H$42</f>
        <v>CaCl2</v>
      </c>
      <c r="H730" s="0" t="n">
        <v>0.32735</v>
      </c>
      <c r="I730" s="0" t="n">
        <v>1.48548</v>
      </c>
      <c r="K730" s="0" t="n">
        <v>0.00060313</v>
      </c>
    </row>
    <row r="731" customFormat="false" ht="14.5" hidden="true" customHeight="false" outlineLevel="0" collapsed="false">
      <c r="A731" s="0" t="str">
        <f aca="false">references_description!B$36</f>
        <v>MEY/WIL2008</v>
      </c>
      <c r="B731" s="0" t="n">
        <v>7</v>
      </c>
      <c r="C731" s="0" t="n">
        <v>65</v>
      </c>
      <c r="D731" s="0" t="str">
        <f aca="false">references!G$5</f>
        <v>SiO2(am)</v>
      </c>
      <c r="E731" s="0" t="str">
        <f aca="false">references_description!G$42</f>
        <v>NaCl</v>
      </c>
      <c r="F731" s="0" t="str">
        <f aca="false">references_description!H$42</f>
        <v>CaCl2</v>
      </c>
      <c r="H731" s="0" t="n">
        <v>0.12295</v>
      </c>
      <c r="I731" s="0" t="n">
        <v>1.50116</v>
      </c>
      <c r="K731" s="0" t="n">
        <v>0.00077565</v>
      </c>
    </row>
    <row r="732" customFormat="false" ht="14.5" hidden="true" customHeight="false" outlineLevel="0" collapsed="false">
      <c r="A732" s="0" t="str">
        <f aca="false">references_description!B$36</f>
        <v>MEY/WIL2008</v>
      </c>
      <c r="B732" s="0" t="n">
        <v>8</v>
      </c>
      <c r="C732" s="0" t="n">
        <v>65</v>
      </c>
      <c r="D732" s="0" t="str">
        <f aca="false">references!G$5</f>
        <v>SiO2(am)</v>
      </c>
      <c r="E732" s="0" t="str">
        <f aca="false">references_description!G$42</f>
        <v>NaCl</v>
      </c>
      <c r="F732" s="0" t="str">
        <f aca="false">references_description!H$42</f>
        <v>CaCl2</v>
      </c>
      <c r="H732" s="0" t="n">
        <v>0.26433</v>
      </c>
      <c r="I732" s="0" t="n">
        <v>1.7522</v>
      </c>
      <c r="K732" s="0" t="n">
        <v>0.00050481</v>
      </c>
    </row>
    <row r="733" customFormat="false" ht="14.5" hidden="true" customHeight="false" outlineLevel="0" collapsed="false">
      <c r="A733" s="0" t="str">
        <f aca="false">references_description!B$36</f>
        <v>MEY/WIL2008</v>
      </c>
      <c r="B733" s="0" t="n">
        <v>9</v>
      </c>
      <c r="C733" s="0" t="n">
        <v>65</v>
      </c>
      <c r="D733" s="0" t="str">
        <f aca="false">references!G$5</f>
        <v>SiO2(am)</v>
      </c>
      <c r="E733" s="0" t="str">
        <f aca="false">references_description!G$42</f>
        <v>NaCl</v>
      </c>
      <c r="F733" s="0" t="str">
        <f aca="false">references_description!H$42</f>
        <v>CaCl2</v>
      </c>
      <c r="H733" s="0" t="n">
        <v>0.11253</v>
      </c>
      <c r="I733" s="0" t="n">
        <v>2.03945</v>
      </c>
      <c r="K733" s="0" t="n">
        <v>0.000439</v>
      </c>
    </row>
    <row r="734" customFormat="false" ht="14.5" hidden="true" customHeight="false" outlineLevel="0" collapsed="false">
      <c r="A734" s="0" t="str">
        <f aca="false">references_description!B$36</f>
        <v>MEY/WIL2008</v>
      </c>
      <c r="B734" s="0" t="n">
        <v>10</v>
      </c>
      <c r="C734" s="0" t="n">
        <v>65</v>
      </c>
      <c r="D734" s="0" t="str">
        <f aca="false">references!G$5</f>
        <v>SiO2(am)</v>
      </c>
      <c r="E734" s="0" t="str">
        <f aca="false">references_description!G$42</f>
        <v>NaCl</v>
      </c>
      <c r="F734" s="0" t="str">
        <f aca="false">references_description!H$42</f>
        <v>CaCl2</v>
      </c>
      <c r="H734" s="0" t="n">
        <v>0.72496</v>
      </c>
      <c r="I734" s="0" t="n">
        <v>0.38873</v>
      </c>
      <c r="K734" s="0" t="n">
        <v>0.00125687</v>
      </c>
    </row>
    <row r="735" customFormat="false" ht="14.5" hidden="true" customHeight="false" outlineLevel="0" collapsed="false">
      <c r="A735" s="0" t="str">
        <f aca="false">references_description!B$36</f>
        <v>MEY/WIL2008</v>
      </c>
      <c r="B735" s="0" t="n">
        <v>11</v>
      </c>
      <c r="C735" s="0" t="n">
        <v>65</v>
      </c>
      <c r="D735" s="0" t="str">
        <f aca="false">references!G$5</f>
        <v>SiO2(am)</v>
      </c>
      <c r="E735" s="0" t="str">
        <f aca="false">references_description!G$42</f>
        <v>NaCl</v>
      </c>
      <c r="F735" s="0" t="str">
        <f aca="false">references_description!H$42</f>
        <v>CaCl2</v>
      </c>
      <c r="H735" s="0" t="n">
        <v>0.54368</v>
      </c>
      <c r="I735" s="0" t="n">
        <v>0.39591</v>
      </c>
      <c r="K735" s="0" t="n">
        <v>0.00150631</v>
      </c>
    </row>
    <row r="736" customFormat="false" ht="14.5" hidden="true" customHeight="false" outlineLevel="0" collapsed="false">
      <c r="A736" s="0" t="str">
        <f aca="false">references_description!B$36</f>
        <v>MEY/WIL2008</v>
      </c>
      <c r="B736" s="0" t="n">
        <v>12</v>
      </c>
      <c r="C736" s="0" t="n">
        <v>65</v>
      </c>
      <c r="D736" s="0" t="str">
        <f aca="false">references!G$5</f>
        <v>SiO2(am)</v>
      </c>
      <c r="E736" s="0" t="str">
        <f aca="false">references_description!G$42</f>
        <v>NaCl</v>
      </c>
      <c r="F736" s="0" t="str">
        <f aca="false">references_description!H$42</f>
        <v>CaCl2</v>
      </c>
      <c r="H736" s="0" t="n">
        <v>0.37999</v>
      </c>
      <c r="I736" s="0" t="n">
        <v>0.32155</v>
      </c>
      <c r="K736" s="0" t="n">
        <v>0.00194159</v>
      </c>
    </row>
    <row r="737" customFormat="false" ht="14.5" hidden="true" customHeight="false" outlineLevel="0" collapsed="false">
      <c r="A737" s="0" t="str">
        <f aca="false">references_description!B$36</f>
        <v>MEY/WIL2008</v>
      </c>
      <c r="B737" s="0" t="n">
        <v>13</v>
      </c>
      <c r="C737" s="0" t="n">
        <v>65</v>
      </c>
      <c r="D737" s="0" t="str">
        <f aca="false">references!G$5</f>
        <v>SiO2(am)</v>
      </c>
      <c r="E737" s="0" t="str">
        <f aca="false">references_description!G$42</f>
        <v>NaCl</v>
      </c>
      <c r="F737" s="0" t="str">
        <f aca="false">references_description!H$42</f>
        <v>CaCl2</v>
      </c>
      <c r="H737" s="0" t="n">
        <v>0.14374</v>
      </c>
      <c r="I737" s="0" t="n">
        <v>0.35403</v>
      </c>
      <c r="K737" s="0" t="n">
        <v>0.00237636</v>
      </c>
    </row>
    <row r="738" customFormat="false" ht="14.5" hidden="true" customHeight="false" outlineLevel="0" collapsed="false">
      <c r="A738" s="0" t="str">
        <f aca="false">references_description!B$36</f>
        <v>MEY/WIL2008</v>
      </c>
      <c r="B738" s="0" t="n">
        <v>14</v>
      </c>
      <c r="C738" s="0" t="n">
        <v>65</v>
      </c>
      <c r="D738" s="0" t="str">
        <f aca="false">references!G$5</f>
        <v>SiO2(am)</v>
      </c>
      <c r="E738" s="0" t="str">
        <f aca="false">references_description!G$42</f>
        <v>NaCl</v>
      </c>
      <c r="F738" s="0" t="str">
        <f aca="false">references_description!H$42</f>
        <v>CaCl2</v>
      </c>
      <c r="H738" s="0" t="n">
        <v>0.64792</v>
      </c>
      <c r="I738" s="0" t="n">
        <v>0.57642</v>
      </c>
      <c r="K738" s="0" t="n">
        <v>0.00107228</v>
      </c>
    </row>
    <row r="739" customFormat="false" ht="14.5" hidden="true" customHeight="false" outlineLevel="0" collapsed="false">
      <c r="A739" s="0" t="str">
        <f aca="false">references_description!B$36</f>
        <v>MEY/WIL2008</v>
      </c>
      <c r="B739" s="0" t="n">
        <v>15</v>
      </c>
      <c r="C739" s="0" t="n">
        <v>65</v>
      </c>
      <c r="D739" s="0" t="str">
        <f aca="false">references!G$5</f>
        <v>SiO2(am)</v>
      </c>
      <c r="E739" s="0" t="str">
        <f aca="false">references_description!G$42</f>
        <v>NaCl</v>
      </c>
      <c r="F739" s="0" t="str">
        <f aca="false">references_description!H$42</f>
        <v>CaCl2</v>
      </c>
      <c r="H739" s="0" t="n">
        <v>0.44784</v>
      </c>
      <c r="I739" s="0" t="n">
        <v>0.60369</v>
      </c>
      <c r="K739" s="0" t="n">
        <v>0.00136207</v>
      </c>
    </row>
    <row r="740" customFormat="false" ht="14.5" hidden="true" customHeight="false" outlineLevel="0" collapsed="false">
      <c r="A740" s="0" t="str">
        <f aca="false">references_description!B$36</f>
        <v>MEY/WIL2008</v>
      </c>
      <c r="B740" s="0" t="n">
        <v>16</v>
      </c>
      <c r="C740" s="0" t="n">
        <v>65</v>
      </c>
      <c r="D740" s="0" t="str">
        <f aca="false">references!G$5</f>
        <v>SiO2(am)</v>
      </c>
      <c r="E740" s="0" t="str">
        <f aca="false">references_description!G$42</f>
        <v>NaCl</v>
      </c>
      <c r="F740" s="0" t="str">
        <f aca="false">references_description!H$42</f>
        <v>CaCl2</v>
      </c>
      <c r="H740" s="0" t="n">
        <v>0.22884</v>
      </c>
      <c r="I740" s="0" t="n">
        <v>0.64019</v>
      </c>
      <c r="K740" s="0" t="n">
        <v>0.00167715</v>
      </c>
    </row>
    <row r="741" customFormat="false" ht="14.5" hidden="true" customHeight="false" outlineLevel="0" collapsed="false">
      <c r="A741" s="0" t="str">
        <f aca="false">references_description!B$36</f>
        <v>MEY/WIL2008</v>
      </c>
      <c r="B741" s="0" t="n">
        <v>17</v>
      </c>
      <c r="C741" s="0" t="n">
        <v>65</v>
      </c>
      <c r="D741" s="0" t="str">
        <f aca="false">references!G$5</f>
        <v>SiO2(am)</v>
      </c>
      <c r="E741" s="0" t="str">
        <f aca="false">references_description!G$42</f>
        <v>NaCl</v>
      </c>
      <c r="F741" s="0" t="str">
        <f aca="false">references_description!H$42</f>
        <v>CaCl2</v>
      </c>
      <c r="H741" s="0" t="n">
        <v>0.53813</v>
      </c>
      <c r="I741" s="0" t="n">
        <v>0.90314</v>
      </c>
      <c r="K741" s="0" t="n">
        <v>0.0009048</v>
      </c>
    </row>
    <row r="742" customFormat="false" ht="14.5" hidden="true" customHeight="false" outlineLevel="0" collapsed="false">
      <c r="A742" s="0" t="str">
        <f aca="false">references_description!B$36</f>
        <v>MEY/WIL2008</v>
      </c>
      <c r="B742" s="0" t="n">
        <v>1</v>
      </c>
      <c r="C742" s="0" t="n">
        <v>65</v>
      </c>
      <c r="D742" s="0" t="str">
        <f aca="false">references!G$5</f>
        <v>SiO2(am)</v>
      </c>
      <c r="E742" s="0" t="str">
        <f aca="false">references_description!G$43</f>
        <v>KCl</v>
      </c>
      <c r="F742" s="0" t="str">
        <f aca="false">references_description!H$43</f>
        <v>CaCl2</v>
      </c>
      <c r="H742" s="0" t="n">
        <v>0.72109</v>
      </c>
      <c r="I742" s="0" t="n">
        <v>0.28806</v>
      </c>
      <c r="K742" s="0" t="n">
        <v>0.00186569</v>
      </c>
    </row>
    <row r="743" customFormat="false" ht="14.5" hidden="true" customHeight="false" outlineLevel="0" collapsed="false">
      <c r="A743" s="0" t="str">
        <f aca="false">references_description!B$36</f>
        <v>MEY/WIL2008</v>
      </c>
      <c r="B743" s="0" t="n">
        <v>2</v>
      </c>
      <c r="C743" s="0" t="n">
        <v>65</v>
      </c>
      <c r="D743" s="0" t="str">
        <f aca="false">references!G$5</f>
        <v>SiO2(am)</v>
      </c>
      <c r="E743" s="0" t="str">
        <f aca="false">references_description!G$43</f>
        <v>KCl</v>
      </c>
      <c r="F743" s="0" t="str">
        <f aca="false">references_description!H$43</f>
        <v>CaCl2</v>
      </c>
      <c r="H743" s="0" t="n">
        <v>0.35441</v>
      </c>
      <c r="I743" s="0" t="n">
        <v>0.61331</v>
      </c>
      <c r="K743" s="0" t="n">
        <v>0.00172794</v>
      </c>
    </row>
    <row r="744" customFormat="false" ht="14.5" hidden="true" customHeight="false" outlineLevel="0" collapsed="false">
      <c r="A744" s="0" t="str">
        <f aca="false">references_description!B$36</f>
        <v>MEY/WIL2008</v>
      </c>
      <c r="B744" s="0" t="n">
        <v>3</v>
      </c>
      <c r="C744" s="0" t="n">
        <v>65</v>
      </c>
      <c r="D744" s="0" t="str">
        <f aca="false">references!G$5</f>
        <v>SiO2(am)</v>
      </c>
      <c r="E744" s="0" t="str">
        <f aca="false">references_description!G$43</f>
        <v>KCl</v>
      </c>
      <c r="F744" s="0" t="str">
        <f aca="false">references_description!H$43</f>
        <v>CaCl2</v>
      </c>
      <c r="H744" s="0" t="n">
        <v>0.23009</v>
      </c>
      <c r="I744" s="0" t="n">
        <v>0.62774</v>
      </c>
      <c r="K744" s="0" t="n">
        <v>0.00182101</v>
      </c>
    </row>
    <row r="745" customFormat="false" ht="14.5" hidden="true" customHeight="false" outlineLevel="0" collapsed="false">
      <c r="A745" s="0" t="str">
        <f aca="false">references_description!B$36</f>
        <v>MEY/WIL2008</v>
      </c>
      <c r="B745" s="0" t="n">
        <v>4</v>
      </c>
      <c r="C745" s="0" t="n">
        <v>65</v>
      </c>
      <c r="D745" s="0" t="str">
        <f aca="false">references!G$5</f>
        <v>SiO2(am)</v>
      </c>
      <c r="E745" s="0" t="str">
        <f aca="false">references_description!G$43</f>
        <v>KCl</v>
      </c>
      <c r="F745" s="0" t="str">
        <f aca="false">references_description!H$43</f>
        <v>CaCl2</v>
      </c>
      <c r="H745" s="0" t="n">
        <v>0.12081</v>
      </c>
      <c r="I745" s="0" t="n">
        <v>0.67319</v>
      </c>
      <c r="K745" s="0" t="n">
        <v>0.00188775</v>
      </c>
    </row>
    <row r="746" customFormat="false" ht="14.5" hidden="true" customHeight="false" outlineLevel="0" collapsed="false">
      <c r="A746" s="0" t="str">
        <f aca="false">references_description!B$36</f>
        <v>MEY/WIL2008</v>
      </c>
      <c r="B746" s="0" t="n">
        <v>5</v>
      </c>
      <c r="C746" s="0" t="n">
        <v>65</v>
      </c>
      <c r="D746" s="0" t="str">
        <f aca="false">references!G$5</f>
        <v>SiO2(am)</v>
      </c>
      <c r="E746" s="0" t="str">
        <f aca="false">references_description!G$43</f>
        <v>KCl</v>
      </c>
      <c r="F746" s="0" t="str">
        <f aca="false">references_description!H$43</f>
        <v>CaCl2</v>
      </c>
      <c r="H746" s="0" t="n">
        <v>0.428</v>
      </c>
      <c r="I746" s="0" t="n">
        <v>0.8945</v>
      </c>
      <c r="K746" s="0" t="n">
        <v>0.00119198</v>
      </c>
    </row>
    <row r="747" customFormat="false" ht="14.5" hidden="true" customHeight="false" outlineLevel="0" collapsed="false">
      <c r="A747" s="0" t="str">
        <f aca="false">references_description!B$36</f>
        <v>MEY/WIL2008</v>
      </c>
      <c r="B747" s="0" t="n">
        <v>6</v>
      </c>
      <c r="C747" s="0" t="n">
        <v>65</v>
      </c>
      <c r="D747" s="0" t="str">
        <f aca="false">references!G$5</f>
        <v>SiO2(am)</v>
      </c>
      <c r="E747" s="0" t="str">
        <f aca="false">references_description!G$43</f>
        <v>KCl</v>
      </c>
      <c r="F747" s="0" t="str">
        <f aca="false">references_description!H$43</f>
        <v>CaCl2</v>
      </c>
      <c r="H747" s="0" t="n">
        <v>0.34179</v>
      </c>
      <c r="I747" s="0" t="n">
        <v>0.89632</v>
      </c>
      <c r="K747" s="0" t="n">
        <v>0.0012703</v>
      </c>
    </row>
    <row r="748" customFormat="false" ht="14.5" hidden="true" customHeight="false" outlineLevel="0" collapsed="false">
      <c r="A748" s="0" t="str">
        <f aca="false">references_description!B$36</f>
        <v>MEY/WIL2008</v>
      </c>
      <c r="B748" s="0" t="n">
        <v>7</v>
      </c>
      <c r="C748" s="0" t="n">
        <v>65</v>
      </c>
      <c r="D748" s="0" t="str">
        <f aca="false">references!G$5</f>
        <v>SiO2(am)</v>
      </c>
      <c r="E748" s="0" t="str">
        <f aca="false">references_description!G$43</f>
        <v>KCl</v>
      </c>
      <c r="F748" s="0" t="str">
        <f aca="false">references_description!H$43</f>
        <v>CaCl2</v>
      </c>
      <c r="H748" s="0" t="n">
        <v>0.23806</v>
      </c>
      <c r="I748" s="0" t="n">
        <v>0.93275</v>
      </c>
      <c r="K748" s="0" t="n">
        <v>0.00131378</v>
      </c>
    </row>
    <row r="749" customFormat="false" ht="14.5" hidden="true" customHeight="false" outlineLevel="0" collapsed="false">
      <c r="A749" s="0" t="str">
        <f aca="false">references_description!B$36</f>
        <v>MEY/WIL2008</v>
      </c>
      <c r="B749" s="0" t="n">
        <v>8</v>
      </c>
      <c r="C749" s="0" t="n">
        <v>65</v>
      </c>
      <c r="D749" s="0" t="str">
        <f aca="false">references!G$5</f>
        <v>SiO2(am)</v>
      </c>
      <c r="E749" s="0" t="str">
        <f aca="false">references_description!G$43</f>
        <v>KCl</v>
      </c>
      <c r="F749" s="0" t="str">
        <f aca="false">references_description!H$43</f>
        <v>CaCl2</v>
      </c>
      <c r="H749" s="0" t="n">
        <v>0.1201</v>
      </c>
      <c r="I749" s="0" t="n">
        <v>0.94132</v>
      </c>
      <c r="K749" s="0" t="n">
        <v>0.00141696</v>
      </c>
    </row>
    <row r="750" customFormat="false" ht="14.5" hidden="true" customHeight="false" outlineLevel="0" collapsed="false">
      <c r="A750" s="0" t="str">
        <f aca="false">references_description!B$36</f>
        <v>MEY/WIL2008</v>
      </c>
      <c r="B750" s="0" t="n">
        <v>9</v>
      </c>
      <c r="C750" s="0" t="n">
        <v>65</v>
      </c>
      <c r="D750" s="0" t="str">
        <f aca="false">references!G$5</f>
        <v>SiO2(am)</v>
      </c>
      <c r="E750" s="0" t="str">
        <f aca="false">references_description!G$43</f>
        <v>KCl</v>
      </c>
      <c r="F750" s="0" t="str">
        <f aca="false">references_description!H$43</f>
        <v>CaCl2</v>
      </c>
      <c r="H750" s="0" t="n">
        <v>0.33365</v>
      </c>
      <c r="I750" s="0" t="n">
        <v>1.17905</v>
      </c>
      <c r="K750" s="0" t="n">
        <v>0.00098313</v>
      </c>
    </row>
    <row r="751" customFormat="false" ht="14.5" hidden="true" customHeight="false" outlineLevel="0" collapsed="false">
      <c r="A751" s="0" t="str">
        <f aca="false">references_description!B$36</f>
        <v>MEY/WIL2008</v>
      </c>
      <c r="B751" s="0" t="n">
        <v>10</v>
      </c>
      <c r="C751" s="0" t="n">
        <v>65</v>
      </c>
      <c r="D751" s="0" t="str">
        <f aca="false">references!G$5</f>
        <v>SiO2(am)</v>
      </c>
      <c r="E751" s="0" t="str">
        <f aca="false">references_description!G$43</f>
        <v>KCl</v>
      </c>
      <c r="F751" s="0" t="str">
        <f aca="false">references_description!H$43</f>
        <v>CaCl2</v>
      </c>
      <c r="H751" s="0" t="n">
        <v>0.22034</v>
      </c>
      <c r="I751" s="0" t="n">
        <v>1.22161</v>
      </c>
      <c r="K751" s="0" t="n">
        <v>0.00102024</v>
      </c>
    </row>
    <row r="752" customFormat="false" ht="14.5" hidden="true" customHeight="false" outlineLevel="0" collapsed="false">
      <c r="A752" s="0" t="str">
        <f aca="false">references_description!B$36</f>
        <v>MEY/WIL2008</v>
      </c>
      <c r="B752" s="0" t="n">
        <v>11</v>
      </c>
      <c r="C752" s="0" t="n">
        <v>65</v>
      </c>
      <c r="D752" s="0" t="str">
        <f aca="false">references!G$5</f>
        <v>SiO2(am)</v>
      </c>
      <c r="E752" s="0" t="str">
        <f aca="false">references_description!G$43</f>
        <v>KCl</v>
      </c>
      <c r="F752" s="0" t="str">
        <f aca="false">references_description!H$43</f>
        <v>CaCl2</v>
      </c>
      <c r="H752" s="0" t="n">
        <v>0.1346</v>
      </c>
      <c r="I752" s="0" t="n">
        <v>1.23646</v>
      </c>
      <c r="K752" s="0" t="n">
        <v>0.00103132</v>
      </c>
    </row>
    <row r="753" customFormat="false" ht="14.5" hidden="true" customHeight="false" outlineLevel="0" collapsed="false">
      <c r="A753" s="0" t="str">
        <f aca="false">references_description!B$36</f>
        <v>MEY/WIL2008</v>
      </c>
      <c r="B753" s="0" t="n">
        <v>12</v>
      </c>
      <c r="C753" s="0" t="n">
        <v>65</v>
      </c>
      <c r="D753" s="0" t="str">
        <f aca="false">references!G$5</f>
        <v>SiO2(am)</v>
      </c>
      <c r="E753" s="0" t="str">
        <f aca="false">references_description!G$43</f>
        <v>KCl</v>
      </c>
      <c r="F753" s="0" t="str">
        <f aca="false">references_description!H$43</f>
        <v>CaCl2</v>
      </c>
      <c r="H753" s="0" t="n">
        <v>0.62856</v>
      </c>
      <c r="I753" s="0" t="n">
        <v>0.31025</v>
      </c>
      <c r="K753" s="0" t="n">
        <v>0.00190031</v>
      </c>
    </row>
    <row r="754" customFormat="false" ht="14.5" hidden="true" customHeight="false" outlineLevel="0" collapsed="false">
      <c r="A754" s="0" t="str">
        <f aca="false">references_description!B$36</f>
        <v>MEY/WIL2008</v>
      </c>
      <c r="B754" s="0" t="n">
        <v>13</v>
      </c>
      <c r="C754" s="0" t="n">
        <v>65</v>
      </c>
      <c r="D754" s="0" t="str">
        <f aca="false">references!G$5</f>
        <v>SiO2(am)</v>
      </c>
      <c r="E754" s="0" t="str">
        <f aca="false">references_description!G$43</f>
        <v>KCl</v>
      </c>
      <c r="F754" s="0" t="str">
        <f aca="false">references_description!H$43</f>
        <v>CaCl2</v>
      </c>
      <c r="H754" s="0" t="n">
        <v>0.2202</v>
      </c>
      <c r="I754" s="0" t="n">
        <v>1.47697</v>
      </c>
      <c r="K754" s="0" t="n">
        <v>0.00073549</v>
      </c>
    </row>
    <row r="755" customFormat="false" ht="14.5" hidden="true" customHeight="false" outlineLevel="0" collapsed="false">
      <c r="A755" s="0" t="str">
        <f aca="false">references_description!B$36</f>
        <v>MEY/WIL2008</v>
      </c>
      <c r="B755" s="0" t="n">
        <v>14</v>
      </c>
      <c r="C755" s="0" t="n">
        <v>65</v>
      </c>
      <c r="D755" s="0" t="str">
        <f aca="false">references!G$5</f>
        <v>SiO2(am)</v>
      </c>
      <c r="E755" s="0" t="str">
        <f aca="false">references_description!G$43</f>
        <v>KCl</v>
      </c>
      <c r="F755" s="0" t="str">
        <f aca="false">references_description!H$43</f>
        <v>CaCl2</v>
      </c>
      <c r="H755" s="0" t="n">
        <v>0.11339</v>
      </c>
      <c r="I755" s="0" t="n">
        <v>1.80499</v>
      </c>
      <c r="K755" s="0" t="n">
        <v>0.00056438</v>
      </c>
    </row>
    <row r="756" customFormat="false" ht="14.5" hidden="true" customHeight="false" outlineLevel="0" collapsed="false">
      <c r="A756" s="0" t="str">
        <f aca="false">references_description!B$36</f>
        <v>MEY/WIL2008</v>
      </c>
      <c r="B756" s="0" t="n">
        <v>15</v>
      </c>
      <c r="C756" s="0" t="n">
        <v>65</v>
      </c>
      <c r="D756" s="0" t="str">
        <f aca="false">references!G$5</f>
        <v>SiO2(am)</v>
      </c>
      <c r="E756" s="0" t="str">
        <f aca="false">references_description!G$43</f>
        <v>KCl</v>
      </c>
      <c r="F756" s="0" t="str">
        <f aca="false">references_description!H$43</f>
        <v>CaCl2</v>
      </c>
      <c r="H756" s="0" t="n">
        <v>0.54692</v>
      </c>
      <c r="I756" s="0" t="n">
        <v>0.30323</v>
      </c>
      <c r="K756" s="0" t="n">
        <v>0.00203015</v>
      </c>
    </row>
    <row r="757" customFormat="false" ht="14.5" hidden="true" customHeight="false" outlineLevel="0" collapsed="false">
      <c r="A757" s="0" t="str">
        <f aca="false">references_description!B$36</f>
        <v>MEY/WIL2008</v>
      </c>
      <c r="B757" s="0" t="n">
        <v>16</v>
      </c>
      <c r="C757" s="0" t="n">
        <v>65</v>
      </c>
      <c r="D757" s="0" t="str">
        <f aca="false">references!G$5</f>
        <v>SiO2(am)</v>
      </c>
      <c r="E757" s="0" t="str">
        <f aca="false">references_description!G$43</f>
        <v>KCl</v>
      </c>
      <c r="F757" s="0" t="str">
        <f aca="false">references_description!H$43</f>
        <v>CaCl2</v>
      </c>
      <c r="H757" s="0" t="n">
        <v>0.44729</v>
      </c>
      <c r="I757" s="0" t="n">
        <v>0.31404</v>
      </c>
      <c r="K757" s="0" t="n">
        <v>0.00182106</v>
      </c>
    </row>
    <row r="758" customFormat="false" ht="14.5" hidden="true" customHeight="false" outlineLevel="0" collapsed="false">
      <c r="A758" s="0" t="str">
        <f aca="false">references_description!B$36</f>
        <v>MEY/WIL2008</v>
      </c>
      <c r="B758" s="0" t="n">
        <v>17</v>
      </c>
      <c r="C758" s="0" t="n">
        <v>65</v>
      </c>
      <c r="D758" s="0" t="str">
        <f aca="false">references!G$5</f>
        <v>SiO2(am)</v>
      </c>
      <c r="E758" s="0" t="str">
        <f aca="false">references_description!G$43</f>
        <v>KCl</v>
      </c>
      <c r="F758" s="0" t="str">
        <f aca="false">references_description!H$43</f>
        <v>CaCl2</v>
      </c>
      <c r="H758" s="0" t="n">
        <v>0.3414</v>
      </c>
      <c r="I758" s="0" t="n">
        <v>0.3258</v>
      </c>
      <c r="K758" s="0" t="n">
        <v>0.00228406</v>
      </c>
    </row>
    <row r="759" customFormat="false" ht="14.5" hidden="true" customHeight="false" outlineLevel="0" collapsed="false">
      <c r="A759" s="0" t="str">
        <f aca="false">references_description!B$36</f>
        <v>MEY/WIL2008</v>
      </c>
      <c r="B759" s="0" t="n">
        <v>18</v>
      </c>
      <c r="C759" s="0" t="n">
        <v>65</v>
      </c>
      <c r="D759" s="0" t="str">
        <f aca="false">references!G$5</f>
        <v>SiO2(am)</v>
      </c>
      <c r="E759" s="0" t="str">
        <f aca="false">references_description!G$43</f>
        <v>KCl</v>
      </c>
      <c r="F759" s="0" t="str">
        <f aca="false">references_description!H$43</f>
        <v>CaCl2</v>
      </c>
      <c r="H759" s="0" t="n">
        <v>0.23697</v>
      </c>
      <c r="I759" s="0" t="n">
        <v>0.3275</v>
      </c>
      <c r="K759" s="0" t="n">
        <v>0.00246647</v>
      </c>
    </row>
    <row r="760" customFormat="false" ht="14.5" hidden="true" customHeight="false" outlineLevel="0" collapsed="false">
      <c r="A760" s="0" t="str">
        <f aca="false">references_description!B$36</f>
        <v>MEY/WIL2008</v>
      </c>
      <c r="B760" s="0" t="n">
        <v>19</v>
      </c>
      <c r="C760" s="0" t="n">
        <v>65</v>
      </c>
      <c r="D760" s="0" t="str">
        <f aca="false">references!G$5</f>
        <v>SiO2(am)</v>
      </c>
      <c r="E760" s="0" t="str">
        <f aca="false">references_description!G$43</f>
        <v>KCl</v>
      </c>
      <c r="F760" s="0" t="str">
        <f aca="false">references_description!H$43</f>
        <v>CaCl2</v>
      </c>
      <c r="H760" s="0" t="n">
        <v>0.12012</v>
      </c>
      <c r="I760" s="0" t="n">
        <v>0.32452</v>
      </c>
      <c r="K760" s="0" t="n">
        <v>0.00264595</v>
      </c>
    </row>
    <row r="761" customFormat="false" ht="14.5" hidden="true" customHeight="false" outlineLevel="0" collapsed="false">
      <c r="A761" s="0" t="str">
        <f aca="false">references_description!B$36</f>
        <v>MEY/WIL2008</v>
      </c>
      <c r="B761" s="0" t="n">
        <v>20</v>
      </c>
      <c r="C761" s="0" t="n">
        <v>65</v>
      </c>
      <c r="D761" s="0" t="str">
        <f aca="false">references!G$5</f>
        <v>SiO2(am)</v>
      </c>
      <c r="E761" s="0" t="str">
        <f aca="false">references_description!G$43</f>
        <v>KCl</v>
      </c>
      <c r="F761" s="0" t="str">
        <f aca="false">references_description!H$43</f>
        <v>CaCl2</v>
      </c>
      <c r="H761" s="0" t="n">
        <v>0.53221</v>
      </c>
      <c r="I761" s="0" t="n">
        <v>0.59013</v>
      </c>
      <c r="K761" s="0" t="n">
        <v>0.00154589</v>
      </c>
    </row>
    <row r="762" customFormat="false" ht="14.5" hidden="true" customHeight="false" outlineLevel="0" collapsed="false">
      <c r="A762" s="0" t="str">
        <f aca="false">references_description!B$36</f>
        <v>MEY/WIL2008</v>
      </c>
      <c r="B762" s="0" t="n">
        <v>21</v>
      </c>
      <c r="C762" s="0" t="n">
        <v>65</v>
      </c>
      <c r="D762" s="0" t="str">
        <f aca="false">references!G$5</f>
        <v>SiO2(am)</v>
      </c>
      <c r="E762" s="0" t="str">
        <f aca="false">references_description!G$43</f>
        <v>KCl</v>
      </c>
      <c r="F762" s="0" t="str">
        <f aca="false">references_description!H$43</f>
        <v>CaCl2</v>
      </c>
      <c r="H762" s="0" t="n">
        <v>0.43372</v>
      </c>
      <c r="I762" s="0" t="n">
        <v>0.60938</v>
      </c>
      <c r="K762" s="0" t="n">
        <v>0.00162144</v>
      </c>
    </row>
    <row r="763" customFormat="false" ht="14.5" hidden="true" customHeight="false" outlineLevel="0" collapsed="false">
      <c r="A763" s="0" t="str">
        <f aca="false">references_description!B$36</f>
        <v>MEY/WIL2008</v>
      </c>
      <c r="B763" s="0" t="n">
        <v>1</v>
      </c>
      <c r="C763" s="0" t="n">
        <v>85</v>
      </c>
      <c r="D763" s="0" t="str">
        <f aca="false">references!G$5</f>
        <v>SiO2(am)</v>
      </c>
      <c r="E763" s="0" t="str">
        <f aca="false">references_description!G$43</f>
        <v>KCl</v>
      </c>
      <c r="F763" s="0" t="str">
        <f aca="false">references_description!H$43</f>
        <v>CaCl2</v>
      </c>
      <c r="H763" s="0" t="n">
        <v>0.72109</v>
      </c>
      <c r="I763" s="0" t="n">
        <v>0.28806</v>
      </c>
      <c r="K763" s="0" t="n">
        <v>0.00253054</v>
      </c>
    </row>
    <row r="764" customFormat="false" ht="14.5" hidden="true" customHeight="false" outlineLevel="0" collapsed="false">
      <c r="A764" s="0" t="str">
        <f aca="false">references_description!B$36</f>
        <v>MEY/WIL2008</v>
      </c>
      <c r="B764" s="0" t="n">
        <v>2</v>
      </c>
      <c r="C764" s="0" t="n">
        <v>85</v>
      </c>
      <c r="D764" s="0" t="str">
        <f aca="false">references!G$5</f>
        <v>SiO2(am)</v>
      </c>
      <c r="E764" s="0" t="str">
        <f aca="false">references_description!G$43</f>
        <v>KCl</v>
      </c>
      <c r="F764" s="0" t="str">
        <f aca="false">references_description!H$43</f>
        <v>CaCl2</v>
      </c>
      <c r="H764" s="0" t="n">
        <v>0.35441</v>
      </c>
      <c r="I764" s="0" t="n">
        <v>0.61331</v>
      </c>
      <c r="K764" s="0" t="n">
        <v>0.00226238</v>
      </c>
    </row>
    <row r="765" customFormat="false" ht="14.5" hidden="true" customHeight="false" outlineLevel="0" collapsed="false">
      <c r="A765" s="0" t="str">
        <f aca="false">references_description!B$36</f>
        <v>MEY/WIL2008</v>
      </c>
      <c r="B765" s="0" t="n">
        <v>3</v>
      </c>
      <c r="C765" s="0" t="n">
        <v>85</v>
      </c>
      <c r="D765" s="0" t="str">
        <f aca="false">references!G$5</f>
        <v>SiO2(am)</v>
      </c>
      <c r="E765" s="0" t="str">
        <f aca="false">references_description!G$43</f>
        <v>KCl</v>
      </c>
      <c r="F765" s="0" t="str">
        <f aca="false">references_description!H$43</f>
        <v>CaCl2</v>
      </c>
      <c r="H765" s="0" t="n">
        <v>0.23009</v>
      </c>
      <c r="I765" s="0" t="n">
        <v>0.62774</v>
      </c>
      <c r="K765" s="0" t="n">
        <v>0.00246451</v>
      </c>
    </row>
    <row r="766" customFormat="false" ht="14.5" hidden="true" customHeight="false" outlineLevel="0" collapsed="false">
      <c r="A766" s="0" t="str">
        <f aca="false">references_description!B$36</f>
        <v>MEY/WIL2008</v>
      </c>
      <c r="B766" s="0" t="n">
        <v>4</v>
      </c>
      <c r="C766" s="0" t="n">
        <v>85</v>
      </c>
      <c r="D766" s="0" t="str">
        <f aca="false">references!G$5</f>
        <v>SiO2(am)</v>
      </c>
      <c r="E766" s="0" t="str">
        <f aca="false">references_description!G$43</f>
        <v>KCl</v>
      </c>
      <c r="F766" s="0" t="str">
        <f aca="false">references_description!H$43</f>
        <v>CaCl2</v>
      </c>
      <c r="H766" s="0" t="n">
        <v>0.12081</v>
      </c>
      <c r="I766" s="0" t="n">
        <v>0.67319</v>
      </c>
      <c r="K766" s="0" t="n">
        <v>0.00254526</v>
      </c>
    </row>
    <row r="767" customFormat="false" ht="14.5" hidden="true" customHeight="false" outlineLevel="0" collapsed="false">
      <c r="A767" s="0" t="str">
        <f aca="false">references_description!B$36</f>
        <v>MEY/WIL2008</v>
      </c>
      <c r="B767" s="0" t="n">
        <v>5</v>
      </c>
      <c r="C767" s="0" t="n">
        <v>85</v>
      </c>
      <c r="D767" s="0" t="str">
        <f aca="false">references!G$5</f>
        <v>SiO2(am)</v>
      </c>
      <c r="E767" s="0" t="str">
        <f aca="false">references_description!G$43</f>
        <v>KCl</v>
      </c>
      <c r="F767" s="0" t="str">
        <f aca="false">references_description!H$43</f>
        <v>CaCl2</v>
      </c>
      <c r="H767" s="0" t="n">
        <v>0.428</v>
      </c>
      <c r="I767" s="0" t="n">
        <v>0.8945</v>
      </c>
      <c r="K767" s="0" t="n">
        <v>0.00157604</v>
      </c>
    </row>
    <row r="768" customFormat="false" ht="14.5" hidden="true" customHeight="false" outlineLevel="0" collapsed="false">
      <c r="A768" s="0" t="str">
        <f aca="false">references_description!B$36</f>
        <v>MEY/WIL2008</v>
      </c>
      <c r="B768" s="0" t="n">
        <v>6</v>
      </c>
      <c r="C768" s="0" t="n">
        <v>85</v>
      </c>
      <c r="D768" s="0" t="str">
        <f aca="false">references!G$5</f>
        <v>SiO2(am)</v>
      </c>
      <c r="E768" s="0" t="str">
        <f aca="false">references_description!G$43</f>
        <v>KCl</v>
      </c>
      <c r="F768" s="0" t="str">
        <f aca="false">references_description!H$43</f>
        <v>CaCl2</v>
      </c>
      <c r="H768" s="0" t="n">
        <v>0.34179</v>
      </c>
      <c r="I768" s="0" t="n">
        <v>0.89632</v>
      </c>
      <c r="K768" s="0" t="n">
        <v>0.00167242</v>
      </c>
    </row>
    <row r="769" customFormat="false" ht="14.5" hidden="true" customHeight="false" outlineLevel="0" collapsed="false">
      <c r="A769" s="0" t="str">
        <f aca="false">references_description!B$36</f>
        <v>MEY/WIL2008</v>
      </c>
      <c r="B769" s="0" t="n">
        <v>7</v>
      </c>
      <c r="C769" s="0" t="n">
        <v>85</v>
      </c>
      <c r="D769" s="0" t="str">
        <f aca="false">references!G$5</f>
        <v>SiO2(am)</v>
      </c>
      <c r="E769" s="0" t="str">
        <f aca="false">references_description!G$43</f>
        <v>KCl</v>
      </c>
      <c r="F769" s="0" t="str">
        <f aca="false">references_description!H$43</f>
        <v>CaCl2</v>
      </c>
      <c r="H769" s="0" t="n">
        <v>0.23806</v>
      </c>
      <c r="I769" s="0" t="n">
        <v>0.93275</v>
      </c>
      <c r="K769" s="0" t="n">
        <v>0.00178703</v>
      </c>
    </row>
    <row r="770" customFormat="false" ht="14.5" hidden="true" customHeight="false" outlineLevel="0" collapsed="false">
      <c r="A770" s="0" t="str">
        <f aca="false">references_description!B$36</f>
        <v>MEY/WIL2008</v>
      </c>
      <c r="B770" s="0" t="n">
        <v>8</v>
      </c>
      <c r="C770" s="0" t="n">
        <v>85</v>
      </c>
      <c r="D770" s="0" t="str">
        <f aca="false">references!G$5</f>
        <v>SiO2(am)</v>
      </c>
      <c r="E770" s="0" t="str">
        <f aca="false">references_description!G$43</f>
        <v>KCl</v>
      </c>
      <c r="F770" s="0" t="str">
        <f aca="false">references_description!H$43</f>
        <v>CaCl2</v>
      </c>
      <c r="H770" s="0" t="n">
        <v>0.1201</v>
      </c>
      <c r="I770" s="0" t="n">
        <v>0.94132</v>
      </c>
      <c r="K770" s="0" t="n">
        <v>0.00190675</v>
      </c>
    </row>
    <row r="771" customFormat="false" ht="14.5" hidden="true" customHeight="false" outlineLevel="0" collapsed="false">
      <c r="A771" s="0" t="str">
        <f aca="false">references_description!B$36</f>
        <v>MEY/WIL2008</v>
      </c>
      <c r="B771" s="0" t="n">
        <v>9</v>
      </c>
      <c r="C771" s="0" t="n">
        <v>85</v>
      </c>
      <c r="D771" s="0" t="str">
        <f aca="false">references!G$5</f>
        <v>SiO2(am)</v>
      </c>
      <c r="E771" s="0" t="str">
        <f aca="false">references_description!G$43</f>
        <v>KCl</v>
      </c>
      <c r="F771" s="0" t="str">
        <f aca="false">references_description!H$43</f>
        <v>CaCl2</v>
      </c>
      <c r="H771" s="0" t="n">
        <v>0.33365</v>
      </c>
      <c r="I771" s="0" t="n">
        <v>1.17905</v>
      </c>
      <c r="K771" s="0" t="n">
        <v>0.00128584</v>
      </c>
    </row>
    <row r="772" customFormat="false" ht="14.5" hidden="true" customHeight="false" outlineLevel="0" collapsed="false">
      <c r="A772" s="0" t="str">
        <f aca="false">references_description!B$36</f>
        <v>MEY/WIL2008</v>
      </c>
      <c r="B772" s="0" t="n">
        <v>10</v>
      </c>
      <c r="C772" s="0" t="n">
        <v>85</v>
      </c>
      <c r="D772" s="0" t="str">
        <f aca="false">references!G$5</f>
        <v>SiO2(am)</v>
      </c>
      <c r="E772" s="0" t="str">
        <f aca="false">references_description!G$43</f>
        <v>KCl</v>
      </c>
      <c r="F772" s="0" t="str">
        <f aca="false">references_description!H$43</f>
        <v>CaCl2</v>
      </c>
      <c r="H772" s="0" t="n">
        <v>0.22034</v>
      </c>
      <c r="I772" s="0" t="n">
        <v>1.22161</v>
      </c>
      <c r="K772" s="0" t="n">
        <v>0.00131039</v>
      </c>
    </row>
    <row r="773" customFormat="false" ht="14.5" hidden="true" customHeight="false" outlineLevel="0" collapsed="false">
      <c r="A773" s="0" t="str">
        <f aca="false">references_description!B$36</f>
        <v>MEY/WIL2008</v>
      </c>
      <c r="B773" s="0" t="n">
        <v>11</v>
      </c>
      <c r="C773" s="0" t="n">
        <v>85</v>
      </c>
      <c r="D773" s="0" t="str">
        <f aca="false">references!G$5</f>
        <v>SiO2(am)</v>
      </c>
      <c r="E773" s="0" t="str">
        <f aca="false">references_description!G$43</f>
        <v>KCl</v>
      </c>
      <c r="F773" s="0" t="str">
        <f aca="false">references_description!H$43</f>
        <v>CaCl2</v>
      </c>
      <c r="H773" s="0" t="n">
        <v>0.1346</v>
      </c>
      <c r="I773" s="0" t="n">
        <v>1.23646</v>
      </c>
      <c r="K773" s="0" t="n">
        <v>0.00137809</v>
      </c>
    </row>
    <row r="774" customFormat="false" ht="14.5" hidden="true" customHeight="false" outlineLevel="0" collapsed="false">
      <c r="A774" s="0" t="str">
        <f aca="false">references_description!B$36</f>
        <v>MEY/WIL2008</v>
      </c>
      <c r="B774" s="0" t="n">
        <v>12</v>
      </c>
      <c r="C774" s="0" t="n">
        <v>85</v>
      </c>
      <c r="D774" s="0" t="str">
        <f aca="false">references!G$5</f>
        <v>SiO2(am)</v>
      </c>
      <c r="E774" s="0" t="str">
        <f aca="false">references_description!G$43</f>
        <v>KCl</v>
      </c>
      <c r="F774" s="0" t="str">
        <f aca="false">references_description!H$43</f>
        <v>CaCl2</v>
      </c>
      <c r="H774" s="0" t="n">
        <v>0.62856</v>
      </c>
      <c r="I774" s="0" t="n">
        <v>0.31025</v>
      </c>
      <c r="K774" s="0" t="n">
        <v>0.0026204</v>
      </c>
    </row>
    <row r="775" customFormat="false" ht="14.5" hidden="true" customHeight="false" outlineLevel="0" collapsed="false">
      <c r="A775" s="0" t="str">
        <f aca="false">references_description!B$36</f>
        <v>MEY/WIL2008</v>
      </c>
      <c r="B775" s="0" t="n">
        <v>13</v>
      </c>
      <c r="C775" s="0" t="n">
        <v>85</v>
      </c>
      <c r="D775" s="0" t="str">
        <f aca="false">references!G$5</f>
        <v>SiO2(am)</v>
      </c>
      <c r="E775" s="0" t="str">
        <f aca="false">references_description!G$43</f>
        <v>KCl</v>
      </c>
      <c r="F775" s="0" t="str">
        <f aca="false">references_description!H$43</f>
        <v>CaCl2</v>
      </c>
      <c r="H775" s="0" t="n">
        <v>0.2202</v>
      </c>
      <c r="I775" s="0" t="n">
        <v>1.47697</v>
      </c>
      <c r="K775" s="0" t="n">
        <v>0.00098879</v>
      </c>
    </row>
    <row r="776" customFormat="false" ht="14.5" hidden="true" customHeight="false" outlineLevel="0" collapsed="false">
      <c r="A776" s="0" t="str">
        <f aca="false">references_description!B$36</f>
        <v>MEY/WIL2008</v>
      </c>
      <c r="B776" s="0" t="n">
        <v>14</v>
      </c>
      <c r="C776" s="0" t="n">
        <v>85</v>
      </c>
      <c r="D776" s="0" t="str">
        <f aca="false">references!G$5</f>
        <v>SiO2(am)</v>
      </c>
      <c r="E776" s="0" t="str">
        <f aca="false">references_description!G$43</f>
        <v>KCl</v>
      </c>
      <c r="F776" s="0" t="str">
        <f aca="false">references_description!H$43</f>
        <v>CaCl2</v>
      </c>
      <c r="H776" s="0" t="n">
        <v>0.11339</v>
      </c>
      <c r="I776" s="0" t="n">
        <v>1.80499</v>
      </c>
      <c r="K776" s="0" t="n">
        <v>0.00074838</v>
      </c>
    </row>
    <row r="777" customFormat="false" ht="14.5" hidden="true" customHeight="false" outlineLevel="0" collapsed="false">
      <c r="A777" s="0" t="str">
        <f aca="false">references_description!B$36</f>
        <v>MEY/WIL2008</v>
      </c>
      <c r="B777" s="0" t="n">
        <v>15</v>
      </c>
      <c r="C777" s="0" t="n">
        <v>85</v>
      </c>
      <c r="D777" s="0" t="str">
        <f aca="false">references!G$5</f>
        <v>SiO2(am)</v>
      </c>
      <c r="E777" s="0" t="str">
        <f aca="false">references_description!G$43</f>
        <v>KCl</v>
      </c>
      <c r="F777" s="0" t="str">
        <f aca="false">references_description!H$43</f>
        <v>CaCl2</v>
      </c>
      <c r="H777" s="0" t="n">
        <v>0.54692</v>
      </c>
      <c r="I777" s="0" t="n">
        <v>0.30323</v>
      </c>
      <c r="K777" s="0" t="n">
        <v>0.0027783</v>
      </c>
    </row>
    <row r="778" customFormat="false" ht="14.5" hidden="true" customHeight="false" outlineLevel="0" collapsed="false">
      <c r="A778" s="0" t="str">
        <f aca="false">references_description!B$36</f>
        <v>MEY/WIL2008</v>
      </c>
      <c r="B778" s="0" t="n">
        <v>16</v>
      </c>
      <c r="C778" s="0" t="n">
        <v>85</v>
      </c>
      <c r="D778" s="0" t="str">
        <f aca="false">references!G$5</f>
        <v>SiO2(am)</v>
      </c>
      <c r="E778" s="0" t="str">
        <f aca="false">references_description!G$43</f>
        <v>KCl</v>
      </c>
      <c r="F778" s="0" t="str">
        <f aca="false">references_description!H$43</f>
        <v>CaCl2</v>
      </c>
      <c r="H778" s="0" t="n">
        <v>0.44729</v>
      </c>
      <c r="I778" s="0" t="n">
        <v>0.31404</v>
      </c>
      <c r="K778" s="0" t="n">
        <v>0.00296722</v>
      </c>
    </row>
    <row r="779" customFormat="false" ht="14.5" hidden="true" customHeight="false" outlineLevel="0" collapsed="false">
      <c r="A779" s="0" t="str">
        <f aca="false">references_description!B$36</f>
        <v>MEY/WIL2008</v>
      </c>
      <c r="B779" s="0" t="n">
        <v>17</v>
      </c>
      <c r="C779" s="0" t="n">
        <v>85</v>
      </c>
      <c r="D779" s="0" t="str">
        <f aca="false">references!G$5</f>
        <v>SiO2(am)</v>
      </c>
      <c r="E779" s="0" t="str">
        <f aca="false">references_description!G$43</f>
        <v>KCl</v>
      </c>
      <c r="F779" s="0" t="str">
        <f aca="false">references_description!H$43</f>
        <v>CaCl2</v>
      </c>
      <c r="H779" s="0" t="n">
        <v>0.3414</v>
      </c>
      <c r="I779" s="0" t="n">
        <v>0.3258</v>
      </c>
      <c r="K779" s="0" t="n">
        <v>0.00311876</v>
      </c>
    </row>
    <row r="780" customFormat="false" ht="14.5" hidden="true" customHeight="false" outlineLevel="0" collapsed="false">
      <c r="A780" s="0" t="str">
        <f aca="false">references_description!B$36</f>
        <v>MEY/WIL2008</v>
      </c>
      <c r="B780" s="0" t="n">
        <v>18</v>
      </c>
      <c r="C780" s="0" t="n">
        <v>85</v>
      </c>
      <c r="D780" s="0" t="str">
        <f aca="false">references!G$5</f>
        <v>SiO2(am)</v>
      </c>
      <c r="E780" s="0" t="str">
        <f aca="false">references_description!G$43</f>
        <v>KCl</v>
      </c>
      <c r="F780" s="0" t="str">
        <f aca="false">references_description!H$43</f>
        <v>CaCl2</v>
      </c>
      <c r="H780" s="0" t="n">
        <v>0.23697</v>
      </c>
      <c r="I780" s="0" t="n">
        <v>0.3275</v>
      </c>
      <c r="K780" s="0" t="n">
        <v>0.0032536</v>
      </c>
    </row>
    <row r="781" customFormat="false" ht="14.5" hidden="true" customHeight="false" outlineLevel="0" collapsed="false">
      <c r="A781" s="0" t="str">
        <f aca="false">references_description!B$36</f>
        <v>MEY/WIL2008</v>
      </c>
      <c r="B781" s="0" t="n">
        <v>19</v>
      </c>
      <c r="C781" s="0" t="n">
        <v>85</v>
      </c>
      <c r="D781" s="0" t="str">
        <f aca="false">references!G$5</f>
        <v>SiO2(am)</v>
      </c>
      <c r="E781" s="0" t="str">
        <f aca="false">references_description!G$43</f>
        <v>KCl</v>
      </c>
      <c r="F781" s="0" t="str">
        <f aca="false">references_description!H$43</f>
        <v>CaCl2</v>
      </c>
      <c r="H781" s="0" t="n">
        <v>0.12012</v>
      </c>
      <c r="I781" s="0" t="n">
        <v>0.32452</v>
      </c>
      <c r="K781" s="0" t="n">
        <v>0.00338976</v>
      </c>
    </row>
    <row r="782" customFormat="false" ht="14.5" hidden="true" customHeight="false" outlineLevel="0" collapsed="false">
      <c r="A782" s="0" t="str">
        <f aca="false">references_description!B$36</f>
        <v>MEY/WIL2008</v>
      </c>
      <c r="B782" s="0" t="n">
        <v>20</v>
      </c>
      <c r="C782" s="0" t="n">
        <v>85</v>
      </c>
      <c r="D782" s="0" t="str">
        <f aca="false">references!G$5</f>
        <v>SiO2(am)</v>
      </c>
      <c r="E782" s="0" t="str">
        <f aca="false">references_description!G$43</f>
        <v>KCl</v>
      </c>
      <c r="F782" s="0" t="str">
        <f aca="false">references_description!H$43</f>
        <v>CaCl2</v>
      </c>
      <c r="H782" s="0" t="n">
        <v>0.53221</v>
      </c>
      <c r="I782" s="0" t="n">
        <v>0.59013</v>
      </c>
      <c r="K782" s="0" t="n">
        <v>0.00203116</v>
      </c>
    </row>
    <row r="783" customFormat="false" ht="14.5" hidden="true" customHeight="false" outlineLevel="0" collapsed="false">
      <c r="A783" s="0" t="str">
        <f aca="false">references_description!B$36</f>
        <v>MEY/WIL2008</v>
      </c>
      <c r="B783" s="0" t="n">
        <v>21</v>
      </c>
      <c r="C783" s="0" t="n">
        <v>85</v>
      </c>
      <c r="D783" s="0" t="str">
        <f aca="false">references!G$5</f>
        <v>SiO2(am)</v>
      </c>
      <c r="E783" s="0" t="str">
        <f aca="false">references_description!G$43</f>
        <v>KCl</v>
      </c>
      <c r="F783" s="0" t="str">
        <f aca="false">references_description!H$43</f>
        <v>CaCl2</v>
      </c>
      <c r="H783" s="0" t="n">
        <v>0.43372</v>
      </c>
      <c r="I783" s="0" t="n">
        <v>0.60938</v>
      </c>
      <c r="K783" s="0" t="n">
        <v>0.0021781</v>
      </c>
    </row>
    <row r="784" customFormat="false" ht="14.5" hidden="true" customHeight="false" outlineLevel="0" collapsed="false">
      <c r="A784" s="0" t="str">
        <f aca="false">references_description!B$36</f>
        <v>MEY/WIL2008</v>
      </c>
      <c r="B784" s="0" t="n">
        <v>1</v>
      </c>
      <c r="C784" s="0" t="n">
        <v>85</v>
      </c>
      <c r="D784" s="0" t="str">
        <f aca="false">references!G$5</f>
        <v>SiO2(am)</v>
      </c>
      <c r="E784" s="0" t="str">
        <f aca="false">references_description!G$42</f>
        <v>NaCl</v>
      </c>
      <c r="F784" s="0" t="str">
        <f aca="false">references_description!H$42</f>
        <v>CaCl2</v>
      </c>
      <c r="H784" s="0" t="n">
        <v>0.93301</v>
      </c>
      <c r="I784" s="0" t="n">
        <v>0.28268</v>
      </c>
      <c r="K784" s="0" t="n">
        <v>0.00243891</v>
      </c>
    </row>
    <row r="785" customFormat="false" ht="14.5" hidden="true" customHeight="false" outlineLevel="0" collapsed="false">
      <c r="A785" s="0" t="str">
        <f aca="false">references_description!B$36</f>
        <v>MEY/WIL2008</v>
      </c>
      <c r="B785" s="0" t="n">
        <v>2</v>
      </c>
      <c r="C785" s="0" t="n">
        <v>85</v>
      </c>
      <c r="D785" s="0" t="str">
        <f aca="false">references!G$5</f>
        <v>SiO2(am)</v>
      </c>
      <c r="E785" s="0" t="str">
        <f aca="false">references_description!G$42</f>
        <v>NaCl</v>
      </c>
      <c r="F785" s="0" t="str">
        <f aca="false">references_description!H$42</f>
        <v>CaCl2</v>
      </c>
      <c r="H785" s="0" t="n">
        <v>0.33785</v>
      </c>
      <c r="I785" s="0" t="n">
        <v>0.92093</v>
      </c>
      <c r="K785" s="0" t="n">
        <v>0.00207565</v>
      </c>
    </row>
    <row r="786" customFormat="false" ht="14.5" hidden="true" customHeight="false" outlineLevel="0" collapsed="false">
      <c r="A786" s="0" t="str">
        <f aca="false">references_description!B$36</f>
        <v>MEY/WIL2008</v>
      </c>
      <c r="B786" s="0" t="n">
        <v>3</v>
      </c>
      <c r="C786" s="0" t="n">
        <v>85</v>
      </c>
      <c r="D786" s="0" t="str">
        <f aca="false">references!G$5</f>
        <v>SiO2(am)</v>
      </c>
      <c r="E786" s="0" t="str">
        <f aca="false">references_description!G$42</f>
        <v>NaCl</v>
      </c>
      <c r="F786" s="0" t="str">
        <f aca="false">references_description!H$42</f>
        <v>CaCl2</v>
      </c>
      <c r="H786" s="0" t="n">
        <v>0.11822</v>
      </c>
      <c r="I786" s="0" t="n">
        <v>0.953</v>
      </c>
      <c r="K786" s="0" t="n">
        <v>0.00254101</v>
      </c>
    </row>
    <row r="787" customFormat="false" ht="14.5" hidden="true" customHeight="false" outlineLevel="0" collapsed="false">
      <c r="A787" s="0" t="str">
        <f aca="false">references_description!B$36</f>
        <v>MEY/WIL2008</v>
      </c>
      <c r="B787" s="0" t="n">
        <v>4</v>
      </c>
      <c r="C787" s="0" t="n">
        <v>85</v>
      </c>
      <c r="D787" s="0" t="str">
        <f aca="false">references!G$5</f>
        <v>SiO2(am)</v>
      </c>
      <c r="E787" s="0" t="str">
        <f aca="false">references_description!G$42</f>
        <v>NaCl</v>
      </c>
      <c r="F787" s="0" t="str">
        <f aca="false">references_description!H$42</f>
        <v>CaCl2</v>
      </c>
      <c r="H787" s="0" t="n">
        <v>0.42609</v>
      </c>
      <c r="I787" s="0" t="n">
        <v>1.18653</v>
      </c>
      <c r="K787" s="0" t="n">
        <v>0.00029376</v>
      </c>
    </row>
    <row r="788" customFormat="false" ht="14.5" hidden="true" customHeight="false" outlineLevel="0" collapsed="false">
      <c r="A788" s="0" t="str">
        <f aca="false">references_description!B$36</f>
        <v>MEY/WIL2008</v>
      </c>
      <c r="B788" s="0" t="n">
        <v>5</v>
      </c>
      <c r="C788" s="0" t="n">
        <v>85</v>
      </c>
      <c r="D788" s="0" t="str">
        <f aca="false">references!G$5</f>
        <v>SiO2(am)</v>
      </c>
      <c r="E788" s="0" t="str">
        <f aca="false">references_description!G$42</f>
        <v>NaCl</v>
      </c>
      <c r="F788" s="0" t="str">
        <f aca="false">references_description!H$42</f>
        <v>CaCl2</v>
      </c>
      <c r="H788" s="0" t="n">
        <v>0.22309</v>
      </c>
      <c r="I788" s="0" t="n">
        <v>1.24059</v>
      </c>
      <c r="K788" s="0" t="n">
        <v>0.00064356</v>
      </c>
    </row>
    <row r="789" customFormat="false" ht="14.5" hidden="true" customHeight="false" outlineLevel="0" collapsed="false">
      <c r="A789" s="0" t="str">
        <f aca="false">references_description!B$36</f>
        <v>MEY/WIL2008</v>
      </c>
      <c r="B789" s="0" t="n">
        <v>6</v>
      </c>
      <c r="C789" s="0" t="n">
        <v>85</v>
      </c>
      <c r="D789" s="0" t="str">
        <f aca="false">references!G$5</f>
        <v>SiO2(am)</v>
      </c>
      <c r="E789" s="0" t="str">
        <f aca="false">references_description!G$42</f>
        <v>NaCl</v>
      </c>
      <c r="F789" s="0" t="str">
        <f aca="false">references_description!H$42</f>
        <v>CaCl2</v>
      </c>
      <c r="H789" s="0" t="n">
        <v>0.32735</v>
      </c>
      <c r="I789" s="0" t="n">
        <v>1.48548</v>
      </c>
      <c r="K789" s="0" t="n">
        <v>0.00013463</v>
      </c>
    </row>
    <row r="790" customFormat="false" ht="14.5" hidden="true" customHeight="false" outlineLevel="0" collapsed="false">
      <c r="A790" s="0" t="str">
        <f aca="false">references_description!B$36</f>
        <v>MEY/WIL2008</v>
      </c>
      <c r="B790" s="0" t="n">
        <v>7</v>
      </c>
      <c r="C790" s="0" t="n">
        <v>85</v>
      </c>
      <c r="D790" s="0" t="str">
        <f aca="false">references!G$5</f>
        <v>SiO2(am)</v>
      </c>
      <c r="E790" s="0" t="str">
        <f aca="false">references_description!G$42</f>
        <v>NaCl</v>
      </c>
      <c r="F790" s="0" t="str">
        <f aca="false">references_description!H$42</f>
        <v>CaCl2</v>
      </c>
      <c r="H790" s="0" t="n">
        <v>0.12295</v>
      </c>
      <c r="I790" s="0" t="n">
        <v>1.50116</v>
      </c>
      <c r="K790" s="0" t="n">
        <v>0.00035001</v>
      </c>
    </row>
    <row r="791" customFormat="false" ht="14.5" hidden="true" customHeight="false" outlineLevel="0" collapsed="false">
      <c r="A791" s="0" t="str">
        <f aca="false">references_description!B$36</f>
        <v>MEY/WIL2008</v>
      </c>
      <c r="B791" s="0" t="n">
        <v>8</v>
      </c>
      <c r="C791" s="0" t="n">
        <v>85</v>
      </c>
      <c r="D791" s="0" t="str">
        <f aca="false">references!G$5</f>
        <v>SiO2(am)</v>
      </c>
      <c r="E791" s="0" t="str">
        <f aca="false">references_description!G$42</f>
        <v>NaCl</v>
      </c>
      <c r="F791" s="0" t="str">
        <f aca="false">references_description!H$42</f>
        <v>CaCl2</v>
      </c>
      <c r="H791" s="0" t="n">
        <v>0.26433</v>
      </c>
      <c r="I791" s="0" t="n">
        <v>1.7522</v>
      </c>
      <c r="K791" s="0" t="n">
        <v>0.00092094</v>
      </c>
    </row>
    <row r="792" customFormat="false" ht="14.5" hidden="true" customHeight="false" outlineLevel="0" collapsed="false">
      <c r="A792" s="0" t="str">
        <f aca="false">references_description!B$36</f>
        <v>MEY/WIL2008</v>
      </c>
      <c r="B792" s="0" t="n">
        <v>9</v>
      </c>
      <c r="C792" s="0" t="n">
        <v>85</v>
      </c>
      <c r="D792" s="0" t="str">
        <f aca="false">references!G$5</f>
        <v>SiO2(am)</v>
      </c>
      <c r="E792" s="0" t="str">
        <f aca="false">references_description!G$42</f>
        <v>NaCl</v>
      </c>
      <c r="F792" s="0" t="str">
        <f aca="false">references_description!H$42</f>
        <v>CaCl2</v>
      </c>
      <c r="H792" s="0" t="n">
        <v>0.11253</v>
      </c>
      <c r="I792" s="0" t="n">
        <v>2.03945</v>
      </c>
      <c r="K792" s="0" t="n">
        <v>0.00074373</v>
      </c>
    </row>
    <row r="793" customFormat="false" ht="14.5" hidden="true" customHeight="false" outlineLevel="0" collapsed="false">
      <c r="A793" s="0" t="str">
        <f aca="false">references_description!B$36</f>
        <v>MEY/WIL2008</v>
      </c>
      <c r="B793" s="0" t="n">
        <v>10</v>
      </c>
      <c r="C793" s="0" t="n">
        <v>85</v>
      </c>
      <c r="D793" s="0" t="str">
        <f aca="false">references!G$5</f>
        <v>SiO2(am)</v>
      </c>
      <c r="E793" s="0" t="str">
        <f aca="false">references_description!G$42</f>
        <v>NaCl</v>
      </c>
      <c r="F793" s="0" t="str">
        <f aca="false">references_description!H$42</f>
        <v>CaCl2</v>
      </c>
      <c r="H793" s="0" t="n">
        <v>0.72496</v>
      </c>
      <c r="I793" s="0" t="n">
        <v>0.38873</v>
      </c>
      <c r="K793" s="0" t="n">
        <v>0.00289891</v>
      </c>
    </row>
    <row r="794" customFormat="false" ht="14.5" hidden="true" customHeight="false" outlineLevel="0" collapsed="false">
      <c r="A794" s="0" t="str">
        <f aca="false">references_description!B$36</f>
        <v>MEY/WIL2008</v>
      </c>
      <c r="B794" s="0" t="n">
        <v>11</v>
      </c>
      <c r="C794" s="0" t="n">
        <v>85</v>
      </c>
      <c r="D794" s="0" t="str">
        <f aca="false">references!G$5</f>
        <v>SiO2(am)</v>
      </c>
      <c r="E794" s="0" t="str">
        <f aca="false">references_description!G$42</f>
        <v>NaCl</v>
      </c>
      <c r="F794" s="0" t="str">
        <f aca="false">references_description!H$42</f>
        <v>CaCl2</v>
      </c>
      <c r="H794" s="0" t="n">
        <v>0.54368</v>
      </c>
      <c r="I794" s="0" t="n">
        <v>0.39591</v>
      </c>
      <c r="K794" s="0" t="n">
        <v>0.00349308</v>
      </c>
    </row>
    <row r="795" customFormat="false" ht="14.5" hidden="true" customHeight="false" outlineLevel="0" collapsed="false">
      <c r="A795" s="0" t="str">
        <f aca="false">references_description!B$36</f>
        <v>MEY/WIL2008</v>
      </c>
      <c r="B795" s="0" t="n">
        <v>12</v>
      </c>
      <c r="C795" s="0" t="n">
        <v>85</v>
      </c>
      <c r="D795" s="0" t="str">
        <f aca="false">references!G$5</f>
        <v>SiO2(am)</v>
      </c>
      <c r="E795" s="0" t="str">
        <f aca="false">references_description!G$42</f>
        <v>NaCl</v>
      </c>
      <c r="F795" s="0" t="str">
        <f aca="false">references_description!H$42</f>
        <v>CaCl2</v>
      </c>
      <c r="H795" s="0" t="n">
        <v>0.37999</v>
      </c>
      <c r="I795" s="0" t="n">
        <v>0.32155</v>
      </c>
      <c r="K795" s="0" t="n">
        <v>0.0042007</v>
      </c>
    </row>
    <row r="796" customFormat="false" ht="14.5" hidden="true" customHeight="false" outlineLevel="0" collapsed="false">
      <c r="A796" s="0" t="str">
        <f aca="false">references_description!B$36</f>
        <v>MEY/WIL2008</v>
      </c>
      <c r="B796" s="0" t="n">
        <v>13</v>
      </c>
      <c r="C796" s="0" t="n">
        <v>85</v>
      </c>
      <c r="D796" s="0" t="str">
        <f aca="false">references!G$5</f>
        <v>SiO2(am)</v>
      </c>
      <c r="E796" s="0" t="str">
        <f aca="false">references_description!G$42</f>
        <v>NaCl</v>
      </c>
      <c r="F796" s="0" t="str">
        <f aca="false">references_description!H$42</f>
        <v>CaCl2</v>
      </c>
      <c r="H796" s="0" t="n">
        <v>0.14374</v>
      </c>
      <c r="I796" s="0" t="n">
        <v>0.35403</v>
      </c>
      <c r="K796" s="0" t="n">
        <v>0.00525247</v>
      </c>
    </row>
    <row r="797" customFormat="false" ht="14.5" hidden="true" customHeight="false" outlineLevel="0" collapsed="false">
      <c r="A797" s="0" t="str">
        <f aca="false">references_description!B$36</f>
        <v>MEY/WIL2008</v>
      </c>
      <c r="B797" s="0" t="n">
        <v>14</v>
      </c>
      <c r="C797" s="0" t="n">
        <v>85</v>
      </c>
      <c r="D797" s="0" t="str">
        <f aca="false">references!G$5</f>
        <v>SiO2(am)</v>
      </c>
      <c r="E797" s="0" t="str">
        <f aca="false">references_description!G$42</f>
        <v>NaCl</v>
      </c>
      <c r="F797" s="0" t="str">
        <f aca="false">references_description!H$42</f>
        <v>CaCl2</v>
      </c>
      <c r="H797" s="0" t="n">
        <v>0.64792</v>
      </c>
      <c r="I797" s="0" t="n">
        <v>0.57642</v>
      </c>
      <c r="K797" s="0" t="n">
        <v>0.00236665</v>
      </c>
    </row>
    <row r="798" customFormat="false" ht="14.5" hidden="true" customHeight="false" outlineLevel="0" collapsed="false">
      <c r="A798" s="0" t="str">
        <f aca="false">references_description!B$36</f>
        <v>MEY/WIL2008</v>
      </c>
      <c r="B798" s="0" t="n">
        <v>15</v>
      </c>
      <c r="C798" s="0" t="n">
        <v>85</v>
      </c>
      <c r="D798" s="0" t="str">
        <f aca="false">references!G$5</f>
        <v>SiO2(am)</v>
      </c>
      <c r="E798" s="0" t="str">
        <f aca="false">references_description!G$42</f>
        <v>NaCl</v>
      </c>
      <c r="F798" s="0" t="str">
        <f aca="false">references_description!H$42</f>
        <v>CaCl2</v>
      </c>
      <c r="H798" s="0" t="n">
        <v>0.44784</v>
      </c>
      <c r="I798" s="0" t="n">
        <v>0.60369</v>
      </c>
      <c r="K798" s="0" t="n">
        <v>0.00284701</v>
      </c>
    </row>
    <row r="799" customFormat="false" ht="14.5" hidden="true" customHeight="false" outlineLevel="0" collapsed="false">
      <c r="A799" s="0" t="str">
        <f aca="false">references_description!B$36</f>
        <v>MEY/WIL2008</v>
      </c>
      <c r="B799" s="0" t="n">
        <v>16</v>
      </c>
      <c r="C799" s="0" t="n">
        <v>85</v>
      </c>
      <c r="D799" s="0" t="str">
        <f aca="false">references!G$5</f>
        <v>SiO2(am)</v>
      </c>
      <c r="E799" s="0" t="str">
        <f aca="false">references_description!G$42</f>
        <v>NaCl</v>
      </c>
      <c r="F799" s="0" t="str">
        <f aca="false">references_description!H$42</f>
        <v>CaCl2</v>
      </c>
      <c r="H799" s="0" t="n">
        <v>0.22884</v>
      </c>
      <c r="I799" s="0" t="n">
        <v>0.64019</v>
      </c>
      <c r="K799" s="0" t="n">
        <v>0.00364066</v>
      </c>
    </row>
    <row r="800" customFormat="false" ht="14.5" hidden="true" customHeight="false" outlineLevel="0" collapsed="false">
      <c r="A800" s="0" t="str">
        <f aca="false">references_description!B$36</f>
        <v>MEY/WIL2008</v>
      </c>
      <c r="B800" s="0" t="n">
        <v>17</v>
      </c>
      <c r="C800" s="0" t="n">
        <v>85</v>
      </c>
      <c r="D800" s="0" t="str">
        <f aca="false">references!G$5</f>
        <v>SiO2(am)</v>
      </c>
      <c r="E800" s="0" t="str">
        <f aca="false">references_description!G$42</f>
        <v>NaCl</v>
      </c>
      <c r="F800" s="0" t="str">
        <f aca="false">references_description!H$42</f>
        <v>CaCl2</v>
      </c>
      <c r="H800" s="0" t="n">
        <v>0.53813</v>
      </c>
      <c r="I800" s="0" t="n">
        <v>0.90314</v>
      </c>
      <c r="K800" s="0" t="n">
        <v>0.00200421</v>
      </c>
    </row>
    <row r="801" customFormat="false" ht="14.5" hidden="true" customHeight="false" outlineLevel="0" collapsed="false">
      <c r="A801" s="0" t="str">
        <f aca="false">references_description!B$36</f>
        <v>MEY/WIL2008</v>
      </c>
      <c r="B801" s="0" t="n">
        <v>1</v>
      </c>
      <c r="C801" s="0" t="n">
        <v>85</v>
      </c>
      <c r="D801" s="0" t="str">
        <f aca="false">references!G$5</f>
        <v>SiO2(am)</v>
      </c>
      <c r="E801" s="0" t="str">
        <f aca="false">references_description!G$44</f>
        <v>NaCl</v>
      </c>
      <c r="F801" s="0" t="str">
        <f aca="false">references_description!H$44</f>
        <v>KCl</v>
      </c>
      <c r="H801" s="0" t="n">
        <v>0.83942</v>
      </c>
      <c r="I801" s="0" t="n">
        <v>0.11475</v>
      </c>
      <c r="K801" s="0" t="n">
        <v>0.0021983</v>
      </c>
    </row>
    <row r="802" customFormat="false" ht="14.5" hidden="true" customHeight="false" outlineLevel="0" collapsed="false">
      <c r="A802" s="0" t="str">
        <f aca="false">references_description!B$36</f>
        <v>MEY/WIL2008</v>
      </c>
      <c r="B802" s="0" t="n">
        <v>2</v>
      </c>
      <c r="C802" s="0" t="n">
        <v>85</v>
      </c>
      <c r="D802" s="0" t="str">
        <f aca="false">references!G$5</f>
        <v>SiO2(am)</v>
      </c>
      <c r="E802" s="0" t="str">
        <f aca="false">references_description!G$44</f>
        <v>NaCl</v>
      </c>
      <c r="F802" s="0" t="str">
        <f aca="false">references_description!H$44</f>
        <v>KCl</v>
      </c>
      <c r="H802" s="0" t="n">
        <v>0.65541</v>
      </c>
      <c r="I802" s="0" t="n">
        <v>0.10825</v>
      </c>
      <c r="K802" s="0" t="n">
        <v>0.00239626</v>
      </c>
    </row>
    <row r="803" customFormat="false" ht="14.5" hidden="true" customHeight="false" outlineLevel="0" collapsed="false">
      <c r="A803" s="0" t="str">
        <f aca="false">references_description!B$36</f>
        <v>MEY/WIL2008</v>
      </c>
      <c r="B803" s="0" t="n">
        <v>3</v>
      </c>
      <c r="C803" s="0" t="n">
        <v>85</v>
      </c>
      <c r="D803" s="0" t="str">
        <f aca="false">references!G$5</f>
        <v>SiO2(am)</v>
      </c>
      <c r="E803" s="0" t="str">
        <f aca="false">references_description!G$44</f>
        <v>NaCl</v>
      </c>
      <c r="F803" s="0" t="str">
        <f aca="false">references_description!H$44</f>
        <v>KCl</v>
      </c>
      <c r="H803" s="0" t="n">
        <v>0.45222</v>
      </c>
      <c r="I803" s="0" t="n">
        <v>0.11259</v>
      </c>
      <c r="K803" s="0" t="n">
        <v>0.00296355</v>
      </c>
    </row>
    <row r="804" customFormat="false" ht="14.5" hidden="true" customHeight="false" outlineLevel="0" collapsed="false">
      <c r="A804" s="0" t="str">
        <f aca="false">references_description!B$36</f>
        <v>MEY/WIL2008</v>
      </c>
      <c r="B804" s="0" t="n">
        <v>4</v>
      </c>
      <c r="C804" s="0" t="n">
        <v>85</v>
      </c>
      <c r="D804" s="0" t="str">
        <f aca="false">references!G$5</f>
        <v>SiO2(am)</v>
      </c>
      <c r="E804" s="0" t="str">
        <f aca="false">references_description!G$44</f>
        <v>NaCl</v>
      </c>
      <c r="F804" s="0" t="str">
        <f aca="false">references_description!H$44</f>
        <v>KCl</v>
      </c>
      <c r="H804" s="0" t="n">
        <v>0.23562</v>
      </c>
      <c r="I804" s="0" t="n">
        <v>0.1183</v>
      </c>
      <c r="K804" s="0" t="n">
        <v>0.00375382</v>
      </c>
    </row>
    <row r="805" customFormat="false" ht="14.5" hidden="true" customHeight="false" outlineLevel="0" collapsed="false">
      <c r="A805" s="0" t="str">
        <f aca="false">references_description!B$36</f>
        <v>MEY/WIL2008</v>
      </c>
      <c r="B805" s="0" t="n">
        <v>5</v>
      </c>
      <c r="C805" s="0" t="n">
        <v>85</v>
      </c>
      <c r="D805" s="0" t="str">
        <f aca="false">references!G$5</f>
        <v>SiO2(am)</v>
      </c>
      <c r="E805" s="0" t="str">
        <f aca="false">references_description!G$44</f>
        <v>NaCl</v>
      </c>
      <c r="F805" s="0" t="str">
        <f aca="false">references_description!H$44</f>
        <v>KCl</v>
      </c>
      <c r="H805" s="0" t="n">
        <v>0.73012</v>
      </c>
      <c r="I805" s="0" t="n">
        <v>0.20722</v>
      </c>
      <c r="K805" s="0" t="n">
        <v>0.00203316</v>
      </c>
    </row>
    <row r="806" customFormat="false" ht="14.5" hidden="true" customHeight="false" outlineLevel="0" collapsed="false">
      <c r="A806" s="0" t="str">
        <f aca="false">references_description!B$36</f>
        <v>MEY/WIL2008</v>
      </c>
      <c r="B806" s="0" t="n">
        <v>6</v>
      </c>
      <c r="C806" s="0" t="n">
        <v>85</v>
      </c>
      <c r="D806" s="0" t="str">
        <f aca="false">references!G$5</f>
        <v>SiO2(am)</v>
      </c>
      <c r="E806" s="0" t="str">
        <f aca="false">references_description!G$44</f>
        <v>NaCl</v>
      </c>
      <c r="F806" s="0" t="str">
        <f aca="false">references_description!H$44</f>
        <v>KCl</v>
      </c>
      <c r="H806" s="0" t="n">
        <v>0.54398</v>
      </c>
      <c r="I806" s="0" t="n">
        <v>0.21565</v>
      </c>
      <c r="K806" s="0" t="n">
        <v>0.00251076</v>
      </c>
    </row>
    <row r="807" customFormat="false" ht="14.5" hidden="true" customHeight="false" outlineLevel="0" collapsed="false">
      <c r="A807" s="0" t="str">
        <f aca="false">references_description!B$36</f>
        <v>MEY/WIL2008</v>
      </c>
      <c r="B807" s="0" t="n">
        <v>7</v>
      </c>
      <c r="C807" s="0" t="n">
        <v>85</v>
      </c>
      <c r="D807" s="0" t="str">
        <f aca="false">references!G$5</f>
        <v>SiO2(am)</v>
      </c>
      <c r="E807" s="0" t="str">
        <f aca="false">references_description!G$44</f>
        <v>NaCl</v>
      </c>
      <c r="F807" s="0" t="str">
        <f aca="false">references_description!H$44</f>
        <v>KCl</v>
      </c>
      <c r="H807" s="0" t="n">
        <v>0.34131</v>
      </c>
      <c r="I807" s="0" t="n">
        <v>0.22339</v>
      </c>
      <c r="K807" s="0" t="n">
        <v>0.00310255</v>
      </c>
    </row>
    <row r="808" customFormat="false" ht="14.5" hidden="true" customHeight="false" outlineLevel="0" collapsed="false">
      <c r="A808" s="0" t="str">
        <f aca="false">references_description!B$36</f>
        <v>MEY/WIL2008</v>
      </c>
      <c r="B808" s="0" t="n">
        <v>8</v>
      </c>
      <c r="C808" s="0" t="n">
        <v>85</v>
      </c>
      <c r="D808" s="0" t="str">
        <f aca="false">references!G$5</f>
        <v>SiO2(am)</v>
      </c>
      <c r="E808" s="0" t="str">
        <f aca="false">references_description!G$44</f>
        <v>NaCl</v>
      </c>
      <c r="F808" s="0" t="str">
        <f aca="false">references_description!H$44</f>
        <v>KCl</v>
      </c>
      <c r="H808" s="0" t="n">
        <v>0.1183</v>
      </c>
      <c r="I808" s="0" t="n">
        <v>0.23565</v>
      </c>
      <c r="K808" s="0" t="n">
        <v>0.00396937</v>
      </c>
    </row>
    <row r="809" customFormat="false" ht="14.5" hidden="true" customHeight="false" outlineLevel="0" collapsed="false">
      <c r="A809" s="0" t="str">
        <f aca="false">references_description!B$36</f>
        <v>MEY/WIL2008</v>
      </c>
      <c r="B809" s="0" t="n">
        <v>9</v>
      </c>
      <c r="C809" s="0" t="n">
        <v>85</v>
      </c>
      <c r="D809" s="0" t="str">
        <f aca="false">references!G$5</f>
        <v>SiO2(am)</v>
      </c>
      <c r="E809" s="0" t="str">
        <f aca="false">references_description!G$44</f>
        <v>NaCl</v>
      </c>
      <c r="F809" s="0" t="str">
        <f aca="false">references_description!H$44</f>
        <v>KCl</v>
      </c>
      <c r="H809" s="0" t="n">
        <v>0.63942</v>
      </c>
      <c r="I809" s="0" t="n">
        <v>0.30624</v>
      </c>
      <c r="K809" s="0" t="n">
        <v>0.00219694</v>
      </c>
    </row>
    <row r="810" customFormat="false" ht="14.5" hidden="true" customHeight="false" outlineLevel="0" collapsed="false">
      <c r="A810" s="0" t="str">
        <f aca="false">references_description!B$36</f>
        <v>MEY/WIL2008</v>
      </c>
      <c r="B810" s="0" t="n">
        <v>10</v>
      </c>
      <c r="C810" s="0" t="n">
        <v>85</v>
      </c>
      <c r="D810" s="0" t="str">
        <f aca="false">references!G$5</f>
        <v>SiO2(am)</v>
      </c>
      <c r="E810" s="0" t="str">
        <f aca="false">references_description!G$44</f>
        <v>NaCl</v>
      </c>
      <c r="F810" s="0" t="str">
        <f aca="false">references_description!H$44</f>
        <v>KCl</v>
      </c>
      <c r="H810" s="0" t="n">
        <v>0.44929</v>
      </c>
      <c r="I810" s="0" t="n">
        <v>0.32012</v>
      </c>
      <c r="K810" s="0" t="n">
        <v>0.00214414</v>
      </c>
    </row>
    <row r="811" customFormat="false" ht="14.5" hidden="true" customHeight="false" outlineLevel="0" collapsed="false">
      <c r="A811" s="0" t="str">
        <f aca="false">references_description!B$36</f>
        <v>MEY/WIL2008</v>
      </c>
      <c r="B811" s="0" t="n">
        <v>1</v>
      </c>
      <c r="C811" s="0" t="n">
        <v>85</v>
      </c>
      <c r="D811" s="0" t="str">
        <f aca="false">references!G$5</f>
        <v>SiO2(am)</v>
      </c>
      <c r="E811" s="0" t="str">
        <f aca="false">references_description!G$45</f>
        <v>NaCl</v>
      </c>
      <c r="F811" s="0" t="str">
        <f aca="false">references_description!H$45</f>
        <v>MgCl2</v>
      </c>
      <c r="H811" s="0" t="n">
        <v>0.86823</v>
      </c>
      <c r="I811" s="0" t="n">
        <v>0.38559</v>
      </c>
      <c r="K811" s="0" t="n">
        <v>0.00154257</v>
      </c>
    </row>
    <row r="812" customFormat="false" ht="14.5" hidden="true" customHeight="false" outlineLevel="0" collapsed="false">
      <c r="A812" s="0" t="str">
        <f aca="false">references_description!B$36</f>
        <v>MEY/WIL2008</v>
      </c>
      <c r="B812" s="0" t="n">
        <v>2</v>
      </c>
      <c r="C812" s="0" t="n">
        <v>85</v>
      </c>
      <c r="D812" s="0" t="str">
        <f aca="false">references!G$5</f>
        <v>SiO2(am)</v>
      </c>
      <c r="E812" s="0" t="str">
        <f aca="false">references_description!G$45</f>
        <v>NaCl</v>
      </c>
      <c r="F812" s="0" t="str">
        <f aca="false">references_description!H$45</f>
        <v>MgCl2</v>
      </c>
      <c r="H812" s="0" t="n">
        <v>0.83131</v>
      </c>
      <c r="I812" s="0" t="n">
        <v>0.27565</v>
      </c>
      <c r="K812" s="0" t="n">
        <v>0.00161429</v>
      </c>
    </row>
    <row r="813" customFormat="false" ht="14.5" hidden="true" customHeight="false" outlineLevel="0" collapsed="false">
      <c r="A813" s="0" t="str">
        <f aca="false">references_description!B$36</f>
        <v>MEY/WIL2008</v>
      </c>
      <c r="B813" s="0" t="n">
        <v>3</v>
      </c>
      <c r="C813" s="0" t="n">
        <v>85</v>
      </c>
      <c r="D813" s="0" t="str">
        <f aca="false">references!G$5</f>
        <v>SiO2(am)</v>
      </c>
      <c r="E813" s="0" t="str">
        <f aca="false">references_description!G$45</f>
        <v>NaCl</v>
      </c>
      <c r="F813" s="0" t="str">
        <f aca="false">references_description!H$45</f>
        <v>MgCl2</v>
      </c>
      <c r="H813" s="0" t="n">
        <v>0.85962</v>
      </c>
      <c r="I813" s="0" t="n">
        <v>0.13406</v>
      </c>
      <c r="K813" s="0" t="n">
        <v>0.00186033</v>
      </c>
    </row>
    <row r="814" customFormat="false" ht="14.5" hidden="true" customHeight="false" outlineLevel="0" collapsed="false">
      <c r="A814" s="0" t="str">
        <f aca="false">references_description!B$36</f>
        <v>MEY/WIL2008</v>
      </c>
      <c r="B814" s="0" t="n">
        <v>4</v>
      </c>
      <c r="C814" s="0" t="n">
        <v>85</v>
      </c>
      <c r="D814" s="0" t="str">
        <f aca="false">references!G$5</f>
        <v>SiO2(am)</v>
      </c>
      <c r="E814" s="0" t="str">
        <f aca="false">references_description!G$45</f>
        <v>NaCl</v>
      </c>
      <c r="F814" s="0" t="str">
        <f aca="false">references_description!H$45</f>
        <v>MgCl2</v>
      </c>
      <c r="H814" s="0" t="n">
        <v>0.86688</v>
      </c>
      <c r="I814" s="0" t="n">
        <v>0.06975</v>
      </c>
      <c r="K814" s="0" t="n">
        <v>0.00196639</v>
      </c>
    </row>
    <row r="815" customFormat="false" ht="14.5" hidden="true" customHeight="false" outlineLevel="0" collapsed="false">
      <c r="A815" s="0" t="str">
        <f aca="false">references_description!B$36</f>
        <v>MEY/WIL2008</v>
      </c>
      <c r="B815" s="0" t="n">
        <v>5</v>
      </c>
      <c r="C815" s="0" t="n">
        <v>85</v>
      </c>
      <c r="D815" s="0" t="str">
        <f aca="false">references!G$5</f>
        <v>SiO2(am)</v>
      </c>
      <c r="E815" s="0" t="str">
        <f aca="false">references_description!G$45</f>
        <v>NaCl</v>
      </c>
      <c r="F815" s="0" t="str">
        <f aca="false">references_description!H$45</f>
        <v>MgCl2</v>
      </c>
      <c r="H815" s="0" t="n">
        <v>0.66282</v>
      </c>
      <c r="I815" s="0" t="n">
        <v>0.4036</v>
      </c>
      <c r="K815" s="0" t="n">
        <v>0.00183497</v>
      </c>
    </row>
    <row r="816" customFormat="false" ht="14.5" hidden="true" customHeight="false" outlineLevel="0" collapsed="false">
      <c r="A816" s="0" t="str">
        <f aca="false">references_description!B$36</f>
        <v>MEY/WIL2008</v>
      </c>
      <c r="B816" s="0" t="n">
        <v>6</v>
      </c>
      <c r="C816" s="0" t="n">
        <v>85</v>
      </c>
      <c r="D816" s="0" t="str">
        <f aca="false">references!G$5</f>
        <v>SiO2(am)</v>
      </c>
      <c r="E816" s="0" t="str">
        <f aca="false">references_description!G$45</f>
        <v>NaCl</v>
      </c>
      <c r="F816" s="0" t="str">
        <f aca="false">references_description!H$45</f>
        <v>MgCl2</v>
      </c>
      <c r="H816" s="0" t="n">
        <v>0.66175</v>
      </c>
      <c r="I816" s="0" t="n">
        <v>0.27241</v>
      </c>
      <c r="K816" s="0" t="n">
        <v>0.00197783</v>
      </c>
    </row>
    <row r="817" customFormat="false" ht="14.5" hidden="true" customHeight="false" outlineLevel="0" collapsed="false">
      <c r="A817" s="0" t="str">
        <f aca="false">references_description!B$36</f>
        <v>MEY/WIL2008</v>
      </c>
      <c r="B817" s="0" t="n">
        <v>7</v>
      </c>
      <c r="C817" s="0" t="n">
        <v>85</v>
      </c>
      <c r="D817" s="0" t="str">
        <f aca="false">references!G$5</f>
        <v>SiO2(am)</v>
      </c>
      <c r="E817" s="0" t="str">
        <f aca="false">references_description!G$45</f>
        <v>NaCl</v>
      </c>
      <c r="F817" s="0" t="str">
        <f aca="false">references_description!H$45</f>
        <v>MgCl2</v>
      </c>
      <c r="H817" s="0" t="n">
        <v>0.67655</v>
      </c>
      <c r="I817" s="0" t="n">
        <v>0.18629</v>
      </c>
      <c r="K817" s="0" t="n">
        <v>0.00207864</v>
      </c>
    </row>
    <row r="818" customFormat="false" ht="14.5" hidden="true" customHeight="false" outlineLevel="0" collapsed="false">
      <c r="A818" s="0" t="str">
        <f aca="false">references_description!B$36</f>
        <v>MEY/WIL2008</v>
      </c>
      <c r="B818" s="0" t="n">
        <v>8</v>
      </c>
      <c r="C818" s="0" t="n">
        <v>85</v>
      </c>
      <c r="D818" s="0" t="str">
        <f aca="false">references!G$5</f>
        <v>SiO2(am)</v>
      </c>
      <c r="E818" s="0" t="str">
        <f aca="false">references_description!G$45</f>
        <v>NaCl</v>
      </c>
      <c r="F818" s="0" t="str">
        <f aca="false">references_description!H$45</f>
        <v>MgCl2</v>
      </c>
      <c r="H818" s="0" t="n">
        <v>0.67737</v>
      </c>
      <c r="I818" s="0" t="n">
        <v>0.0724</v>
      </c>
      <c r="K818" s="0" t="n">
        <v>0.0023213</v>
      </c>
    </row>
    <row r="819" customFormat="false" ht="14.5" hidden="true" customHeight="false" outlineLevel="0" collapsed="false">
      <c r="A819" s="0" t="str">
        <f aca="false">references_description!B$36</f>
        <v>MEY/WIL2008</v>
      </c>
      <c r="B819" s="0" t="n">
        <v>9</v>
      </c>
      <c r="C819" s="0" t="n">
        <v>85</v>
      </c>
      <c r="D819" s="0" t="str">
        <f aca="false">references!G$5</f>
        <v>SiO2(am)</v>
      </c>
      <c r="E819" s="0" t="str">
        <f aca="false">references_description!G$45</f>
        <v>NaCl</v>
      </c>
      <c r="F819" s="0" t="str">
        <f aca="false">references_description!H$45</f>
        <v>MgCl2</v>
      </c>
      <c r="H819" s="0" t="n">
        <v>0.45829</v>
      </c>
      <c r="I819" s="0" t="n">
        <v>0.67703</v>
      </c>
      <c r="K819" s="0" t="n">
        <v>0.00171589</v>
      </c>
    </row>
    <row r="820" customFormat="false" ht="14.5" hidden="true" customHeight="false" outlineLevel="0" collapsed="false">
      <c r="A820" s="0" t="str">
        <f aca="false">references_description!B$36</f>
        <v>MEY/WIL2008</v>
      </c>
      <c r="B820" s="0" t="n">
        <v>10</v>
      </c>
      <c r="C820" s="0" t="n">
        <v>85</v>
      </c>
      <c r="D820" s="0" t="str">
        <f aca="false">references!G$5</f>
        <v>SiO2(am)</v>
      </c>
      <c r="E820" s="0" t="str">
        <f aca="false">references_description!G$45</f>
        <v>NaCl</v>
      </c>
      <c r="F820" s="0" t="str">
        <f aca="false">references_description!H$45</f>
        <v>MgCl2</v>
      </c>
      <c r="H820" s="0" t="n">
        <v>0.45437</v>
      </c>
      <c r="I820" s="0" t="n">
        <v>0.5648</v>
      </c>
      <c r="K820" s="0" t="n">
        <v>0.0018411</v>
      </c>
    </row>
    <row r="821" customFormat="false" ht="14.5" hidden="true" customHeight="false" outlineLevel="0" collapsed="false">
      <c r="A821" s="0" t="str">
        <f aca="false">references_description!B$36</f>
        <v>MEY/WIL2008</v>
      </c>
      <c r="B821" s="0" t="n">
        <v>11</v>
      </c>
      <c r="C821" s="0" t="n">
        <v>85</v>
      </c>
      <c r="D821" s="0" t="str">
        <f aca="false">references!G$5</f>
        <v>SiO2(am)</v>
      </c>
      <c r="E821" s="0" t="str">
        <f aca="false">references_description!G$45</f>
        <v>NaCl</v>
      </c>
      <c r="F821" s="0" t="str">
        <f aca="false">references_description!H$45</f>
        <v>MgCl2</v>
      </c>
      <c r="H821" s="0" t="n">
        <v>0.46846</v>
      </c>
      <c r="I821" s="0" t="n">
        <v>0.41425</v>
      </c>
      <c r="K821" s="0" t="n">
        <v>0.00151447</v>
      </c>
    </row>
    <row r="822" customFormat="false" ht="14.5" hidden="true" customHeight="false" outlineLevel="0" collapsed="false">
      <c r="A822" s="0" t="str">
        <f aca="false">references_description!B$36</f>
        <v>MEY/WIL2008</v>
      </c>
      <c r="B822" s="0" t="n">
        <v>12</v>
      </c>
      <c r="C822" s="0" t="n">
        <v>85</v>
      </c>
      <c r="D822" s="0" t="str">
        <f aca="false">references!G$5</f>
        <v>SiO2(am)</v>
      </c>
      <c r="E822" s="0" t="str">
        <f aca="false">references_description!G$45</f>
        <v>NaCl</v>
      </c>
      <c r="F822" s="0" t="str">
        <f aca="false">references_description!H$45</f>
        <v>MgCl2</v>
      </c>
      <c r="H822" s="0" t="n">
        <v>0.46241</v>
      </c>
      <c r="I822" s="0" t="n">
        <v>0.27824</v>
      </c>
      <c r="K822" s="0" t="n">
        <v>0.0012633</v>
      </c>
    </row>
    <row r="823" customFormat="false" ht="14.5" hidden="true" customHeight="false" outlineLevel="0" collapsed="false">
      <c r="A823" s="0" t="str">
        <f aca="false">references_description!B$36</f>
        <v>MEY/WIL2008</v>
      </c>
      <c r="B823" s="0" t="n">
        <v>13</v>
      </c>
      <c r="C823" s="0" t="n">
        <v>85</v>
      </c>
      <c r="D823" s="0" t="str">
        <f aca="false">references!G$5</f>
        <v>SiO2(am)</v>
      </c>
      <c r="E823" s="0" t="str">
        <f aca="false">references_description!G$45</f>
        <v>NaCl</v>
      </c>
      <c r="F823" s="0" t="str">
        <f aca="false">references_description!H$45</f>
        <v>MgCl2</v>
      </c>
      <c r="H823" s="0" t="n">
        <v>0.22832</v>
      </c>
      <c r="I823" s="0" t="n">
        <v>0.69384</v>
      </c>
      <c r="K823" s="0" t="n">
        <v>0.00136639</v>
      </c>
    </row>
    <row r="824" customFormat="false" ht="14.5" hidden="true" customHeight="false" outlineLevel="0" collapsed="false">
      <c r="A824" s="0" t="str">
        <f aca="false">references_description!B$36</f>
        <v>MEY/WIL2008</v>
      </c>
      <c r="B824" s="0" t="n">
        <v>14</v>
      </c>
      <c r="C824" s="0" t="n">
        <v>85</v>
      </c>
      <c r="D824" s="0" t="str">
        <f aca="false">references!G$5</f>
        <v>SiO2(am)</v>
      </c>
      <c r="E824" s="0" t="str">
        <f aca="false">references_description!G$45</f>
        <v>NaCl</v>
      </c>
      <c r="F824" s="0" t="str">
        <f aca="false">references_description!H$45</f>
        <v>MgCl2</v>
      </c>
      <c r="H824" s="0" t="n">
        <v>0.2435</v>
      </c>
      <c r="I824" s="0" t="n">
        <v>0.5721</v>
      </c>
      <c r="K824" s="0" t="n">
        <v>0.00149145</v>
      </c>
    </row>
    <row r="825" customFormat="false" ht="14.5" hidden="true" customHeight="false" outlineLevel="0" collapsed="false">
      <c r="A825" s="0" t="str">
        <f aca="false">references_description!B$36</f>
        <v>MEY/WIL2008</v>
      </c>
      <c r="B825" s="0" t="n">
        <v>15</v>
      </c>
      <c r="C825" s="0" t="n">
        <v>85</v>
      </c>
      <c r="D825" s="0" t="str">
        <f aca="false">references!G$5</f>
        <v>SiO2(am)</v>
      </c>
      <c r="E825" s="0" t="str">
        <f aca="false">references_description!G$45</f>
        <v>NaCl</v>
      </c>
      <c r="F825" s="0" t="str">
        <f aca="false">references_description!H$45</f>
        <v>MgCl2</v>
      </c>
      <c r="H825" s="0" t="n">
        <v>0.27323</v>
      </c>
      <c r="I825" s="0" t="n">
        <v>0.42758</v>
      </c>
      <c r="K825" s="0" t="n">
        <v>0.00144131</v>
      </c>
    </row>
    <row r="826" customFormat="false" ht="14.5" hidden="true" customHeight="false" outlineLevel="0" collapsed="false">
      <c r="A826" s="0" t="str">
        <f aca="false">references_description!B$36</f>
        <v>MEY/WIL2008</v>
      </c>
      <c r="B826" s="0" t="n">
        <v>16</v>
      </c>
      <c r="C826" s="0" t="n">
        <v>85</v>
      </c>
      <c r="D826" s="0" t="str">
        <f aca="false">references!G$5</f>
        <v>SiO2(am)</v>
      </c>
      <c r="E826" s="0" t="str">
        <f aca="false">references_description!G$45</f>
        <v>NaCl</v>
      </c>
      <c r="F826" s="0" t="str">
        <f aca="false">references_description!H$45</f>
        <v>MgCl2</v>
      </c>
      <c r="H826" s="0" t="n">
        <v>0.23999</v>
      </c>
      <c r="I826" s="0" t="n">
        <v>0.29268</v>
      </c>
      <c r="K826" s="0" t="n">
        <v>0.00191071</v>
      </c>
    </row>
    <row r="827" customFormat="false" ht="14.5" hidden="true" customHeight="false" outlineLevel="0" collapsed="false">
      <c r="A827" s="0" t="str">
        <f aca="false">references_description!B$36</f>
        <v>MEY/WIL2008</v>
      </c>
      <c r="B827" s="0" t="n">
        <v>17</v>
      </c>
      <c r="C827" s="0" t="n">
        <v>85</v>
      </c>
      <c r="D827" s="0" t="str">
        <f aca="false">references!G$5</f>
        <v>SiO2(am)</v>
      </c>
      <c r="E827" s="0" t="str">
        <f aca="false">references_description!G$45</f>
        <v>NaCl</v>
      </c>
      <c r="F827" s="0" t="str">
        <f aca="false">references_description!H$45</f>
        <v>MgCl2</v>
      </c>
      <c r="H827" s="0" t="n">
        <v>0.12335</v>
      </c>
      <c r="I827" s="0" t="n">
        <v>1.41559</v>
      </c>
      <c r="K827" s="0" t="n">
        <v>0.00079082</v>
      </c>
    </row>
    <row r="828" customFormat="false" ht="14.5" hidden="true" customHeight="false" outlineLevel="0" collapsed="false">
      <c r="A828" s="0" t="str">
        <f aca="false">references_description!B$36</f>
        <v>MEY/WIL2008</v>
      </c>
      <c r="B828" s="0" t="n">
        <v>18</v>
      </c>
      <c r="C828" s="0" t="n">
        <v>85</v>
      </c>
      <c r="D828" s="0" t="str">
        <f aca="false">references!G$5</f>
        <v>SiO2(am)</v>
      </c>
      <c r="E828" s="0" t="str">
        <f aca="false">references_description!G$45</f>
        <v>NaCl</v>
      </c>
      <c r="F828" s="0" t="str">
        <f aca="false">references_description!H$45</f>
        <v>MgCl2</v>
      </c>
      <c r="H828" s="0" t="n">
        <v>0.14555</v>
      </c>
      <c r="I828" s="0" t="n">
        <v>1.07315</v>
      </c>
      <c r="K828" s="0" t="n">
        <v>0.00109889</v>
      </c>
    </row>
    <row r="829" customFormat="false" ht="14.5" hidden="true" customHeight="false" outlineLevel="0" collapsed="false">
      <c r="A829" s="0" t="str">
        <f aca="false">references_description!B$36</f>
        <v>MEY/WIL2008</v>
      </c>
      <c r="B829" s="0" t="n">
        <v>19</v>
      </c>
      <c r="C829" s="0" t="n">
        <v>85</v>
      </c>
      <c r="D829" s="0" t="str">
        <f aca="false">references!G$5</f>
        <v>SiO2(am)</v>
      </c>
      <c r="E829" s="0" t="str">
        <f aca="false">references_description!G$45</f>
        <v>NaCl</v>
      </c>
      <c r="F829" s="0" t="str">
        <f aca="false">references_description!H$45</f>
        <v>MgCl2</v>
      </c>
      <c r="H829" s="0" t="n">
        <v>0.12051</v>
      </c>
      <c r="I829" s="0" t="n">
        <v>0.72702</v>
      </c>
      <c r="K829" s="0" t="n">
        <v>0.0013728</v>
      </c>
    </row>
    <row r="830" customFormat="false" ht="14.5" hidden="true" customHeight="false" outlineLevel="0" collapsed="false">
      <c r="A830" s="0" t="str">
        <f aca="false">references_description!B$36</f>
        <v>MEY/WIL2008</v>
      </c>
      <c r="B830" s="0" t="n">
        <v>20</v>
      </c>
      <c r="C830" s="0" t="n">
        <v>85</v>
      </c>
      <c r="D830" s="0" t="str">
        <f aca="false">references!G$5</f>
        <v>SiO2(am)</v>
      </c>
      <c r="E830" s="0" t="str">
        <f aca="false">references_description!G$45</f>
        <v>NaCl</v>
      </c>
      <c r="F830" s="0" t="str">
        <f aca="false">references_description!H$45</f>
        <v>MgCl2</v>
      </c>
      <c r="H830" s="0" t="n">
        <v>0.1313</v>
      </c>
      <c r="I830" s="0" t="n">
        <v>0.36685</v>
      </c>
      <c r="K830" s="0" t="n">
        <v>0.00157802</v>
      </c>
    </row>
    <row r="831" customFormat="false" ht="14.5" hidden="true" customHeight="false" outlineLevel="0" collapsed="false">
      <c r="A831" s="0" t="str">
        <f aca="false">references_description!B$36</f>
        <v>MEY/WIL2008</v>
      </c>
      <c r="B831" s="0" t="n">
        <v>1</v>
      </c>
      <c r="C831" s="0" t="n">
        <v>85</v>
      </c>
      <c r="D831" s="0" t="str">
        <f aca="false">references!G$5</f>
        <v>SiO2(am)</v>
      </c>
      <c r="E831" s="0" t="str">
        <f aca="false">references_description!G$46</f>
        <v>KCl</v>
      </c>
      <c r="F831" s="0" t="str">
        <f aca="false">references_description!H$46</f>
        <v>MgCl2</v>
      </c>
      <c r="H831" s="0" t="n">
        <v>0.11711</v>
      </c>
      <c r="I831" s="0" t="n">
        <v>1.472</v>
      </c>
      <c r="K831" s="0" t="n">
        <v>0.00135875</v>
      </c>
    </row>
    <row r="832" customFormat="false" ht="14.5" hidden="true" customHeight="false" outlineLevel="0" collapsed="false">
      <c r="A832" s="0" t="str">
        <f aca="false">references_description!B$36</f>
        <v>MEY/WIL2008</v>
      </c>
      <c r="B832" s="0" t="n">
        <v>2</v>
      </c>
      <c r="C832" s="0" t="n">
        <v>85</v>
      </c>
      <c r="D832" s="0" t="str">
        <f aca="false">references!G$5</f>
        <v>SiO2(am)</v>
      </c>
      <c r="E832" s="0" t="str">
        <f aca="false">references_description!G$46</f>
        <v>KCl</v>
      </c>
      <c r="F832" s="0" t="str">
        <f aca="false">references_description!H$46</f>
        <v>MgCl2</v>
      </c>
      <c r="H832" s="0" t="n">
        <v>0.11749</v>
      </c>
      <c r="I832" s="0" t="n">
        <v>1.07247</v>
      </c>
      <c r="K832" s="0" t="n">
        <v>0.00195253</v>
      </c>
    </row>
    <row r="833" customFormat="false" ht="14.5" hidden="true" customHeight="false" outlineLevel="0" collapsed="false">
      <c r="A833" s="0" t="str">
        <f aca="false">references_description!B$36</f>
        <v>MEY/WIL2008</v>
      </c>
      <c r="B833" s="0" t="n">
        <v>3</v>
      </c>
      <c r="C833" s="0" t="n">
        <v>85</v>
      </c>
      <c r="D833" s="0" t="str">
        <f aca="false">references!G$5</f>
        <v>SiO2(am)</v>
      </c>
      <c r="E833" s="0" t="str">
        <f aca="false">references_description!G$46</f>
        <v>KCl</v>
      </c>
      <c r="F833" s="0" t="str">
        <f aca="false">references_description!H$46</f>
        <v>MgCl2</v>
      </c>
      <c r="H833" s="0" t="n">
        <v>0.1322</v>
      </c>
      <c r="I833" s="0" t="n">
        <v>0.73031</v>
      </c>
      <c r="K833" s="0" t="n">
        <v>0.00262251</v>
      </c>
    </row>
    <row r="834" customFormat="false" ht="14.5" hidden="true" customHeight="false" outlineLevel="0" collapsed="false">
      <c r="A834" s="0" t="str">
        <f aca="false">references_description!B$36</f>
        <v>MEY/WIL2008</v>
      </c>
      <c r="B834" s="0" t="n">
        <v>4</v>
      </c>
      <c r="C834" s="0" t="n">
        <v>85</v>
      </c>
      <c r="D834" s="0" t="str">
        <f aca="false">references!G$5</f>
        <v>SiO2(am)</v>
      </c>
      <c r="E834" s="0" t="str">
        <f aca="false">references_description!G$46</f>
        <v>KCl</v>
      </c>
      <c r="F834" s="0" t="str">
        <f aca="false">references_description!H$46</f>
        <v>MgCl2</v>
      </c>
      <c r="H834" s="0" t="n">
        <v>0.13027</v>
      </c>
      <c r="I834" s="0" t="n">
        <v>0.36261</v>
      </c>
      <c r="K834" s="0" t="n">
        <v>0.00343481</v>
      </c>
    </row>
    <row r="835" customFormat="false" ht="14.5" hidden="true" customHeight="false" outlineLevel="0" collapsed="false">
      <c r="A835" s="0" t="str">
        <f aca="false">references_description!B$36</f>
        <v>MEY/WIL2008</v>
      </c>
      <c r="B835" s="0" t="n">
        <v>5</v>
      </c>
      <c r="C835" s="0" t="n">
        <v>85</v>
      </c>
      <c r="D835" s="0" t="str">
        <f aca="false">references!G$5</f>
        <v>SiO2(am)</v>
      </c>
      <c r="E835" s="0" t="str">
        <f aca="false">references_description!G$46</f>
        <v>KCl</v>
      </c>
      <c r="F835" s="0" t="str">
        <f aca="false">references_description!H$46</f>
        <v>MgCl2</v>
      </c>
      <c r="H835" s="0" t="n">
        <v>0.22769</v>
      </c>
      <c r="I835" s="0" t="n">
        <v>1.41241</v>
      </c>
      <c r="K835" s="0" t="n">
        <v>0.00130213</v>
      </c>
    </row>
    <row r="836" customFormat="false" ht="14.5" hidden="true" customHeight="false" outlineLevel="0" collapsed="false">
      <c r="A836" s="0" t="str">
        <f aca="false">references_description!B$36</f>
        <v>MEY/WIL2008</v>
      </c>
      <c r="B836" s="0" t="n">
        <v>6</v>
      </c>
      <c r="C836" s="0" t="n">
        <v>85</v>
      </c>
      <c r="D836" s="0" t="str">
        <f aca="false">references!G$5</f>
        <v>SiO2(am)</v>
      </c>
      <c r="E836" s="0" t="str">
        <f aca="false">references_description!G$46</f>
        <v>KCl</v>
      </c>
      <c r="F836" s="0" t="str">
        <f aca="false">references_description!H$46</f>
        <v>MgCl2</v>
      </c>
      <c r="H836" s="0" t="n">
        <v>0.23277</v>
      </c>
      <c r="I836" s="0" t="n">
        <v>1.04038</v>
      </c>
      <c r="K836" s="0" t="n">
        <v>0.0018219</v>
      </c>
    </row>
    <row r="837" customFormat="false" ht="14.5" hidden="true" customHeight="false" outlineLevel="0" collapsed="false">
      <c r="A837" s="0" t="str">
        <f aca="false">references_description!B$36</f>
        <v>MEY/WIL2008</v>
      </c>
      <c r="B837" s="0" t="n">
        <v>7</v>
      </c>
      <c r="C837" s="0" t="n">
        <v>85</v>
      </c>
      <c r="D837" s="0" t="str">
        <f aca="false">references!G$5</f>
        <v>SiO2(am)</v>
      </c>
      <c r="E837" s="0" t="str">
        <f aca="false">references_description!G$46</f>
        <v>KCl</v>
      </c>
      <c r="F837" s="0" t="str">
        <f aca="false">references_description!H$46</f>
        <v>MgCl2</v>
      </c>
      <c r="H837" s="0" t="n">
        <v>0.24861</v>
      </c>
      <c r="I837" s="0" t="n">
        <v>0.71028</v>
      </c>
      <c r="K837" s="0" t="n">
        <v>0.00245313</v>
      </c>
    </row>
    <row r="838" customFormat="false" ht="14.5" hidden="true" customHeight="false" outlineLevel="0" collapsed="false">
      <c r="A838" s="0" t="str">
        <f aca="false">references_description!B$36</f>
        <v>MEY/WIL2008</v>
      </c>
      <c r="B838" s="0" t="n">
        <v>8</v>
      </c>
      <c r="C838" s="0" t="n">
        <v>85</v>
      </c>
      <c r="D838" s="0" t="str">
        <f aca="false">references!G$5</f>
        <v>SiO2(am)</v>
      </c>
      <c r="E838" s="0" t="str">
        <f aca="false">references_description!G$46</f>
        <v>KCl</v>
      </c>
      <c r="F838" s="0" t="str">
        <f aca="false">references_description!H$46</f>
        <v>MgCl2</v>
      </c>
      <c r="H838" s="0" t="n">
        <v>0.23817</v>
      </c>
      <c r="I838" s="0" t="n">
        <v>0.36473</v>
      </c>
      <c r="K838" s="0" t="n">
        <v>0.003281</v>
      </c>
    </row>
    <row r="839" customFormat="false" ht="14.5" hidden="true" customHeight="false" outlineLevel="0" collapsed="false">
      <c r="A839" s="0" t="str">
        <f aca="false">references_description!B$36</f>
        <v>MEY/WIL2008</v>
      </c>
      <c r="B839" s="0" t="n">
        <v>9</v>
      </c>
      <c r="C839" s="0" t="n">
        <v>85</v>
      </c>
      <c r="D839" s="0" t="str">
        <f aca="false">references!G$5</f>
        <v>SiO2(am)</v>
      </c>
      <c r="E839" s="0" t="str">
        <f aca="false">references_description!G$46</f>
        <v>KCl</v>
      </c>
      <c r="F839" s="0" t="str">
        <f aca="false">references_description!H$46</f>
        <v>MgCl2</v>
      </c>
      <c r="H839" s="0" t="n">
        <v>0.44104</v>
      </c>
      <c r="I839" s="0" t="n">
        <v>0.82823</v>
      </c>
      <c r="K839" s="0" t="n">
        <v>0.00190573</v>
      </c>
    </row>
    <row r="840" customFormat="false" ht="14.5" hidden="true" customHeight="false" outlineLevel="0" collapsed="false">
      <c r="A840" s="0" t="str">
        <f aca="false">references_description!B$36</f>
        <v>MEY/WIL2008</v>
      </c>
      <c r="B840" s="0" t="n">
        <v>10</v>
      </c>
      <c r="C840" s="0" t="n">
        <v>85</v>
      </c>
      <c r="D840" s="0" t="str">
        <f aca="false">references!G$5</f>
        <v>SiO2(am)</v>
      </c>
      <c r="E840" s="0" t="str">
        <f aca="false">references_description!G$46</f>
        <v>KCl</v>
      </c>
      <c r="F840" s="0" t="str">
        <f aca="false">references_description!H$46</f>
        <v>MgCl2</v>
      </c>
      <c r="H840" s="0" t="n">
        <v>0.44082</v>
      </c>
      <c r="I840" s="0" t="n">
        <v>0.72982</v>
      </c>
      <c r="K840" s="0" t="n">
        <v>0.00205286</v>
      </c>
    </row>
    <row r="841" customFormat="false" ht="14.5" hidden="true" customHeight="false" outlineLevel="0" collapsed="false">
      <c r="A841" s="0" t="str">
        <f aca="false">references_description!B$36</f>
        <v>MEY/WIL2008</v>
      </c>
      <c r="B841" s="0" t="n">
        <v>11</v>
      </c>
      <c r="C841" s="0" t="n">
        <v>85</v>
      </c>
      <c r="D841" s="0" t="str">
        <f aca="false">references!G$5</f>
        <v>SiO2(am)</v>
      </c>
      <c r="E841" s="0" t="str">
        <f aca="false">references_description!G$46</f>
        <v>KCl</v>
      </c>
      <c r="F841" s="0" t="str">
        <f aca="false">references_description!H$46</f>
        <v>MgCl2</v>
      </c>
      <c r="H841" s="0" t="n">
        <v>0.4465</v>
      </c>
      <c r="I841" s="0" t="n">
        <v>0.52526</v>
      </c>
      <c r="K841" s="0" t="n">
        <v>0.0024911</v>
      </c>
    </row>
    <row r="842" customFormat="false" ht="14.5" hidden="true" customHeight="false" outlineLevel="0" collapsed="false">
      <c r="A842" s="0" t="str">
        <f aca="false">references_description!B$36</f>
        <v>MEY/WIL2008</v>
      </c>
      <c r="B842" s="0" t="n">
        <v>12</v>
      </c>
      <c r="C842" s="0" t="n">
        <v>85</v>
      </c>
      <c r="D842" s="0" t="str">
        <f aca="false">references!G$5</f>
        <v>SiO2(am)</v>
      </c>
      <c r="E842" s="0" t="str">
        <f aca="false">references_description!G$46</f>
        <v>KCl</v>
      </c>
      <c r="F842" s="0" t="str">
        <f aca="false">references_description!H$46</f>
        <v>MgCl2</v>
      </c>
      <c r="H842" s="0" t="n">
        <v>0.44739</v>
      </c>
      <c r="I842" s="0" t="n">
        <v>0.33066</v>
      </c>
      <c r="K842" s="0" t="n">
        <v>0.0028665</v>
      </c>
    </row>
    <row r="843" customFormat="false" ht="14.5" hidden="true" customHeight="false" outlineLevel="0" collapsed="false">
      <c r="A843" s="0" t="str">
        <f aca="false">references_description!B$36</f>
        <v>MEY/WIL2008</v>
      </c>
      <c r="B843" s="0" t="n">
        <v>13</v>
      </c>
      <c r="C843" s="0" t="n">
        <v>85</v>
      </c>
      <c r="D843" s="0" t="str">
        <f aca="false">references!G$5</f>
        <v>SiO2(am)</v>
      </c>
      <c r="E843" s="0" t="str">
        <f aca="false">references_description!G$46</f>
        <v>KCl</v>
      </c>
      <c r="F843" s="0" t="str">
        <f aca="false">references_description!H$46</f>
        <v>MgCl2</v>
      </c>
      <c r="H843" s="0" t="n">
        <v>0.63574</v>
      </c>
      <c r="I843" s="0" t="n">
        <v>0.38615</v>
      </c>
      <c r="K843" s="0" t="n">
        <v>0.00250076</v>
      </c>
    </row>
    <row r="844" customFormat="false" ht="14.5" hidden="true" customHeight="false" outlineLevel="0" collapsed="false">
      <c r="A844" s="0" t="str">
        <f aca="false">references_description!B$36</f>
        <v>MEY/WIL2008</v>
      </c>
      <c r="B844" s="0" t="n">
        <v>14</v>
      </c>
      <c r="C844" s="0" t="n">
        <v>85</v>
      </c>
      <c r="D844" s="0" t="str">
        <f aca="false">references!G$5</f>
        <v>SiO2(am)</v>
      </c>
      <c r="E844" s="0" t="str">
        <f aca="false">references_description!G$46</f>
        <v>KCl</v>
      </c>
      <c r="F844" s="0" t="str">
        <f aca="false">references_description!H$46</f>
        <v>MgCl2</v>
      </c>
      <c r="H844" s="0" t="n">
        <v>0.64182</v>
      </c>
      <c r="I844" s="0" t="n">
        <v>0.27186</v>
      </c>
      <c r="K844" s="0" t="n">
        <v>0.0027829</v>
      </c>
    </row>
    <row r="845" customFormat="false" ht="14.5" hidden="true" customHeight="false" outlineLevel="0" collapsed="false">
      <c r="A845" s="0" t="str">
        <f aca="false">references_description!B$36</f>
        <v>MEY/WIL2008</v>
      </c>
      <c r="B845" s="0" t="n">
        <v>15</v>
      </c>
      <c r="C845" s="0" t="n">
        <v>85</v>
      </c>
      <c r="D845" s="0" t="str">
        <f aca="false">references!G$5</f>
        <v>SiO2(am)</v>
      </c>
      <c r="E845" s="0" t="str">
        <f aca="false">references_description!G$46</f>
        <v>KCl</v>
      </c>
      <c r="F845" s="0" t="str">
        <f aca="false">references_description!H$46</f>
        <v>MgCl2</v>
      </c>
      <c r="H845" s="0" t="n">
        <v>0.65651</v>
      </c>
      <c r="I845" s="0" t="n">
        <v>0.12811</v>
      </c>
      <c r="K845" s="0" t="n">
        <v>0.00306721</v>
      </c>
    </row>
    <row r="846" customFormat="false" ht="14.5" hidden="true" customHeight="false" outlineLevel="0" collapsed="false">
      <c r="A846" s="0" t="str">
        <f aca="false">references_description!B$36</f>
        <v>MEY/WIL2008</v>
      </c>
      <c r="B846" s="0" t="n">
        <v>16</v>
      </c>
      <c r="C846" s="0" t="n">
        <v>85</v>
      </c>
      <c r="D846" s="0" t="str">
        <f aca="false">references!G$5</f>
        <v>SiO2(am)</v>
      </c>
      <c r="E846" s="0" t="str">
        <f aca="false">references_description!G$46</f>
        <v>KCl</v>
      </c>
      <c r="F846" s="0" t="str">
        <f aca="false">references_description!H$46</f>
        <v>MgCl2</v>
      </c>
      <c r="H846" s="0" t="n">
        <v>0.64427</v>
      </c>
      <c r="I846" s="0" t="n">
        <v>0.06644</v>
      </c>
      <c r="K846" s="0" t="n">
        <v>0.0032999</v>
      </c>
    </row>
    <row r="847" customFormat="false" ht="14.5" hidden="true" customHeight="false" outlineLevel="0" collapsed="false">
      <c r="A847" s="0" t="str">
        <f aca="false">references_description!B$36</f>
        <v>MEY/WIL2008</v>
      </c>
      <c r="B847" s="0" t="n">
        <v>1</v>
      </c>
      <c r="C847" s="0" t="n">
        <v>85</v>
      </c>
      <c r="D847" s="0" t="str">
        <f aca="false">references!G$5</f>
        <v>SiO2(am)</v>
      </c>
      <c r="E847" s="0" t="str">
        <f aca="false">references_description!G$47</f>
        <v>CaCl2</v>
      </c>
      <c r="F847" s="0" t="str">
        <f aca="false">references_description!H$47</f>
        <v>MgCl2</v>
      </c>
      <c r="H847" s="0" t="n">
        <v>0.32878</v>
      </c>
      <c r="I847" s="0" t="n">
        <v>1.42418</v>
      </c>
      <c r="K847" s="0" t="n">
        <v>0.00116094</v>
      </c>
    </row>
    <row r="848" customFormat="false" ht="14.5" hidden="true" customHeight="false" outlineLevel="0" collapsed="false">
      <c r="A848" s="0" t="str">
        <f aca="false">references_description!B$36</f>
        <v>MEY/WIL2008</v>
      </c>
      <c r="B848" s="0" t="n">
        <v>2</v>
      </c>
      <c r="C848" s="0" t="n">
        <v>85</v>
      </c>
      <c r="D848" s="0" t="str">
        <f aca="false">references!G$5</f>
        <v>SiO2(am)</v>
      </c>
      <c r="E848" s="0" t="str">
        <f aca="false">references_description!G$47</f>
        <v>CaCl2</v>
      </c>
      <c r="F848" s="0" t="str">
        <f aca="false">references_description!H$47</f>
        <v>MgCl2</v>
      </c>
      <c r="H848" s="0" t="n">
        <v>0.33625</v>
      </c>
      <c r="I848" s="0" t="n">
        <v>1.09082</v>
      </c>
      <c r="K848" s="0" t="n">
        <v>0.00150106</v>
      </c>
    </row>
    <row r="849" customFormat="false" ht="14.5" hidden="true" customHeight="false" outlineLevel="0" collapsed="false">
      <c r="A849" s="0" t="str">
        <f aca="false">references_description!B$36</f>
        <v>MEY/WIL2008</v>
      </c>
      <c r="B849" s="0" t="n">
        <v>3</v>
      </c>
      <c r="C849" s="0" t="n">
        <v>85</v>
      </c>
      <c r="D849" s="0" t="str">
        <f aca="false">references!G$5</f>
        <v>SiO2(am)</v>
      </c>
      <c r="E849" s="0" t="str">
        <f aca="false">references_description!G$47</f>
        <v>CaCl2</v>
      </c>
      <c r="F849" s="0" t="str">
        <f aca="false">references_description!H$47</f>
        <v>MgCl2</v>
      </c>
      <c r="H849" s="0" t="n">
        <v>0.33639</v>
      </c>
      <c r="I849" s="0" t="n">
        <v>0.77314</v>
      </c>
      <c r="K849" s="0" t="n">
        <v>0.00200542</v>
      </c>
    </row>
    <row r="850" customFormat="false" ht="14.5" hidden="true" customHeight="false" outlineLevel="0" collapsed="false">
      <c r="A850" s="0" t="str">
        <f aca="false">references_description!B$36</f>
        <v>MEY/WIL2008</v>
      </c>
      <c r="B850" s="0" t="n">
        <v>4</v>
      </c>
      <c r="C850" s="0" t="n">
        <v>85</v>
      </c>
      <c r="D850" s="0" t="str">
        <f aca="false">references!G$5</f>
        <v>SiO2(am)</v>
      </c>
      <c r="E850" s="0" t="str">
        <f aca="false">references_description!G$47</f>
        <v>CaCl2</v>
      </c>
      <c r="F850" s="0" t="str">
        <f aca="false">references_description!H$47</f>
        <v>MgCl2</v>
      </c>
      <c r="H850" s="0" t="n">
        <v>0.34552</v>
      </c>
      <c r="I850" s="0" t="n">
        <v>0.38786</v>
      </c>
      <c r="K850" s="0" t="n">
        <v>0.00275074</v>
      </c>
    </row>
    <row r="851" customFormat="false" ht="14.5" hidden="true" customHeight="false" outlineLevel="0" collapsed="false">
      <c r="A851" s="0" t="str">
        <f aca="false">references_description!B$36</f>
        <v>MEY/WIL2008</v>
      </c>
      <c r="B851" s="0" t="n">
        <v>5</v>
      </c>
      <c r="C851" s="0" t="n">
        <v>85</v>
      </c>
      <c r="D851" s="0" t="str">
        <f aca="false">references!G$5</f>
        <v>SiO2(am)</v>
      </c>
      <c r="E851" s="0" t="str">
        <f aca="false">references_description!G$47</f>
        <v>CaCl2</v>
      </c>
      <c r="F851" s="0" t="str">
        <f aca="false">references_description!H$47</f>
        <v>MgCl2</v>
      </c>
      <c r="H851" s="0" t="n">
        <v>0.6412</v>
      </c>
      <c r="I851" s="0" t="n">
        <v>1.39801</v>
      </c>
      <c r="K851" s="0" t="n">
        <v>0.00080587</v>
      </c>
    </row>
    <row r="852" customFormat="false" ht="14.5" hidden="true" customHeight="false" outlineLevel="0" collapsed="false">
      <c r="A852" s="0" t="str">
        <f aca="false">references_description!B$36</f>
        <v>MEY/WIL2008</v>
      </c>
      <c r="B852" s="0" t="n">
        <v>6</v>
      </c>
      <c r="C852" s="0" t="n">
        <v>85</v>
      </c>
      <c r="D852" s="0" t="str">
        <f aca="false">references!G$5</f>
        <v>SiO2(am)</v>
      </c>
      <c r="E852" s="0" t="str">
        <f aca="false">references_description!G$47</f>
        <v>CaCl2</v>
      </c>
      <c r="F852" s="0" t="str">
        <f aca="false">references_description!H$47</f>
        <v>MgCl2</v>
      </c>
      <c r="H852" s="0" t="n">
        <v>0.64183</v>
      </c>
      <c r="I852" s="0" t="n">
        <v>1.06486</v>
      </c>
      <c r="K852" s="0" t="n">
        <v>0.00111183</v>
      </c>
    </row>
    <row r="853" customFormat="false" ht="14.5" hidden="true" customHeight="false" outlineLevel="0" collapsed="false">
      <c r="A853" s="0" t="str">
        <f aca="false">references_description!B$36</f>
        <v>MEY/WIL2008</v>
      </c>
      <c r="B853" s="0" t="n">
        <v>7</v>
      </c>
      <c r="C853" s="0" t="n">
        <v>85</v>
      </c>
      <c r="D853" s="0" t="str">
        <f aca="false">references!G$5</f>
        <v>SiO2(am)</v>
      </c>
      <c r="E853" s="0" t="str">
        <f aca="false">references_description!G$47</f>
        <v>CaCl2</v>
      </c>
      <c r="F853" s="0" t="str">
        <f aca="false">references_description!H$47</f>
        <v>MgCl2</v>
      </c>
      <c r="H853" s="0" t="n">
        <v>0.66347</v>
      </c>
      <c r="I853" s="0" t="n">
        <v>0.74743</v>
      </c>
      <c r="K853" s="0" t="n">
        <v>0.00147349</v>
      </c>
    </row>
    <row r="854" customFormat="false" ht="14.5" hidden="true" customHeight="false" outlineLevel="0" collapsed="false">
      <c r="A854" s="0" t="str">
        <f aca="false">references_description!B$36</f>
        <v>MEY/WIL2008</v>
      </c>
      <c r="B854" s="0" t="n">
        <v>8</v>
      </c>
      <c r="C854" s="0" t="n">
        <v>85</v>
      </c>
      <c r="D854" s="0" t="str">
        <f aca="false">references!G$5</f>
        <v>SiO2(am)</v>
      </c>
      <c r="E854" s="0" t="str">
        <f aca="false">references_description!G$47</f>
        <v>CaCl2</v>
      </c>
      <c r="F854" s="0" t="str">
        <f aca="false">references_description!H$47</f>
        <v>MgCl2</v>
      </c>
      <c r="H854" s="0" t="n">
        <v>0.65022</v>
      </c>
      <c r="I854" s="0" t="n">
        <v>0.41003</v>
      </c>
      <c r="K854" s="0" t="n">
        <v>0.0020823</v>
      </c>
    </row>
    <row r="855" customFormat="false" ht="14.5" hidden="true" customHeight="false" outlineLevel="0" collapsed="false">
      <c r="A855" s="0" t="str">
        <f aca="false">references_description!B$36</f>
        <v>MEY/WIL2008</v>
      </c>
      <c r="B855" s="0" t="n">
        <v>9</v>
      </c>
      <c r="C855" s="0" t="n">
        <v>85</v>
      </c>
      <c r="D855" s="0" t="str">
        <f aca="false">references!G$5</f>
        <v>SiO2(am)</v>
      </c>
      <c r="E855" s="0" t="str">
        <f aca="false">references_description!G$47</f>
        <v>CaCl2</v>
      </c>
      <c r="F855" s="0" t="str">
        <f aca="false">references_description!H$47</f>
        <v>MgCl2</v>
      </c>
      <c r="H855" s="0" t="n">
        <v>0.95895</v>
      </c>
      <c r="I855" s="0" t="n">
        <v>0.87532</v>
      </c>
      <c r="K855" s="0" t="n">
        <v>0.0010164</v>
      </c>
    </row>
    <row r="856" customFormat="false" ht="14.5" hidden="true" customHeight="false" outlineLevel="0" collapsed="false">
      <c r="A856" s="0" t="str">
        <f aca="false">references_description!B$36</f>
        <v>MEY/WIL2008</v>
      </c>
      <c r="B856" s="0" t="n">
        <v>10</v>
      </c>
      <c r="C856" s="0" t="n">
        <v>85</v>
      </c>
      <c r="D856" s="0" t="str">
        <f aca="false">references!G$5</f>
        <v>SiO2(am)</v>
      </c>
      <c r="E856" s="0" t="str">
        <f aca="false">references_description!G$47</f>
        <v>CaCl2</v>
      </c>
      <c r="F856" s="0" t="str">
        <f aca="false">references_description!H$47</f>
        <v>MgCl2</v>
      </c>
      <c r="H856" s="0" t="n">
        <v>0.96005</v>
      </c>
      <c r="I856" s="0" t="n">
        <v>0.70875</v>
      </c>
      <c r="K856" s="0" t="n">
        <v>0.00112663</v>
      </c>
    </row>
    <row r="857" customFormat="false" ht="14.5" hidden="true" customHeight="false" outlineLevel="0" collapsed="false">
      <c r="A857" s="0" t="str">
        <f aca="false">references_description!B$36</f>
        <v>MEY/WIL2008</v>
      </c>
      <c r="B857" s="0" t="n">
        <v>11</v>
      </c>
      <c r="C857" s="0" t="n">
        <v>85</v>
      </c>
      <c r="D857" s="0" t="str">
        <f aca="false">references!G$5</f>
        <v>SiO2(am)</v>
      </c>
      <c r="E857" s="0" t="str">
        <f aca="false">references_description!G$47</f>
        <v>CaCl2</v>
      </c>
      <c r="F857" s="0" t="str">
        <f aca="false">references_description!H$47</f>
        <v>MgCl2</v>
      </c>
      <c r="H857" s="0" t="n">
        <v>0.95581</v>
      </c>
      <c r="I857" s="0" t="n">
        <v>0.55116</v>
      </c>
      <c r="K857" s="0" t="n">
        <v>0.00130264</v>
      </c>
    </row>
    <row r="858" customFormat="false" ht="14.5" hidden="true" customHeight="false" outlineLevel="0" collapsed="false">
      <c r="A858" s="0" t="str">
        <f aca="false">references_description!B$36</f>
        <v>MEY/WIL2008</v>
      </c>
      <c r="B858" s="0" t="n">
        <v>12</v>
      </c>
      <c r="C858" s="0" t="n">
        <v>85</v>
      </c>
      <c r="D858" s="0" t="str">
        <f aca="false">references!G$5</f>
        <v>SiO2(am)</v>
      </c>
      <c r="E858" s="0" t="str">
        <f aca="false">references_description!G$47</f>
        <v>CaCl2</v>
      </c>
      <c r="F858" s="0" t="str">
        <f aca="false">references_description!H$47</f>
        <v>MgCl2</v>
      </c>
      <c r="H858" s="0" t="n">
        <v>0.97149</v>
      </c>
      <c r="I858" s="0" t="n">
        <v>0.36257</v>
      </c>
      <c r="K858" s="0" t="n">
        <v>0.00159497</v>
      </c>
    </row>
    <row r="859" customFormat="false" ht="14.5" hidden="true" customHeight="false" outlineLevel="0" collapsed="false">
      <c r="A859" s="0" t="str">
        <f aca="false">references_description!B$36</f>
        <v>MEY/WIL2008</v>
      </c>
      <c r="B859" s="0" t="n">
        <v>13</v>
      </c>
      <c r="C859" s="0" t="n">
        <v>85</v>
      </c>
      <c r="D859" s="0" t="str">
        <f aca="false">references!G$5</f>
        <v>SiO2(am)</v>
      </c>
      <c r="E859" s="0" t="str">
        <f aca="false">references_description!G$47</f>
        <v>CaCl2</v>
      </c>
      <c r="F859" s="0" t="str">
        <f aca="false">references_description!H$47</f>
        <v>MgCl2</v>
      </c>
      <c r="H859" s="0" t="n">
        <v>1.26954</v>
      </c>
      <c r="I859" s="0" t="n">
        <v>0.44347</v>
      </c>
      <c r="K859" s="0" t="n">
        <v>0.00106365</v>
      </c>
    </row>
    <row r="860" customFormat="false" ht="14.5" hidden="true" customHeight="false" outlineLevel="0" collapsed="false">
      <c r="A860" s="0" t="str">
        <f aca="false">references_description!B$36</f>
        <v>MEY/WIL2008</v>
      </c>
      <c r="B860" s="0" t="n">
        <v>14</v>
      </c>
      <c r="C860" s="0" t="n">
        <v>85</v>
      </c>
      <c r="D860" s="0" t="str">
        <f aca="false">references!G$5</f>
        <v>SiO2(am)</v>
      </c>
      <c r="E860" s="0" t="str">
        <f aca="false">references_description!G$47</f>
        <v>CaCl2</v>
      </c>
      <c r="F860" s="0" t="str">
        <f aca="false">references_description!H$47</f>
        <v>MgCl2</v>
      </c>
      <c r="H860" s="0" t="n">
        <v>1.24913</v>
      </c>
      <c r="I860" s="0" t="n">
        <v>0.2854</v>
      </c>
      <c r="K860" s="0" t="n">
        <v>0.00128545</v>
      </c>
    </row>
    <row r="861" customFormat="false" ht="14.5" hidden="true" customHeight="false" outlineLevel="0" collapsed="false">
      <c r="A861" s="0" t="str">
        <f aca="false">references_description!B$36</f>
        <v>MEY/WIL2008</v>
      </c>
      <c r="B861" s="0" t="n">
        <v>15</v>
      </c>
      <c r="C861" s="0" t="n">
        <v>85</v>
      </c>
      <c r="D861" s="0" t="str">
        <f aca="false">references!G$5</f>
        <v>SiO2(am)</v>
      </c>
      <c r="E861" s="0" t="str">
        <f aca="false">references_description!G$47</f>
        <v>CaCl2</v>
      </c>
      <c r="F861" s="0" t="str">
        <f aca="false">references_description!H$47</f>
        <v>MgCl2</v>
      </c>
      <c r="H861" s="0" t="n">
        <v>1.29192</v>
      </c>
      <c r="I861" s="0" t="n">
        <v>0.14547</v>
      </c>
      <c r="K861" s="0" t="n">
        <v>0.00136898</v>
      </c>
    </row>
    <row r="862" customFormat="false" ht="14.5" hidden="true" customHeight="false" outlineLevel="0" collapsed="false">
      <c r="A862" s="0" t="str">
        <f aca="false">references_description!B$36</f>
        <v>MEY/WIL2008</v>
      </c>
      <c r="B862" s="0" t="n">
        <v>16</v>
      </c>
      <c r="C862" s="0" t="n">
        <v>85</v>
      </c>
      <c r="D862" s="0" t="str">
        <f aca="false">references!G$5</f>
        <v>SiO2(am)</v>
      </c>
      <c r="E862" s="0" t="str">
        <f aca="false">references_description!G$47</f>
        <v>CaCl2</v>
      </c>
      <c r="F862" s="0" t="str">
        <f aca="false">references_description!H$47</f>
        <v>MgCl2</v>
      </c>
      <c r="H862" s="0" t="n">
        <v>1.30702</v>
      </c>
      <c r="I862" s="0" t="n">
        <v>0.10702</v>
      </c>
      <c r="K862" s="0" t="n">
        <v>0.00138562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2022-02-05T13:34:16Z</dcterms:created>
  <dc:creator>George Dan Miron</dc:creator>
  <dc:description/>
  <dc:language>en-US</dc:language>
  <cp:lastModifiedBy/>
  <dcterms:modified xsi:type="dcterms:W3CDTF">2022-09-11T16:44:04Z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