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on\switchdrive\Projects\Thereda\Pitzer-Al-Si-cement\"/>
    </mc:Choice>
  </mc:AlternateContent>
  <xr:revisionPtr revIDLastSave="0" documentId="13_ncr:1_{BB614A9D-CD41-41EB-8D99-615B009E3EC2}" xr6:coauthVersionLast="47" xr6:coauthVersionMax="47" xr10:uidLastSave="{00000000-0000-0000-0000-000000000000}"/>
  <bookViews>
    <workbookView xWindow="-110" yWindow="-110" windowWidth="25820" windowHeight="13900" tabRatio="612" activeTab="6" xr2:uid="{00000000-000D-0000-FFFF-FFFF00000000}"/>
  </bookViews>
  <sheets>
    <sheet name="file_details" sheetId="1" r:id="rId1"/>
    <sheet name="references" sheetId="2" r:id="rId2"/>
    <sheet name="references_description" sheetId="3" r:id="rId3"/>
    <sheet name="solubility" sheetId="4" r:id="rId4"/>
    <sheet name="osmotic_coeff" sheetId="5" r:id="rId5"/>
    <sheet name="potentiometry" sheetId="6" r:id="rId6"/>
    <sheet name="GEMSFITS" sheetId="7" r:id="rId7"/>
    <sheet name="GEMSFITS2" sheetId="8" r:id="rId8"/>
    <sheet name="broken" sheetId="9" r:id="rId9"/>
  </sheets>
  <definedNames>
    <definedName name="_xlnm._FilterDatabase" localSheetId="8">broken!$A$3:$X$862</definedName>
    <definedName name="_xlnm._FilterDatabase" localSheetId="5" hidden="1">potentiometry!$A$3:$P$844</definedName>
    <definedName name="_xlnm._FilterDatabase" localSheetId="1" hidden="1">references!$A$3:$L$3</definedName>
    <definedName name="_xlnm._FilterDatabase" localSheetId="2" hidden="1">references_description!$A$3:$Q$3</definedName>
    <definedName name="_xlnm._FilterDatabase" localSheetId="3" hidden="1">solubility!$A$3:$P$860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86" i="7" l="1"/>
  <c r="K186" i="7"/>
  <c r="S186" i="7"/>
  <c r="T186" i="7"/>
  <c r="G187" i="7"/>
  <c r="K187" i="7"/>
  <c r="S187" i="7"/>
  <c r="T187" i="7"/>
  <c r="G188" i="7"/>
  <c r="K188" i="7"/>
  <c r="S188" i="7"/>
  <c r="T188" i="7"/>
  <c r="G185" i="7"/>
  <c r="T184" i="7"/>
  <c r="T185" i="7"/>
  <c r="S185" i="7"/>
  <c r="S184" i="7"/>
  <c r="S15" i="7"/>
  <c r="T15" i="7"/>
  <c r="U15" i="7"/>
  <c r="V15" i="7"/>
  <c r="K185" i="7"/>
  <c r="K184" i="7"/>
  <c r="G184" i="7"/>
  <c r="V2" i="7"/>
  <c r="V3" i="7"/>
  <c r="V4" i="7"/>
  <c r="V5" i="7"/>
  <c r="V6" i="7"/>
  <c r="V7" i="7"/>
  <c r="V9" i="7"/>
  <c r="V14" i="7"/>
  <c r="U9" i="7"/>
  <c r="U11" i="7"/>
  <c r="U12" i="7"/>
  <c r="U13" i="7"/>
  <c r="S9" i="7"/>
  <c r="T9" i="7"/>
  <c r="S11" i="7"/>
  <c r="S12" i="7"/>
  <c r="S13" i="7"/>
  <c r="T14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C121" i="7"/>
  <c r="E121" i="7"/>
  <c r="G121" i="7"/>
  <c r="O121" i="7"/>
  <c r="C122" i="7"/>
  <c r="E122" i="7"/>
  <c r="G122" i="7"/>
  <c r="O122" i="7"/>
  <c r="C123" i="7"/>
  <c r="E123" i="7"/>
  <c r="G123" i="7"/>
  <c r="O123" i="7"/>
  <c r="C124" i="7"/>
  <c r="E124" i="7"/>
  <c r="G124" i="7"/>
  <c r="O124" i="7"/>
  <c r="C125" i="7"/>
  <c r="E125" i="7"/>
  <c r="G125" i="7"/>
  <c r="O125" i="7"/>
  <c r="C126" i="7"/>
  <c r="E126" i="7"/>
  <c r="G126" i="7"/>
  <c r="O126" i="7"/>
  <c r="C127" i="7"/>
  <c r="E127" i="7"/>
  <c r="G127" i="7"/>
  <c r="O127" i="7"/>
  <c r="C128" i="7"/>
  <c r="E128" i="7"/>
  <c r="G128" i="7"/>
  <c r="O128" i="7"/>
  <c r="C129" i="7"/>
  <c r="E129" i="7"/>
  <c r="G129" i="7"/>
  <c r="O129" i="7"/>
  <c r="C130" i="7"/>
  <c r="E130" i="7"/>
  <c r="G130" i="7"/>
  <c r="O130" i="7"/>
  <c r="C131" i="7"/>
  <c r="E131" i="7"/>
  <c r="G131" i="7"/>
  <c r="O131" i="7"/>
  <c r="C132" i="7"/>
  <c r="E132" i="7"/>
  <c r="G132" i="7"/>
  <c r="K132" i="7"/>
  <c r="O132" i="7"/>
  <c r="C133" i="7"/>
  <c r="E133" i="7"/>
  <c r="G133" i="7"/>
  <c r="K133" i="7"/>
  <c r="O133" i="7"/>
  <c r="C134" i="7"/>
  <c r="E134" i="7"/>
  <c r="G134" i="7"/>
  <c r="K134" i="7"/>
  <c r="O134" i="7"/>
  <c r="C135" i="7"/>
  <c r="E135" i="7"/>
  <c r="G135" i="7"/>
  <c r="K135" i="7"/>
  <c r="O135" i="7"/>
  <c r="C136" i="7"/>
  <c r="E136" i="7"/>
  <c r="G136" i="7"/>
  <c r="K136" i="7"/>
  <c r="O136" i="7"/>
  <c r="C137" i="7"/>
  <c r="E137" i="7"/>
  <c r="G137" i="7"/>
  <c r="K137" i="7"/>
  <c r="O137" i="7"/>
  <c r="C138" i="7"/>
  <c r="E138" i="7"/>
  <c r="G138" i="7"/>
  <c r="K138" i="7"/>
  <c r="O138" i="7"/>
  <c r="C139" i="7"/>
  <c r="E139" i="7"/>
  <c r="G139" i="7"/>
  <c r="K139" i="7"/>
  <c r="O139" i="7"/>
  <c r="C140" i="7"/>
  <c r="E140" i="7"/>
  <c r="G140" i="7"/>
  <c r="K140" i="7"/>
  <c r="O140" i="7"/>
  <c r="C141" i="7"/>
  <c r="E141" i="7"/>
  <c r="G141" i="7"/>
  <c r="K141" i="7"/>
  <c r="O141" i="7"/>
  <c r="C142" i="7"/>
  <c r="E142" i="7"/>
  <c r="G142" i="7"/>
  <c r="K142" i="7"/>
  <c r="O142" i="7"/>
  <c r="C143" i="7"/>
  <c r="E143" i="7"/>
  <c r="G143" i="7"/>
  <c r="K143" i="7"/>
  <c r="O143" i="7"/>
  <c r="C144" i="7"/>
  <c r="E144" i="7"/>
  <c r="G144" i="7"/>
  <c r="K144" i="7"/>
  <c r="O144" i="7"/>
  <c r="C145" i="7"/>
  <c r="E145" i="7"/>
  <c r="G145" i="7"/>
  <c r="K145" i="7"/>
  <c r="O145" i="7"/>
  <c r="C146" i="7"/>
  <c r="E146" i="7"/>
  <c r="G146" i="7"/>
  <c r="K146" i="7"/>
  <c r="O146" i="7"/>
  <c r="C147" i="7"/>
  <c r="E147" i="7"/>
  <c r="G147" i="7"/>
  <c r="K147" i="7"/>
  <c r="O147" i="7"/>
  <c r="C148" i="7"/>
  <c r="E148" i="7"/>
  <c r="G148" i="7"/>
  <c r="K148" i="7"/>
  <c r="O148" i="7"/>
  <c r="C149" i="7"/>
  <c r="E149" i="7"/>
  <c r="G149" i="7"/>
  <c r="K149" i="7"/>
  <c r="O149" i="7"/>
  <c r="C150" i="7"/>
  <c r="E150" i="7"/>
  <c r="G150" i="7"/>
  <c r="K150" i="7"/>
  <c r="O150" i="7"/>
  <c r="C151" i="7"/>
  <c r="E151" i="7"/>
  <c r="G151" i="7"/>
  <c r="K151" i="7"/>
  <c r="O151" i="7"/>
  <c r="C152" i="7"/>
  <c r="E152" i="7"/>
  <c r="G152" i="7"/>
  <c r="K152" i="7"/>
  <c r="O152" i="7"/>
  <c r="C153" i="7"/>
  <c r="E153" i="7"/>
  <c r="G153" i="7"/>
  <c r="K153" i="7"/>
  <c r="O153" i="7"/>
  <c r="C154" i="7"/>
  <c r="E154" i="7"/>
  <c r="G154" i="7"/>
  <c r="K154" i="7"/>
  <c r="O154" i="7"/>
  <c r="C155" i="7"/>
  <c r="E155" i="7"/>
  <c r="G155" i="7"/>
  <c r="K155" i="7"/>
  <c r="O155" i="7"/>
  <c r="C156" i="7"/>
  <c r="E156" i="7"/>
  <c r="G156" i="7"/>
  <c r="K156" i="7"/>
  <c r="O156" i="7"/>
  <c r="C157" i="7"/>
  <c r="E157" i="7"/>
  <c r="G157" i="7"/>
  <c r="K157" i="7"/>
  <c r="O157" i="7"/>
  <c r="C158" i="7"/>
  <c r="E158" i="7"/>
  <c r="G158" i="7"/>
  <c r="K158" i="7"/>
  <c r="O158" i="7"/>
  <c r="C159" i="7"/>
  <c r="E159" i="7"/>
  <c r="G159" i="7"/>
  <c r="K159" i="7"/>
  <c r="O159" i="7"/>
  <c r="C160" i="7"/>
  <c r="E160" i="7"/>
  <c r="G160" i="7"/>
  <c r="K160" i="7"/>
  <c r="O160" i="7"/>
  <c r="C161" i="7"/>
  <c r="E161" i="7"/>
  <c r="G161" i="7"/>
  <c r="K161" i="7"/>
  <c r="O161" i="7"/>
  <c r="C162" i="7"/>
  <c r="E162" i="7"/>
  <c r="G162" i="7"/>
  <c r="K162" i="7"/>
  <c r="O162" i="7"/>
  <c r="C163" i="7"/>
  <c r="E163" i="7"/>
  <c r="G163" i="7"/>
  <c r="K163" i="7"/>
  <c r="O163" i="7"/>
  <c r="C164" i="7"/>
  <c r="E164" i="7"/>
  <c r="G164" i="7"/>
  <c r="K164" i="7"/>
  <c r="O164" i="7"/>
  <c r="C165" i="7"/>
  <c r="E165" i="7"/>
  <c r="G165" i="7"/>
  <c r="K165" i="7"/>
  <c r="O165" i="7"/>
  <c r="C166" i="7"/>
  <c r="E166" i="7"/>
  <c r="G166" i="7"/>
  <c r="K166" i="7"/>
  <c r="O166" i="7"/>
  <c r="C167" i="7"/>
  <c r="E167" i="7"/>
  <c r="G167" i="7"/>
  <c r="K167" i="7"/>
  <c r="O167" i="7"/>
  <c r="C168" i="7"/>
  <c r="E168" i="7"/>
  <c r="G168" i="7"/>
  <c r="K168" i="7"/>
  <c r="O168" i="7"/>
  <c r="C169" i="7"/>
  <c r="E169" i="7"/>
  <c r="G169" i="7"/>
  <c r="K169" i="7"/>
  <c r="O169" i="7"/>
  <c r="C170" i="7"/>
  <c r="E170" i="7"/>
  <c r="G170" i="7"/>
  <c r="K170" i="7"/>
  <c r="O170" i="7"/>
  <c r="C171" i="7"/>
  <c r="E171" i="7"/>
  <c r="G171" i="7"/>
  <c r="K171" i="7"/>
  <c r="O171" i="7"/>
  <c r="C172" i="7"/>
  <c r="E172" i="7"/>
  <c r="G172" i="7"/>
  <c r="K172" i="7"/>
  <c r="O172" i="7"/>
  <c r="C173" i="7"/>
  <c r="E173" i="7"/>
  <c r="G173" i="7"/>
  <c r="K173" i="7"/>
  <c r="O173" i="7"/>
  <c r="C174" i="7"/>
  <c r="E174" i="7"/>
  <c r="G174" i="7"/>
  <c r="K174" i="7"/>
  <c r="O174" i="7"/>
  <c r="C175" i="7"/>
  <c r="E175" i="7"/>
  <c r="G175" i="7"/>
  <c r="K175" i="7"/>
  <c r="O175" i="7"/>
  <c r="C176" i="7"/>
  <c r="E176" i="7"/>
  <c r="G176" i="7"/>
  <c r="K176" i="7"/>
  <c r="O176" i="7"/>
  <c r="C177" i="7"/>
  <c r="E177" i="7"/>
  <c r="G177" i="7"/>
  <c r="K177" i="7"/>
  <c r="O177" i="7"/>
  <c r="C178" i="7"/>
  <c r="E178" i="7"/>
  <c r="G178" i="7"/>
  <c r="K178" i="7"/>
  <c r="O178" i="7"/>
  <c r="C179" i="7"/>
  <c r="E179" i="7"/>
  <c r="G179" i="7"/>
  <c r="K179" i="7"/>
  <c r="O179" i="7"/>
  <c r="C180" i="7"/>
  <c r="E180" i="7"/>
  <c r="G180" i="7"/>
  <c r="K180" i="7"/>
  <c r="O180" i="7"/>
  <c r="C181" i="7"/>
  <c r="E181" i="7"/>
  <c r="G181" i="7"/>
  <c r="K181" i="7"/>
  <c r="O181" i="7"/>
  <c r="C182" i="7"/>
  <c r="E182" i="7"/>
  <c r="G182" i="7"/>
  <c r="K182" i="7"/>
  <c r="O182" i="7"/>
  <c r="C183" i="7"/>
  <c r="E183" i="7"/>
  <c r="G183" i="7"/>
  <c r="K183" i="7"/>
  <c r="O183" i="7"/>
  <c r="E120" i="7"/>
  <c r="C119" i="7"/>
  <c r="E119" i="7"/>
  <c r="G119" i="7"/>
  <c r="O119" i="7"/>
  <c r="C120" i="7"/>
  <c r="G120" i="7"/>
  <c r="O120" i="7"/>
  <c r="F862" i="9"/>
  <c r="E862" i="9"/>
  <c r="D862" i="9"/>
  <c r="F861" i="9"/>
  <c r="E861" i="9"/>
  <c r="D861" i="9"/>
  <c r="F860" i="9"/>
  <c r="E860" i="9"/>
  <c r="D860" i="9"/>
  <c r="F859" i="9"/>
  <c r="E859" i="9"/>
  <c r="D859" i="9"/>
  <c r="F858" i="9"/>
  <c r="E858" i="9"/>
  <c r="D858" i="9"/>
  <c r="F857" i="9"/>
  <c r="E857" i="9"/>
  <c r="D857" i="9"/>
  <c r="F856" i="9"/>
  <c r="E856" i="9"/>
  <c r="D856" i="9"/>
  <c r="F855" i="9"/>
  <c r="E855" i="9"/>
  <c r="D855" i="9"/>
  <c r="F854" i="9"/>
  <c r="E854" i="9"/>
  <c r="D854" i="9"/>
  <c r="F853" i="9"/>
  <c r="E853" i="9"/>
  <c r="D853" i="9"/>
  <c r="F852" i="9"/>
  <c r="E852" i="9"/>
  <c r="D852" i="9"/>
  <c r="F851" i="9"/>
  <c r="E851" i="9"/>
  <c r="D851" i="9"/>
  <c r="F850" i="9"/>
  <c r="E850" i="9"/>
  <c r="D850" i="9"/>
  <c r="F849" i="9"/>
  <c r="E849" i="9"/>
  <c r="D849" i="9"/>
  <c r="F848" i="9"/>
  <c r="E848" i="9"/>
  <c r="D848" i="9"/>
  <c r="F847" i="9"/>
  <c r="E847" i="9"/>
  <c r="D847" i="9"/>
  <c r="F846" i="9"/>
  <c r="E846" i="9"/>
  <c r="D846" i="9"/>
  <c r="F845" i="9"/>
  <c r="E845" i="9"/>
  <c r="D845" i="9"/>
  <c r="F844" i="9"/>
  <c r="E844" i="9"/>
  <c r="D844" i="9"/>
  <c r="F843" i="9"/>
  <c r="E843" i="9"/>
  <c r="D843" i="9"/>
  <c r="F842" i="9"/>
  <c r="E842" i="9"/>
  <c r="D842" i="9"/>
  <c r="F841" i="9"/>
  <c r="E841" i="9"/>
  <c r="D841" i="9"/>
  <c r="F840" i="9"/>
  <c r="E840" i="9"/>
  <c r="D840" i="9"/>
  <c r="F839" i="9"/>
  <c r="E839" i="9"/>
  <c r="D839" i="9"/>
  <c r="F838" i="9"/>
  <c r="E838" i="9"/>
  <c r="D838" i="9"/>
  <c r="F837" i="9"/>
  <c r="E837" i="9"/>
  <c r="D837" i="9"/>
  <c r="F836" i="9"/>
  <c r="E836" i="9"/>
  <c r="D836" i="9"/>
  <c r="F835" i="9"/>
  <c r="E835" i="9"/>
  <c r="D835" i="9"/>
  <c r="F834" i="9"/>
  <c r="E834" i="9"/>
  <c r="D834" i="9"/>
  <c r="A834" i="9"/>
  <c r="F833" i="9"/>
  <c r="E833" i="9"/>
  <c r="D833" i="9"/>
  <c r="F832" i="9"/>
  <c r="E832" i="9"/>
  <c r="D832" i="9"/>
  <c r="F831" i="9"/>
  <c r="E831" i="9"/>
  <c r="D831" i="9"/>
  <c r="F830" i="9"/>
  <c r="E830" i="9"/>
  <c r="D830" i="9"/>
  <c r="F829" i="9"/>
  <c r="E829" i="9"/>
  <c r="D829" i="9"/>
  <c r="F828" i="9"/>
  <c r="E828" i="9"/>
  <c r="D828" i="9"/>
  <c r="F827" i="9"/>
  <c r="E827" i="9"/>
  <c r="D827" i="9"/>
  <c r="F826" i="9"/>
  <c r="E826" i="9"/>
  <c r="D826" i="9"/>
  <c r="F825" i="9"/>
  <c r="E825" i="9"/>
  <c r="D825" i="9"/>
  <c r="F824" i="9"/>
  <c r="E824" i="9"/>
  <c r="D824" i="9"/>
  <c r="F823" i="9"/>
  <c r="E823" i="9"/>
  <c r="D823" i="9"/>
  <c r="F822" i="9"/>
  <c r="E822" i="9"/>
  <c r="D822" i="9"/>
  <c r="F821" i="9"/>
  <c r="E821" i="9"/>
  <c r="D821" i="9"/>
  <c r="F820" i="9"/>
  <c r="E820" i="9"/>
  <c r="D820" i="9"/>
  <c r="F819" i="9"/>
  <c r="E819" i="9"/>
  <c r="D819" i="9"/>
  <c r="F818" i="9"/>
  <c r="E818" i="9"/>
  <c r="D818" i="9"/>
  <c r="F817" i="9"/>
  <c r="E817" i="9"/>
  <c r="D817" i="9"/>
  <c r="F816" i="9"/>
  <c r="E816" i="9"/>
  <c r="D816" i="9"/>
  <c r="F815" i="9"/>
  <c r="E815" i="9"/>
  <c r="D815" i="9"/>
  <c r="F814" i="9"/>
  <c r="E814" i="9"/>
  <c r="D814" i="9"/>
  <c r="F813" i="9"/>
  <c r="E813" i="9"/>
  <c r="D813" i="9"/>
  <c r="F812" i="9"/>
  <c r="E812" i="9"/>
  <c r="D812" i="9"/>
  <c r="F811" i="9"/>
  <c r="E811" i="9"/>
  <c r="D811" i="9"/>
  <c r="F810" i="9"/>
  <c r="E810" i="9"/>
  <c r="D810" i="9"/>
  <c r="F809" i="9"/>
  <c r="E809" i="9"/>
  <c r="D809" i="9"/>
  <c r="F808" i="9"/>
  <c r="E808" i="9"/>
  <c r="D808" i="9"/>
  <c r="F807" i="9"/>
  <c r="E807" i="9"/>
  <c r="D807" i="9"/>
  <c r="F806" i="9"/>
  <c r="E806" i="9"/>
  <c r="D806" i="9"/>
  <c r="F805" i="9"/>
  <c r="E805" i="9"/>
  <c r="D805" i="9"/>
  <c r="F804" i="9"/>
  <c r="E804" i="9"/>
  <c r="D804" i="9"/>
  <c r="F803" i="9"/>
  <c r="E803" i="9"/>
  <c r="D803" i="9"/>
  <c r="F802" i="9"/>
  <c r="E802" i="9"/>
  <c r="D802" i="9"/>
  <c r="F801" i="9"/>
  <c r="E801" i="9"/>
  <c r="D801" i="9"/>
  <c r="F800" i="9"/>
  <c r="E800" i="9"/>
  <c r="D800" i="9"/>
  <c r="F799" i="9"/>
  <c r="E799" i="9"/>
  <c r="D799" i="9"/>
  <c r="F798" i="9"/>
  <c r="E798" i="9"/>
  <c r="D798" i="9"/>
  <c r="F797" i="9"/>
  <c r="E797" i="9"/>
  <c r="D797" i="9"/>
  <c r="F796" i="9"/>
  <c r="E796" i="9"/>
  <c r="D796" i="9"/>
  <c r="F795" i="9"/>
  <c r="E795" i="9"/>
  <c r="D795" i="9"/>
  <c r="F794" i="9"/>
  <c r="E794" i="9"/>
  <c r="D794" i="9"/>
  <c r="F793" i="9"/>
  <c r="E793" i="9"/>
  <c r="D793" i="9"/>
  <c r="F792" i="9"/>
  <c r="E792" i="9"/>
  <c r="D792" i="9"/>
  <c r="F791" i="9"/>
  <c r="E791" i="9"/>
  <c r="D791" i="9"/>
  <c r="F790" i="9"/>
  <c r="E790" i="9"/>
  <c r="D790" i="9"/>
  <c r="F789" i="9"/>
  <c r="E789" i="9"/>
  <c r="D789" i="9"/>
  <c r="F788" i="9"/>
  <c r="E788" i="9"/>
  <c r="D788" i="9"/>
  <c r="F787" i="9"/>
  <c r="E787" i="9"/>
  <c r="D787" i="9"/>
  <c r="F786" i="9"/>
  <c r="E786" i="9"/>
  <c r="D786" i="9"/>
  <c r="F785" i="9"/>
  <c r="E785" i="9"/>
  <c r="D785" i="9"/>
  <c r="F784" i="9"/>
  <c r="E784" i="9"/>
  <c r="D784" i="9"/>
  <c r="F783" i="9"/>
  <c r="E783" i="9"/>
  <c r="D783" i="9"/>
  <c r="F782" i="9"/>
  <c r="E782" i="9"/>
  <c r="D782" i="9"/>
  <c r="F781" i="9"/>
  <c r="E781" i="9"/>
  <c r="D781" i="9"/>
  <c r="F780" i="9"/>
  <c r="E780" i="9"/>
  <c r="D780" i="9"/>
  <c r="F779" i="9"/>
  <c r="E779" i="9"/>
  <c r="D779" i="9"/>
  <c r="F778" i="9"/>
  <c r="E778" i="9"/>
  <c r="D778" i="9"/>
  <c r="F777" i="9"/>
  <c r="E777" i="9"/>
  <c r="D777" i="9"/>
  <c r="F776" i="9"/>
  <c r="E776" i="9"/>
  <c r="D776" i="9"/>
  <c r="F775" i="9"/>
  <c r="E775" i="9"/>
  <c r="D775" i="9"/>
  <c r="F774" i="9"/>
  <c r="E774" i="9"/>
  <c r="D774" i="9"/>
  <c r="F773" i="9"/>
  <c r="E773" i="9"/>
  <c r="D773" i="9"/>
  <c r="F772" i="9"/>
  <c r="E772" i="9"/>
  <c r="D772" i="9"/>
  <c r="F771" i="9"/>
  <c r="E771" i="9"/>
  <c r="D771" i="9"/>
  <c r="F770" i="9"/>
  <c r="E770" i="9"/>
  <c r="D770" i="9"/>
  <c r="A770" i="9"/>
  <c r="F769" i="9"/>
  <c r="E769" i="9"/>
  <c r="D769" i="9"/>
  <c r="F768" i="9"/>
  <c r="E768" i="9"/>
  <c r="D768" i="9"/>
  <c r="F767" i="9"/>
  <c r="E767" i="9"/>
  <c r="D767" i="9"/>
  <c r="F766" i="9"/>
  <c r="E766" i="9"/>
  <c r="D766" i="9"/>
  <c r="F765" i="9"/>
  <c r="E765" i="9"/>
  <c r="D765" i="9"/>
  <c r="F764" i="9"/>
  <c r="E764" i="9"/>
  <c r="D764" i="9"/>
  <c r="F763" i="9"/>
  <c r="E763" i="9"/>
  <c r="D763" i="9"/>
  <c r="F762" i="9"/>
  <c r="E762" i="9"/>
  <c r="D762" i="9"/>
  <c r="F761" i="9"/>
  <c r="E761" i="9"/>
  <c r="D761" i="9"/>
  <c r="F760" i="9"/>
  <c r="E760" i="9"/>
  <c r="D760" i="9"/>
  <c r="F759" i="9"/>
  <c r="E759" i="9"/>
  <c r="D759" i="9"/>
  <c r="F758" i="9"/>
  <c r="E758" i="9"/>
  <c r="D758" i="9"/>
  <c r="F757" i="9"/>
  <c r="E757" i="9"/>
  <c r="D757" i="9"/>
  <c r="F756" i="9"/>
  <c r="E756" i="9"/>
  <c r="D756" i="9"/>
  <c r="F755" i="9"/>
  <c r="E755" i="9"/>
  <c r="D755" i="9"/>
  <c r="F754" i="9"/>
  <c r="E754" i="9"/>
  <c r="D754" i="9"/>
  <c r="F753" i="9"/>
  <c r="E753" i="9"/>
  <c r="D753" i="9"/>
  <c r="F752" i="9"/>
  <c r="E752" i="9"/>
  <c r="D752" i="9"/>
  <c r="F751" i="9"/>
  <c r="E751" i="9"/>
  <c r="D751" i="9"/>
  <c r="F750" i="9"/>
  <c r="E750" i="9"/>
  <c r="D750" i="9"/>
  <c r="F749" i="9"/>
  <c r="E749" i="9"/>
  <c r="D749" i="9"/>
  <c r="F748" i="9"/>
  <c r="E748" i="9"/>
  <c r="D748" i="9"/>
  <c r="F747" i="9"/>
  <c r="E747" i="9"/>
  <c r="D747" i="9"/>
  <c r="F746" i="9"/>
  <c r="E746" i="9"/>
  <c r="D746" i="9"/>
  <c r="F745" i="9"/>
  <c r="E745" i="9"/>
  <c r="D745" i="9"/>
  <c r="F744" i="9"/>
  <c r="E744" i="9"/>
  <c r="D744" i="9"/>
  <c r="F743" i="9"/>
  <c r="E743" i="9"/>
  <c r="D743" i="9"/>
  <c r="F742" i="9"/>
  <c r="E742" i="9"/>
  <c r="D742" i="9"/>
  <c r="F741" i="9"/>
  <c r="E741" i="9"/>
  <c r="D741" i="9"/>
  <c r="F740" i="9"/>
  <c r="E740" i="9"/>
  <c r="D740" i="9"/>
  <c r="F739" i="9"/>
  <c r="E739" i="9"/>
  <c r="D739" i="9"/>
  <c r="F738" i="9"/>
  <c r="E738" i="9"/>
  <c r="D738" i="9"/>
  <c r="F737" i="9"/>
  <c r="E737" i="9"/>
  <c r="D737" i="9"/>
  <c r="F736" i="9"/>
  <c r="E736" i="9"/>
  <c r="D736" i="9"/>
  <c r="F735" i="9"/>
  <c r="E735" i="9"/>
  <c r="D735" i="9"/>
  <c r="F734" i="9"/>
  <c r="E734" i="9"/>
  <c r="D734" i="9"/>
  <c r="F733" i="9"/>
  <c r="E733" i="9"/>
  <c r="D733" i="9"/>
  <c r="F732" i="9"/>
  <c r="E732" i="9"/>
  <c r="D732" i="9"/>
  <c r="F731" i="9"/>
  <c r="E731" i="9"/>
  <c r="D731" i="9"/>
  <c r="F730" i="9"/>
  <c r="E730" i="9"/>
  <c r="D730" i="9"/>
  <c r="F729" i="9"/>
  <c r="E729" i="9"/>
  <c r="D729" i="9"/>
  <c r="F728" i="9"/>
  <c r="E728" i="9"/>
  <c r="D728" i="9"/>
  <c r="F727" i="9"/>
  <c r="E727" i="9"/>
  <c r="D727" i="9"/>
  <c r="F726" i="9"/>
  <c r="E726" i="9"/>
  <c r="D726" i="9"/>
  <c r="A726" i="9"/>
  <c r="F725" i="9"/>
  <c r="E725" i="9"/>
  <c r="D725" i="9"/>
  <c r="F724" i="9"/>
  <c r="E724" i="9"/>
  <c r="D724" i="9"/>
  <c r="F723" i="9"/>
  <c r="E723" i="9"/>
  <c r="D723" i="9"/>
  <c r="F722" i="9"/>
  <c r="E722" i="9"/>
  <c r="D722" i="9"/>
  <c r="F721" i="9"/>
  <c r="E721" i="9"/>
  <c r="D721" i="9"/>
  <c r="F720" i="9"/>
  <c r="E720" i="9"/>
  <c r="D720" i="9"/>
  <c r="F719" i="9"/>
  <c r="E719" i="9"/>
  <c r="D719" i="9"/>
  <c r="F718" i="9"/>
  <c r="E718" i="9"/>
  <c r="D718" i="9"/>
  <c r="F717" i="9"/>
  <c r="E717" i="9"/>
  <c r="D717" i="9"/>
  <c r="F716" i="9"/>
  <c r="E716" i="9"/>
  <c r="D716" i="9"/>
  <c r="F715" i="9"/>
  <c r="E715" i="9"/>
  <c r="D715" i="9"/>
  <c r="F714" i="9"/>
  <c r="E714" i="9"/>
  <c r="D714" i="9"/>
  <c r="F713" i="9"/>
  <c r="E713" i="9"/>
  <c r="D713" i="9"/>
  <c r="F712" i="9"/>
  <c r="E712" i="9"/>
  <c r="D712" i="9"/>
  <c r="F711" i="9"/>
  <c r="E711" i="9"/>
  <c r="D711" i="9"/>
  <c r="F710" i="9"/>
  <c r="E710" i="9"/>
  <c r="D710" i="9"/>
  <c r="F709" i="9"/>
  <c r="E709" i="9"/>
  <c r="D709" i="9"/>
  <c r="F708" i="9"/>
  <c r="E708" i="9"/>
  <c r="D708" i="9"/>
  <c r="F707" i="9"/>
  <c r="E707" i="9"/>
  <c r="D707" i="9"/>
  <c r="F706" i="9"/>
  <c r="E706" i="9"/>
  <c r="D706" i="9"/>
  <c r="A706" i="9"/>
  <c r="F705" i="9"/>
  <c r="E705" i="9"/>
  <c r="D705" i="9"/>
  <c r="F704" i="9"/>
  <c r="E704" i="9"/>
  <c r="D704" i="9"/>
  <c r="F703" i="9"/>
  <c r="E703" i="9"/>
  <c r="D703" i="9"/>
  <c r="F702" i="9"/>
  <c r="E702" i="9"/>
  <c r="D702" i="9"/>
  <c r="F701" i="9"/>
  <c r="E701" i="9"/>
  <c r="D701" i="9"/>
  <c r="F700" i="9"/>
  <c r="E700" i="9"/>
  <c r="D700" i="9"/>
  <c r="F699" i="9"/>
  <c r="E699" i="9"/>
  <c r="D699" i="9"/>
  <c r="F698" i="9"/>
  <c r="E698" i="9"/>
  <c r="D698" i="9"/>
  <c r="F697" i="9"/>
  <c r="E697" i="9"/>
  <c r="D697" i="9"/>
  <c r="F696" i="9"/>
  <c r="E696" i="9"/>
  <c r="D696" i="9"/>
  <c r="F695" i="9"/>
  <c r="E695" i="9"/>
  <c r="D695" i="9"/>
  <c r="F694" i="9"/>
  <c r="E694" i="9"/>
  <c r="D694" i="9"/>
  <c r="F693" i="9"/>
  <c r="E693" i="9"/>
  <c r="D693" i="9"/>
  <c r="F692" i="9"/>
  <c r="E692" i="9"/>
  <c r="D692" i="9"/>
  <c r="F691" i="9"/>
  <c r="E691" i="9"/>
  <c r="D691" i="9"/>
  <c r="F690" i="9"/>
  <c r="E690" i="9"/>
  <c r="D690" i="9"/>
  <c r="F689" i="9"/>
  <c r="E689" i="9"/>
  <c r="D689" i="9"/>
  <c r="F688" i="9"/>
  <c r="E688" i="9"/>
  <c r="D688" i="9"/>
  <c r="F687" i="9"/>
  <c r="E687" i="9"/>
  <c r="D687" i="9"/>
  <c r="E686" i="9"/>
  <c r="D686" i="9"/>
  <c r="E685" i="9"/>
  <c r="D685" i="9"/>
  <c r="E684" i="9"/>
  <c r="D684" i="9"/>
  <c r="E683" i="9"/>
  <c r="D683" i="9"/>
  <c r="E682" i="9"/>
  <c r="D682" i="9"/>
  <c r="E681" i="9"/>
  <c r="D681" i="9"/>
  <c r="E680" i="9"/>
  <c r="D680" i="9"/>
  <c r="E679" i="9"/>
  <c r="D679" i="9"/>
  <c r="E678" i="9"/>
  <c r="D678" i="9"/>
  <c r="E677" i="9"/>
  <c r="D677" i="9"/>
  <c r="E676" i="9"/>
  <c r="D676" i="9"/>
  <c r="E675" i="9"/>
  <c r="D675" i="9"/>
  <c r="E674" i="9"/>
  <c r="D674" i="9"/>
  <c r="E673" i="9"/>
  <c r="D673" i="9"/>
  <c r="E672" i="9"/>
  <c r="D672" i="9"/>
  <c r="E671" i="9"/>
  <c r="D671" i="9"/>
  <c r="E670" i="9"/>
  <c r="D670" i="9"/>
  <c r="E663" i="9"/>
  <c r="D663" i="9"/>
  <c r="E662" i="9"/>
  <c r="D662" i="9"/>
  <c r="E661" i="9"/>
  <c r="D661" i="9"/>
  <c r="E660" i="9"/>
  <c r="D660" i="9"/>
  <c r="E659" i="9"/>
  <c r="D659" i="9"/>
  <c r="E658" i="9"/>
  <c r="D658" i="9"/>
  <c r="E657" i="9"/>
  <c r="D657" i="9"/>
  <c r="E656" i="9"/>
  <c r="D656" i="9"/>
  <c r="E655" i="9"/>
  <c r="D655" i="9"/>
  <c r="E654" i="9"/>
  <c r="D654" i="9"/>
  <c r="E653" i="9"/>
  <c r="D653" i="9"/>
  <c r="E652" i="9"/>
  <c r="D652" i="9"/>
  <c r="E651" i="9"/>
  <c r="D651" i="9"/>
  <c r="E650" i="9"/>
  <c r="D650" i="9"/>
  <c r="E649" i="9"/>
  <c r="D649" i="9"/>
  <c r="E648" i="9"/>
  <c r="D648" i="9"/>
  <c r="E647" i="9"/>
  <c r="D647" i="9"/>
  <c r="E646" i="9"/>
  <c r="D646" i="9"/>
  <c r="E645" i="9"/>
  <c r="D645" i="9"/>
  <c r="E644" i="9"/>
  <c r="D644" i="9"/>
  <c r="E643" i="9"/>
  <c r="D643" i="9"/>
  <c r="E642" i="9"/>
  <c r="D642" i="9"/>
  <c r="E641" i="9"/>
  <c r="D641" i="9"/>
  <c r="E640" i="9"/>
  <c r="D640" i="9"/>
  <c r="E639" i="9"/>
  <c r="D639" i="9"/>
  <c r="E638" i="9"/>
  <c r="D638" i="9"/>
  <c r="E637" i="9"/>
  <c r="D637" i="9"/>
  <c r="E636" i="9"/>
  <c r="D636" i="9"/>
  <c r="E635" i="9"/>
  <c r="D635" i="9"/>
  <c r="A635" i="9"/>
  <c r="E634" i="9"/>
  <c r="D634" i="9"/>
  <c r="E627" i="9"/>
  <c r="D627" i="9"/>
  <c r="E626" i="9"/>
  <c r="D626" i="9"/>
  <c r="E625" i="9"/>
  <c r="D625" i="9"/>
  <c r="E624" i="9"/>
  <c r="D624" i="9"/>
  <c r="E623" i="9"/>
  <c r="D623" i="9"/>
  <c r="E622" i="9"/>
  <c r="D622" i="9"/>
  <c r="E621" i="9"/>
  <c r="D621" i="9"/>
  <c r="E620" i="9"/>
  <c r="D620" i="9"/>
  <c r="E619" i="9"/>
  <c r="D619" i="9"/>
  <c r="E618" i="9"/>
  <c r="D618" i="9"/>
  <c r="E617" i="9"/>
  <c r="D617" i="9"/>
  <c r="E616" i="9"/>
  <c r="D616" i="9"/>
  <c r="E615" i="9"/>
  <c r="D615" i="9"/>
  <c r="E614" i="9"/>
  <c r="D614" i="9"/>
  <c r="E613" i="9"/>
  <c r="D613" i="9"/>
  <c r="E612" i="9"/>
  <c r="D612" i="9"/>
  <c r="E611" i="9"/>
  <c r="D611" i="9"/>
  <c r="E610" i="9"/>
  <c r="D610" i="9"/>
  <c r="E609" i="9"/>
  <c r="D609" i="9"/>
  <c r="E608" i="9"/>
  <c r="D608" i="9"/>
  <c r="E607" i="9"/>
  <c r="D607" i="9"/>
  <c r="E606" i="9"/>
  <c r="D606" i="9"/>
  <c r="E605" i="9"/>
  <c r="D605" i="9"/>
  <c r="E604" i="9"/>
  <c r="D604" i="9"/>
  <c r="E603" i="9"/>
  <c r="D603" i="9"/>
  <c r="E602" i="9"/>
  <c r="D602" i="9"/>
  <c r="E601" i="9"/>
  <c r="D601" i="9"/>
  <c r="E600" i="9"/>
  <c r="D600" i="9"/>
  <c r="E599" i="9"/>
  <c r="D599" i="9"/>
  <c r="E598" i="9"/>
  <c r="D598" i="9"/>
  <c r="E591" i="9"/>
  <c r="D591" i="9"/>
  <c r="E590" i="9"/>
  <c r="D590" i="9"/>
  <c r="E589" i="9"/>
  <c r="D589" i="9"/>
  <c r="E588" i="9"/>
  <c r="D588" i="9"/>
  <c r="E587" i="9"/>
  <c r="D587" i="9"/>
  <c r="E586" i="9"/>
  <c r="D586" i="9"/>
  <c r="E585" i="9"/>
  <c r="D585" i="9"/>
  <c r="E584" i="9"/>
  <c r="D584" i="9"/>
  <c r="E583" i="9"/>
  <c r="D583" i="9"/>
  <c r="E582" i="9"/>
  <c r="D582" i="9"/>
  <c r="E581" i="9"/>
  <c r="D581" i="9"/>
  <c r="E580" i="9"/>
  <c r="D580" i="9"/>
  <c r="E579" i="9"/>
  <c r="D579" i="9"/>
  <c r="A579" i="9"/>
  <c r="E578" i="9"/>
  <c r="D578" i="9"/>
  <c r="A578" i="9"/>
  <c r="E577" i="9"/>
  <c r="D577" i="9"/>
  <c r="A577" i="9"/>
  <c r="E576" i="9"/>
  <c r="D576" i="9"/>
  <c r="A576" i="9"/>
  <c r="E575" i="9"/>
  <c r="D575" i="9"/>
  <c r="A575" i="9"/>
  <c r="E574" i="9"/>
  <c r="D574" i="9"/>
  <c r="A574" i="9"/>
  <c r="E573" i="9"/>
  <c r="D573" i="9"/>
  <c r="A573" i="9"/>
  <c r="E572" i="9"/>
  <c r="D572" i="9"/>
  <c r="A572" i="9"/>
  <c r="E571" i="9"/>
  <c r="D571" i="9"/>
  <c r="A571" i="9"/>
  <c r="E570" i="9"/>
  <c r="D570" i="9"/>
  <c r="A570" i="9"/>
  <c r="E569" i="9"/>
  <c r="D569" i="9"/>
  <c r="A569" i="9"/>
  <c r="E568" i="9"/>
  <c r="D568" i="9"/>
  <c r="A568" i="9"/>
  <c r="E567" i="9"/>
  <c r="D567" i="9"/>
  <c r="A567" i="9"/>
  <c r="E566" i="9"/>
  <c r="D566" i="9"/>
  <c r="A566" i="9"/>
  <c r="E565" i="9"/>
  <c r="D565" i="9"/>
  <c r="A565" i="9"/>
  <c r="E564" i="9"/>
  <c r="D564" i="9"/>
  <c r="A564" i="9"/>
  <c r="E563" i="9"/>
  <c r="D563" i="9"/>
  <c r="A563" i="9"/>
  <c r="E562" i="9"/>
  <c r="D562" i="9"/>
  <c r="A562" i="9"/>
  <c r="E561" i="9"/>
  <c r="D561" i="9"/>
  <c r="A561" i="9"/>
  <c r="E560" i="9"/>
  <c r="D560" i="9"/>
  <c r="A560" i="9"/>
  <c r="E559" i="9"/>
  <c r="D559" i="9"/>
  <c r="A559" i="9"/>
  <c r="E558" i="9"/>
  <c r="D558" i="9"/>
  <c r="A558" i="9"/>
  <c r="E557" i="9"/>
  <c r="D557" i="9"/>
  <c r="A557" i="9"/>
  <c r="E556" i="9"/>
  <c r="D556" i="9"/>
  <c r="A556" i="9"/>
  <c r="E555" i="9"/>
  <c r="D555" i="9"/>
  <c r="A555" i="9"/>
  <c r="E554" i="9"/>
  <c r="D554" i="9"/>
  <c r="A554" i="9"/>
  <c r="E553" i="9"/>
  <c r="D553" i="9"/>
  <c r="A553" i="9"/>
  <c r="E552" i="9"/>
  <c r="D552" i="9"/>
  <c r="A552" i="9"/>
  <c r="E551" i="9"/>
  <c r="D551" i="9"/>
  <c r="A551" i="9"/>
  <c r="E550" i="9"/>
  <c r="D550" i="9"/>
  <c r="A550" i="9"/>
  <c r="E501" i="9"/>
  <c r="D501" i="9"/>
  <c r="A501" i="9"/>
  <c r="E500" i="9"/>
  <c r="D500" i="9"/>
  <c r="A500" i="9"/>
  <c r="E499" i="9"/>
  <c r="D499" i="9"/>
  <c r="A499" i="9"/>
  <c r="E498" i="9"/>
  <c r="D498" i="9"/>
  <c r="A498" i="9"/>
  <c r="E497" i="9"/>
  <c r="D497" i="9"/>
  <c r="A497" i="9"/>
  <c r="E496" i="9"/>
  <c r="D496" i="9"/>
  <c r="A496" i="9"/>
  <c r="E495" i="9"/>
  <c r="D495" i="9"/>
  <c r="A495" i="9"/>
  <c r="E494" i="9"/>
  <c r="D494" i="9"/>
  <c r="A494" i="9"/>
  <c r="E493" i="9"/>
  <c r="D493" i="9"/>
  <c r="A493" i="9"/>
  <c r="E492" i="9"/>
  <c r="D492" i="9"/>
  <c r="A492" i="9"/>
  <c r="E491" i="9"/>
  <c r="D491" i="9"/>
  <c r="A491" i="9"/>
  <c r="E490" i="9"/>
  <c r="D490" i="9"/>
  <c r="A490" i="9"/>
  <c r="E489" i="9"/>
  <c r="D489" i="9"/>
  <c r="A489" i="9"/>
  <c r="E488" i="9"/>
  <c r="D488" i="9"/>
  <c r="A488" i="9"/>
  <c r="E487" i="9"/>
  <c r="D487" i="9"/>
  <c r="A487" i="9"/>
  <c r="E486" i="9"/>
  <c r="D486" i="9"/>
  <c r="A486" i="9"/>
  <c r="E485" i="9"/>
  <c r="D485" i="9"/>
  <c r="A485" i="9"/>
  <c r="E484" i="9"/>
  <c r="D484" i="9"/>
  <c r="A484" i="9"/>
  <c r="E483" i="9"/>
  <c r="D483" i="9"/>
  <c r="A483" i="9"/>
  <c r="E482" i="9"/>
  <c r="D482" i="9"/>
  <c r="A482" i="9"/>
  <c r="E481" i="9"/>
  <c r="D481" i="9"/>
  <c r="A481" i="9"/>
  <c r="E480" i="9"/>
  <c r="D480" i="9"/>
  <c r="A480" i="9"/>
  <c r="E479" i="9"/>
  <c r="D479" i="9"/>
  <c r="A479" i="9"/>
  <c r="E478" i="9"/>
  <c r="D478" i="9"/>
  <c r="A478" i="9"/>
  <c r="E477" i="9"/>
  <c r="D477" i="9"/>
  <c r="A477" i="9"/>
  <c r="E476" i="9"/>
  <c r="D476" i="9"/>
  <c r="A476" i="9"/>
  <c r="E475" i="9"/>
  <c r="D475" i="9"/>
  <c r="A475" i="9"/>
  <c r="E474" i="9"/>
  <c r="D474" i="9"/>
  <c r="A474" i="9"/>
  <c r="E473" i="9"/>
  <c r="D473" i="9"/>
  <c r="A473" i="9"/>
  <c r="E472" i="9"/>
  <c r="D472" i="9"/>
  <c r="A472" i="9"/>
  <c r="E471" i="9"/>
  <c r="D471" i="9"/>
  <c r="A471" i="9"/>
  <c r="E470" i="9"/>
  <c r="D470" i="9"/>
  <c r="A470" i="9"/>
  <c r="E469" i="9"/>
  <c r="D469" i="9"/>
  <c r="A469" i="9"/>
  <c r="E468" i="9"/>
  <c r="D468" i="9"/>
  <c r="A468" i="9"/>
  <c r="E467" i="9"/>
  <c r="D467" i="9"/>
  <c r="A467" i="9"/>
  <c r="E466" i="9"/>
  <c r="D466" i="9"/>
  <c r="A466" i="9"/>
  <c r="E465" i="9"/>
  <c r="D465" i="9"/>
  <c r="A465" i="9"/>
  <c r="E464" i="9"/>
  <c r="D464" i="9"/>
  <c r="A464" i="9"/>
  <c r="E463" i="9"/>
  <c r="D463" i="9"/>
  <c r="A463" i="9"/>
  <c r="E462" i="9"/>
  <c r="D462" i="9"/>
  <c r="A462" i="9"/>
  <c r="E461" i="9"/>
  <c r="D461" i="9"/>
  <c r="A461" i="9"/>
  <c r="E460" i="9"/>
  <c r="D460" i="9"/>
  <c r="A460" i="9"/>
  <c r="E459" i="9"/>
  <c r="D459" i="9"/>
  <c r="A459" i="9"/>
  <c r="E458" i="9"/>
  <c r="D458" i="9"/>
  <c r="A458" i="9"/>
  <c r="E457" i="9"/>
  <c r="D457" i="9"/>
  <c r="A457" i="9"/>
  <c r="E456" i="9"/>
  <c r="D456" i="9"/>
  <c r="A456" i="9"/>
  <c r="E455" i="9"/>
  <c r="D455" i="9"/>
  <c r="A455" i="9"/>
  <c r="E454" i="9"/>
  <c r="D454" i="9"/>
  <c r="A454" i="9"/>
  <c r="E453" i="9"/>
  <c r="D453" i="9"/>
  <c r="A453" i="9"/>
  <c r="E452" i="9"/>
  <c r="D452" i="9"/>
  <c r="A452" i="9"/>
  <c r="E451" i="9"/>
  <c r="D451" i="9"/>
  <c r="A451" i="9"/>
  <c r="E450" i="9"/>
  <c r="D450" i="9"/>
  <c r="A450" i="9"/>
  <c r="E449" i="9"/>
  <c r="D449" i="9"/>
  <c r="A449" i="9"/>
  <c r="E448" i="9"/>
  <c r="D448" i="9"/>
  <c r="A448" i="9"/>
  <c r="E447" i="9"/>
  <c r="D447" i="9"/>
  <c r="A447" i="9"/>
  <c r="E446" i="9"/>
  <c r="D446" i="9"/>
  <c r="A446" i="9"/>
  <c r="E445" i="9"/>
  <c r="D445" i="9"/>
  <c r="A445" i="9"/>
  <c r="E444" i="9"/>
  <c r="D444" i="9"/>
  <c r="A444" i="9"/>
  <c r="E443" i="9"/>
  <c r="D443" i="9"/>
  <c r="A443" i="9"/>
  <c r="E442" i="9"/>
  <c r="D442" i="9"/>
  <c r="A442" i="9"/>
  <c r="E441" i="9"/>
  <c r="D441" i="9"/>
  <c r="A441" i="9"/>
  <c r="E440" i="9"/>
  <c r="D440" i="9"/>
  <c r="A440" i="9"/>
  <c r="E439" i="9"/>
  <c r="D439" i="9"/>
  <c r="A439" i="9"/>
  <c r="E438" i="9"/>
  <c r="D438" i="9"/>
  <c r="A438" i="9"/>
  <c r="E437" i="9"/>
  <c r="D437" i="9"/>
  <c r="A437" i="9"/>
  <c r="E436" i="9"/>
  <c r="D436" i="9"/>
  <c r="A436" i="9"/>
  <c r="E435" i="9"/>
  <c r="D435" i="9"/>
  <c r="A435" i="9"/>
  <c r="E434" i="9"/>
  <c r="D434" i="9"/>
  <c r="A434" i="9"/>
  <c r="E433" i="9"/>
  <c r="D433" i="9"/>
  <c r="A433" i="9"/>
  <c r="E432" i="9"/>
  <c r="D432" i="9"/>
  <c r="A432" i="9"/>
  <c r="E431" i="9"/>
  <c r="D431" i="9"/>
  <c r="A431" i="9"/>
  <c r="E430" i="9"/>
  <c r="D430" i="9"/>
  <c r="A430" i="9"/>
  <c r="E429" i="9"/>
  <c r="D429" i="9"/>
  <c r="A429" i="9"/>
  <c r="E428" i="9"/>
  <c r="D428" i="9"/>
  <c r="A428" i="9"/>
  <c r="E427" i="9"/>
  <c r="D427" i="9"/>
  <c r="A427" i="9"/>
  <c r="E426" i="9"/>
  <c r="D426" i="9"/>
  <c r="A426" i="9"/>
  <c r="E425" i="9"/>
  <c r="D425" i="9"/>
  <c r="A425" i="9"/>
  <c r="E424" i="9"/>
  <c r="D424" i="9"/>
  <c r="A424" i="9"/>
  <c r="E423" i="9"/>
  <c r="D423" i="9"/>
  <c r="A423" i="9"/>
  <c r="E422" i="9"/>
  <c r="D422" i="9"/>
  <c r="A422" i="9"/>
  <c r="E421" i="9"/>
  <c r="D421" i="9"/>
  <c r="A421" i="9"/>
  <c r="E420" i="9"/>
  <c r="D420" i="9"/>
  <c r="A420" i="9"/>
  <c r="E419" i="9"/>
  <c r="D419" i="9"/>
  <c r="A419" i="9"/>
  <c r="E418" i="9"/>
  <c r="D418" i="9"/>
  <c r="A418" i="9"/>
  <c r="E417" i="9"/>
  <c r="D417" i="9"/>
  <c r="A417" i="9"/>
  <c r="E416" i="9"/>
  <c r="D416" i="9"/>
  <c r="A416" i="9"/>
  <c r="E415" i="9"/>
  <c r="D415" i="9"/>
  <c r="A415" i="9"/>
  <c r="E414" i="9"/>
  <c r="D414" i="9"/>
  <c r="A414" i="9"/>
  <c r="E413" i="9"/>
  <c r="D413" i="9"/>
  <c r="A413" i="9"/>
  <c r="E412" i="9"/>
  <c r="D412" i="9"/>
  <c r="A412" i="9"/>
  <c r="E411" i="9"/>
  <c r="D411" i="9"/>
  <c r="A411" i="9"/>
  <c r="E410" i="9"/>
  <c r="D410" i="9"/>
  <c r="A410" i="9"/>
  <c r="E409" i="9"/>
  <c r="D409" i="9"/>
  <c r="A409" i="9"/>
  <c r="E408" i="9"/>
  <c r="D408" i="9"/>
  <c r="A408" i="9"/>
  <c r="E407" i="9"/>
  <c r="D407" i="9"/>
  <c r="A407" i="9"/>
  <c r="E406" i="9"/>
  <c r="D406" i="9"/>
  <c r="A406" i="9"/>
  <c r="E405" i="9"/>
  <c r="D405" i="9"/>
  <c r="A405" i="9"/>
  <c r="E404" i="9"/>
  <c r="D404" i="9"/>
  <c r="A404" i="9"/>
  <c r="E403" i="9"/>
  <c r="D403" i="9"/>
  <c r="A403" i="9"/>
  <c r="E402" i="9"/>
  <c r="D402" i="9"/>
  <c r="A402" i="9"/>
  <c r="E401" i="9"/>
  <c r="D401" i="9"/>
  <c r="A401" i="9"/>
  <c r="E400" i="9"/>
  <c r="D400" i="9"/>
  <c r="A400" i="9"/>
  <c r="E399" i="9"/>
  <c r="D399" i="9"/>
  <c r="A399" i="9"/>
  <c r="E398" i="9"/>
  <c r="D398" i="9"/>
  <c r="A398" i="9"/>
  <c r="E397" i="9"/>
  <c r="D397" i="9"/>
  <c r="A397" i="9"/>
  <c r="D396" i="9"/>
  <c r="A396" i="9"/>
  <c r="D395" i="9"/>
  <c r="A395" i="9"/>
  <c r="D394" i="9"/>
  <c r="A394" i="9"/>
  <c r="D393" i="9"/>
  <c r="A393" i="9"/>
  <c r="D392" i="9"/>
  <c r="A392" i="9"/>
  <c r="D391" i="9"/>
  <c r="A391" i="9"/>
  <c r="D390" i="9"/>
  <c r="A390" i="9"/>
  <c r="D389" i="9"/>
  <c r="A389" i="9"/>
  <c r="D388" i="9"/>
  <c r="A388" i="9"/>
  <c r="D387" i="9"/>
  <c r="A387" i="9"/>
  <c r="D386" i="9"/>
  <c r="A386" i="9"/>
  <c r="D385" i="9"/>
  <c r="A385" i="9"/>
  <c r="D384" i="9"/>
  <c r="A384" i="9"/>
  <c r="D383" i="9"/>
  <c r="A383" i="9"/>
  <c r="D382" i="9"/>
  <c r="A382" i="9"/>
  <c r="D381" i="9"/>
  <c r="A381" i="9"/>
  <c r="D380" i="9"/>
  <c r="A380" i="9"/>
  <c r="D379" i="9"/>
  <c r="A379" i="9"/>
  <c r="D378" i="9"/>
  <c r="A378" i="9"/>
  <c r="D377" i="9"/>
  <c r="A377" i="9"/>
  <c r="E376" i="9"/>
  <c r="D376" i="9"/>
  <c r="A376" i="9"/>
  <c r="E375" i="9"/>
  <c r="D375" i="9"/>
  <c r="A375" i="9"/>
  <c r="E374" i="9"/>
  <c r="D374" i="9"/>
  <c r="A374" i="9"/>
  <c r="E373" i="9"/>
  <c r="D373" i="9"/>
  <c r="A373" i="9"/>
  <c r="E372" i="9"/>
  <c r="D372" i="9"/>
  <c r="A372" i="9"/>
  <c r="E371" i="9"/>
  <c r="D371" i="9"/>
  <c r="A371" i="9"/>
  <c r="E370" i="9"/>
  <c r="D370" i="9"/>
  <c r="A370" i="9"/>
  <c r="E369" i="9"/>
  <c r="D369" i="9"/>
  <c r="A369" i="9"/>
  <c r="E368" i="9"/>
  <c r="D368" i="9"/>
  <c r="A368" i="9"/>
  <c r="E367" i="9"/>
  <c r="D367" i="9"/>
  <c r="A367" i="9"/>
  <c r="E366" i="9"/>
  <c r="D366" i="9"/>
  <c r="A366" i="9"/>
  <c r="E365" i="9"/>
  <c r="D365" i="9"/>
  <c r="A365" i="9"/>
  <c r="E364" i="9"/>
  <c r="D364" i="9"/>
  <c r="A364" i="9"/>
  <c r="E363" i="9"/>
  <c r="D363" i="9"/>
  <c r="A363" i="9"/>
  <c r="E362" i="9"/>
  <c r="D362" i="9"/>
  <c r="A362" i="9"/>
  <c r="E361" i="9"/>
  <c r="D361" i="9"/>
  <c r="A361" i="9"/>
  <c r="E360" i="9"/>
  <c r="D360" i="9"/>
  <c r="A360" i="9"/>
  <c r="E359" i="9"/>
  <c r="D359" i="9"/>
  <c r="A359" i="9"/>
  <c r="E358" i="9"/>
  <c r="D358" i="9"/>
  <c r="A358" i="9"/>
  <c r="E357" i="9"/>
  <c r="D357" i="9"/>
  <c r="A357" i="9"/>
  <c r="E356" i="9"/>
  <c r="D356" i="9"/>
  <c r="A356" i="9"/>
  <c r="E343" i="9"/>
  <c r="D343" i="9"/>
  <c r="A343" i="9"/>
  <c r="E342" i="9"/>
  <c r="D342" i="9"/>
  <c r="A342" i="9"/>
  <c r="E341" i="9"/>
  <c r="D341" i="9"/>
  <c r="A341" i="9"/>
  <c r="E340" i="9"/>
  <c r="D340" i="9"/>
  <c r="A340" i="9"/>
  <c r="E339" i="9"/>
  <c r="D339" i="9"/>
  <c r="A339" i="9"/>
  <c r="E338" i="9"/>
  <c r="D338" i="9"/>
  <c r="A338" i="9"/>
  <c r="E337" i="9"/>
  <c r="D337" i="9"/>
  <c r="A337" i="9"/>
  <c r="E336" i="9"/>
  <c r="D336" i="9"/>
  <c r="A336" i="9"/>
  <c r="E335" i="9"/>
  <c r="D335" i="9"/>
  <c r="A335" i="9"/>
  <c r="E334" i="9"/>
  <c r="D334" i="9"/>
  <c r="A334" i="9"/>
  <c r="E333" i="9"/>
  <c r="D333" i="9"/>
  <c r="A333" i="9"/>
  <c r="E332" i="9"/>
  <c r="D332" i="9"/>
  <c r="A332" i="9"/>
  <c r="D331" i="9"/>
  <c r="A331" i="9"/>
  <c r="D330" i="9"/>
  <c r="A330" i="9"/>
  <c r="D329" i="9"/>
  <c r="A329" i="9"/>
  <c r="D328" i="9"/>
  <c r="A328" i="9"/>
  <c r="D327" i="9"/>
  <c r="A327" i="9"/>
  <c r="D326" i="9"/>
  <c r="A326" i="9"/>
  <c r="F325" i="9"/>
  <c r="E325" i="9"/>
  <c r="D325" i="9"/>
  <c r="A325" i="9"/>
  <c r="F324" i="9"/>
  <c r="E324" i="9"/>
  <c r="D324" i="9"/>
  <c r="A324" i="9"/>
  <c r="F323" i="9"/>
  <c r="E323" i="9"/>
  <c r="D323" i="9"/>
  <c r="A323" i="9"/>
  <c r="F322" i="9"/>
  <c r="E322" i="9"/>
  <c r="D322" i="9"/>
  <c r="A322" i="9"/>
  <c r="F321" i="9"/>
  <c r="E321" i="9"/>
  <c r="D321" i="9"/>
  <c r="A321" i="9"/>
  <c r="F320" i="9"/>
  <c r="E320" i="9"/>
  <c r="D320" i="9"/>
  <c r="A320" i="9"/>
  <c r="F319" i="9"/>
  <c r="E319" i="9"/>
  <c r="D319" i="9"/>
  <c r="A319" i="9"/>
  <c r="F318" i="9"/>
  <c r="E318" i="9"/>
  <c r="D318" i="9"/>
  <c r="A318" i="9"/>
  <c r="F317" i="9"/>
  <c r="E317" i="9"/>
  <c r="D317" i="9"/>
  <c r="A317" i="9"/>
  <c r="F316" i="9"/>
  <c r="E316" i="9"/>
  <c r="D316" i="9"/>
  <c r="A316" i="9"/>
  <c r="F315" i="9"/>
  <c r="E315" i="9"/>
  <c r="D315" i="9"/>
  <c r="A315" i="9"/>
  <c r="F314" i="9"/>
  <c r="E314" i="9"/>
  <c r="D314" i="9"/>
  <c r="A314" i="9"/>
  <c r="F313" i="9"/>
  <c r="E313" i="9"/>
  <c r="D313" i="9"/>
  <c r="A313" i="9"/>
  <c r="F312" i="9"/>
  <c r="E312" i="9"/>
  <c r="D312" i="9"/>
  <c r="A312" i="9"/>
  <c r="F311" i="9"/>
  <c r="E311" i="9"/>
  <c r="D311" i="9"/>
  <c r="A311" i="9"/>
  <c r="F310" i="9"/>
  <c r="E310" i="9"/>
  <c r="D310" i="9"/>
  <c r="A310" i="9"/>
  <c r="F309" i="9"/>
  <c r="E309" i="9"/>
  <c r="D309" i="9"/>
  <c r="A309" i="9"/>
  <c r="F308" i="9"/>
  <c r="E308" i="9"/>
  <c r="D308" i="9"/>
  <c r="A308" i="9"/>
  <c r="F307" i="9"/>
  <c r="E307" i="9"/>
  <c r="D307" i="9"/>
  <c r="A307" i="9"/>
  <c r="F306" i="9"/>
  <c r="E306" i="9"/>
  <c r="D306" i="9"/>
  <c r="A306" i="9"/>
  <c r="F305" i="9"/>
  <c r="E305" i="9"/>
  <c r="D305" i="9"/>
  <c r="A305" i="9"/>
  <c r="F304" i="9"/>
  <c r="E304" i="9"/>
  <c r="D304" i="9"/>
  <c r="A304" i="9"/>
  <c r="F303" i="9"/>
  <c r="E303" i="9"/>
  <c r="D303" i="9"/>
  <c r="A303" i="9"/>
  <c r="F302" i="9"/>
  <c r="E302" i="9"/>
  <c r="D302" i="9"/>
  <c r="A302" i="9"/>
  <c r="F301" i="9"/>
  <c r="E301" i="9"/>
  <c r="D301" i="9"/>
  <c r="A301" i="9"/>
  <c r="F300" i="9"/>
  <c r="E300" i="9"/>
  <c r="D300" i="9"/>
  <c r="A300" i="9"/>
  <c r="F299" i="9"/>
  <c r="E299" i="9"/>
  <c r="D299" i="9"/>
  <c r="A299" i="9"/>
  <c r="F298" i="9"/>
  <c r="E298" i="9"/>
  <c r="D298" i="9"/>
  <c r="A298" i="9"/>
  <c r="F297" i="9"/>
  <c r="E297" i="9"/>
  <c r="D297" i="9"/>
  <c r="A297" i="9"/>
  <c r="F296" i="9"/>
  <c r="E296" i="9"/>
  <c r="D296" i="9"/>
  <c r="A296" i="9"/>
  <c r="F295" i="9"/>
  <c r="E295" i="9"/>
  <c r="D295" i="9"/>
  <c r="A295" i="9"/>
  <c r="F294" i="9"/>
  <c r="E294" i="9"/>
  <c r="D294" i="9"/>
  <c r="A294" i="9"/>
  <c r="F293" i="9"/>
  <c r="E293" i="9"/>
  <c r="D293" i="9"/>
  <c r="A293" i="9"/>
  <c r="F292" i="9"/>
  <c r="E292" i="9"/>
  <c r="D292" i="9"/>
  <c r="A292" i="9"/>
  <c r="F291" i="9"/>
  <c r="E291" i="9"/>
  <c r="D291" i="9"/>
  <c r="A291" i="9"/>
  <c r="F290" i="9"/>
  <c r="E290" i="9"/>
  <c r="D290" i="9"/>
  <c r="A290" i="9"/>
  <c r="F289" i="9"/>
  <c r="E289" i="9"/>
  <c r="D289" i="9"/>
  <c r="A289" i="9"/>
  <c r="F288" i="9"/>
  <c r="E288" i="9"/>
  <c r="D288" i="9"/>
  <c r="A288" i="9"/>
  <c r="F287" i="9"/>
  <c r="E287" i="9"/>
  <c r="D287" i="9"/>
  <c r="A287" i="9"/>
  <c r="F286" i="9"/>
  <c r="E286" i="9"/>
  <c r="D286" i="9"/>
  <c r="A286" i="9"/>
  <c r="F285" i="9"/>
  <c r="E285" i="9"/>
  <c r="D285" i="9"/>
  <c r="A285" i="9"/>
  <c r="F284" i="9"/>
  <c r="E284" i="9"/>
  <c r="D284" i="9"/>
  <c r="A284" i="9"/>
  <c r="F283" i="9"/>
  <c r="E283" i="9"/>
  <c r="D283" i="9"/>
  <c r="A283" i="9"/>
  <c r="F282" i="9"/>
  <c r="E282" i="9"/>
  <c r="D282" i="9"/>
  <c r="A282" i="9"/>
  <c r="F281" i="9"/>
  <c r="E281" i="9"/>
  <c r="D281" i="9"/>
  <c r="A281" i="9"/>
  <c r="F280" i="9"/>
  <c r="E280" i="9"/>
  <c r="D280" i="9"/>
  <c r="A280" i="9"/>
  <c r="F279" i="9"/>
  <c r="E279" i="9"/>
  <c r="D279" i="9"/>
  <c r="A279" i="9"/>
  <c r="F278" i="9"/>
  <c r="E278" i="9"/>
  <c r="D278" i="9"/>
  <c r="A278" i="9"/>
  <c r="F277" i="9"/>
  <c r="E277" i="9"/>
  <c r="D277" i="9"/>
  <c r="A277" i="9"/>
  <c r="F276" i="9"/>
  <c r="E276" i="9"/>
  <c r="D276" i="9"/>
  <c r="A276" i="9"/>
  <c r="F275" i="9"/>
  <c r="E275" i="9"/>
  <c r="D275" i="9"/>
  <c r="A275" i="9"/>
  <c r="F274" i="9"/>
  <c r="E274" i="9"/>
  <c r="D274" i="9"/>
  <c r="A274" i="9"/>
  <c r="F273" i="9"/>
  <c r="E273" i="9"/>
  <c r="D273" i="9"/>
  <c r="A273" i="9"/>
  <c r="F272" i="9"/>
  <c r="E272" i="9"/>
  <c r="D272" i="9"/>
  <c r="A272" i="9"/>
  <c r="F271" i="9"/>
  <c r="E271" i="9"/>
  <c r="D271" i="9"/>
  <c r="A271" i="9"/>
  <c r="F270" i="9"/>
  <c r="E270" i="9"/>
  <c r="D270" i="9"/>
  <c r="A270" i="9"/>
  <c r="F269" i="9"/>
  <c r="E269" i="9"/>
  <c r="D269" i="9"/>
  <c r="A269" i="9"/>
  <c r="F268" i="9"/>
  <c r="E268" i="9"/>
  <c r="D268" i="9"/>
  <c r="A268" i="9"/>
  <c r="F267" i="9"/>
  <c r="E267" i="9"/>
  <c r="D267" i="9"/>
  <c r="A267" i="9"/>
  <c r="F266" i="9"/>
  <c r="E266" i="9"/>
  <c r="D266" i="9"/>
  <c r="A266" i="9"/>
  <c r="F265" i="9"/>
  <c r="E265" i="9"/>
  <c r="D265" i="9"/>
  <c r="A265" i="9"/>
  <c r="F264" i="9"/>
  <c r="E264" i="9"/>
  <c r="D264" i="9"/>
  <c r="A264" i="9"/>
  <c r="F263" i="9"/>
  <c r="E263" i="9"/>
  <c r="D263" i="9"/>
  <c r="A263" i="9"/>
  <c r="F262" i="9"/>
  <c r="E262" i="9"/>
  <c r="D262" i="9"/>
  <c r="A262" i="9"/>
  <c r="F261" i="9"/>
  <c r="E261" i="9"/>
  <c r="D261" i="9"/>
  <c r="A261" i="9"/>
  <c r="F260" i="9"/>
  <c r="E260" i="9"/>
  <c r="D260" i="9"/>
  <c r="A260" i="9"/>
  <c r="F259" i="9"/>
  <c r="E259" i="9"/>
  <c r="D259" i="9"/>
  <c r="A259" i="9"/>
  <c r="F258" i="9"/>
  <c r="E258" i="9"/>
  <c r="D258" i="9"/>
  <c r="A258" i="9"/>
  <c r="F257" i="9"/>
  <c r="E257" i="9"/>
  <c r="D257" i="9"/>
  <c r="A257" i="9"/>
  <c r="F256" i="9"/>
  <c r="E256" i="9"/>
  <c r="D256" i="9"/>
  <c r="A256" i="9"/>
  <c r="F255" i="9"/>
  <c r="E255" i="9"/>
  <c r="D255" i="9"/>
  <c r="A255" i="9"/>
  <c r="F254" i="9"/>
  <c r="E254" i="9"/>
  <c r="D254" i="9"/>
  <c r="A254" i="9"/>
  <c r="F253" i="9"/>
  <c r="E253" i="9"/>
  <c r="D253" i="9"/>
  <c r="A253" i="9"/>
  <c r="F252" i="9"/>
  <c r="E252" i="9"/>
  <c r="D252" i="9"/>
  <c r="A252" i="9"/>
  <c r="F251" i="9"/>
  <c r="E251" i="9"/>
  <c r="D251" i="9"/>
  <c r="A251" i="9"/>
  <c r="F250" i="9"/>
  <c r="E250" i="9"/>
  <c r="D250" i="9"/>
  <c r="A250" i="9"/>
  <c r="F249" i="9"/>
  <c r="E249" i="9"/>
  <c r="D249" i="9"/>
  <c r="A249" i="9"/>
  <c r="F248" i="9"/>
  <c r="E248" i="9"/>
  <c r="D248" i="9"/>
  <c r="A248" i="9"/>
  <c r="F247" i="9"/>
  <c r="E247" i="9"/>
  <c r="D247" i="9"/>
  <c r="A247" i="9"/>
  <c r="F246" i="9"/>
  <c r="E246" i="9"/>
  <c r="D246" i="9"/>
  <c r="A246" i="9"/>
  <c r="F245" i="9"/>
  <c r="E245" i="9"/>
  <c r="D245" i="9"/>
  <c r="A245" i="9"/>
  <c r="F244" i="9"/>
  <c r="E244" i="9"/>
  <c r="D244" i="9"/>
  <c r="A244" i="9"/>
  <c r="F243" i="9"/>
  <c r="E243" i="9"/>
  <c r="D243" i="9"/>
  <c r="A243" i="9"/>
  <c r="F242" i="9"/>
  <c r="E242" i="9"/>
  <c r="D242" i="9"/>
  <c r="A242" i="9"/>
  <c r="F241" i="9"/>
  <c r="E241" i="9"/>
  <c r="D241" i="9"/>
  <c r="A241" i="9"/>
  <c r="F240" i="9"/>
  <c r="E240" i="9"/>
  <c r="D240" i="9"/>
  <c r="A240" i="9"/>
  <c r="F239" i="9"/>
  <c r="E239" i="9"/>
  <c r="D239" i="9"/>
  <c r="A239" i="9"/>
  <c r="F238" i="9"/>
  <c r="E238" i="9"/>
  <c r="D238" i="9"/>
  <c r="A238" i="9"/>
  <c r="F237" i="9"/>
  <c r="E237" i="9"/>
  <c r="D237" i="9"/>
  <c r="A237" i="9"/>
  <c r="F236" i="9"/>
  <c r="E236" i="9"/>
  <c r="D236" i="9"/>
  <c r="A236" i="9"/>
  <c r="F235" i="9"/>
  <c r="E235" i="9"/>
  <c r="D235" i="9"/>
  <c r="A235" i="9"/>
  <c r="F234" i="9"/>
  <c r="E234" i="9"/>
  <c r="D234" i="9"/>
  <c r="A234" i="9"/>
  <c r="F233" i="9"/>
  <c r="E233" i="9"/>
  <c r="D233" i="9"/>
  <c r="A233" i="9"/>
  <c r="F232" i="9"/>
  <c r="E232" i="9"/>
  <c r="D232" i="9"/>
  <c r="A232" i="9"/>
  <c r="F231" i="9"/>
  <c r="E231" i="9"/>
  <c r="D231" i="9"/>
  <c r="A231" i="9"/>
  <c r="F230" i="9"/>
  <c r="E230" i="9"/>
  <c r="D230" i="9"/>
  <c r="A230" i="9"/>
  <c r="F229" i="9"/>
  <c r="E229" i="9"/>
  <c r="D229" i="9"/>
  <c r="A229" i="9"/>
  <c r="F228" i="9"/>
  <c r="E228" i="9"/>
  <c r="D228" i="9"/>
  <c r="A228" i="9"/>
  <c r="F227" i="9"/>
  <c r="E227" i="9"/>
  <c r="D227" i="9"/>
  <c r="A227" i="9"/>
  <c r="F226" i="9"/>
  <c r="E226" i="9"/>
  <c r="D226" i="9"/>
  <c r="A226" i="9"/>
  <c r="F225" i="9"/>
  <c r="E225" i="9"/>
  <c r="D225" i="9"/>
  <c r="A225" i="9"/>
  <c r="F224" i="9"/>
  <c r="E224" i="9"/>
  <c r="D224" i="9"/>
  <c r="A224" i="9"/>
  <c r="F223" i="9"/>
  <c r="E223" i="9"/>
  <c r="D223" i="9"/>
  <c r="A223" i="9"/>
  <c r="F222" i="9"/>
  <c r="E222" i="9"/>
  <c r="D222" i="9"/>
  <c r="A222" i="9"/>
  <c r="F221" i="9"/>
  <c r="E221" i="9"/>
  <c r="D221" i="9"/>
  <c r="A221" i="9"/>
  <c r="F220" i="9"/>
  <c r="E220" i="9"/>
  <c r="D220" i="9"/>
  <c r="A220" i="9"/>
  <c r="F219" i="9"/>
  <c r="E219" i="9"/>
  <c r="D219" i="9"/>
  <c r="A219" i="9"/>
  <c r="F218" i="9"/>
  <c r="E218" i="9"/>
  <c r="D218" i="9"/>
  <c r="A218" i="9"/>
  <c r="F217" i="9"/>
  <c r="E217" i="9"/>
  <c r="D217" i="9"/>
  <c r="A217" i="9"/>
  <c r="F216" i="9"/>
  <c r="E216" i="9"/>
  <c r="D216" i="9"/>
  <c r="A216" i="9"/>
  <c r="F215" i="9"/>
  <c r="E215" i="9"/>
  <c r="D215" i="9"/>
  <c r="A215" i="9"/>
  <c r="F214" i="9"/>
  <c r="E214" i="9"/>
  <c r="D214" i="9"/>
  <c r="A214" i="9"/>
  <c r="F213" i="9"/>
  <c r="E213" i="9"/>
  <c r="D213" i="9"/>
  <c r="A213" i="9"/>
  <c r="F212" i="9"/>
  <c r="E212" i="9"/>
  <c r="D212" i="9"/>
  <c r="A212" i="9"/>
  <c r="E211" i="9"/>
  <c r="D211" i="9"/>
  <c r="A211" i="9"/>
  <c r="E210" i="9"/>
  <c r="D210" i="9"/>
  <c r="A210" i="9"/>
  <c r="E209" i="9"/>
  <c r="D209" i="9"/>
  <c r="A209" i="9"/>
  <c r="E208" i="9"/>
  <c r="D208" i="9"/>
  <c r="A208" i="9"/>
  <c r="E207" i="9"/>
  <c r="D207" i="9"/>
  <c r="A207" i="9"/>
  <c r="E206" i="9"/>
  <c r="D206" i="9"/>
  <c r="A206" i="9"/>
  <c r="E205" i="9"/>
  <c r="D205" i="9"/>
  <c r="A205" i="9"/>
  <c r="E204" i="9"/>
  <c r="D204" i="9"/>
  <c r="A204" i="9"/>
  <c r="E203" i="9"/>
  <c r="D203" i="9"/>
  <c r="A203" i="9"/>
  <c r="E202" i="9"/>
  <c r="D202" i="9"/>
  <c r="A202" i="9"/>
  <c r="E201" i="9"/>
  <c r="D201" i="9"/>
  <c r="A201" i="9"/>
  <c r="E200" i="9"/>
  <c r="D200" i="9"/>
  <c r="A200" i="9"/>
  <c r="E199" i="9"/>
  <c r="D199" i="9"/>
  <c r="A199" i="9"/>
  <c r="E198" i="9"/>
  <c r="D198" i="9"/>
  <c r="A198" i="9"/>
  <c r="E197" i="9"/>
  <c r="D197" i="9"/>
  <c r="A197" i="9"/>
  <c r="E196" i="9"/>
  <c r="D196" i="9"/>
  <c r="A196" i="9"/>
  <c r="E195" i="9"/>
  <c r="D195" i="9"/>
  <c r="A195" i="9"/>
  <c r="E194" i="9"/>
  <c r="D194" i="9"/>
  <c r="A194" i="9"/>
  <c r="E193" i="9"/>
  <c r="D193" i="9"/>
  <c r="A193" i="9"/>
  <c r="E192" i="9"/>
  <c r="D192" i="9"/>
  <c r="A192" i="9"/>
  <c r="E191" i="9"/>
  <c r="D191" i="9"/>
  <c r="A191" i="9"/>
  <c r="E190" i="9"/>
  <c r="D190" i="9"/>
  <c r="A190" i="9"/>
  <c r="E189" i="9"/>
  <c r="D189" i="9"/>
  <c r="A189" i="9"/>
  <c r="E188" i="9"/>
  <c r="D188" i="9"/>
  <c r="A188" i="9"/>
  <c r="E187" i="9"/>
  <c r="D187" i="9"/>
  <c r="A187" i="9"/>
  <c r="E186" i="9"/>
  <c r="D186" i="9"/>
  <c r="A186" i="9"/>
  <c r="E185" i="9"/>
  <c r="D185" i="9"/>
  <c r="A185" i="9"/>
  <c r="E184" i="9"/>
  <c r="D184" i="9"/>
  <c r="A184" i="9"/>
  <c r="E183" i="9"/>
  <c r="D183" i="9"/>
  <c r="A183" i="9"/>
  <c r="E182" i="9"/>
  <c r="D182" i="9"/>
  <c r="A182" i="9"/>
  <c r="E181" i="9"/>
  <c r="D181" i="9"/>
  <c r="A181" i="9"/>
  <c r="E180" i="9"/>
  <c r="D180" i="9"/>
  <c r="A180" i="9"/>
  <c r="E179" i="9"/>
  <c r="D179" i="9"/>
  <c r="A179" i="9"/>
  <c r="E178" i="9"/>
  <c r="D178" i="9"/>
  <c r="A178" i="9"/>
  <c r="E177" i="9"/>
  <c r="D177" i="9"/>
  <c r="A177" i="9"/>
  <c r="E176" i="9"/>
  <c r="D176" i="9"/>
  <c r="A176" i="9"/>
  <c r="E175" i="9"/>
  <c r="D175" i="9"/>
  <c r="A175" i="9"/>
  <c r="E174" i="9"/>
  <c r="D174" i="9"/>
  <c r="A174" i="9"/>
  <c r="A170" i="9"/>
  <c r="AA168" i="9"/>
  <c r="U168" i="9"/>
  <c r="S168" i="9"/>
  <c r="E168" i="9"/>
  <c r="A168" i="9"/>
  <c r="E167" i="9"/>
  <c r="D167" i="9"/>
  <c r="A167" i="9"/>
  <c r="E166" i="9"/>
  <c r="D166" i="9"/>
  <c r="A166" i="9"/>
  <c r="E165" i="9"/>
  <c r="D165" i="9"/>
  <c r="A165" i="9"/>
  <c r="E164" i="9"/>
  <c r="D164" i="9"/>
  <c r="A164" i="9"/>
  <c r="E163" i="9"/>
  <c r="D163" i="9"/>
  <c r="A163" i="9"/>
  <c r="E162" i="9"/>
  <c r="D162" i="9"/>
  <c r="A162" i="9"/>
  <c r="E161" i="9"/>
  <c r="D161" i="9"/>
  <c r="A161" i="9"/>
  <c r="E160" i="9"/>
  <c r="D160" i="9"/>
  <c r="A160" i="9"/>
  <c r="E159" i="9"/>
  <c r="D159" i="9"/>
  <c r="A159" i="9"/>
  <c r="E158" i="9"/>
  <c r="D158" i="9"/>
  <c r="A158" i="9"/>
  <c r="E157" i="9"/>
  <c r="D157" i="9"/>
  <c r="A157" i="9"/>
  <c r="E156" i="9"/>
  <c r="D156" i="9"/>
  <c r="A156" i="9"/>
  <c r="E155" i="9"/>
  <c r="D155" i="9"/>
  <c r="A155" i="9"/>
  <c r="E154" i="9"/>
  <c r="D154" i="9"/>
  <c r="A154" i="9"/>
  <c r="E153" i="9"/>
  <c r="D153" i="9"/>
  <c r="A153" i="9"/>
  <c r="E152" i="9"/>
  <c r="D152" i="9"/>
  <c r="A152" i="9"/>
  <c r="E151" i="9"/>
  <c r="D151" i="9"/>
  <c r="A151" i="9"/>
  <c r="E150" i="9"/>
  <c r="D150" i="9"/>
  <c r="A150" i="9"/>
  <c r="E149" i="9"/>
  <c r="D149" i="9"/>
  <c r="A149" i="9"/>
  <c r="E148" i="9"/>
  <c r="D148" i="9"/>
  <c r="A148" i="9"/>
  <c r="E147" i="9"/>
  <c r="D147" i="9"/>
  <c r="A147" i="9"/>
  <c r="E146" i="9"/>
  <c r="D146" i="9"/>
  <c r="A146" i="9"/>
  <c r="E145" i="9"/>
  <c r="D145" i="9"/>
  <c r="A145" i="9"/>
  <c r="E144" i="9"/>
  <c r="D144" i="9"/>
  <c r="A144" i="9"/>
  <c r="E143" i="9"/>
  <c r="D143" i="9"/>
  <c r="A143" i="9"/>
  <c r="E142" i="9"/>
  <c r="D142" i="9"/>
  <c r="A142" i="9"/>
  <c r="E141" i="9"/>
  <c r="D141" i="9"/>
  <c r="A141" i="9"/>
  <c r="E140" i="9"/>
  <c r="D140" i="9"/>
  <c r="A140" i="9"/>
  <c r="E139" i="9"/>
  <c r="D139" i="9"/>
  <c r="A139" i="9"/>
  <c r="E138" i="9"/>
  <c r="D138" i="9"/>
  <c r="A138" i="9"/>
  <c r="E137" i="9"/>
  <c r="D137" i="9"/>
  <c r="A137" i="9"/>
  <c r="E136" i="9"/>
  <c r="D136" i="9"/>
  <c r="A136" i="9"/>
  <c r="E135" i="9"/>
  <c r="D135" i="9"/>
  <c r="A135" i="9"/>
  <c r="E134" i="9"/>
  <c r="D134" i="9"/>
  <c r="A134" i="9"/>
  <c r="E133" i="9"/>
  <c r="D133" i="9"/>
  <c r="A133" i="9"/>
  <c r="E132" i="9"/>
  <c r="D132" i="9"/>
  <c r="A132" i="9"/>
  <c r="E131" i="9"/>
  <c r="D131" i="9"/>
  <c r="A131" i="9"/>
  <c r="E130" i="9"/>
  <c r="D130" i="9"/>
  <c r="A130" i="9"/>
  <c r="E129" i="9"/>
  <c r="D129" i="9"/>
  <c r="A129" i="9"/>
  <c r="E128" i="9"/>
  <c r="D128" i="9"/>
  <c r="A128" i="9"/>
  <c r="E127" i="9"/>
  <c r="D127" i="9"/>
  <c r="A127" i="9"/>
  <c r="E126" i="9"/>
  <c r="D126" i="9"/>
  <c r="A126" i="9"/>
  <c r="E125" i="9"/>
  <c r="D125" i="9"/>
  <c r="A125" i="9"/>
  <c r="E124" i="9"/>
  <c r="D124" i="9"/>
  <c r="C124" i="9"/>
  <c r="A124" i="9"/>
  <c r="E123" i="9"/>
  <c r="D123" i="9"/>
  <c r="C123" i="9"/>
  <c r="A123" i="9"/>
  <c r="E122" i="9"/>
  <c r="D122" i="9"/>
  <c r="C122" i="9"/>
  <c r="A122" i="9"/>
  <c r="E121" i="9"/>
  <c r="D121" i="9"/>
  <c r="C121" i="9"/>
  <c r="A121" i="9"/>
  <c r="E120" i="9"/>
  <c r="D120" i="9"/>
  <c r="C120" i="9"/>
  <c r="A120" i="9"/>
  <c r="E119" i="9"/>
  <c r="D119" i="9"/>
  <c r="C119" i="9"/>
  <c r="A119" i="9"/>
  <c r="E118" i="9"/>
  <c r="D118" i="9"/>
  <c r="C118" i="9"/>
  <c r="A118" i="9"/>
  <c r="E117" i="9"/>
  <c r="D117" i="9"/>
  <c r="C117" i="9"/>
  <c r="A117" i="9"/>
  <c r="E116" i="9"/>
  <c r="D116" i="9"/>
  <c r="C116" i="9"/>
  <c r="A116" i="9"/>
  <c r="E115" i="9"/>
  <c r="D115" i="9"/>
  <c r="C115" i="9"/>
  <c r="A115" i="9"/>
  <c r="E114" i="9"/>
  <c r="D114" i="9"/>
  <c r="C114" i="9"/>
  <c r="A114" i="9"/>
  <c r="E113" i="9"/>
  <c r="D113" i="9"/>
  <c r="C113" i="9"/>
  <c r="A113" i="9"/>
  <c r="E112" i="9"/>
  <c r="D112" i="9"/>
  <c r="C112" i="9"/>
  <c r="A112" i="9"/>
  <c r="E111" i="9"/>
  <c r="D111" i="9"/>
  <c r="C111" i="9"/>
  <c r="A111" i="9"/>
  <c r="E110" i="9"/>
  <c r="D110" i="9"/>
  <c r="C110" i="9"/>
  <c r="A110" i="9"/>
  <c r="E109" i="9"/>
  <c r="D109" i="9"/>
  <c r="C109" i="9"/>
  <c r="A109" i="9"/>
  <c r="E108" i="9"/>
  <c r="D108" i="9"/>
  <c r="C108" i="9"/>
  <c r="A108" i="9"/>
  <c r="E107" i="9"/>
  <c r="D107" i="9"/>
  <c r="C107" i="9"/>
  <c r="A107" i="9"/>
  <c r="E106" i="9"/>
  <c r="D106" i="9"/>
  <c r="C106" i="9"/>
  <c r="A106" i="9"/>
  <c r="E105" i="9"/>
  <c r="D105" i="9"/>
  <c r="C105" i="9"/>
  <c r="A105" i="9"/>
  <c r="E104" i="9"/>
  <c r="D104" i="9"/>
  <c r="C104" i="9"/>
  <c r="A104" i="9"/>
  <c r="E103" i="9"/>
  <c r="D103" i="9"/>
  <c r="C103" i="9"/>
  <c r="A103" i="9"/>
  <c r="E102" i="9"/>
  <c r="D102" i="9"/>
  <c r="C102" i="9"/>
  <c r="A102" i="9"/>
  <c r="E101" i="9"/>
  <c r="D101" i="9"/>
  <c r="C101" i="9"/>
  <c r="A101" i="9"/>
  <c r="E100" i="9"/>
  <c r="D100" i="9"/>
  <c r="C100" i="9"/>
  <c r="A100" i="9"/>
  <c r="E99" i="9"/>
  <c r="D99" i="9"/>
  <c r="C99" i="9"/>
  <c r="A99" i="9"/>
  <c r="E98" i="9"/>
  <c r="D98" i="9"/>
  <c r="C98" i="9"/>
  <c r="A98" i="9"/>
  <c r="E97" i="9"/>
  <c r="D97" i="9"/>
  <c r="C97" i="9"/>
  <c r="A97" i="9"/>
  <c r="E96" i="9"/>
  <c r="D96" i="9"/>
  <c r="C96" i="9"/>
  <c r="A96" i="9"/>
  <c r="E95" i="9"/>
  <c r="D95" i="9"/>
  <c r="C95" i="9"/>
  <c r="A95" i="9"/>
  <c r="E94" i="9"/>
  <c r="D94" i="9"/>
  <c r="C94" i="9"/>
  <c r="A94" i="9"/>
  <c r="E93" i="9"/>
  <c r="D93" i="9"/>
  <c r="C93" i="9"/>
  <c r="A93" i="9"/>
  <c r="E92" i="9"/>
  <c r="D92" i="9"/>
  <c r="C92" i="9"/>
  <c r="A92" i="9"/>
  <c r="E91" i="9"/>
  <c r="D91" i="9"/>
  <c r="C91" i="9"/>
  <c r="A91" i="9"/>
  <c r="E90" i="9"/>
  <c r="D90" i="9"/>
  <c r="C90" i="9"/>
  <c r="A90" i="9"/>
  <c r="E89" i="9"/>
  <c r="D89" i="9"/>
  <c r="C89" i="9"/>
  <c r="A89" i="9"/>
  <c r="E88" i="9"/>
  <c r="D88" i="9"/>
  <c r="C88" i="9"/>
  <c r="A88" i="9"/>
  <c r="E87" i="9"/>
  <c r="D87" i="9"/>
  <c r="C87" i="9"/>
  <c r="A87" i="9"/>
  <c r="E86" i="9"/>
  <c r="D86" i="9"/>
  <c r="C86" i="9"/>
  <c r="A86" i="9"/>
  <c r="E85" i="9"/>
  <c r="D85" i="9"/>
  <c r="C85" i="9"/>
  <c r="A85" i="9"/>
  <c r="E84" i="9"/>
  <c r="D84" i="9"/>
  <c r="C84" i="9"/>
  <c r="A84" i="9"/>
  <c r="E83" i="9"/>
  <c r="D83" i="9"/>
  <c r="C83" i="9"/>
  <c r="A83" i="9"/>
  <c r="E82" i="9"/>
  <c r="D82" i="9"/>
  <c r="C82" i="9"/>
  <c r="A82" i="9"/>
  <c r="E81" i="9"/>
  <c r="D81" i="9"/>
  <c r="C81" i="9"/>
  <c r="A81" i="9"/>
  <c r="E80" i="9"/>
  <c r="D80" i="9"/>
  <c r="C80" i="9"/>
  <c r="A80" i="9"/>
  <c r="E79" i="9"/>
  <c r="D79" i="9"/>
  <c r="C79" i="9"/>
  <c r="A79" i="9"/>
  <c r="E78" i="9"/>
  <c r="D78" i="9"/>
  <c r="C78" i="9"/>
  <c r="A78" i="9"/>
  <c r="E77" i="9"/>
  <c r="D77" i="9"/>
  <c r="C77" i="9"/>
  <c r="A77" i="9"/>
  <c r="E76" i="9"/>
  <c r="D76" i="9"/>
  <c r="C76" i="9"/>
  <c r="A76" i="9"/>
  <c r="E75" i="9"/>
  <c r="D75" i="9"/>
  <c r="C75" i="9"/>
  <c r="A75" i="9"/>
  <c r="E74" i="9"/>
  <c r="D74" i="9"/>
  <c r="C74" i="9"/>
  <c r="A74" i="9"/>
  <c r="E73" i="9"/>
  <c r="D73" i="9"/>
  <c r="C73" i="9"/>
  <c r="A73" i="9"/>
  <c r="E72" i="9"/>
  <c r="D72" i="9"/>
  <c r="C72" i="9"/>
  <c r="A72" i="9"/>
  <c r="E71" i="9"/>
  <c r="D71" i="9"/>
  <c r="C71" i="9"/>
  <c r="A71" i="9"/>
  <c r="E70" i="9"/>
  <c r="D70" i="9"/>
  <c r="C70" i="9"/>
  <c r="A70" i="9"/>
  <c r="E69" i="9"/>
  <c r="D69" i="9"/>
  <c r="C69" i="9"/>
  <c r="A69" i="9"/>
  <c r="E68" i="9"/>
  <c r="D68" i="9"/>
  <c r="C68" i="9"/>
  <c r="A68" i="9"/>
  <c r="E67" i="9"/>
  <c r="D67" i="9"/>
  <c r="C67" i="9"/>
  <c r="A67" i="9"/>
  <c r="E66" i="9"/>
  <c r="D66" i="9"/>
  <c r="C66" i="9"/>
  <c r="A66" i="9"/>
  <c r="E65" i="9"/>
  <c r="D65" i="9"/>
  <c r="C65" i="9"/>
  <c r="A65" i="9"/>
  <c r="E64" i="9"/>
  <c r="D64" i="9"/>
  <c r="C64" i="9"/>
  <c r="A64" i="9"/>
  <c r="E63" i="9"/>
  <c r="D63" i="9"/>
  <c r="C63" i="9"/>
  <c r="A63" i="9"/>
  <c r="E62" i="9"/>
  <c r="D62" i="9"/>
  <c r="C62" i="9"/>
  <c r="A62" i="9"/>
  <c r="E61" i="9"/>
  <c r="D61" i="9"/>
  <c r="C61" i="9"/>
  <c r="A61" i="9"/>
  <c r="E60" i="9"/>
  <c r="D60" i="9"/>
  <c r="C60" i="9"/>
  <c r="A60" i="9"/>
  <c r="E59" i="9"/>
  <c r="D59" i="9"/>
  <c r="C59" i="9"/>
  <c r="A59" i="9"/>
  <c r="E58" i="9"/>
  <c r="D58" i="9"/>
  <c r="C58" i="9"/>
  <c r="A58" i="9"/>
  <c r="E57" i="9"/>
  <c r="D57" i="9"/>
  <c r="C57" i="9"/>
  <c r="A57" i="9"/>
  <c r="E56" i="9"/>
  <c r="D56" i="9"/>
  <c r="C56" i="9"/>
  <c r="A56" i="9"/>
  <c r="AA55" i="9"/>
  <c r="O55" i="9" s="1"/>
  <c r="Q55" i="9" s="1"/>
  <c r="A55" i="9"/>
  <c r="E54" i="9"/>
  <c r="A54" i="9"/>
  <c r="E53" i="9"/>
  <c r="A53" i="9"/>
  <c r="E52" i="9"/>
  <c r="A52" i="9"/>
  <c r="AA51" i="9"/>
  <c r="O51" i="9" s="1"/>
  <c r="Q51" i="9" s="1"/>
  <c r="R51" i="9"/>
  <c r="A51" i="9"/>
  <c r="E50" i="9"/>
  <c r="A50" i="9"/>
  <c r="AA49" i="9"/>
  <c r="O49" i="9"/>
  <c r="Q49" i="9" s="1"/>
  <c r="E49" i="9"/>
  <c r="A49" i="9"/>
  <c r="AA47" i="9"/>
  <c r="S47" i="9" s="1"/>
  <c r="V47" i="9"/>
  <c r="U47" i="9"/>
  <c r="R47" i="9"/>
  <c r="A47" i="9"/>
  <c r="AA46" i="9"/>
  <c r="O46" i="9" s="1"/>
  <c r="V46" i="9"/>
  <c r="R46" i="9"/>
  <c r="Q46" i="9"/>
  <c r="A46" i="9"/>
  <c r="AA45" i="9"/>
  <c r="S45" i="9" s="1"/>
  <c r="V45" i="9"/>
  <c r="U45" i="9"/>
  <c r="R45" i="9"/>
  <c r="O45" i="9"/>
  <c r="Q45" i="9" s="1"/>
  <c r="A45" i="9"/>
  <c r="AA44" i="9"/>
  <c r="O44" i="9" s="1"/>
  <c r="V44" i="9"/>
  <c r="R44" i="9"/>
  <c r="Q44" i="9"/>
  <c r="A44" i="9"/>
  <c r="AA43" i="9"/>
  <c r="S43" i="9" s="1"/>
  <c r="V43" i="9"/>
  <c r="U43" i="9"/>
  <c r="R43" i="9"/>
  <c r="Q43" i="9"/>
  <c r="O43" i="9"/>
  <c r="A43" i="9"/>
  <c r="AA42" i="9"/>
  <c r="O42" i="9" s="1"/>
  <c r="V42" i="9"/>
  <c r="R42" i="9"/>
  <c r="Q42" i="9"/>
  <c r="A42" i="9"/>
  <c r="E41" i="9"/>
  <c r="D41" i="9"/>
  <c r="C41" i="9"/>
  <c r="A41" i="9"/>
  <c r="E40" i="9"/>
  <c r="D40" i="9"/>
  <c r="C40" i="9"/>
  <c r="A40" i="9"/>
  <c r="E39" i="9"/>
  <c r="D39" i="9"/>
  <c r="C39" i="9"/>
  <c r="A39" i="9"/>
  <c r="E38" i="9"/>
  <c r="D38" i="9"/>
  <c r="C38" i="9"/>
  <c r="A38" i="9"/>
  <c r="E37" i="9"/>
  <c r="D37" i="9"/>
  <c r="C37" i="9"/>
  <c r="A37" i="9"/>
  <c r="E36" i="9"/>
  <c r="D36" i="9"/>
  <c r="C36" i="9"/>
  <c r="A36" i="9"/>
  <c r="E35" i="9"/>
  <c r="D35" i="9"/>
  <c r="C35" i="9"/>
  <c r="A35" i="9"/>
  <c r="E34" i="9"/>
  <c r="D34" i="9"/>
  <c r="C34" i="9"/>
  <c r="A34" i="9"/>
  <c r="E33" i="9"/>
  <c r="D33" i="9"/>
  <c r="C33" i="9"/>
  <c r="A33" i="9"/>
  <c r="E32" i="9"/>
  <c r="D32" i="9"/>
  <c r="C32" i="9"/>
  <c r="A32" i="9"/>
  <c r="E31" i="9"/>
  <c r="D31" i="9"/>
  <c r="C31" i="9"/>
  <c r="A31" i="9"/>
  <c r="E30" i="9"/>
  <c r="D30" i="9"/>
  <c r="C30" i="9"/>
  <c r="A30" i="9"/>
  <c r="E29" i="9"/>
  <c r="D29" i="9"/>
  <c r="C29" i="9"/>
  <c r="A29" i="9"/>
  <c r="E28" i="9"/>
  <c r="D28" i="9"/>
  <c r="C28" i="9"/>
  <c r="A28" i="9"/>
  <c r="E27" i="9"/>
  <c r="D27" i="9"/>
  <c r="C27" i="9"/>
  <c r="A27" i="9"/>
  <c r="E26" i="9"/>
  <c r="D26" i="9"/>
  <c r="C26" i="9"/>
  <c r="A26" i="9"/>
  <c r="E25" i="9"/>
  <c r="D25" i="9"/>
  <c r="C25" i="9"/>
  <c r="A25" i="9"/>
  <c r="E24" i="9"/>
  <c r="D24" i="9"/>
  <c r="C24" i="9"/>
  <c r="A24" i="9"/>
  <c r="E23" i="9"/>
  <c r="D23" i="9"/>
  <c r="C23" i="9"/>
  <c r="A23" i="9"/>
  <c r="E22" i="9"/>
  <c r="D22" i="9"/>
  <c r="C22" i="9"/>
  <c r="A22" i="9"/>
  <c r="E21" i="9"/>
  <c r="D21" i="9"/>
  <c r="C21" i="9"/>
  <c r="A21" i="9"/>
  <c r="E20" i="9"/>
  <c r="D20" i="9"/>
  <c r="C20" i="9"/>
  <c r="A20" i="9"/>
  <c r="E19" i="9"/>
  <c r="D19" i="9"/>
  <c r="C19" i="9"/>
  <c r="A19" i="9"/>
  <c r="E18" i="9"/>
  <c r="D18" i="9"/>
  <c r="C18" i="9"/>
  <c r="A18" i="9"/>
  <c r="E17" i="9"/>
  <c r="D17" i="9"/>
  <c r="C17" i="9"/>
  <c r="A17" i="9"/>
  <c r="E16" i="9"/>
  <c r="D16" i="9"/>
  <c r="C16" i="9"/>
  <c r="A16" i="9"/>
  <c r="E15" i="9"/>
  <c r="D15" i="9"/>
  <c r="C15" i="9"/>
  <c r="A15" i="9"/>
  <c r="E14" i="9"/>
  <c r="D14" i="9"/>
  <c r="C14" i="9"/>
  <c r="A14" i="9"/>
  <c r="E13" i="9"/>
  <c r="D13" i="9"/>
  <c r="C13" i="9"/>
  <c r="A13" i="9"/>
  <c r="E12" i="9"/>
  <c r="D12" i="9"/>
  <c r="C12" i="9"/>
  <c r="A12" i="9"/>
  <c r="E11" i="9"/>
  <c r="D11" i="9"/>
  <c r="C11" i="9"/>
  <c r="A11" i="9"/>
  <c r="E10" i="9"/>
  <c r="D10" i="9"/>
  <c r="C10" i="9"/>
  <c r="A10" i="9"/>
  <c r="E9" i="9"/>
  <c r="D9" i="9"/>
  <c r="C9" i="9"/>
  <c r="A9" i="9"/>
  <c r="E8" i="9"/>
  <c r="D8" i="9"/>
  <c r="C8" i="9"/>
  <c r="A8" i="9"/>
  <c r="E7" i="9"/>
  <c r="D7" i="9"/>
  <c r="C7" i="9"/>
  <c r="A7" i="9"/>
  <c r="E6" i="9"/>
  <c r="D6" i="9"/>
  <c r="C6" i="9"/>
  <c r="A6" i="9"/>
  <c r="E5" i="9"/>
  <c r="D5" i="9"/>
  <c r="C5" i="9"/>
  <c r="A5" i="9"/>
  <c r="E4" i="9"/>
  <c r="D4" i="9"/>
  <c r="C4" i="9"/>
  <c r="A4" i="9"/>
  <c r="Z1" i="9"/>
  <c r="R43" i="8"/>
  <c r="Q43" i="8"/>
  <c r="M43" i="8"/>
  <c r="K43" i="8"/>
  <c r="G43" i="8"/>
  <c r="R42" i="8"/>
  <c r="Q42" i="8"/>
  <c r="M42" i="8"/>
  <c r="K42" i="8"/>
  <c r="R41" i="8"/>
  <c r="Q41" i="8"/>
  <c r="M41" i="8"/>
  <c r="K41" i="8"/>
  <c r="R40" i="8"/>
  <c r="Q40" i="8"/>
  <c r="M40" i="8"/>
  <c r="K40" i="8"/>
  <c r="R39" i="8"/>
  <c r="Q39" i="8"/>
  <c r="M39" i="8"/>
  <c r="K39" i="8"/>
  <c r="R38" i="8"/>
  <c r="Q38" i="8"/>
  <c r="M38" i="8"/>
  <c r="K38" i="8"/>
  <c r="R37" i="8"/>
  <c r="Q37" i="8"/>
  <c r="M37" i="8"/>
  <c r="K37" i="8"/>
  <c r="R36" i="8"/>
  <c r="Q36" i="8"/>
  <c r="M36" i="8"/>
  <c r="K36" i="8"/>
  <c r="G36" i="8"/>
  <c r="R35" i="8"/>
  <c r="Q35" i="8"/>
  <c r="M35" i="8"/>
  <c r="K35" i="8"/>
  <c r="R34" i="8"/>
  <c r="Q34" i="8"/>
  <c r="M34" i="8"/>
  <c r="K34" i="8"/>
  <c r="R33" i="8"/>
  <c r="Q33" i="8"/>
  <c r="M33" i="8"/>
  <c r="K33" i="8"/>
  <c r="R32" i="8"/>
  <c r="Q32" i="8"/>
  <c r="M32" i="8"/>
  <c r="K32" i="8"/>
  <c r="R31" i="8"/>
  <c r="Q31" i="8"/>
  <c r="M31" i="8"/>
  <c r="K31" i="8"/>
  <c r="R30" i="8"/>
  <c r="Q30" i="8"/>
  <c r="M30" i="8"/>
  <c r="K30" i="8"/>
  <c r="R29" i="8"/>
  <c r="Q29" i="8"/>
  <c r="M29" i="8"/>
  <c r="K29" i="8"/>
  <c r="R28" i="8"/>
  <c r="Q28" i="8"/>
  <c r="M28" i="8"/>
  <c r="K28" i="8"/>
  <c r="R27" i="8"/>
  <c r="Q27" i="8"/>
  <c r="M27" i="8"/>
  <c r="K27" i="8"/>
  <c r="R26" i="8"/>
  <c r="Q26" i="8"/>
  <c r="M26" i="8"/>
  <c r="K26" i="8"/>
  <c r="G26" i="8"/>
  <c r="R25" i="8"/>
  <c r="Q25" i="8"/>
  <c r="M25" i="8"/>
  <c r="K25" i="8"/>
  <c r="R24" i="8"/>
  <c r="Q24" i="8"/>
  <c r="M24" i="8"/>
  <c r="K24" i="8"/>
  <c r="R23" i="8"/>
  <c r="Q23" i="8"/>
  <c r="M23" i="8"/>
  <c r="K23" i="8"/>
  <c r="R22" i="8"/>
  <c r="Q22" i="8"/>
  <c r="M22" i="8"/>
  <c r="K22" i="8"/>
  <c r="R21" i="8"/>
  <c r="Q21" i="8"/>
  <c r="M21" i="8"/>
  <c r="K21" i="8"/>
  <c r="R20" i="8"/>
  <c r="Q20" i="8"/>
  <c r="M20" i="8"/>
  <c r="K20" i="8"/>
  <c r="R19" i="8"/>
  <c r="Q19" i="8"/>
  <c r="M19" i="8"/>
  <c r="K19" i="8"/>
  <c r="G19" i="8"/>
  <c r="R18" i="8"/>
  <c r="Q18" i="8"/>
  <c r="M18" i="8"/>
  <c r="K18" i="8"/>
  <c r="R17" i="8"/>
  <c r="Q17" i="8"/>
  <c r="M17" i="8"/>
  <c r="R16" i="8"/>
  <c r="Q16" i="8"/>
  <c r="M16" i="8"/>
  <c r="R15" i="8"/>
  <c r="Q15" i="8"/>
  <c r="M15" i="8"/>
  <c r="R14" i="8"/>
  <c r="Q14" i="8"/>
  <c r="M14" i="8"/>
  <c r="R13" i="8"/>
  <c r="Q13" i="8"/>
  <c r="M13" i="8"/>
  <c r="R12" i="8"/>
  <c r="Q12" i="8"/>
  <c r="M12" i="8"/>
  <c r="R11" i="8"/>
  <c r="Q11" i="8"/>
  <c r="M11" i="8"/>
  <c r="R10" i="8"/>
  <c r="Q10" i="8"/>
  <c r="M10" i="8"/>
  <c r="R9" i="8"/>
  <c r="Q9" i="8"/>
  <c r="M9" i="8"/>
  <c r="R8" i="8"/>
  <c r="Q8" i="8"/>
  <c r="M8" i="8"/>
  <c r="R7" i="8"/>
  <c r="Q7" i="8"/>
  <c r="M7" i="8"/>
  <c r="R6" i="8"/>
  <c r="Q6" i="8"/>
  <c r="M6" i="8"/>
  <c r="R5" i="8"/>
  <c r="Q5" i="8"/>
  <c r="M5" i="8"/>
  <c r="R4" i="8"/>
  <c r="Q4" i="8"/>
  <c r="M4" i="8"/>
  <c r="R3" i="8"/>
  <c r="Q3" i="8"/>
  <c r="M3" i="8"/>
  <c r="R2" i="8"/>
  <c r="Q2" i="8"/>
  <c r="M2" i="8"/>
  <c r="O118" i="7"/>
  <c r="K118" i="7"/>
  <c r="G118" i="7"/>
  <c r="C118" i="7"/>
  <c r="O117" i="7"/>
  <c r="K117" i="7"/>
  <c r="G117" i="7"/>
  <c r="E117" i="7"/>
  <c r="C117" i="7"/>
  <c r="O116" i="7"/>
  <c r="K116" i="7"/>
  <c r="G116" i="7"/>
  <c r="E116" i="7"/>
  <c r="C116" i="7"/>
  <c r="O115" i="7"/>
  <c r="K115" i="7"/>
  <c r="G115" i="7"/>
  <c r="E115" i="7"/>
  <c r="C115" i="7"/>
  <c r="O114" i="7"/>
  <c r="K114" i="7"/>
  <c r="G114" i="7"/>
  <c r="E114" i="7"/>
  <c r="C114" i="7"/>
  <c r="O113" i="7"/>
  <c r="K113" i="7"/>
  <c r="G113" i="7"/>
  <c r="C113" i="7"/>
  <c r="O112" i="7"/>
  <c r="K112" i="7"/>
  <c r="G112" i="7"/>
  <c r="E112" i="7"/>
  <c r="C112" i="7"/>
  <c r="O111" i="7"/>
  <c r="K111" i="7"/>
  <c r="G111" i="7"/>
  <c r="E111" i="7"/>
  <c r="C111" i="7"/>
  <c r="O110" i="7"/>
  <c r="K110" i="7"/>
  <c r="G110" i="7"/>
  <c r="E110" i="7"/>
  <c r="C110" i="7"/>
  <c r="O109" i="7"/>
  <c r="K109" i="7"/>
  <c r="G109" i="7"/>
  <c r="E109" i="7"/>
  <c r="C109" i="7"/>
  <c r="O108" i="7"/>
  <c r="K108" i="7"/>
  <c r="G108" i="7"/>
  <c r="E108" i="7"/>
  <c r="C108" i="7"/>
  <c r="O107" i="7"/>
  <c r="K107" i="7"/>
  <c r="G107" i="7"/>
  <c r="E107" i="7"/>
  <c r="C107" i="7"/>
  <c r="O106" i="7"/>
  <c r="K106" i="7"/>
  <c r="G106" i="7"/>
  <c r="E106" i="7"/>
  <c r="C106" i="7"/>
  <c r="O105" i="7"/>
  <c r="K105" i="7"/>
  <c r="G105" i="7"/>
  <c r="C105" i="7"/>
  <c r="O104" i="7"/>
  <c r="K104" i="7"/>
  <c r="G104" i="7"/>
  <c r="C104" i="7"/>
  <c r="O103" i="7"/>
  <c r="K103" i="7"/>
  <c r="G103" i="7"/>
  <c r="C103" i="7"/>
  <c r="O102" i="7"/>
  <c r="K102" i="7"/>
  <c r="G102" i="7"/>
  <c r="E102" i="7"/>
  <c r="C102" i="7"/>
  <c r="O101" i="7"/>
  <c r="K101" i="7"/>
  <c r="G101" i="7"/>
  <c r="E101" i="7"/>
  <c r="C101" i="7"/>
  <c r="O100" i="7"/>
  <c r="K100" i="7"/>
  <c r="G100" i="7"/>
  <c r="E100" i="7"/>
  <c r="C100" i="7"/>
  <c r="O99" i="7"/>
  <c r="K99" i="7"/>
  <c r="G99" i="7"/>
  <c r="E99" i="7"/>
  <c r="C99" i="7"/>
  <c r="O98" i="7"/>
  <c r="K98" i="7"/>
  <c r="G98" i="7"/>
  <c r="E98" i="7"/>
  <c r="C98" i="7"/>
  <c r="O97" i="7"/>
  <c r="K97" i="7"/>
  <c r="G97" i="7"/>
  <c r="E97" i="7"/>
  <c r="C97" i="7"/>
  <c r="O96" i="7"/>
  <c r="K96" i="7"/>
  <c r="G96" i="7"/>
  <c r="E96" i="7"/>
  <c r="C96" i="7"/>
  <c r="O95" i="7"/>
  <c r="K95" i="7"/>
  <c r="G95" i="7"/>
  <c r="C95" i="7"/>
  <c r="O94" i="7"/>
  <c r="K94" i="7"/>
  <c r="G94" i="7"/>
  <c r="E94" i="7"/>
  <c r="C94" i="7"/>
  <c r="O93" i="7"/>
  <c r="K93" i="7"/>
  <c r="G93" i="7"/>
  <c r="E93" i="7"/>
  <c r="C93" i="7"/>
  <c r="O92" i="7"/>
  <c r="K92" i="7"/>
  <c r="G92" i="7"/>
  <c r="E92" i="7"/>
  <c r="C92" i="7"/>
  <c r="O91" i="7"/>
  <c r="K91" i="7"/>
  <c r="G91" i="7"/>
  <c r="E91" i="7"/>
  <c r="C91" i="7"/>
  <c r="O90" i="7"/>
  <c r="K90" i="7"/>
  <c r="G90" i="7"/>
  <c r="E90" i="7"/>
  <c r="C90" i="7"/>
  <c r="O89" i="7"/>
  <c r="K89" i="7"/>
  <c r="G89" i="7"/>
  <c r="E89" i="7"/>
  <c r="C89" i="7"/>
  <c r="O88" i="7"/>
  <c r="K88" i="7"/>
  <c r="G88" i="7"/>
  <c r="E88" i="7"/>
  <c r="C88" i="7"/>
  <c r="O87" i="7"/>
  <c r="K87" i="7"/>
  <c r="G87" i="7"/>
  <c r="E87" i="7"/>
  <c r="C87" i="7"/>
  <c r="O86" i="7"/>
  <c r="K86" i="7"/>
  <c r="G86" i="7"/>
  <c r="E86" i="7"/>
  <c r="C86" i="7"/>
  <c r="O85" i="7"/>
  <c r="K85" i="7"/>
  <c r="G85" i="7"/>
  <c r="E85" i="7"/>
  <c r="C85" i="7"/>
  <c r="O84" i="7"/>
  <c r="K84" i="7"/>
  <c r="G84" i="7"/>
  <c r="E84" i="7"/>
  <c r="C84" i="7"/>
  <c r="O83" i="7"/>
  <c r="K83" i="7"/>
  <c r="G83" i="7"/>
  <c r="E83" i="7"/>
  <c r="C83" i="7"/>
  <c r="O82" i="7"/>
  <c r="K82" i="7"/>
  <c r="G82" i="7"/>
  <c r="E82" i="7"/>
  <c r="C82" i="7"/>
  <c r="O81" i="7"/>
  <c r="K81" i="7"/>
  <c r="G81" i="7"/>
  <c r="C81" i="7"/>
  <c r="O80" i="7"/>
  <c r="K80" i="7"/>
  <c r="G80" i="7"/>
  <c r="E80" i="7"/>
  <c r="C80" i="7"/>
  <c r="O79" i="7"/>
  <c r="K79" i="7"/>
  <c r="G79" i="7"/>
  <c r="E79" i="7"/>
  <c r="C79" i="7"/>
  <c r="O78" i="7"/>
  <c r="K78" i="7"/>
  <c r="G78" i="7"/>
  <c r="E78" i="7"/>
  <c r="C78" i="7"/>
  <c r="O77" i="7"/>
  <c r="K77" i="7"/>
  <c r="G77" i="7"/>
  <c r="E77" i="7"/>
  <c r="C77" i="7"/>
  <c r="O76" i="7"/>
  <c r="K76" i="7"/>
  <c r="G76" i="7"/>
  <c r="C76" i="7"/>
  <c r="O75" i="7"/>
  <c r="K75" i="7"/>
  <c r="G75" i="7"/>
  <c r="E75" i="7"/>
  <c r="C75" i="7"/>
  <c r="O74" i="7"/>
  <c r="K74" i="7"/>
  <c r="G74" i="7"/>
  <c r="C74" i="7"/>
  <c r="O73" i="7"/>
  <c r="K73" i="7"/>
  <c r="G73" i="7"/>
  <c r="C73" i="7"/>
  <c r="O72" i="7"/>
  <c r="K72" i="7"/>
  <c r="G72" i="7"/>
  <c r="E72" i="7"/>
  <c r="C72" i="7"/>
  <c r="O71" i="7"/>
  <c r="K71" i="7"/>
  <c r="G71" i="7"/>
  <c r="E71" i="7"/>
  <c r="C71" i="7"/>
  <c r="O70" i="7"/>
  <c r="K70" i="7"/>
  <c r="G70" i="7"/>
  <c r="E70" i="7"/>
  <c r="C70" i="7"/>
  <c r="O69" i="7"/>
  <c r="K69" i="7"/>
  <c r="G69" i="7"/>
  <c r="E69" i="7"/>
  <c r="C69" i="7"/>
  <c r="O68" i="7"/>
  <c r="K68" i="7"/>
  <c r="G68" i="7"/>
  <c r="E68" i="7"/>
  <c r="C68" i="7"/>
  <c r="O67" i="7"/>
  <c r="K67" i="7"/>
  <c r="G67" i="7"/>
  <c r="E67" i="7"/>
  <c r="C67" i="7"/>
  <c r="O66" i="7"/>
  <c r="K66" i="7"/>
  <c r="G66" i="7"/>
  <c r="E66" i="7"/>
  <c r="C66" i="7"/>
  <c r="O65" i="7"/>
  <c r="K65" i="7"/>
  <c r="G65" i="7"/>
  <c r="C65" i="7"/>
  <c r="O64" i="7"/>
  <c r="K64" i="7"/>
  <c r="G64" i="7"/>
  <c r="E64" i="7"/>
  <c r="C64" i="7"/>
  <c r="O63" i="7"/>
  <c r="K63" i="7"/>
  <c r="G63" i="7"/>
  <c r="E63" i="7"/>
  <c r="C63" i="7"/>
  <c r="O62" i="7"/>
  <c r="K62" i="7"/>
  <c r="G62" i="7"/>
  <c r="E62" i="7"/>
  <c r="C62" i="7"/>
  <c r="O61" i="7"/>
  <c r="K61" i="7"/>
  <c r="G61" i="7"/>
  <c r="C61" i="7"/>
  <c r="O60" i="7"/>
  <c r="K60" i="7"/>
  <c r="G60" i="7"/>
  <c r="E60" i="7"/>
  <c r="C60" i="7"/>
  <c r="O59" i="7"/>
  <c r="K59" i="7"/>
  <c r="G59" i="7"/>
  <c r="E59" i="7"/>
  <c r="C59" i="7"/>
  <c r="O58" i="7"/>
  <c r="K58" i="7"/>
  <c r="G58" i="7"/>
  <c r="C58" i="7"/>
  <c r="O57" i="7"/>
  <c r="K57" i="7"/>
  <c r="G57" i="7"/>
  <c r="E57" i="7"/>
  <c r="C57" i="7"/>
  <c r="O56" i="7"/>
  <c r="K56" i="7"/>
  <c r="G56" i="7"/>
  <c r="C56" i="7"/>
  <c r="O55" i="7"/>
  <c r="K55" i="7"/>
  <c r="G55" i="7"/>
  <c r="C55" i="7"/>
  <c r="O54" i="7"/>
  <c r="K54" i="7"/>
  <c r="G54" i="7"/>
  <c r="E54" i="7"/>
  <c r="C54" i="7"/>
  <c r="O53" i="7"/>
  <c r="K53" i="7"/>
  <c r="G53" i="7"/>
  <c r="C53" i="7"/>
  <c r="O52" i="7"/>
  <c r="K52" i="7"/>
  <c r="G52" i="7"/>
  <c r="E52" i="7"/>
  <c r="C52" i="7"/>
  <c r="O51" i="7"/>
  <c r="K51" i="7"/>
  <c r="G51" i="7"/>
  <c r="E51" i="7"/>
  <c r="C51" i="7"/>
  <c r="O50" i="7"/>
  <c r="K50" i="7"/>
  <c r="G50" i="7"/>
  <c r="E50" i="7"/>
  <c r="C50" i="7"/>
  <c r="O49" i="7"/>
  <c r="K49" i="7"/>
  <c r="G49" i="7"/>
  <c r="E49" i="7"/>
  <c r="C49" i="7"/>
  <c r="O48" i="7"/>
  <c r="K48" i="7"/>
  <c r="G48" i="7"/>
  <c r="E48" i="7"/>
  <c r="C48" i="7"/>
  <c r="O47" i="7"/>
  <c r="K47" i="7"/>
  <c r="G47" i="7"/>
  <c r="E47" i="7"/>
  <c r="C47" i="7"/>
  <c r="O46" i="7"/>
  <c r="K46" i="7"/>
  <c r="G46" i="7"/>
  <c r="E46" i="7"/>
  <c r="C46" i="7"/>
  <c r="O45" i="7"/>
  <c r="K45" i="7"/>
  <c r="G45" i="7"/>
  <c r="C45" i="7"/>
  <c r="O44" i="7"/>
  <c r="K44" i="7"/>
  <c r="G44" i="7"/>
  <c r="E44" i="7"/>
  <c r="C44" i="7"/>
  <c r="O43" i="7"/>
  <c r="K43" i="7"/>
  <c r="G43" i="7"/>
  <c r="E43" i="7"/>
  <c r="C43" i="7"/>
  <c r="O42" i="7"/>
  <c r="K42" i="7"/>
  <c r="G42" i="7"/>
  <c r="E42" i="7"/>
  <c r="C42" i="7"/>
  <c r="O41" i="7"/>
  <c r="K41" i="7"/>
  <c r="G41" i="7"/>
  <c r="C41" i="7"/>
  <c r="O40" i="7"/>
  <c r="K40" i="7"/>
  <c r="G40" i="7"/>
  <c r="E40" i="7"/>
  <c r="C40" i="7"/>
  <c r="O39" i="7"/>
  <c r="K39" i="7"/>
  <c r="G39" i="7"/>
  <c r="E39" i="7"/>
  <c r="C39" i="7"/>
  <c r="O38" i="7"/>
  <c r="K38" i="7"/>
  <c r="G38" i="7"/>
  <c r="E38" i="7"/>
  <c r="C38" i="7"/>
  <c r="O37" i="7"/>
  <c r="K37" i="7"/>
  <c r="G37" i="7"/>
  <c r="E37" i="7"/>
  <c r="C37" i="7"/>
  <c r="O36" i="7"/>
  <c r="K36" i="7"/>
  <c r="G36" i="7"/>
  <c r="C36" i="7"/>
  <c r="O35" i="7"/>
  <c r="K35" i="7"/>
  <c r="G35" i="7"/>
  <c r="E35" i="7"/>
  <c r="C35" i="7"/>
  <c r="O34" i="7"/>
  <c r="K34" i="7"/>
  <c r="G34" i="7"/>
  <c r="E34" i="7"/>
  <c r="C34" i="7"/>
  <c r="O33" i="7"/>
  <c r="K33" i="7"/>
  <c r="G33" i="7"/>
  <c r="C33" i="7"/>
  <c r="O32" i="7"/>
  <c r="K32" i="7"/>
  <c r="G32" i="7"/>
  <c r="E32" i="7"/>
  <c r="C32" i="7"/>
  <c r="O31" i="7"/>
  <c r="K31" i="7"/>
  <c r="G31" i="7"/>
  <c r="C31" i="7"/>
  <c r="O30" i="7"/>
  <c r="K30" i="7"/>
  <c r="G30" i="7"/>
  <c r="C30" i="7"/>
  <c r="O29" i="7"/>
  <c r="K29" i="7"/>
  <c r="G29" i="7"/>
  <c r="E29" i="7"/>
  <c r="C29" i="7"/>
  <c r="O28" i="7"/>
  <c r="K28" i="7"/>
  <c r="G28" i="7"/>
  <c r="C28" i="7"/>
  <c r="O27" i="7"/>
  <c r="K27" i="7"/>
  <c r="G27" i="7"/>
  <c r="C27" i="7"/>
  <c r="O26" i="7"/>
  <c r="K26" i="7"/>
  <c r="G26" i="7"/>
  <c r="C26" i="7"/>
  <c r="O25" i="7"/>
  <c r="K25" i="7"/>
  <c r="G25" i="7"/>
  <c r="C25" i="7"/>
  <c r="O24" i="7"/>
  <c r="K24" i="7"/>
  <c r="G24" i="7"/>
  <c r="C24" i="7"/>
  <c r="O23" i="7"/>
  <c r="K23" i="7"/>
  <c r="G23" i="7"/>
  <c r="C23" i="7"/>
  <c r="O22" i="7"/>
  <c r="K22" i="7"/>
  <c r="G22" i="7"/>
  <c r="E22" i="7"/>
  <c r="C22" i="7"/>
  <c r="O21" i="7"/>
  <c r="K21" i="7"/>
  <c r="G21" i="7"/>
  <c r="C21" i="7"/>
  <c r="O20" i="7"/>
  <c r="K20" i="7"/>
  <c r="G20" i="7"/>
  <c r="C20" i="7"/>
  <c r="O19" i="7"/>
  <c r="K19" i="7"/>
  <c r="G19" i="7"/>
  <c r="C19" i="7"/>
  <c r="O18" i="7"/>
  <c r="K18" i="7"/>
  <c r="G18" i="7"/>
  <c r="E18" i="7"/>
  <c r="C18" i="7"/>
  <c r="O17" i="7"/>
  <c r="K17" i="7"/>
  <c r="G17" i="7"/>
  <c r="E17" i="7"/>
  <c r="C17" i="7"/>
  <c r="O16" i="7"/>
  <c r="K16" i="7"/>
  <c r="G16" i="7"/>
  <c r="C16" i="7"/>
  <c r="K15" i="7"/>
  <c r="G15" i="7"/>
  <c r="E15" i="7"/>
  <c r="C15" i="7"/>
  <c r="R14" i="7"/>
  <c r="P14" i="7"/>
  <c r="K14" i="7"/>
  <c r="G14" i="7"/>
  <c r="E14" i="7"/>
  <c r="C14" i="7"/>
  <c r="Q13" i="7"/>
  <c r="O13" i="7"/>
  <c r="K13" i="7"/>
  <c r="G13" i="7"/>
  <c r="E13" i="7"/>
  <c r="C13" i="7"/>
  <c r="Q12" i="7"/>
  <c r="O12" i="7"/>
  <c r="K12" i="7"/>
  <c r="G12" i="7"/>
  <c r="E12" i="7"/>
  <c r="Q11" i="7"/>
  <c r="O11" i="7"/>
  <c r="K11" i="7"/>
  <c r="G11" i="7"/>
  <c r="E11" i="7"/>
  <c r="R10" i="7"/>
  <c r="K10" i="7"/>
  <c r="G10" i="7"/>
  <c r="E10" i="7"/>
  <c r="C10" i="7"/>
  <c r="R9" i="7"/>
  <c r="Q9" i="7"/>
  <c r="P9" i="7"/>
  <c r="O9" i="7"/>
  <c r="K9" i="7"/>
  <c r="G9" i="7"/>
  <c r="E9" i="7"/>
  <c r="C9" i="7"/>
  <c r="R8" i="7"/>
  <c r="P8" i="7"/>
  <c r="K8" i="7"/>
  <c r="G8" i="7"/>
  <c r="E8" i="7"/>
  <c r="C8" i="7"/>
  <c r="R7" i="7"/>
  <c r="K7" i="7"/>
  <c r="G7" i="7"/>
  <c r="E7" i="7"/>
  <c r="C7" i="7"/>
  <c r="R6" i="7"/>
  <c r="K6" i="7"/>
  <c r="G6" i="7"/>
  <c r="E6" i="7"/>
  <c r="C6" i="7"/>
  <c r="R5" i="7"/>
  <c r="K5" i="7"/>
  <c r="G5" i="7"/>
  <c r="E5" i="7"/>
  <c r="C5" i="7"/>
  <c r="R4" i="7"/>
  <c r="K4" i="7"/>
  <c r="G4" i="7"/>
  <c r="E4" i="7"/>
  <c r="C4" i="7"/>
  <c r="R3" i="7"/>
  <c r="K3" i="7"/>
  <c r="G3" i="7"/>
  <c r="E3" i="7"/>
  <c r="C3" i="7"/>
  <c r="R2" i="7"/>
  <c r="K2" i="7"/>
  <c r="G2" i="7"/>
  <c r="E2" i="7"/>
  <c r="C2" i="7"/>
  <c r="F792" i="6"/>
  <c r="E792" i="6"/>
  <c r="D792" i="6"/>
  <c r="F791" i="6"/>
  <c r="E791" i="6"/>
  <c r="D791" i="6"/>
  <c r="F790" i="6"/>
  <c r="E790" i="6"/>
  <c r="D790" i="6"/>
  <c r="F789" i="6"/>
  <c r="E789" i="6"/>
  <c r="D789" i="6"/>
  <c r="F788" i="6"/>
  <c r="E788" i="6"/>
  <c r="D788" i="6"/>
  <c r="F787" i="6"/>
  <c r="E787" i="6"/>
  <c r="D787" i="6"/>
  <c r="F786" i="6"/>
  <c r="E786" i="6"/>
  <c r="D786" i="6"/>
  <c r="F785" i="6"/>
  <c r="E785" i="6"/>
  <c r="D785" i="6"/>
  <c r="F784" i="6"/>
  <c r="E784" i="6"/>
  <c r="D784" i="6"/>
  <c r="F783" i="6"/>
  <c r="E783" i="6"/>
  <c r="D783" i="6"/>
  <c r="F782" i="6"/>
  <c r="E782" i="6"/>
  <c r="D782" i="6"/>
  <c r="F781" i="6"/>
  <c r="E781" i="6"/>
  <c r="D781" i="6"/>
  <c r="F780" i="6"/>
  <c r="E780" i="6"/>
  <c r="D780" i="6"/>
  <c r="F779" i="6"/>
  <c r="E779" i="6"/>
  <c r="D779" i="6"/>
  <c r="F778" i="6"/>
  <c r="E778" i="6"/>
  <c r="D778" i="6"/>
  <c r="A778" i="6"/>
  <c r="F777" i="6"/>
  <c r="E777" i="6"/>
  <c r="D777" i="6"/>
  <c r="F776" i="6"/>
  <c r="E776" i="6"/>
  <c r="D776" i="6"/>
  <c r="F775" i="6"/>
  <c r="E775" i="6"/>
  <c r="D775" i="6"/>
  <c r="F774" i="6"/>
  <c r="E774" i="6"/>
  <c r="D774" i="6"/>
  <c r="F773" i="6"/>
  <c r="E773" i="6"/>
  <c r="D773" i="6"/>
  <c r="F772" i="6"/>
  <c r="E772" i="6"/>
  <c r="D772" i="6"/>
  <c r="F771" i="6"/>
  <c r="E771" i="6"/>
  <c r="D771" i="6"/>
  <c r="F770" i="6"/>
  <c r="E770" i="6"/>
  <c r="D770" i="6"/>
  <c r="F769" i="6"/>
  <c r="E769" i="6"/>
  <c r="D769" i="6"/>
  <c r="F768" i="6"/>
  <c r="E768" i="6"/>
  <c r="D768" i="6"/>
  <c r="F767" i="6"/>
  <c r="E767" i="6"/>
  <c r="D767" i="6"/>
  <c r="F766" i="6"/>
  <c r="E766" i="6"/>
  <c r="D766" i="6"/>
  <c r="F765" i="6"/>
  <c r="E765" i="6"/>
  <c r="D765" i="6"/>
  <c r="F764" i="6"/>
  <c r="E764" i="6"/>
  <c r="D764" i="6"/>
  <c r="F763" i="6"/>
  <c r="E763" i="6"/>
  <c r="D763" i="6"/>
  <c r="F762" i="6"/>
  <c r="E762" i="6"/>
  <c r="D762" i="6"/>
  <c r="F761" i="6"/>
  <c r="E761" i="6"/>
  <c r="D761" i="6"/>
  <c r="F760" i="6"/>
  <c r="E760" i="6"/>
  <c r="D760" i="6"/>
  <c r="F759" i="6"/>
  <c r="E759" i="6"/>
  <c r="D759" i="6"/>
  <c r="F758" i="6"/>
  <c r="E758" i="6"/>
  <c r="D758" i="6"/>
  <c r="A758" i="6"/>
  <c r="F757" i="6"/>
  <c r="E757" i="6"/>
  <c r="D757" i="6"/>
  <c r="F756" i="6"/>
  <c r="E756" i="6"/>
  <c r="D756" i="6"/>
  <c r="F755" i="6"/>
  <c r="E755" i="6"/>
  <c r="D755" i="6"/>
  <c r="F754" i="6"/>
  <c r="E754" i="6"/>
  <c r="D754" i="6"/>
  <c r="F753" i="6"/>
  <c r="E753" i="6"/>
  <c r="D753" i="6"/>
  <c r="F752" i="6"/>
  <c r="E752" i="6"/>
  <c r="D752" i="6"/>
  <c r="F751" i="6"/>
  <c r="E751" i="6"/>
  <c r="D751" i="6"/>
  <c r="F750" i="6"/>
  <c r="E750" i="6"/>
  <c r="D750" i="6"/>
  <c r="F749" i="6"/>
  <c r="E749" i="6"/>
  <c r="D749" i="6"/>
  <c r="F748" i="6"/>
  <c r="E748" i="6"/>
  <c r="D748" i="6"/>
  <c r="F747" i="6"/>
  <c r="E747" i="6"/>
  <c r="D747" i="6"/>
  <c r="F746" i="6"/>
  <c r="E746" i="6"/>
  <c r="D746" i="6"/>
  <c r="F745" i="6"/>
  <c r="E745" i="6"/>
  <c r="D745" i="6"/>
  <c r="F744" i="6"/>
  <c r="E744" i="6"/>
  <c r="D744" i="6"/>
  <c r="F743" i="6"/>
  <c r="E743" i="6"/>
  <c r="D743" i="6"/>
  <c r="F742" i="6"/>
  <c r="E742" i="6"/>
  <c r="D742" i="6"/>
  <c r="F741" i="6"/>
  <c r="E741" i="6"/>
  <c r="D741" i="6"/>
  <c r="F740" i="6"/>
  <c r="E740" i="6"/>
  <c r="D740" i="6"/>
  <c r="F739" i="6"/>
  <c r="E739" i="6"/>
  <c r="D739" i="6"/>
  <c r="F738" i="6"/>
  <c r="E738" i="6"/>
  <c r="D738" i="6"/>
  <c r="F737" i="6"/>
  <c r="E737" i="6"/>
  <c r="D737" i="6"/>
  <c r="F736" i="6"/>
  <c r="E736" i="6"/>
  <c r="D736" i="6"/>
  <c r="F735" i="6"/>
  <c r="E735" i="6"/>
  <c r="D735" i="6"/>
  <c r="F734" i="6"/>
  <c r="E734" i="6"/>
  <c r="D734" i="6"/>
  <c r="F733" i="6"/>
  <c r="E733" i="6"/>
  <c r="D733" i="6"/>
  <c r="F732" i="6"/>
  <c r="E732" i="6"/>
  <c r="D732" i="6"/>
  <c r="F731" i="6"/>
  <c r="E731" i="6"/>
  <c r="D731" i="6"/>
  <c r="F730" i="6"/>
  <c r="E730" i="6"/>
  <c r="D730" i="6"/>
  <c r="F729" i="6"/>
  <c r="E729" i="6"/>
  <c r="D729" i="6"/>
  <c r="A729" i="6"/>
  <c r="F728" i="6"/>
  <c r="E728" i="6"/>
  <c r="D728" i="6"/>
  <c r="F727" i="6"/>
  <c r="E727" i="6"/>
  <c r="D727" i="6"/>
  <c r="F726" i="6"/>
  <c r="E726" i="6"/>
  <c r="D726" i="6"/>
  <c r="F725" i="6"/>
  <c r="E725" i="6"/>
  <c r="D725" i="6"/>
  <c r="F724" i="6"/>
  <c r="E724" i="6"/>
  <c r="D724" i="6"/>
  <c r="F723" i="6"/>
  <c r="E723" i="6"/>
  <c r="D723" i="6"/>
  <c r="F722" i="6"/>
  <c r="E722" i="6"/>
  <c r="D722" i="6"/>
  <c r="F721" i="6"/>
  <c r="E721" i="6"/>
  <c r="D721" i="6"/>
  <c r="F720" i="6"/>
  <c r="E720" i="6"/>
  <c r="D720" i="6"/>
  <c r="F719" i="6"/>
  <c r="E719" i="6"/>
  <c r="D719" i="6"/>
  <c r="F718" i="6"/>
  <c r="E718" i="6"/>
  <c r="D718" i="6"/>
  <c r="F717" i="6"/>
  <c r="E717" i="6"/>
  <c r="D717" i="6"/>
  <c r="F716" i="6"/>
  <c r="E716" i="6"/>
  <c r="D716" i="6"/>
  <c r="F715" i="6"/>
  <c r="E715" i="6"/>
  <c r="D715" i="6"/>
  <c r="F714" i="6"/>
  <c r="E714" i="6"/>
  <c r="D714" i="6"/>
  <c r="F713" i="6"/>
  <c r="E713" i="6"/>
  <c r="D713" i="6"/>
  <c r="F712" i="6"/>
  <c r="E712" i="6"/>
  <c r="D712" i="6"/>
  <c r="F711" i="6"/>
  <c r="E711" i="6"/>
  <c r="D711" i="6"/>
  <c r="F710" i="6"/>
  <c r="E710" i="6"/>
  <c r="D710" i="6"/>
  <c r="F709" i="6"/>
  <c r="E709" i="6"/>
  <c r="D709" i="6"/>
  <c r="F708" i="6"/>
  <c r="E708" i="6"/>
  <c r="D708" i="6"/>
  <c r="F707" i="6"/>
  <c r="E707" i="6"/>
  <c r="D707" i="6"/>
  <c r="F706" i="6"/>
  <c r="E706" i="6"/>
  <c r="D706" i="6"/>
  <c r="A706" i="6"/>
  <c r="F705" i="6"/>
  <c r="E705" i="6"/>
  <c r="D705" i="6"/>
  <c r="F704" i="6"/>
  <c r="E704" i="6"/>
  <c r="D704" i="6"/>
  <c r="F703" i="6"/>
  <c r="E703" i="6"/>
  <c r="D703" i="6"/>
  <c r="F702" i="6"/>
  <c r="E702" i="6"/>
  <c r="D702" i="6"/>
  <c r="F701" i="6"/>
  <c r="E701" i="6"/>
  <c r="D701" i="6"/>
  <c r="F700" i="6"/>
  <c r="E700" i="6"/>
  <c r="D700" i="6"/>
  <c r="F699" i="6"/>
  <c r="E699" i="6"/>
  <c r="D699" i="6"/>
  <c r="F698" i="6"/>
  <c r="E698" i="6"/>
  <c r="D698" i="6"/>
  <c r="F697" i="6"/>
  <c r="E697" i="6"/>
  <c r="D697" i="6"/>
  <c r="A697" i="6"/>
  <c r="F696" i="6"/>
  <c r="E696" i="6"/>
  <c r="D696" i="6"/>
  <c r="F695" i="6"/>
  <c r="E695" i="6"/>
  <c r="D695" i="6"/>
  <c r="F694" i="6"/>
  <c r="E694" i="6"/>
  <c r="D694" i="6"/>
  <c r="F693" i="6"/>
  <c r="E693" i="6"/>
  <c r="D693" i="6"/>
  <c r="F692" i="6"/>
  <c r="E692" i="6"/>
  <c r="D692" i="6"/>
  <c r="F691" i="6"/>
  <c r="E691" i="6"/>
  <c r="D691" i="6"/>
  <c r="F690" i="6"/>
  <c r="E690" i="6"/>
  <c r="D690" i="6"/>
  <c r="F689" i="6"/>
  <c r="E689" i="6"/>
  <c r="D689" i="6"/>
  <c r="F688" i="6"/>
  <c r="E688" i="6"/>
  <c r="D688" i="6"/>
  <c r="F687" i="6"/>
  <c r="E687" i="6"/>
  <c r="D687" i="6"/>
  <c r="F686" i="6"/>
  <c r="E686" i="6"/>
  <c r="D686" i="6"/>
  <c r="F685" i="6"/>
  <c r="E685" i="6"/>
  <c r="D685" i="6"/>
  <c r="F684" i="6"/>
  <c r="E684" i="6"/>
  <c r="D684" i="6"/>
  <c r="F683" i="6"/>
  <c r="E683" i="6"/>
  <c r="D683" i="6"/>
  <c r="F682" i="6"/>
  <c r="E682" i="6"/>
  <c r="D682" i="6"/>
  <c r="F681" i="6"/>
  <c r="E681" i="6"/>
  <c r="D681" i="6"/>
  <c r="F680" i="6"/>
  <c r="E680" i="6"/>
  <c r="D680" i="6"/>
  <c r="F679" i="6"/>
  <c r="E679" i="6"/>
  <c r="D679" i="6"/>
  <c r="F678" i="6"/>
  <c r="E678" i="6"/>
  <c r="D678" i="6"/>
  <c r="F677" i="6"/>
  <c r="E677" i="6"/>
  <c r="D677" i="6"/>
  <c r="F676" i="6"/>
  <c r="E676" i="6"/>
  <c r="D676" i="6"/>
  <c r="F675" i="6"/>
  <c r="E675" i="6"/>
  <c r="D675" i="6"/>
  <c r="F674" i="6"/>
  <c r="E674" i="6"/>
  <c r="D674" i="6"/>
  <c r="F673" i="6"/>
  <c r="E673" i="6"/>
  <c r="D673" i="6"/>
  <c r="F672" i="6"/>
  <c r="E672" i="6"/>
  <c r="D672" i="6"/>
  <c r="F671" i="6"/>
  <c r="E671" i="6"/>
  <c r="D671" i="6"/>
  <c r="F670" i="6"/>
  <c r="E670" i="6"/>
  <c r="D670" i="6"/>
  <c r="F669" i="6"/>
  <c r="E669" i="6"/>
  <c r="D669" i="6"/>
  <c r="F307" i="6"/>
  <c r="E307" i="6"/>
  <c r="D307" i="6"/>
  <c r="A307" i="6"/>
  <c r="F306" i="6"/>
  <c r="E306" i="6"/>
  <c r="D306" i="6"/>
  <c r="A306" i="6"/>
  <c r="F305" i="6"/>
  <c r="E305" i="6"/>
  <c r="D305" i="6"/>
  <c r="A305" i="6"/>
  <c r="F304" i="6"/>
  <c r="E304" i="6"/>
  <c r="D304" i="6"/>
  <c r="A304" i="6"/>
  <c r="F303" i="6"/>
  <c r="E303" i="6"/>
  <c r="D303" i="6"/>
  <c r="A303" i="6"/>
  <c r="F302" i="6"/>
  <c r="E302" i="6"/>
  <c r="D302" i="6"/>
  <c r="A302" i="6"/>
  <c r="F301" i="6"/>
  <c r="E301" i="6"/>
  <c r="D301" i="6"/>
  <c r="A301" i="6"/>
  <c r="F300" i="6"/>
  <c r="E300" i="6"/>
  <c r="D300" i="6"/>
  <c r="A300" i="6"/>
  <c r="F299" i="6"/>
  <c r="E299" i="6"/>
  <c r="D299" i="6"/>
  <c r="A299" i="6"/>
  <c r="F298" i="6"/>
  <c r="E298" i="6"/>
  <c r="D298" i="6"/>
  <c r="A298" i="6"/>
  <c r="F297" i="6"/>
  <c r="E297" i="6"/>
  <c r="D297" i="6"/>
  <c r="A297" i="6"/>
  <c r="F296" i="6"/>
  <c r="E296" i="6"/>
  <c r="D296" i="6"/>
  <c r="A296" i="6"/>
  <c r="F295" i="6"/>
  <c r="E295" i="6"/>
  <c r="D295" i="6"/>
  <c r="A295" i="6"/>
  <c r="F294" i="6"/>
  <c r="E294" i="6"/>
  <c r="D294" i="6"/>
  <c r="A294" i="6"/>
  <c r="F293" i="6"/>
  <c r="E293" i="6"/>
  <c r="D293" i="6"/>
  <c r="A293" i="6"/>
  <c r="F292" i="6"/>
  <c r="E292" i="6"/>
  <c r="D292" i="6"/>
  <c r="A292" i="6"/>
  <c r="F291" i="6"/>
  <c r="E291" i="6"/>
  <c r="D291" i="6"/>
  <c r="A291" i="6"/>
  <c r="F290" i="6"/>
  <c r="E290" i="6"/>
  <c r="D290" i="6"/>
  <c r="A290" i="6"/>
  <c r="F229" i="6"/>
  <c r="E229" i="6"/>
  <c r="D229" i="6"/>
  <c r="A229" i="6"/>
  <c r="F228" i="6"/>
  <c r="E228" i="6"/>
  <c r="D228" i="6"/>
  <c r="A228" i="6"/>
  <c r="F227" i="6"/>
  <c r="E227" i="6"/>
  <c r="D227" i="6"/>
  <c r="A227" i="6"/>
  <c r="F226" i="6"/>
  <c r="E226" i="6"/>
  <c r="D226" i="6"/>
  <c r="A226" i="6"/>
  <c r="F225" i="6"/>
  <c r="E225" i="6"/>
  <c r="D225" i="6"/>
  <c r="A225" i="6"/>
  <c r="F224" i="6"/>
  <c r="E224" i="6"/>
  <c r="D224" i="6"/>
  <c r="A224" i="6"/>
  <c r="F223" i="6"/>
  <c r="E223" i="6"/>
  <c r="D223" i="6"/>
  <c r="A223" i="6"/>
  <c r="F222" i="6"/>
  <c r="E222" i="6"/>
  <c r="D222" i="6"/>
  <c r="A222" i="6"/>
  <c r="F221" i="6"/>
  <c r="E221" i="6"/>
  <c r="D221" i="6"/>
  <c r="A221" i="6"/>
  <c r="F220" i="6"/>
  <c r="E220" i="6"/>
  <c r="D220" i="6"/>
  <c r="A220" i="6"/>
  <c r="F219" i="6"/>
  <c r="E219" i="6"/>
  <c r="D219" i="6"/>
  <c r="A219" i="6"/>
  <c r="F218" i="6"/>
  <c r="E218" i="6"/>
  <c r="D218" i="6"/>
  <c r="A218" i="6"/>
  <c r="F217" i="6"/>
  <c r="E217" i="6"/>
  <c r="D217" i="6"/>
  <c r="A217" i="6"/>
  <c r="F216" i="6"/>
  <c r="E216" i="6"/>
  <c r="D216" i="6"/>
  <c r="A216" i="6"/>
  <c r="F215" i="6"/>
  <c r="E215" i="6"/>
  <c r="D215" i="6"/>
  <c r="A215" i="6"/>
  <c r="F214" i="6"/>
  <c r="E214" i="6"/>
  <c r="D214" i="6"/>
  <c r="A214" i="6"/>
  <c r="F213" i="6"/>
  <c r="E213" i="6"/>
  <c r="D213" i="6"/>
  <c r="A213" i="6"/>
  <c r="F212" i="6"/>
  <c r="E212" i="6"/>
  <c r="D212" i="6"/>
  <c r="A212" i="6"/>
  <c r="F211" i="6"/>
  <c r="E211" i="6"/>
  <c r="D211" i="6"/>
  <c r="A211" i="6"/>
  <c r="F210" i="6"/>
  <c r="E210" i="6"/>
  <c r="D210" i="6"/>
  <c r="A210" i="6"/>
  <c r="F209" i="6"/>
  <c r="E209" i="6"/>
  <c r="D209" i="6"/>
  <c r="A209" i="6"/>
  <c r="F208" i="6"/>
  <c r="E208" i="6"/>
  <c r="D208" i="6"/>
  <c r="A208" i="6"/>
  <c r="F207" i="6"/>
  <c r="E207" i="6"/>
  <c r="D207" i="6"/>
  <c r="A207" i="6"/>
  <c r="F206" i="6"/>
  <c r="E206" i="6"/>
  <c r="D206" i="6"/>
  <c r="A206" i="6"/>
  <c r="F205" i="6"/>
  <c r="E205" i="6"/>
  <c r="D205" i="6"/>
  <c r="A205" i="6"/>
  <c r="F204" i="6"/>
  <c r="E204" i="6"/>
  <c r="D204" i="6"/>
  <c r="A204" i="6"/>
  <c r="F203" i="6"/>
  <c r="E203" i="6"/>
  <c r="D203" i="6"/>
  <c r="A203" i="6"/>
  <c r="F202" i="6"/>
  <c r="E202" i="6"/>
  <c r="D202" i="6"/>
  <c r="A202" i="6"/>
  <c r="F201" i="6"/>
  <c r="E201" i="6"/>
  <c r="D201" i="6"/>
  <c r="A201" i="6"/>
  <c r="F200" i="6"/>
  <c r="E200" i="6"/>
  <c r="D200" i="6"/>
  <c r="A200" i="6"/>
  <c r="F199" i="6"/>
  <c r="E199" i="6"/>
  <c r="D199" i="6"/>
  <c r="A199" i="6"/>
  <c r="F198" i="6"/>
  <c r="E198" i="6"/>
  <c r="D198" i="6"/>
  <c r="A198" i="6"/>
  <c r="F197" i="6"/>
  <c r="E197" i="6"/>
  <c r="D197" i="6"/>
  <c r="A197" i="6"/>
  <c r="F196" i="6"/>
  <c r="E196" i="6"/>
  <c r="D196" i="6"/>
  <c r="A196" i="6"/>
  <c r="F195" i="6"/>
  <c r="E195" i="6"/>
  <c r="D195" i="6"/>
  <c r="A195" i="6"/>
  <c r="F194" i="6"/>
  <c r="E194" i="6"/>
  <c r="D194" i="6"/>
  <c r="A194" i="6"/>
  <c r="AA17" i="6"/>
  <c r="S17" i="6" s="1"/>
  <c r="U17" i="6" s="1"/>
  <c r="AA16" i="6"/>
  <c r="S16" i="6" s="1"/>
  <c r="U16" i="6" s="1"/>
  <c r="S14" i="7" s="1"/>
  <c r="E15" i="6"/>
  <c r="E14" i="6"/>
  <c r="C12" i="7" s="1"/>
  <c r="E13" i="6"/>
  <c r="C11" i="7" s="1"/>
  <c r="AA12" i="6"/>
  <c r="O12" i="6" s="1"/>
  <c r="Q10" i="7" s="1"/>
  <c r="R12" i="6"/>
  <c r="P10" i="7" s="1"/>
  <c r="AA10" i="6"/>
  <c r="O10" i="6"/>
  <c r="Q8" i="7" s="1"/>
  <c r="AA9" i="6"/>
  <c r="S9" i="6" s="1"/>
  <c r="U9" i="6" s="1"/>
  <c r="S7" i="7" s="1"/>
  <c r="V9" i="6"/>
  <c r="T7" i="7" s="1"/>
  <c r="R9" i="6"/>
  <c r="P7" i="7" s="1"/>
  <c r="AA8" i="6"/>
  <c r="O8" i="6" s="1"/>
  <c r="V8" i="6"/>
  <c r="T6" i="7" s="1"/>
  <c r="S8" i="6"/>
  <c r="U8" i="6" s="1"/>
  <c r="S6" i="7" s="1"/>
  <c r="R8" i="6"/>
  <c r="P6" i="7" s="1"/>
  <c r="AA7" i="6"/>
  <c r="O7" i="6" s="1"/>
  <c r="V7" i="6"/>
  <c r="T5" i="7" s="1"/>
  <c r="R7" i="6"/>
  <c r="P5" i="7" s="1"/>
  <c r="AA6" i="6"/>
  <c r="O6" i="6" s="1"/>
  <c r="V6" i="6"/>
  <c r="T4" i="7" s="1"/>
  <c r="S6" i="6"/>
  <c r="U6" i="6" s="1"/>
  <c r="S4" i="7" s="1"/>
  <c r="R6" i="6"/>
  <c r="P4" i="7" s="1"/>
  <c r="AA5" i="6"/>
  <c r="S5" i="6" s="1"/>
  <c r="V5" i="6"/>
  <c r="T3" i="7" s="1"/>
  <c r="R5" i="6"/>
  <c r="P3" i="7" s="1"/>
  <c r="AA4" i="6"/>
  <c r="O4" i="6" s="1"/>
  <c r="V4" i="6"/>
  <c r="T2" i="7" s="1"/>
  <c r="S4" i="6"/>
  <c r="U4" i="6" s="1"/>
  <c r="S2" i="7" s="1"/>
  <c r="R4" i="6"/>
  <c r="P2" i="7" s="1"/>
  <c r="Z1" i="6"/>
  <c r="A44" i="5"/>
  <c r="A43" i="5"/>
  <c r="G42" i="8" s="1"/>
  <c r="A42" i="5"/>
  <c r="G41" i="8" s="1"/>
  <c r="A41" i="5"/>
  <c r="G40" i="8" s="1"/>
  <c r="A40" i="5"/>
  <c r="G39" i="8" s="1"/>
  <c r="A39" i="5"/>
  <c r="G38" i="8" s="1"/>
  <c r="A38" i="5"/>
  <c r="G37" i="8" s="1"/>
  <c r="A37" i="5"/>
  <c r="A36" i="5"/>
  <c r="G35" i="8" s="1"/>
  <c r="A35" i="5"/>
  <c r="G34" i="8" s="1"/>
  <c r="A34" i="5"/>
  <c r="G33" i="8" s="1"/>
  <c r="A33" i="5"/>
  <c r="G32" i="8" s="1"/>
  <c r="A32" i="5"/>
  <c r="G31" i="8" s="1"/>
  <c r="A31" i="5"/>
  <c r="G30" i="8" s="1"/>
  <c r="A30" i="5"/>
  <c r="G29" i="8" s="1"/>
  <c r="A29" i="5"/>
  <c r="G28" i="8" s="1"/>
  <c r="A28" i="5"/>
  <c r="G27" i="8" s="1"/>
  <c r="A27" i="5"/>
  <c r="A26" i="5"/>
  <c r="G25" i="8" s="1"/>
  <c r="A25" i="5"/>
  <c r="G24" i="8" s="1"/>
  <c r="A24" i="5"/>
  <c r="G23" i="8" s="1"/>
  <c r="A23" i="5"/>
  <c r="G22" i="8" s="1"/>
  <c r="A22" i="5"/>
  <c r="G21" i="8" s="1"/>
  <c r="A21" i="5"/>
  <c r="G20" i="8" s="1"/>
  <c r="A20" i="5"/>
  <c r="A19" i="5"/>
  <c r="G18" i="8" s="1"/>
  <c r="A18" i="5"/>
  <c r="G17" i="8" s="1"/>
  <c r="A17" i="5"/>
  <c r="G16" i="8" s="1"/>
  <c r="A16" i="5"/>
  <c r="G15" i="8" s="1"/>
  <c r="A15" i="5"/>
  <c r="G14" i="8" s="1"/>
  <c r="A14" i="5"/>
  <c r="G13" i="8" s="1"/>
  <c r="A13" i="5"/>
  <c r="G12" i="8" s="1"/>
  <c r="A12" i="5"/>
  <c r="G11" i="8" s="1"/>
  <c r="A11" i="5"/>
  <c r="G10" i="8" s="1"/>
  <c r="A10" i="5"/>
  <c r="G9" i="8" s="1"/>
  <c r="A9" i="5"/>
  <c r="G8" i="8" s="1"/>
  <c r="A8" i="5"/>
  <c r="G7" i="8" s="1"/>
  <c r="A7" i="5"/>
  <c r="G6" i="8" s="1"/>
  <c r="A6" i="5"/>
  <c r="G5" i="8" s="1"/>
  <c r="A5" i="5"/>
  <c r="G4" i="8" s="1"/>
  <c r="A4" i="5"/>
  <c r="G3" i="8" s="1"/>
  <c r="A3" i="5"/>
  <c r="G2" i="8" s="1"/>
  <c r="F860" i="4"/>
  <c r="E860" i="4"/>
  <c r="D860" i="4"/>
  <c r="F859" i="4"/>
  <c r="E859" i="4"/>
  <c r="D859" i="4"/>
  <c r="F858" i="4"/>
  <c r="E858" i="4"/>
  <c r="D858" i="4"/>
  <c r="A858" i="4"/>
  <c r="F857" i="4"/>
  <c r="E857" i="4"/>
  <c r="D857" i="4"/>
  <c r="F856" i="4"/>
  <c r="E856" i="4"/>
  <c r="D856" i="4"/>
  <c r="F855" i="4"/>
  <c r="E855" i="4"/>
  <c r="D855" i="4"/>
  <c r="F854" i="4"/>
  <c r="E854" i="4"/>
  <c r="D854" i="4"/>
  <c r="A854" i="4"/>
  <c r="F853" i="4"/>
  <c r="E853" i="4"/>
  <c r="D853" i="4"/>
  <c r="F852" i="4"/>
  <c r="E852" i="4"/>
  <c r="D852" i="4"/>
  <c r="F851" i="4"/>
  <c r="E851" i="4"/>
  <c r="D851" i="4"/>
  <c r="F850" i="4"/>
  <c r="E850" i="4"/>
  <c r="D850" i="4"/>
  <c r="A850" i="4"/>
  <c r="F849" i="4"/>
  <c r="E849" i="4"/>
  <c r="D849" i="4"/>
  <c r="F848" i="4"/>
  <c r="E848" i="4"/>
  <c r="D848" i="4"/>
  <c r="F847" i="4"/>
  <c r="E847" i="4"/>
  <c r="D847" i="4"/>
  <c r="F846" i="4"/>
  <c r="E846" i="4"/>
  <c r="D846" i="4"/>
  <c r="A846" i="4"/>
  <c r="F845" i="4"/>
  <c r="E845" i="4"/>
  <c r="D845" i="4"/>
  <c r="F844" i="4"/>
  <c r="E844" i="4"/>
  <c r="D844" i="4"/>
  <c r="F843" i="4"/>
  <c r="E843" i="4"/>
  <c r="D843" i="4"/>
  <c r="F842" i="4"/>
  <c r="E842" i="4"/>
  <c r="D842" i="4"/>
  <c r="A842" i="4"/>
  <c r="F841" i="4"/>
  <c r="E841" i="4"/>
  <c r="D841" i="4"/>
  <c r="F840" i="4"/>
  <c r="E840" i="4"/>
  <c r="D840" i="4"/>
  <c r="F839" i="4"/>
  <c r="E839" i="4"/>
  <c r="D839" i="4"/>
  <c r="F838" i="4"/>
  <c r="E838" i="4"/>
  <c r="D838" i="4"/>
  <c r="A838" i="4"/>
  <c r="F837" i="4"/>
  <c r="E837" i="4"/>
  <c r="D837" i="4"/>
  <c r="F836" i="4"/>
  <c r="E836" i="4"/>
  <c r="D836" i="4"/>
  <c r="F835" i="4"/>
  <c r="E835" i="4"/>
  <c r="D835" i="4"/>
  <c r="F834" i="4"/>
  <c r="E834" i="4"/>
  <c r="D834" i="4"/>
  <c r="A834" i="4"/>
  <c r="F833" i="4"/>
  <c r="E833" i="4"/>
  <c r="D833" i="4"/>
  <c r="F832" i="4"/>
  <c r="E832" i="4"/>
  <c r="D832" i="4"/>
  <c r="F831" i="4"/>
  <c r="E831" i="4"/>
  <c r="D831" i="4"/>
  <c r="F830" i="4"/>
  <c r="E830" i="4"/>
  <c r="D830" i="4"/>
  <c r="A830" i="4"/>
  <c r="F829" i="4"/>
  <c r="E829" i="4"/>
  <c r="D829" i="4"/>
  <c r="F828" i="4"/>
  <c r="E828" i="4"/>
  <c r="D828" i="4"/>
  <c r="F827" i="4"/>
  <c r="E827" i="4"/>
  <c r="D827" i="4"/>
  <c r="F826" i="4"/>
  <c r="E826" i="4"/>
  <c r="D826" i="4"/>
  <c r="A826" i="4"/>
  <c r="F825" i="4"/>
  <c r="E825" i="4"/>
  <c r="D825" i="4"/>
  <c r="F824" i="4"/>
  <c r="E824" i="4"/>
  <c r="D824" i="4"/>
  <c r="F823" i="4"/>
  <c r="E823" i="4"/>
  <c r="D823" i="4"/>
  <c r="F822" i="4"/>
  <c r="E822" i="4"/>
  <c r="D822" i="4"/>
  <c r="A822" i="4"/>
  <c r="F821" i="4"/>
  <c r="E821" i="4"/>
  <c r="D821" i="4"/>
  <c r="F820" i="4"/>
  <c r="E820" i="4"/>
  <c r="D820" i="4"/>
  <c r="F819" i="4"/>
  <c r="E819" i="4"/>
  <c r="D819" i="4"/>
  <c r="F818" i="4"/>
  <c r="E818" i="4"/>
  <c r="D818" i="4"/>
  <c r="A818" i="4"/>
  <c r="F817" i="4"/>
  <c r="E817" i="4"/>
  <c r="D817" i="4"/>
  <c r="F816" i="4"/>
  <c r="E816" i="4"/>
  <c r="D816" i="4"/>
  <c r="F815" i="4"/>
  <c r="E815" i="4"/>
  <c r="D815" i="4"/>
  <c r="F814" i="4"/>
  <c r="E814" i="4"/>
  <c r="D814" i="4"/>
  <c r="A814" i="4"/>
  <c r="F813" i="4"/>
  <c r="E813" i="4"/>
  <c r="D813" i="4"/>
  <c r="F812" i="4"/>
  <c r="E812" i="4"/>
  <c r="D812" i="4"/>
  <c r="F811" i="4"/>
  <c r="E811" i="4"/>
  <c r="D811" i="4"/>
  <c r="F810" i="4"/>
  <c r="E810" i="4"/>
  <c r="D810" i="4"/>
  <c r="A810" i="4"/>
  <c r="F809" i="4"/>
  <c r="E809" i="4"/>
  <c r="D809" i="4"/>
  <c r="F808" i="4"/>
  <c r="E808" i="4"/>
  <c r="D808" i="4"/>
  <c r="F807" i="4"/>
  <c r="E807" i="4"/>
  <c r="D807" i="4"/>
  <c r="F806" i="4"/>
  <c r="E806" i="4"/>
  <c r="D806" i="4"/>
  <c r="A806" i="4"/>
  <c r="F805" i="4"/>
  <c r="E805" i="4"/>
  <c r="D805" i="4"/>
  <c r="F804" i="4"/>
  <c r="E804" i="4"/>
  <c r="D804" i="4"/>
  <c r="F803" i="4"/>
  <c r="E803" i="4"/>
  <c r="D803" i="4"/>
  <c r="F802" i="4"/>
  <c r="E802" i="4"/>
  <c r="D802" i="4"/>
  <c r="A802" i="4"/>
  <c r="F801" i="4"/>
  <c r="E801" i="4"/>
  <c r="D801" i="4"/>
  <c r="F800" i="4"/>
  <c r="E800" i="4"/>
  <c r="D800" i="4"/>
  <c r="F799" i="4"/>
  <c r="E799" i="4"/>
  <c r="D799" i="4"/>
  <c r="F798" i="4"/>
  <c r="E798" i="4"/>
  <c r="D798" i="4"/>
  <c r="A798" i="4"/>
  <c r="F797" i="4"/>
  <c r="E797" i="4"/>
  <c r="D797" i="4"/>
  <c r="F796" i="4"/>
  <c r="E796" i="4"/>
  <c r="D796" i="4"/>
  <c r="F795" i="4"/>
  <c r="E795" i="4"/>
  <c r="D795" i="4"/>
  <c r="F794" i="4"/>
  <c r="E794" i="4"/>
  <c r="D794" i="4"/>
  <c r="A794" i="4"/>
  <c r="F793" i="4"/>
  <c r="E793" i="4"/>
  <c r="D793" i="4"/>
  <c r="F792" i="4"/>
  <c r="E792" i="4"/>
  <c r="D792" i="4"/>
  <c r="F791" i="4"/>
  <c r="E791" i="4"/>
  <c r="D791" i="4"/>
  <c r="F790" i="4"/>
  <c r="E790" i="4"/>
  <c r="D790" i="4"/>
  <c r="A790" i="4"/>
  <c r="F789" i="4"/>
  <c r="E789" i="4"/>
  <c r="D789" i="4"/>
  <c r="F788" i="4"/>
  <c r="E788" i="4"/>
  <c r="D788" i="4"/>
  <c r="F787" i="4"/>
  <c r="E787" i="4"/>
  <c r="D787" i="4"/>
  <c r="F786" i="4"/>
  <c r="E786" i="4"/>
  <c r="D786" i="4"/>
  <c r="A786" i="4"/>
  <c r="F785" i="4"/>
  <c r="E785" i="4"/>
  <c r="D785" i="4"/>
  <c r="F784" i="4"/>
  <c r="E784" i="4"/>
  <c r="D784" i="4"/>
  <c r="F783" i="4"/>
  <c r="E783" i="4"/>
  <c r="D783" i="4"/>
  <c r="F782" i="4"/>
  <c r="E782" i="4"/>
  <c r="D782" i="4"/>
  <c r="A782" i="4"/>
  <c r="F781" i="4"/>
  <c r="E781" i="4"/>
  <c r="D781" i="4"/>
  <c r="F780" i="4"/>
  <c r="E780" i="4"/>
  <c r="D780" i="4"/>
  <c r="F779" i="4"/>
  <c r="E779" i="4"/>
  <c r="D779" i="4"/>
  <c r="F778" i="4"/>
  <c r="E778" i="4"/>
  <c r="D778" i="4"/>
  <c r="A778" i="4"/>
  <c r="F777" i="4"/>
  <c r="E777" i="4"/>
  <c r="D777" i="4"/>
  <c r="F776" i="4"/>
  <c r="E776" i="4"/>
  <c r="D776" i="4"/>
  <c r="F775" i="4"/>
  <c r="E775" i="4"/>
  <c r="D775" i="4"/>
  <c r="F774" i="4"/>
  <c r="E774" i="4"/>
  <c r="D774" i="4"/>
  <c r="A774" i="4"/>
  <c r="F773" i="4"/>
  <c r="E773" i="4"/>
  <c r="D773" i="4"/>
  <c r="F772" i="4"/>
  <c r="E772" i="4"/>
  <c r="D772" i="4"/>
  <c r="F771" i="4"/>
  <c r="E771" i="4"/>
  <c r="D771" i="4"/>
  <c r="F770" i="4"/>
  <c r="E770" i="4"/>
  <c r="D770" i="4"/>
  <c r="A770" i="4"/>
  <c r="F769" i="4"/>
  <c r="E769" i="4"/>
  <c r="D769" i="4"/>
  <c r="F768" i="4"/>
  <c r="E768" i="4"/>
  <c r="D768" i="4"/>
  <c r="F767" i="4"/>
  <c r="E767" i="4"/>
  <c r="D767" i="4"/>
  <c r="F766" i="4"/>
  <c r="E766" i="4"/>
  <c r="D766" i="4"/>
  <c r="A766" i="4"/>
  <c r="F765" i="4"/>
  <c r="E765" i="4"/>
  <c r="D765" i="4"/>
  <c r="F764" i="4"/>
  <c r="E764" i="4"/>
  <c r="D764" i="4"/>
  <c r="F763" i="4"/>
  <c r="E763" i="4"/>
  <c r="D763" i="4"/>
  <c r="F762" i="4"/>
  <c r="E762" i="4"/>
  <c r="D762" i="4"/>
  <c r="A762" i="4"/>
  <c r="F761" i="4"/>
  <c r="E761" i="4"/>
  <c r="D761" i="4"/>
  <c r="F760" i="4"/>
  <c r="E760" i="4"/>
  <c r="D760" i="4"/>
  <c r="F759" i="4"/>
  <c r="E759" i="4"/>
  <c r="D759" i="4"/>
  <c r="F758" i="4"/>
  <c r="E758" i="4"/>
  <c r="D758" i="4"/>
  <c r="A758" i="4"/>
  <c r="F757" i="4"/>
  <c r="E757" i="4"/>
  <c r="D757" i="4"/>
  <c r="F756" i="4"/>
  <c r="E756" i="4"/>
  <c r="D756" i="4"/>
  <c r="F755" i="4"/>
  <c r="E755" i="4"/>
  <c r="D755" i="4"/>
  <c r="F754" i="4"/>
  <c r="E754" i="4"/>
  <c r="D754" i="4"/>
  <c r="A754" i="4"/>
  <c r="F753" i="4"/>
  <c r="E753" i="4"/>
  <c r="D753" i="4"/>
  <c r="F752" i="4"/>
  <c r="E752" i="4"/>
  <c r="D752" i="4"/>
  <c r="F751" i="4"/>
  <c r="E751" i="4"/>
  <c r="D751" i="4"/>
  <c r="F750" i="4"/>
  <c r="E750" i="4"/>
  <c r="D750" i="4"/>
  <c r="A750" i="4"/>
  <c r="F749" i="4"/>
  <c r="E749" i="4"/>
  <c r="D749" i="4"/>
  <c r="F748" i="4"/>
  <c r="E748" i="4"/>
  <c r="D748" i="4"/>
  <c r="F747" i="4"/>
  <c r="E747" i="4"/>
  <c r="D747" i="4"/>
  <c r="F746" i="4"/>
  <c r="E746" i="4"/>
  <c r="D746" i="4"/>
  <c r="A746" i="4"/>
  <c r="F745" i="4"/>
  <c r="E745" i="4"/>
  <c r="D745" i="4"/>
  <c r="F744" i="4"/>
  <c r="E744" i="4"/>
  <c r="D744" i="4"/>
  <c r="F743" i="4"/>
  <c r="E743" i="4"/>
  <c r="D743" i="4"/>
  <c r="F742" i="4"/>
  <c r="E742" i="4"/>
  <c r="D742" i="4"/>
  <c r="A742" i="4"/>
  <c r="F741" i="4"/>
  <c r="E741" i="4"/>
  <c r="D741" i="4"/>
  <c r="F740" i="4"/>
  <c r="E740" i="4"/>
  <c r="D740" i="4"/>
  <c r="F739" i="4"/>
  <c r="E739" i="4"/>
  <c r="D739" i="4"/>
  <c r="F738" i="4"/>
  <c r="E738" i="4"/>
  <c r="D738" i="4"/>
  <c r="A738" i="4"/>
  <c r="F737" i="4"/>
  <c r="E737" i="4"/>
  <c r="D737" i="4"/>
  <c r="F736" i="4"/>
  <c r="E736" i="4"/>
  <c r="D736" i="4"/>
  <c r="F735" i="4"/>
  <c r="E735" i="4"/>
  <c r="D735" i="4"/>
  <c r="F734" i="4"/>
  <c r="E734" i="4"/>
  <c r="D734" i="4"/>
  <c r="A734" i="4"/>
  <c r="F733" i="4"/>
  <c r="E733" i="4"/>
  <c r="D733" i="4"/>
  <c r="F732" i="4"/>
  <c r="E732" i="4"/>
  <c r="D732" i="4"/>
  <c r="F731" i="4"/>
  <c r="E731" i="4"/>
  <c r="D731" i="4"/>
  <c r="F730" i="4"/>
  <c r="E730" i="4"/>
  <c r="D730" i="4"/>
  <c r="A730" i="4"/>
  <c r="F729" i="4"/>
  <c r="E729" i="4"/>
  <c r="D729" i="4"/>
  <c r="F728" i="4"/>
  <c r="E728" i="4"/>
  <c r="D728" i="4"/>
  <c r="F727" i="4"/>
  <c r="E727" i="4"/>
  <c r="D727" i="4"/>
  <c r="F726" i="4"/>
  <c r="E726" i="4"/>
  <c r="D726" i="4"/>
  <c r="A726" i="4"/>
  <c r="F725" i="4"/>
  <c r="E725" i="4"/>
  <c r="D725" i="4"/>
  <c r="F724" i="4"/>
  <c r="E724" i="4"/>
  <c r="D724" i="4"/>
  <c r="F723" i="4"/>
  <c r="E723" i="4"/>
  <c r="D723" i="4"/>
  <c r="F722" i="4"/>
  <c r="E722" i="4"/>
  <c r="D722" i="4"/>
  <c r="A722" i="4"/>
  <c r="F721" i="4"/>
  <c r="E721" i="4"/>
  <c r="D721" i="4"/>
  <c r="F720" i="4"/>
  <c r="E720" i="4"/>
  <c r="D720" i="4"/>
  <c r="F719" i="4"/>
  <c r="E719" i="4"/>
  <c r="D719" i="4"/>
  <c r="F718" i="4"/>
  <c r="E718" i="4"/>
  <c r="D718" i="4"/>
  <c r="A718" i="4"/>
  <c r="F717" i="4"/>
  <c r="E717" i="4"/>
  <c r="D717" i="4"/>
  <c r="F716" i="4"/>
  <c r="E716" i="4"/>
  <c r="D716" i="4"/>
  <c r="F715" i="4"/>
  <c r="E715" i="4"/>
  <c r="D715" i="4"/>
  <c r="F714" i="4"/>
  <c r="E714" i="4"/>
  <c r="D714" i="4"/>
  <c r="A714" i="4"/>
  <c r="F713" i="4"/>
  <c r="E713" i="4"/>
  <c r="D713" i="4"/>
  <c r="F712" i="4"/>
  <c r="E712" i="4"/>
  <c r="D712" i="4"/>
  <c r="F711" i="4"/>
  <c r="E711" i="4"/>
  <c r="D711" i="4"/>
  <c r="F710" i="4"/>
  <c r="E710" i="4"/>
  <c r="D710" i="4"/>
  <c r="A710" i="4"/>
  <c r="F709" i="4"/>
  <c r="E709" i="4"/>
  <c r="D709" i="4"/>
  <c r="F708" i="4"/>
  <c r="E708" i="4"/>
  <c r="D708" i="4"/>
  <c r="F707" i="4"/>
  <c r="E707" i="4"/>
  <c r="D707" i="4"/>
  <c r="F706" i="4"/>
  <c r="E706" i="4"/>
  <c r="D706" i="4"/>
  <c r="A706" i="4"/>
  <c r="F705" i="4"/>
  <c r="E705" i="4"/>
  <c r="D705" i="4"/>
  <c r="F704" i="4"/>
  <c r="E704" i="4"/>
  <c r="D704" i="4"/>
  <c r="F703" i="4"/>
  <c r="E703" i="4"/>
  <c r="D703" i="4"/>
  <c r="F702" i="4"/>
  <c r="E702" i="4"/>
  <c r="D702" i="4"/>
  <c r="A702" i="4"/>
  <c r="F701" i="4"/>
  <c r="E701" i="4"/>
  <c r="D701" i="4"/>
  <c r="F700" i="4"/>
  <c r="E700" i="4"/>
  <c r="D700" i="4"/>
  <c r="F699" i="4"/>
  <c r="E699" i="4"/>
  <c r="D699" i="4"/>
  <c r="F698" i="4"/>
  <c r="E698" i="4"/>
  <c r="D698" i="4"/>
  <c r="A698" i="4"/>
  <c r="F697" i="4"/>
  <c r="E697" i="4"/>
  <c r="D697" i="4"/>
  <c r="F696" i="4"/>
  <c r="E696" i="4"/>
  <c r="D696" i="4"/>
  <c r="F695" i="4"/>
  <c r="E695" i="4"/>
  <c r="D695" i="4"/>
  <c r="F694" i="4"/>
  <c r="E694" i="4"/>
  <c r="D694" i="4"/>
  <c r="A694" i="4"/>
  <c r="F693" i="4"/>
  <c r="E693" i="4"/>
  <c r="D693" i="4"/>
  <c r="F692" i="4"/>
  <c r="E692" i="4"/>
  <c r="D692" i="4"/>
  <c r="F691" i="4"/>
  <c r="E691" i="4"/>
  <c r="D691" i="4"/>
  <c r="F690" i="4"/>
  <c r="E690" i="4"/>
  <c r="D690" i="4"/>
  <c r="A690" i="4"/>
  <c r="F689" i="4"/>
  <c r="E689" i="4"/>
  <c r="D689" i="4"/>
  <c r="F688" i="4"/>
  <c r="E688" i="4"/>
  <c r="D688" i="4"/>
  <c r="F687" i="4"/>
  <c r="E687" i="4"/>
  <c r="D687" i="4"/>
  <c r="F686" i="4"/>
  <c r="E686" i="4"/>
  <c r="D686" i="4"/>
  <c r="A686" i="4"/>
  <c r="F685" i="4"/>
  <c r="E685" i="4"/>
  <c r="D685" i="4"/>
  <c r="E684" i="4"/>
  <c r="D684" i="4"/>
  <c r="E683" i="4"/>
  <c r="D683" i="4"/>
  <c r="E682" i="4"/>
  <c r="D682" i="4"/>
  <c r="E681" i="4"/>
  <c r="D681" i="4"/>
  <c r="A681" i="4"/>
  <c r="E680" i="4"/>
  <c r="D680" i="4"/>
  <c r="E679" i="4"/>
  <c r="D679" i="4"/>
  <c r="E678" i="4"/>
  <c r="D678" i="4"/>
  <c r="E677" i="4"/>
  <c r="D677" i="4"/>
  <c r="E676" i="4"/>
  <c r="D676" i="4"/>
  <c r="A676" i="4"/>
  <c r="E675" i="4"/>
  <c r="D675" i="4"/>
  <c r="E674" i="4"/>
  <c r="D674" i="4"/>
  <c r="E673" i="4"/>
  <c r="D673" i="4"/>
  <c r="E672" i="4"/>
  <c r="D672" i="4"/>
  <c r="E671" i="4"/>
  <c r="D671" i="4"/>
  <c r="E670" i="4"/>
  <c r="D670" i="4"/>
  <c r="E669" i="4"/>
  <c r="D669" i="4"/>
  <c r="E668" i="4"/>
  <c r="D668" i="4"/>
  <c r="E667" i="4"/>
  <c r="D667" i="4"/>
  <c r="E666" i="4"/>
  <c r="D666" i="4"/>
  <c r="E665" i="4"/>
  <c r="D665" i="4"/>
  <c r="A665" i="4"/>
  <c r="E664" i="4"/>
  <c r="D664" i="4"/>
  <c r="E663" i="4"/>
  <c r="D663" i="4"/>
  <c r="E662" i="4"/>
  <c r="D662" i="4"/>
  <c r="E661" i="4"/>
  <c r="D661" i="4"/>
  <c r="E660" i="4"/>
  <c r="D660" i="4"/>
  <c r="A660" i="4"/>
  <c r="E659" i="4"/>
  <c r="D659" i="4"/>
  <c r="E658" i="4"/>
  <c r="D658" i="4"/>
  <c r="E657" i="4"/>
  <c r="D657" i="4"/>
  <c r="E656" i="4"/>
  <c r="D656" i="4"/>
  <c r="E655" i="4"/>
  <c r="D655" i="4"/>
  <c r="E654" i="4"/>
  <c r="D654" i="4"/>
  <c r="E653" i="4"/>
  <c r="D653" i="4"/>
  <c r="E652" i="4"/>
  <c r="D652" i="4"/>
  <c r="E651" i="4"/>
  <c r="D651" i="4"/>
  <c r="E650" i="4"/>
  <c r="D650" i="4"/>
  <c r="E649" i="4"/>
  <c r="D649" i="4"/>
  <c r="A649" i="4"/>
  <c r="E648" i="4"/>
  <c r="D648" i="4"/>
  <c r="E647" i="4"/>
  <c r="D647" i="4"/>
  <c r="E646" i="4"/>
  <c r="D646" i="4"/>
  <c r="E645" i="4"/>
  <c r="D645" i="4"/>
  <c r="E644" i="4"/>
  <c r="D644" i="4"/>
  <c r="A644" i="4"/>
  <c r="E643" i="4"/>
  <c r="D643" i="4"/>
  <c r="E642" i="4"/>
  <c r="D642" i="4"/>
  <c r="E641" i="4"/>
  <c r="D641" i="4"/>
  <c r="E640" i="4"/>
  <c r="D640" i="4"/>
  <c r="E639" i="4"/>
  <c r="D639" i="4"/>
  <c r="E638" i="4"/>
  <c r="D638" i="4"/>
  <c r="E637" i="4"/>
  <c r="D637" i="4"/>
  <c r="E636" i="4"/>
  <c r="D636" i="4"/>
  <c r="E635" i="4"/>
  <c r="D635" i="4"/>
  <c r="E634" i="4"/>
  <c r="D634" i="4"/>
  <c r="E633" i="4"/>
  <c r="D633" i="4"/>
  <c r="A633" i="4"/>
  <c r="E632" i="4"/>
  <c r="D632" i="4"/>
  <c r="E631" i="4"/>
  <c r="D631" i="4"/>
  <c r="E630" i="4"/>
  <c r="D630" i="4"/>
  <c r="E629" i="4"/>
  <c r="D629" i="4"/>
  <c r="E628" i="4"/>
  <c r="D628" i="4"/>
  <c r="A628" i="4"/>
  <c r="E627" i="4"/>
  <c r="D627" i="4"/>
  <c r="E626" i="4"/>
  <c r="D626" i="4"/>
  <c r="E625" i="4"/>
  <c r="D625" i="4"/>
  <c r="E624" i="4"/>
  <c r="D624" i="4"/>
  <c r="E623" i="4"/>
  <c r="D623" i="4"/>
  <c r="E622" i="4"/>
  <c r="D622" i="4"/>
  <c r="E621" i="4"/>
  <c r="D621" i="4"/>
  <c r="E620" i="4"/>
  <c r="D620" i="4"/>
  <c r="E619" i="4"/>
  <c r="D619" i="4"/>
  <c r="E618" i="4"/>
  <c r="D618" i="4"/>
  <c r="E617" i="4"/>
  <c r="D617" i="4"/>
  <c r="A617" i="4"/>
  <c r="E616" i="4"/>
  <c r="D616" i="4"/>
  <c r="E615" i="4"/>
  <c r="D615" i="4"/>
  <c r="E614" i="4"/>
  <c r="D614" i="4"/>
  <c r="E613" i="4"/>
  <c r="D613" i="4"/>
  <c r="E612" i="4"/>
  <c r="D612" i="4"/>
  <c r="A612" i="4"/>
  <c r="E611" i="4"/>
  <c r="D611" i="4"/>
  <c r="E610" i="4"/>
  <c r="D610" i="4"/>
  <c r="E609" i="4"/>
  <c r="D609" i="4"/>
  <c r="E608" i="4"/>
  <c r="D608" i="4"/>
  <c r="E607" i="4"/>
  <c r="D607" i="4"/>
  <c r="E606" i="4"/>
  <c r="D606" i="4"/>
  <c r="E605" i="4"/>
  <c r="D605" i="4"/>
  <c r="E604" i="4"/>
  <c r="D604" i="4"/>
  <c r="E603" i="4"/>
  <c r="D603" i="4"/>
  <c r="E602" i="4"/>
  <c r="D602" i="4"/>
  <c r="E601" i="4"/>
  <c r="D601" i="4"/>
  <c r="A601" i="4"/>
  <c r="E600" i="4"/>
  <c r="D600" i="4"/>
  <c r="E599" i="4"/>
  <c r="D599" i="4"/>
  <c r="E598" i="4"/>
  <c r="D598" i="4"/>
  <c r="E597" i="4"/>
  <c r="D597" i="4"/>
  <c r="E596" i="4"/>
  <c r="D596" i="4"/>
  <c r="A596" i="4"/>
  <c r="E595" i="4"/>
  <c r="D595" i="4"/>
  <c r="E594" i="4"/>
  <c r="D594" i="4"/>
  <c r="E593" i="4"/>
  <c r="D593" i="4"/>
  <c r="E592" i="4"/>
  <c r="D592" i="4"/>
  <c r="E591" i="4"/>
  <c r="D591" i="4"/>
  <c r="E590" i="4"/>
  <c r="D590" i="4"/>
  <c r="E589" i="4"/>
  <c r="D589" i="4"/>
  <c r="E588" i="4"/>
  <c r="D588" i="4"/>
  <c r="E587" i="4"/>
  <c r="D587" i="4"/>
  <c r="E586" i="4"/>
  <c r="D586" i="4"/>
  <c r="E585" i="4"/>
  <c r="D585" i="4"/>
  <c r="A585" i="4"/>
  <c r="E584" i="4"/>
  <c r="D584" i="4"/>
  <c r="E583" i="4"/>
  <c r="D583" i="4"/>
  <c r="E582" i="4"/>
  <c r="D582" i="4"/>
  <c r="E581" i="4"/>
  <c r="D581" i="4"/>
  <c r="E580" i="4"/>
  <c r="D580" i="4"/>
  <c r="A580" i="4"/>
  <c r="E579" i="4"/>
  <c r="D579" i="4"/>
  <c r="E578" i="4"/>
  <c r="D578" i="4"/>
  <c r="E577" i="4"/>
  <c r="D577" i="4"/>
  <c r="A577" i="4"/>
  <c r="E576" i="4"/>
  <c r="D576" i="4"/>
  <c r="A576" i="4"/>
  <c r="E575" i="4"/>
  <c r="D575" i="4"/>
  <c r="A575" i="4"/>
  <c r="E574" i="4"/>
  <c r="D574" i="4"/>
  <c r="A574" i="4"/>
  <c r="E573" i="4"/>
  <c r="D573" i="4"/>
  <c r="A573" i="4"/>
  <c r="E572" i="4"/>
  <c r="D572" i="4"/>
  <c r="A572" i="4"/>
  <c r="E571" i="4"/>
  <c r="D571" i="4"/>
  <c r="A571" i="4"/>
  <c r="E570" i="4"/>
  <c r="D570" i="4"/>
  <c r="A570" i="4"/>
  <c r="E569" i="4"/>
  <c r="D569" i="4"/>
  <c r="A569" i="4"/>
  <c r="E568" i="4"/>
  <c r="D568" i="4"/>
  <c r="A568" i="4"/>
  <c r="E567" i="4"/>
  <c r="D567" i="4"/>
  <c r="A567" i="4"/>
  <c r="E566" i="4"/>
  <c r="D566" i="4"/>
  <c r="A566" i="4"/>
  <c r="E565" i="4"/>
  <c r="D565" i="4"/>
  <c r="A565" i="4"/>
  <c r="E564" i="4"/>
  <c r="D564" i="4"/>
  <c r="A564" i="4"/>
  <c r="E563" i="4"/>
  <c r="D563" i="4"/>
  <c r="A563" i="4"/>
  <c r="E562" i="4"/>
  <c r="D562" i="4"/>
  <c r="A562" i="4"/>
  <c r="E561" i="4"/>
  <c r="D561" i="4"/>
  <c r="A561" i="4"/>
  <c r="E560" i="4"/>
  <c r="D560" i="4"/>
  <c r="A560" i="4"/>
  <c r="E559" i="4"/>
  <c r="D559" i="4"/>
  <c r="A559" i="4"/>
  <c r="E558" i="4"/>
  <c r="D558" i="4"/>
  <c r="A558" i="4"/>
  <c r="E557" i="4"/>
  <c r="D557" i="4"/>
  <c r="A557" i="4"/>
  <c r="E556" i="4"/>
  <c r="D556" i="4"/>
  <c r="A556" i="4"/>
  <c r="E555" i="4"/>
  <c r="D555" i="4"/>
  <c r="A555" i="4"/>
  <c r="E554" i="4"/>
  <c r="D554" i="4"/>
  <c r="A554" i="4"/>
  <c r="E553" i="4"/>
  <c r="D553" i="4"/>
  <c r="A553" i="4"/>
  <c r="E552" i="4"/>
  <c r="D552" i="4"/>
  <c r="A552" i="4"/>
  <c r="E551" i="4"/>
  <c r="D551" i="4"/>
  <c r="A551" i="4"/>
  <c r="E550" i="4"/>
  <c r="D550" i="4"/>
  <c r="A550" i="4"/>
  <c r="E549" i="4"/>
  <c r="D549" i="4"/>
  <c r="A549" i="4"/>
  <c r="E548" i="4"/>
  <c r="D548" i="4"/>
  <c r="A548" i="4"/>
  <c r="E547" i="4"/>
  <c r="D547" i="4"/>
  <c r="A547" i="4"/>
  <c r="E546" i="4"/>
  <c r="D546" i="4"/>
  <c r="A546" i="4"/>
  <c r="E545" i="4"/>
  <c r="D545" i="4"/>
  <c r="A545" i="4"/>
  <c r="E544" i="4"/>
  <c r="D544" i="4"/>
  <c r="A544" i="4"/>
  <c r="E543" i="4"/>
  <c r="D543" i="4"/>
  <c r="A543" i="4"/>
  <c r="E542" i="4"/>
  <c r="D542" i="4"/>
  <c r="A542" i="4"/>
  <c r="E541" i="4"/>
  <c r="D541" i="4"/>
  <c r="A541" i="4"/>
  <c r="E540" i="4"/>
  <c r="D540" i="4"/>
  <c r="A540" i="4"/>
  <c r="E539" i="4"/>
  <c r="D539" i="4"/>
  <c r="A539" i="4"/>
  <c r="E538" i="4"/>
  <c r="D538" i="4"/>
  <c r="A538" i="4"/>
  <c r="E537" i="4"/>
  <c r="D537" i="4"/>
  <c r="A537" i="4"/>
  <c r="E536" i="4"/>
  <c r="D536" i="4"/>
  <c r="A536" i="4"/>
  <c r="E535" i="4"/>
  <c r="D535" i="4"/>
  <c r="A535" i="4"/>
  <c r="E534" i="4"/>
  <c r="D534" i="4"/>
  <c r="A534" i="4"/>
  <c r="E533" i="4"/>
  <c r="D533" i="4"/>
  <c r="A533" i="4"/>
  <c r="E532" i="4"/>
  <c r="D532" i="4"/>
  <c r="A532" i="4"/>
  <c r="E531" i="4"/>
  <c r="D531" i="4"/>
  <c r="A531" i="4"/>
  <c r="E530" i="4"/>
  <c r="D530" i="4"/>
  <c r="A530" i="4"/>
  <c r="E529" i="4"/>
  <c r="D529" i="4"/>
  <c r="A529" i="4"/>
  <c r="E528" i="4"/>
  <c r="D528" i="4"/>
  <c r="A528" i="4"/>
  <c r="E527" i="4"/>
  <c r="D527" i="4"/>
  <c r="A527" i="4"/>
  <c r="E526" i="4"/>
  <c r="D526" i="4"/>
  <c r="A526" i="4"/>
  <c r="E525" i="4"/>
  <c r="D525" i="4"/>
  <c r="A525" i="4"/>
  <c r="E524" i="4"/>
  <c r="D524" i="4"/>
  <c r="A524" i="4"/>
  <c r="E523" i="4"/>
  <c r="D523" i="4"/>
  <c r="A523" i="4"/>
  <c r="E522" i="4"/>
  <c r="D522" i="4"/>
  <c r="A522" i="4"/>
  <c r="E521" i="4"/>
  <c r="D521" i="4"/>
  <c r="A521" i="4"/>
  <c r="E520" i="4"/>
  <c r="D520" i="4"/>
  <c r="A520" i="4"/>
  <c r="E519" i="4"/>
  <c r="D519" i="4"/>
  <c r="A519" i="4"/>
  <c r="E518" i="4"/>
  <c r="D518" i="4"/>
  <c r="A518" i="4"/>
  <c r="E517" i="4"/>
  <c r="D517" i="4"/>
  <c r="A517" i="4"/>
  <c r="E516" i="4"/>
  <c r="D516" i="4"/>
  <c r="A516" i="4"/>
  <c r="E515" i="4"/>
  <c r="D515" i="4"/>
  <c r="A515" i="4"/>
  <c r="E514" i="4"/>
  <c r="D514" i="4"/>
  <c r="A514" i="4"/>
  <c r="E513" i="4"/>
  <c r="D513" i="4"/>
  <c r="A513" i="4"/>
  <c r="E512" i="4"/>
  <c r="D512" i="4"/>
  <c r="A512" i="4"/>
  <c r="E511" i="4"/>
  <c r="D511" i="4"/>
  <c r="A511" i="4"/>
  <c r="E510" i="4"/>
  <c r="D510" i="4"/>
  <c r="A510" i="4"/>
  <c r="E509" i="4"/>
  <c r="D509" i="4"/>
  <c r="A509" i="4"/>
  <c r="E508" i="4"/>
  <c r="D508" i="4"/>
  <c r="A508" i="4"/>
  <c r="E507" i="4"/>
  <c r="D507" i="4"/>
  <c r="A507" i="4"/>
  <c r="E506" i="4"/>
  <c r="D506" i="4"/>
  <c r="A506" i="4"/>
  <c r="E505" i="4"/>
  <c r="D505" i="4"/>
  <c r="A505" i="4"/>
  <c r="E504" i="4"/>
  <c r="D504" i="4"/>
  <c r="A504" i="4"/>
  <c r="E503" i="4"/>
  <c r="D503" i="4"/>
  <c r="A503" i="4"/>
  <c r="E502" i="4"/>
  <c r="D502" i="4"/>
  <c r="A502" i="4"/>
  <c r="E501" i="4"/>
  <c r="D501" i="4"/>
  <c r="A501" i="4"/>
  <c r="E500" i="4"/>
  <c r="D500" i="4"/>
  <c r="A500" i="4"/>
  <c r="E499" i="4"/>
  <c r="D499" i="4"/>
  <c r="A499" i="4"/>
  <c r="E498" i="4"/>
  <c r="D498" i="4"/>
  <c r="A498" i="4"/>
  <c r="E497" i="4"/>
  <c r="D497" i="4"/>
  <c r="A497" i="4"/>
  <c r="E496" i="4"/>
  <c r="D496" i="4"/>
  <c r="A496" i="4"/>
  <c r="E495" i="4"/>
  <c r="D495" i="4"/>
  <c r="A495" i="4"/>
  <c r="E494" i="4"/>
  <c r="D494" i="4"/>
  <c r="A494" i="4"/>
  <c r="E493" i="4"/>
  <c r="D493" i="4"/>
  <c r="A493" i="4"/>
  <c r="E492" i="4"/>
  <c r="D492" i="4"/>
  <c r="A492" i="4"/>
  <c r="E491" i="4"/>
  <c r="D491" i="4"/>
  <c r="A491" i="4"/>
  <c r="E490" i="4"/>
  <c r="D490" i="4"/>
  <c r="A490" i="4"/>
  <c r="E489" i="4"/>
  <c r="D489" i="4"/>
  <c r="A489" i="4"/>
  <c r="E488" i="4"/>
  <c r="D488" i="4"/>
  <c r="A488" i="4"/>
  <c r="E487" i="4"/>
  <c r="D487" i="4"/>
  <c r="A487" i="4"/>
  <c r="E486" i="4"/>
  <c r="D486" i="4"/>
  <c r="A486" i="4"/>
  <c r="E485" i="4"/>
  <c r="D485" i="4"/>
  <c r="A485" i="4"/>
  <c r="E484" i="4"/>
  <c r="D484" i="4"/>
  <c r="A484" i="4"/>
  <c r="E483" i="4"/>
  <c r="D483" i="4"/>
  <c r="A483" i="4"/>
  <c r="E482" i="4"/>
  <c r="D482" i="4"/>
  <c r="A482" i="4"/>
  <c r="E481" i="4"/>
  <c r="D481" i="4"/>
  <c r="A481" i="4"/>
  <c r="E480" i="4"/>
  <c r="D480" i="4"/>
  <c r="A480" i="4"/>
  <c r="E479" i="4"/>
  <c r="D479" i="4"/>
  <c r="A479" i="4"/>
  <c r="E478" i="4"/>
  <c r="D478" i="4"/>
  <c r="A478" i="4"/>
  <c r="E477" i="4"/>
  <c r="D477" i="4"/>
  <c r="A477" i="4"/>
  <c r="E476" i="4"/>
  <c r="D476" i="4"/>
  <c r="A476" i="4"/>
  <c r="E475" i="4"/>
  <c r="D475" i="4"/>
  <c r="A475" i="4"/>
  <c r="E474" i="4"/>
  <c r="D474" i="4"/>
  <c r="A474" i="4"/>
  <c r="E473" i="4"/>
  <c r="D473" i="4"/>
  <c r="A473" i="4"/>
  <c r="E472" i="4"/>
  <c r="D472" i="4"/>
  <c r="A472" i="4"/>
  <c r="E471" i="4"/>
  <c r="D471" i="4"/>
  <c r="A471" i="4"/>
  <c r="E470" i="4"/>
  <c r="D470" i="4"/>
  <c r="A470" i="4"/>
  <c r="E469" i="4"/>
  <c r="D469" i="4"/>
  <c r="A469" i="4"/>
  <c r="E468" i="4"/>
  <c r="D468" i="4"/>
  <c r="A468" i="4"/>
  <c r="E467" i="4"/>
  <c r="D467" i="4"/>
  <c r="A467" i="4"/>
  <c r="E466" i="4"/>
  <c r="D466" i="4"/>
  <c r="A466" i="4"/>
  <c r="E465" i="4"/>
  <c r="D465" i="4"/>
  <c r="A465" i="4"/>
  <c r="E464" i="4"/>
  <c r="D464" i="4"/>
  <c r="A464" i="4"/>
  <c r="E463" i="4"/>
  <c r="D463" i="4"/>
  <c r="A463" i="4"/>
  <c r="E462" i="4"/>
  <c r="D462" i="4"/>
  <c r="A462" i="4"/>
  <c r="E461" i="4"/>
  <c r="D461" i="4"/>
  <c r="A461" i="4"/>
  <c r="E460" i="4"/>
  <c r="D460" i="4"/>
  <c r="A460" i="4"/>
  <c r="E459" i="4"/>
  <c r="D459" i="4"/>
  <c r="A459" i="4"/>
  <c r="E458" i="4"/>
  <c r="D458" i="4"/>
  <c r="A458" i="4"/>
  <c r="E457" i="4"/>
  <c r="D457" i="4"/>
  <c r="A457" i="4"/>
  <c r="E456" i="4"/>
  <c r="D456" i="4"/>
  <c r="A456" i="4"/>
  <c r="E455" i="4"/>
  <c r="D455" i="4"/>
  <c r="A455" i="4"/>
  <c r="E454" i="4"/>
  <c r="D454" i="4"/>
  <c r="A454" i="4"/>
  <c r="E453" i="4"/>
  <c r="D453" i="4"/>
  <c r="A453" i="4"/>
  <c r="E452" i="4"/>
  <c r="D452" i="4"/>
  <c r="A452" i="4"/>
  <c r="E451" i="4"/>
  <c r="D451" i="4"/>
  <c r="A451" i="4"/>
  <c r="E450" i="4"/>
  <c r="D450" i="4"/>
  <c r="A450" i="4"/>
  <c r="E449" i="4"/>
  <c r="D449" i="4"/>
  <c r="A449" i="4"/>
  <c r="E448" i="4"/>
  <c r="D448" i="4"/>
  <c r="A448" i="4"/>
  <c r="E447" i="4"/>
  <c r="D447" i="4"/>
  <c r="A447" i="4"/>
  <c r="E446" i="4"/>
  <c r="D446" i="4"/>
  <c r="A446" i="4"/>
  <c r="E445" i="4"/>
  <c r="D445" i="4"/>
  <c r="A445" i="4"/>
  <c r="E444" i="4"/>
  <c r="D444" i="4"/>
  <c r="A444" i="4"/>
  <c r="E443" i="4"/>
  <c r="D443" i="4"/>
  <c r="A443" i="4"/>
  <c r="E442" i="4"/>
  <c r="D442" i="4"/>
  <c r="A442" i="4"/>
  <c r="E441" i="4"/>
  <c r="D441" i="4"/>
  <c r="A441" i="4"/>
  <c r="E440" i="4"/>
  <c r="D440" i="4"/>
  <c r="A440" i="4"/>
  <c r="E439" i="4"/>
  <c r="D439" i="4"/>
  <c r="A439" i="4"/>
  <c r="E438" i="4"/>
  <c r="D438" i="4"/>
  <c r="A438" i="4"/>
  <c r="E437" i="4"/>
  <c r="D437" i="4"/>
  <c r="A437" i="4"/>
  <c r="E436" i="4"/>
  <c r="D436" i="4"/>
  <c r="A436" i="4"/>
  <c r="E435" i="4"/>
  <c r="D435" i="4"/>
  <c r="A435" i="4"/>
  <c r="E434" i="4"/>
  <c r="D434" i="4"/>
  <c r="A434" i="4"/>
  <c r="E433" i="4"/>
  <c r="D433" i="4"/>
  <c r="A433" i="4"/>
  <c r="E432" i="4"/>
  <c r="D432" i="4"/>
  <c r="A432" i="4"/>
  <c r="E431" i="4"/>
  <c r="D431" i="4"/>
  <c r="A431" i="4"/>
  <c r="E430" i="4"/>
  <c r="D430" i="4"/>
  <c r="A430" i="4"/>
  <c r="E429" i="4"/>
  <c r="D429" i="4"/>
  <c r="A429" i="4"/>
  <c r="E428" i="4"/>
  <c r="D428" i="4"/>
  <c r="A428" i="4"/>
  <c r="E427" i="4"/>
  <c r="D427" i="4"/>
  <c r="A427" i="4"/>
  <c r="E426" i="4"/>
  <c r="D426" i="4"/>
  <c r="A426" i="4"/>
  <c r="E425" i="4"/>
  <c r="D425" i="4"/>
  <c r="A425" i="4"/>
  <c r="E424" i="4"/>
  <c r="D424" i="4"/>
  <c r="A424" i="4"/>
  <c r="E423" i="4"/>
  <c r="D423" i="4"/>
  <c r="A423" i="4"/>
  <c r="E422" i="4"/>
  <c r="D422" i="4"/>
  <c r="A422" i="4"/>
  <c r="E421" i="4"/>
  <c r="D421" i="4"/>
  <c r="A421" i="4"/>
  <c r="E420" i="4"/>
  <c r="D420" i="4"/>
  <c r="A420" i="4"/>
  <c r="E419" i="4"/>
  <c r="D419" i="4"/>
  <c r="A419" i="4"/>
  <c r="E418" i="4"/>
  <c r="D418" i="4"/>
  <c r="A418" i="4"/>
  <c r="E417" i="4"/>
  <c r="D417" i="4"/>
  <c r="A417" i="4"/>
  <c r="E416" i="4"/>
  <c r="D416" i="4"/>
  <c r="A416" i="4"/>
  <c r="E415" i="4"/>
  <c r="D415" i="4"/>
  <c r="A415" i="4"/>
  <c r="E414" i="4"/>
  <c r="D414" i="4"/>
  <c r="A414" i="4"/>
  <c r="E413" i="4"/>
  <c r="D413" i="4"/>
  <c r="A413" i="4"/>
  <c r="E412" i="4"/>
  <c r="D412" i="4"/>
  <c r="A412" i="4"/>
  <c r="E411" i="4"/>
  <c r="D411" i="4"/>
  <c r="A411" i="4"/>
  <c r="E410" i="4"/>
  <c r="D410" i="4"/>
  <c r="A410" i="4"/>
  <c r="E409" i="4"/>
  <c r="D409" i="4"/>
  <c r="A409" i="4"/>
  <c r="E408" i="4"/>
  <c r="D408" i="4"/>
  <c r="A408" i="4"/>
  <c r="E407" i="4"/>
  <c r="D407" i="4"/>
  <c r="A407" i="4"/>
  <c r="E406" i="4"/>
  <c r="D406" i="4"/>
  <c r="A406" i="4"/>
  <c r="E405" i="4"/>
  <c r="D405" i="4"/>
  <c r="A405" i="4"/>
  <c r="E404" i="4"/>
  <c r="D404" i="4"/>
  <c r="A404" i="4"/>
  <c r="E403" i="4"/>
  <c r="D403" i="4"/>
  <c r="A403" i="4"/>
  <c r="E402" i="4"/>
  <c r="D402" i="4"/>
  <c r="A402" i="4"/>
  <c r="E401" i="4"/>
  <c r="D401" i="4"/>
  <c r="A401" i="4"/>
  <c r="E400" i="4"/>
  <c r="D400" i="4"/>
  <c r="A400" i="4"/>
  <c r="E399" i="4"/>
  <c r="D399" i="4"/>
  <c r="A399" i="4"/>
  <c r="E398" i="4"/>
  <c r="D398" i="4"/>
  <c r="A398" i="4"/>
  <c r="E397" i="4"/>
  <c r="D397" i="4"/>
  <c r="A397" i="4"/>
  <c r="E396" i="4"/>
  <c r="D396" i="4"/>
  <c r="A396" i="4"/>
  <c r="E395" i="4"/>
  <c r="D395" i="4"/>
  <c r="A395" i="4"/>
  <c r="D394" i="4"/>
  <c r="A394" i="4"/>
  <c r="D393" i="4"/>
  <c r="A393" i="4"/>
  <c r="D392" i="4"/>
  <c r="A392" i="4"/>
  <c r="D391" i="4"/>
  <c r="A391" i="4"/>
  <c r="D390" i="4"/>
  <c r="A390" i="4"/>
  <c r="D389" i="4"/>
  <c r="A389" i="4"/>
  <c r="D388" i="4"/>
  <c r="A388" i="4"/>
  <c r="D387" i="4"/>
  <c r="A387" i="4"/>
  <c r="D386" i="4"/>
  <c r="A386" i="4"/>
  <c r="D385" i="4"/>
  <c r="A385" i="4"/>
  <c r="D384" i="4"/>
  <c r="A384" i="4"/>
  <c r="D383" i="4"/>
  <c r="A383" i="4"/>
  <c r="D382" i="4"/>
  <c r="A382" i="4"/>
  <c r="D381" i="4"/>
  <c r="A381" i="4"/>
  <c r="D380" i="4"/>
  <c r="A380" i="4"/>
  <c r="D379" i="4"/>
  <c r="A379" i="4"/>
  <c r="D378" i="4"/>
  <c r="A378" i="4"/>
  <c r="D377" i="4"/>
  <c r="A377" i="4"/>
  <c r="D376" i="4"/>
  <c r="A376" i="4"/>
  <c r="D375" i="4"/>
  <c r="A375" i="4"/>
  <c r="E374" i="4"/>
  <c r="D374" i="4"/>
  <c r="A374" i="4"/>
  <c r="E373" i="4"/>
  <c r="D373" i="4"/>
  <c r="A373" i="4"/>
  <c r="E372" i="4"/>
  <c r="D372" i="4"/>
  <c r="A372" i="4"/>
  <c r="E371" i="4"/>
  <c r="D371" i="4"/>
  <c r="A371" i="4"/>
  <c r="E370" i="4"/>
  <c r="D370" i="4"/>
  <c r="A370" i="4"/>
  <c r="E369" i="4"/>
  <c r="D369" i="4"/>
  <c r="A369" i="4"/>
  <c r="E368" i="4"/>
  <c r="D368" i="4"/>
  <c r="A368" i="4"/>
  <c r="E367" i="4"/>
  <c r="D367" i="4"/>
  <c r="A367" i="4"/>
  <c r="E366" i="4"/>
  <c r="D366" i="4"/>
  <c r="A366" i="4"/>
  <c r="E365" i="4"/>
  <c r="D365" i="4"/>
  <c r="A365" i="4"/>
  <c r="E364" i="4"/>
  <c r="D364" i="4"/>
  <c r="A364" i="4"/>
  <c r="E363" i="4"/>
  <c r="D363" i="4"/>
  <c r="A363" i="4"/>
  <c r="E362" i="4"/>
  <c r="D362" i="4"/>
  <c r="A362" i="4"/>
  <c r="E361" i="4"/>
  <c r="D361" i="4"/>
  <c r="A361" i="4"/>
  <c r="E360" i="4"/>
  <c r="D360" i="4"/>
  <c r="A360" i="4"/>
  <c r="E359" i="4"/>
  <c r="D359" i="4"/>
  <c r="A359" i="4"/>
  <c r="E358" i="4"/>
  <c r="D358" i="4"/>
  <c r="A358" i="4"/>
  <c r="E357" i="4"/>
  <c r="D357" i="4"/>
  <c r="A357" i="4"/>
  <c r="E356" i="4"/>
  <c r="D356" i="4"/>
  <c r="A356" i="4"/>
  <c r="E355" i="4"/>
  <c r="D355" i="4"/>
  <c r="A355" i="4"/>
  <c r="E354" i="4"/>
  <c r="D354" i="4"/>
  <c r="A354" i="4"/>
  <c r="E353" i="4"/>
  <c r="D353" i="4"/>
  <c r="A353" i="4"/>
  <c r="E352" i="4"/>
  <c r="D352" i="4"/>
  <c r="A352" i="4"/>
  <c r="E351" i="4"/>
  <c r="D351" i="4"/>
  <c r="A351" i="4"/>
  <c r="E350" i="4"/>
  <c r="D350" i="4"/>
  <c r="A350" i="4"/>
  <c r="E349" i="4"/>
  <c r="D349" i="4"/>
  <c r="A349" i="4"/>
  <c r="E348" i="4"/>
  <c r="D348" i="4"/>
  <c r="A348" i="4"/>
  <c r="E347" i="4"/>
  <c r="D347" i="4"/>
  <c r="A347" i="4"/>
  <c r="E346" i="4"/>
  <c r="D346" i="4"/>
  <c r="A346" i="4"/>
  <c r="E345" i="4"/>
  <c r="D345" i="4"/>
  <c r="A345" i="4"/>
  <c r="E344" i="4"/>
  <c r="D344" i="4"/>
  <c r="A344" i="4"/>
  <c r="E343" i="4"/>
  <c r="D343" i="4"/>
  <c r="A343" i="4"/>
  <c r="E342" i="4"/>
  <c r="D342" i="4"/>
  <c r="A342" i="4"/>
  <c r="E341" i="4"/>
  <c r="D341" i="4"/>
  <c r="A341" i="4"/>
  <c r="E340" i="4"/>
  <c r="D340" i="4"/>
  <c r="A340" i="4"/>
  <c r="E339" i="4"/>
  <c r="D339" i="4"/>
  <c r="A339" i="4"/>
  <c r="E338" i="4"/>
  <c r="D338" i="4"/>
  <c r="A338" i="4"/>
  <c r="E337" i="4"/>
  <c r="D337" i="4"/>
  <c r="A337" i="4"/>
  <c r="E336" i="4"/>
  <c r="D336" i="4"/>
  <c r="A336" i="4"/>
  <c r="E335" i="4"/>
  <c r="D335" i="4"/>
  <c r="A335" i="4"/>
  <c r="E334" i="4"/>
  <c r="D334" i="4"/>
  <c r="A334" i="4"/>
  <c r="E333" i="4"/>
  <c r="D333" i="4"/>
  <c r="A333" i="4"/>
  <c r="E332" i="4"/>
  <c r="D332" i="4"/>
  <c r="A332" i="4"/>
  <c r="E331" i="4"/>
  <c r="D331" i="4"/>
  <c r="A331" i="4"/>
  <c r="E330" i="4"/>
  <c r="D330" i="4"/>
  <c r="A330" i="4"/>
  <c r="D329" i="4"/>
  <c r="A329" i="4"/>
  <c r="D328" i="4"/>
  <c r="A328" i="4"/>
  <c r="D327" i="4"/>
  <c r="A327" i="4"/>
  <c r="D326" i="4"/>
  <c r="A326" i="4"/>
  <c r="D325" i="4"/>
  <c r="A325" i="4"/>
  <c r="D324" i="4"/>
  <c r="A324" i="4"/>
  <c r="F323" i="4"/>
  <c r="E323" i="4"/>
  <c r="D323" i="4"/>
  <c r="A323" i="4"/>
  <c r="F322" i="4"/>
  <c r="E322" i="4"/>
  <c r="D322" i="4"/>
  <c r="A322" i="4"/>
  <c r="F321" i="4"/>
  <c r="E321" i="4"/>
  <c r="D321" i="4"/>
  <c r="A321" i="4"/>
  <c r="F320" i="4"/>
  <c r="E320" i="4"/>
  <c r="D320" i="4"/>
  <c r="A320" i="4"/>
  <c r="F319" i="4"/>
  <c r="E319" i="4"/>
  <c r="D319" i="4"/>
  <c r="A319" i="4"/>
  <c r="F318" i="4"/>
  <c r="E318" i="4"/>
  <c r="D318" i="4"/>
  <c r="A318" i="4"/>
  <c r="F317" i="4"/>
  <c r="E317" i="4"/>
  <c r="D317" i="4"/>
  <c r="A317" i="4"/>
  <c r="F316" i="4"/>
  <c r="E316" i="4"/>
  <c r="D316" i="4"/>
  <c r="A316" i="4"/>
  <c r="F315" i="4"/>
  <c r="E315" i="4"/>
  <c r="D315" i="4"/>
  <c r="A315" i="4"/>
  <c r="F314" i="4"/>
  <c r="E314" i="4"/>
  <c r="D314" i="4"/>
  <c r="A314" i="4"/>
  <c r="F313" i="4"/>
  <c r="E313" i="4"/>
  <c r="D313" i="4"/>
  <c r="A313" i="4"/>
  <c r="F312" i="4"/>
  <c r="E312" i="4"/>
  <c r="D312" i="4"/>
  <c r="A312" i="4"/>
  <c r="F311" i="4"/>
  <c r="E311" i="4"/>
  <c r="D311" i="4"/>
  <c r="A311" i="4"/>
  <c r="F310" i="4"/>
  <c r="E310" i="4"/>
  <c r="D310" i="4"/>
  <c r="A310" i="4"/>
  <c r="F309" i="4"/>
  <c r="E309" i="4"/>
  <c r="D309" i="4"/>
  <c r="A309" i="4"/>
  <c r="F308" i="4"/>
  <c r="E308" i="4"/>
  <c r="D308" i="4"/>
  <c r="A308" i="4"/>
  <c r="F307" i="4"/>
  <c r="E307" i="4"/>
  <c r="D307" i="4"/>
  <c r="A307" i="4"/>
  <c r="F306" i="4"/>
  <c r="E306" i="4"/>
  <c r="D306" i="4"/>
  <c r="A306" i="4"/>
  <c r="F305" i="4"/>
  <c r="E305" i="4"/>
  <c r="D305" i="4"/>
  <c r="A305" i="4"/>
  <c r="F304" i="4"/>
  <c r="E304" i="4"/>
  <c r="D304" i="4"/>
  <c r="A304" i="4"/>
  <c r="F303" i="4"/>
  <c r="E303" i="4"/>
  <c r="D303" i="4"/>
  <c r="A303" i="4"/>
  <c r="F302" i="4"/>
  <c r="E302" i="4"/>
  <c r="D302" i="4"/>
  <c r="A302" i="4"/>
  <c r="F301" i="4"/>
  <c r="E301" i="4"/>
  <c r="D301" i="4"/>
  <c r="A301" i="4"/>
  <c r="F300" i="4"/>
  <c r="E300" i="4"/>
  <c r="D300" i="4"/>
  <c r="A300" i="4"/>
  <c r="F299" i="4"/>
  <c r="E299" i="4"/>
  <c r="D299" i="4"/>
  <c r="A299" i="4"/>
  <c r="F298" i="4"/>
  <c r="E298" i="4"/>
  <c r="D298" i="4"/>
  <c r="A298" i="4"/>
  <c r="F297" i="4"/>
  <c r="E297" i="4"/>
  <c r="D297" i="4"/>
  <c r="A297" i="4"/>
  <c r="F296" i="4"/>
  <c r="E296" i="4"/>
  <c r="D296" i="4"/>
  <c r="A296" i="4"/>
  <c r="F295" i="4"/>
  <c r="E295" i="4"/>
  <c r="D295" i="4"/>
  <c r="A295" i="4"/>
  <c r="F294" i="4"/>
  <c r="E294" i="4"/>
  <c r="D294" i="4"/>
  <c r="A294" i="4"/>
  <c r="F293" i="4"/>
  <c r="E293" i="4"/>
  <c r="D293" i="4"/>
  <c r="A293" i="4"/>
  <c r="F292" i="4"/>
  <c r="E292" i="4"/>
  <c r="D292" i="4"/>
  <c r="A292" i="4"/>
  <c r="F291" i="4"/>
  <c r="E291" i="4"/>
  <c r="D291" i="4"/>
  <c r="A291" i="4"/>
  <c r="F290" i="4"/>
  <c r="E290" i="4"/>
  <c r="D290" i="4"/>
  <c r="A290" i="4"/>
  <c r="F289" i="4"/>
  <c r="E289" i="4"/>
  <c r="D289" i="4"/>
  <c r="A289" i="4"/>
  <c r="F288" i="4"/>
  <c r="E288" i="4"/>
  <c r="D288" i="4"/>
  <c r="A288" i="4"/>
  <c r="F287" i="4"/>
  <c r="E287" i="4"/>
  <c r="D287" i="4"/>
  <c r="A287" i="4"/>
  <c r="F286" i="4"/>
  <c r="E286" i="4"/>
  <c r="D286" i="4"/>
  <c r="A286" i="4"/>
  <c r="F285" i="4"/>
  <c r="E285" i="4"/>
  <c r="D285" i="4"/>
  <c r="A285" i="4"/>
  <c r="F284" i="4"/>
  <c r="E284" i="4"/>
  <c r="D284" i="4"/>
  <c r="A284" i="4"/>
  <c r="F283" i="4"/>
  <c r="E283" i="4"/>
  <c r="D283" i="4"/>
  <c r="A283" i="4"/>
  <c r="F282" i="4"/>
  <c r="E282" i="4"/>
  <c r="D282" i="4"/>
  <c r="A282" i="4"/>
  <c r="F281" i="4"/>
  <c r="E281" i="4"/>
  <c r="D281" i="4"/>
  <c r="A281" i="4"/>
  <c r="F280" i="4"/>
  <c r="E280" i="4"/>
  <c r="D280" i="4"/>
  <c r="A280" i="4"/>
  <c r="F279" i="4"/>
  <c r="E279" i="4"/>
  <c r="D279" i="4"/>
  <c r="A279" i="4"/>
  <c r="F278" i="4"/>
  <c r="E278" i="4"/>
  <c r="D278" i="4"/>
  <c r="A278" i="4"/>
  <c r="F277" i="4"/>
  <c r="E277" i="4"/>
  <c r="D277" i="4"/>
  <c r="A277" i="4"/>
  <c r="F276" i="4"/>
  <c r="E276" i="4"/>
  <c r="D276" i="4"/>
  <c r="A276" i="4"/>
  <c r="F275" i="4"/>
  <c r="E275" i="4"/>
  <c r="D275" i="4"/>
  <c r="A275" i="4"/>
  <c r="F274" i="4"/>
  <c r="E274" i="4"/>
  <c r="D274" i="4"/>
  <c r="A274" i="4"/>
  <c r="F273" i="4"/>
  <c r="E273" i="4"/>
  <c r="D273" i="4"/>
  <c r="A273" i="4"/>
  <c r="F272" i="4"/>
  <c r="E272" i="4"/>
  <c r="D272" i="4"/>
  <c r="A272" i="4"/>
  <c r="F271" i="4"/>
  <c r="E271" i="4"/>
  <c r="D271" i="4"/>
  <c r="A271" i="4"/>
  <c r="F270" i="4"/>
  <c r="E270" i="4"/>
  <c r="D270" i="4"/>
  <c r="A270" i="4"/>
  <c r="F269" i="4"/>
  <c r="E269" i="4"/>
  <c r="D269" i="4"/>
  <c r="A269" i="4"/>
  <c r="F268" i="4"/>
  <c r="E268" i="4"/>
  <c r="D268" i="4"/>
  <c r="A268" i="4"/>
  <c r="F267" i="4"/>
  <c r="E267" i="4"/>
  <c r="D267" i="4"/>
  <c r="A267" i="4"/>
  <c r="F266" i="4"/>
  <c r="E266" i="4"/>
  <c r="D266" i="4"/>
  <c r="A266" i="4"/>
  <c r="F265" i="4"/>
  <c r="E265" i="4"/>
  <c r="D265" i="4"/>
  <c r="A265" i="4"/>
  <c r="F264" i="4"/>
  <c r="E264" i="4"/>
  <c r="D264" i="4"/>
  <c r="A264" i="4"/>
  <c r="F263" i="4"/>
  <c r="E263" i="4"/>
  <c r="D263" i="4"/>
  <c r="A263" i="4"/>
  <c r="F262" i="4"/>
  <c r="E262" i="4"/>
  <c r="D262" i="4"/>
  <c r="A262" i="4"/>
  <c r="F261" i="4"/>
  <c r="E261" i="4"/>
  <c r="D261" i="4"/>
  <c r="A261" i="4"/>
  <c r="F260" i="4"/>
  <c r="E260" i="4"/>
  <c r="D260" i="4"/>
  <c r="A260" i="4"/>
  <c r="F259" i="4"/>
  <c r="E259" i="4"/>
  <c r="D259" i="4"/>
  <c r="A259" i="4"/>
  <c r="F258" i="4"/>
  <c r="E258" i="4"/>
  <c r="D258" i="4"/>
  <c r="A258" i="4"/>
  <c r="F257" i="4"/>
  <c r="E257" i="4"/>
  <c r="D257" i="4"/>
  <c r="A257" i="4"/>
  <c r="F256" i="4"/>
  <c r="E256" i="4"/>
  <c r="D256" i="4"/>
  <c r="A256" i="4"/>
  <c r="F255" i="4"/>
  <c r="E255" i="4"/>
  <c r="D255" i="4"/>
  <c r="A255" i="4"/>
  <c r="F254" i="4"/>
  <c r="E254" i="4"/>
  <c r="D254" i="4"/>
  <c r="A254" i="4"/>
  <c r="F253" i="4"/>
  <c r="E253" i="4"/>
  <c r="D253" i="4"/>
  <c r="A253" i="4"/>
  <c r="F252" i="4"/>
  <c r="E252" i="4"/>
  <c r="D252" i="4"/>
  <c r="A252" i="4"/>
  <c r="F251" i="4"/>
  <c r="E251" i="4"/>
  <c r="D251" i="4"/>
  <c r="A251" i="4"/>
  <c r="F250" i="4"/>
  <c r="E250" i="4"/>
  <c r="D250" i="4"/>
  <c r="A250" i="4"/>
  <c r="F249" i="4"/>
  <c r="E249" i="4"/>
  <c r="D249" i="4"/>
  <c r="A249" i="4"/>
  <c r="F248" i="4"/>
  <c r="E248" i="4"/>
  <c r="D248" i="4"/>
  <c r="A248" i="4"/>
  <c r="F247" i="4"/>
  <c r="E247" i="4"/>
  <c r="D247" i="4"/>
  <c r="A247" i="4"/>
  <c r="F246" i="4"/>
  <c r="E246" i="4"/>
  <c r="D246" i="4"/>
  <c r="A246" i="4"/>
  <c r="F245" i="4"/>
  <c r="E245" i="4"/>
  <c r="D245" i="4"/>
  <c r="A245" i="4"/>
  <c r="F244" i="4"/>
  <c r="E244" i="4"/>
  <c r="D244" i="4"/>
  <c r="A244" i="4"/>
  <c r="F243" i="4"/>
  <c r="E243" i="4"/>
  <c r="D243" i="4"/>
  <c r="A243" i="4"/>
  <c r="F242" i="4"/>
  <c r="E242" i="4"/>
  <c r="D242" i="4"/>
  <c r="A242" i="4"/>
  <c r="F241" i="4"/>
  <c r="E241" i="4"/>
  <c r="D241" i="4"/>
  <c r="A241" i="4"/>
  <c r="F240" i="4"/>
  <c r="E240" i="4"/>
  <c r="D240" i="4"/>
  <c r="A240" i="4"/>
  <c r="F239" i="4"/>
  <c r="E239" i="4"/>
  <c r="D239" i="4"/>
  <c r="A239" i="4"/>
  <c r="F238" i="4"/>
  <c r="E238" i="4"/>
  <c r="D238" i="4"/>
  <c r="A238" i="4"/>
  <c r="F237" i="4"/>
  <c r="E237" i="4"/>
  <c r="D237" i="4"/>
  <c r="A237" i="4"/>
  <c r="F236" i="4"/>
  <c r="E236" i="4"/>
  <c r="D236" i="4"/>
  <c r="A236" i="4"/>
  <c r="F235" i="4"/>
  <c r="E235" i="4"/>
  <c r="D235" i="4"/>
  <c r="A235" i="4"/>
  <c r="F234" i="4"/>
  <c r="E234" i="4"/>
  <c r="D234" i="4"/>
  <c r="A234" i="4"/>
  <c r="F233" i="4"/>
  <c r="E233" i="4"/>
  <c r="D233" i="4"/>
  <c r="A233" i="4"/>
  <c r="F232" i="4"/>
  <c r="E232" i="4"/>
  <c r="D232" i="4"/>
  <c r="A232" i="4"/>
  <c r="F231" i="4"/>
  <c r="E231" i="4"/>
  <c r="D231" i="4"/>
  <c r="A231" i="4"/>
  <c r="F230" i="4"/>
  <c r="E230" i="4"/>
  <c r="D230" i="4"/>
  <c r="A230" i="4"/>
  <c r="F229" i="4"/>
  <c r="E229" i="4"/>
  <c r="D229" i="4"/>
  <c r="A229" i="4"/>
  <c r="F228" i="4"/>
  <c r="E228" i="4"/>
  <c r="D228" i="4"/>
  <c r="A228" i="4"/>
  <c r="F227" i="4"/>
  <c r="E227" i="4"/>
  <c r="D227" i="4"/>
  <c r="A227" i="4"/>
  <c r="F226" i="4"/>
  <c r="E226" i="4"/>
  <c r="D226" i="4"/>
  <c r="A226" i="4"/>
  <c r="F225" i="4"/>
  <c r="E225" i="4"/>
  <c r="D225" i="4"/>
  <c r="A225" i="4"/>
  <c r="F224" i="4"/>
  <c r="E224" i="4"/>
  <c r="D224" i="4"/>
  <c r="A224" i="4"/>
  <c r="F223" i="4"/>
  <c r="E223" i="4"/>
  <c r="D223" i="4"/>
  <c r="A223" i="4"/>
  <c r="F222" i="4"/>
  <c r="E222" i="4"/>
  <c r="D222" i="4"/>
  <c r="A222" i="4"/>
  <c r="F221" i="4"/>
  <c r="E221" i="4"/>
  <c r="D221" i="4"/>
  <c r="A221" i="4"/>
  <c r="F220" i="4"/>
  <c r="E220" i="4"/>
  <c r="D220" i="4"/>
  <c r="A220" i="4"/>
  <c r="F219" i="4"/>
  <c r="E219" i="4"/>
  <c r="D219" i="4"/>
  <c r="A219" i="4"/>
  <c r="F218" i="4"/>
  <c r="E218" i="4"/>
  <c r="D218" i="4"/>
  <c r="A218" i="4"/>
  <c r="F217" i="4"/>
  <c r="E217" i="4"/>
  <c r="D217" i="4"/>
  <c r="A217" i="4"/>
  <c r="F216" i="4"/>
  <c r="E216" i="4"/>
  <c r="D216" i="4"/>
  <c r="A216" i="4"/>
  <c r="F215" i="4"/>
  <c r="E215" i="4"/>
  <c r="D215" i="4"/>
  <c r="A215" i="4"/>
  <c r="F214" i="4"/>
  <c r="E214" i="4"/>
  <c r="D214" i="4"/>
  <c r="A214" i="4"/>
  <c r="F213" i="4"/>
  <c r="E213" i="4"/>
  <c r="D213" i="4"/>
  <c r="A213" i="4"/>
  <c r="F212" i="4"/>
  <c r="E212" i="4"/>
  <c r="D212" i="4"/>
  <c r="A212" i="4"/>
  <c r="F211" i="4"/>
  <c r="E211" i="4"/>
  <c r="D211" i="4"/>
  <c r="A211" i="4"/>
  <c r="F210" i="4"/>
  <c r="E210" i="4"/>
  <c r="D210" i="4"/>
  <c r="A210" i="4"/>
  <c r="E209" i="4"/>
  <c r="D209" i="4"/>
  <c r="A209" i="4"/>
  <c r="E208" i="4"/>
  <c r="D208" i="4"/>
  <c r="A208" i="4"/>
  <c r="E207" i="4"/>
  <c r="D207" i="4"/>
  <c r="A207" i="4"/>
  <c r="E206" i="4"/>
  <c r="D206" i="4"/>
  <c r="A206" i="4"/>
  <c r="E205" i="4"/>
  <c r="D205" i="4"/>
  <c r="A205" i="4"/>
  <c r="E204" i="4"/>
  <c r="D204" i="4"/>
  <c r="A204" i="4"/>
  <c r="E203" i="4"/>
  <c r="D203" i="4"/>
  <c r="A203" i="4"/>
  <c r="E202" i="4"/>
  <c r="D202" i="4"/>
  <c r="A202" i="4"/>
  <c r="E201" i="4"/>
  <c r="D201" i="4"/>
  <c r="A201" i="4"/>
  <c r="E200" i="4"/>
  <c r="D200" i="4"/>
  <c r="A200" i="4"/>
  <c r="E199" i="4"/>
  <c r="D199" i="4"/>
  <c r="A199" i="4"/>
  <c r="E198" i="4"/>
  <c r="D198" i="4"/>
  <c r="A198" i="4"/>
  <c r="E197" i="4"/>
  <c r="D197" i="4"/>
  <c r="A197" i="4"/>
  <c r="E196" i="4"/>
  <c r="D196" i="4"/>
  <c r="A196" i="4"/>
  <c r="E195" i="4"/>
  <c r="D195" i="4"/>
  <c r="A195" i="4"/>
  <c r="E194" i="4"/>
  <c r="D194" i="4"/>
  <c r="A194" i="4"/>
  <c r="E193" i="4"/>
  <c r="D193" i="4"/>
  <c r="A193" i="4"/>
  <c r="E192" i="4"/>
  <c r="D192" i="4"/>
  <c r="A192" i="4"/>
  <c r="E191" i="4"/>
  <c r="D191" i="4"/>
  <c r="A191" i="4"/>
  <c r="E190" i="4"/>
  <c r="D190" i="4"/>
  <c r="A190" i="4"/>
  <c r="E189" i="4"/>
  <c r="D189" i="4"/>
  <c r="A189" i="4"/>
  <c r="E188" i="4"/>
  <c r="D188" i="4"/>
  <c r="A188" i="4"/>
  <c r="E187" i="4"/>
  <c r="D187" i="4"/>
  <c r="A187" i="4"/>
  <c r="E186" i="4"/>
  <c r="D186" i="4"/>
  <c r="A186" i="4"/>
  <c r="E185" i="4"/>
  <c r="D185" i="4"/>
  <c r="A185" i="4"/>
  <c r="E184" i="4"/>
  <c r="D184" i="4"/>
  <c r="A184" i="4"/>
  <c r="E183" i="4"/>
  <c r="D183" i="4"/>
  <c r="A183" i="4"/>
  <c r="E182" i="4"/>
  <c r="D182" i="4"/>
  <c r="A182" i="4"/>
  <c r="E181" i="4"/>
  <c r="D181" i="4"/>
  <c r="A181" i="4"/>
  <c r="E180" i="4"/>
  <c r="D180" i="4"/>
  <c r="A180" i="4"/>
  <c r="E179" i="4"/>
  <c r="D179" i="4"/>
  <c r="A179" i="4"/>
  <c r="E178" i="4"/>
  <c r="D178" i="4"/>
  <c r="A178" i="4"/>
  <c r="E177" i="4"/>
  <c r="D177" i="4"/>
  <c r="A177" i="4"/>
  <c r="E176" i="4"/>
  <c r="D176" i="4"/>
  <c r="A176" i="4"/>
  <c r="E175" i="4"/>
  <c r="D175" i="4"/>
  <c r="A175" i="4"/>
  <c r="E174" i="4"/>
  <c r="D174" i="4"/>
  <c r="A174" i="4"/>
  <c r="E173" i="4"/>
  <c r="D173" i="4"/>
  <c r="A173" i="4"/>
  <c r="E172" i="4"/>
  <c r="D172" i="4"/>
  <c r="A172" i="4"/>
  <c r="E171" i="4"/>
  <c r="D171" i="4"/>
  <c r="A171" i="4"/>
  <c r="E170" i="4"/>
  <c r="D170" i="4"/>
  <c r="A170" i="4"/>
  <c r="E169" i="4"/>
  <c r="D169" i="4"/>
  <c r="A169" i="4"/>
  <c r="E168" i="4"/>
  <c r="D168" i="4"/>
  <c r="A168" i="4"/>
  <c r="E167" i="4"/>
  <c r="D167" i="4"/>
  <c r="A167" i="4"/>
  <c r="E166" i="4"/>
  <c r="D166" i="4"/>
  <c r="A166" i="4"/>
  <c r="E165" i="4"/>
  <c r="D165" i="4"/>
  <c r="A165" i="4"/>
  <c r="E164" i="4"/>
  <c r="D164" i="4"/>
  <c r="A164" i="4"/>
  <c r="E163" i="4"/>
  <c r="D163" i="4"/>
  <c r="A163" i="4"/>
  <c r="E162" i="4"/>
  <c r="D162" i="4"/>
  <c r="A162" i="4"/>
  <c r="E161" i="4"/>
  <c r="D161" i="4"/>
  <c r="A161" i="4"/>
  <c r="E160" i="4"/>
  <c r="D160" i="4"/>
  <c r="A160" i="4"/>
  <c r="E159" i="4"/>
  <c r="D159" i="4"/>
  <c r="A159" i="4"/>
  <c r="E158" i="4"/>
  <c r="D158" i="4"/>
  <c r="A158" i="4"/>
  <c r="E157" i="4"/>
  <c r="D157" i="4"/>
  <c r="A157" i="4"/>
  <c r="E156" i="4"/>
  <c r="D156" i="4"/>
  <c r="A156" i="4"/>
  <c r="E155" i="4"/>
  <c r="D155" i="4"/>
  <c r="A155" i="4"/>
  <c r="E154" i="4"/>
  <c r="D154" i="4"/>
  <c r="A154" i="4"/>
  <c r="E153" i="4"/>
  <c r="D153" i="4"/>
  <c r="A153" i="4"/>
  <c r="E152" i="4"/>
  <c r="D152" i="4"/>
  <c r="A152" i="4"/>
  <c r="E151" i="4"/>
  <c r="D151" i="4"/>
  <c r="A151" i="4"/>
  <c r="E150" i="4"/>
  <c r="D150" i="4"/>
  <c r="A150" i="4"/>
  <c r="E149" i="4"/>
  <c r="D149" i="4"/>
  <c r="A149" i="4"/>
  <c r="E148" i="4"/>
  <c r="D148" i="4"/>
  <c r="A148" i="4"/>
  <c r="E147" i="4"/>
  <c r="D147" i="4"/>
  <c r="A147" i="4"/>
  <c r="E146" i="4"/>
  <c r="D146" i="4"/>
  <c r="A146" i="4"/>
  <c r="E145" i="4"/>
  <c r="D145" i="4"/>
  <c r="A145" i="4"/>
  <c r="E144" i="4"/>
  <c r="D144" i="4"/>
  <c r="A144" i="4"/>
  <c r="E143" i="4"/>
  <c r="D143" i="4"/>
  <c r="A143" i="4"/>
  <c r="E142" i="4"/>
  <c r="D142" i="4"/>
  <c r="A142" i="4"/>
  <c r="E141" i="4"/>
  <c r="D141" i="4"/>
  <c r="A141" i="4"/>
  <c r="E140" i="4"/>
  <c r="D140" i="4"/>
  <c r="A140" i="4"/>
  <c r="E139" i="4"/>
  <c r="D139" i="4"/>
  <c r="A139" i="4"/>
  <c r="E138" i="4"/>
  <c r="D138" i="4"/>
  <c r="A138" i="4"/>
  <c r="E137" i="4"/>
  <c r="D137" i="4"/>
  <c r="A137" i="4"/>
  <c r="E136" i="4"/>
  <c r="D136" i="4"/>
  <c r="A136" i="4"/>
  <c r="E135" i="4"/>
  <c r="D135" i="4"/>
  <c r="A135" i="4"/>
  <c r="E134" i="4"/>
  <c r="D134" i="4"/>
  <c r="A134" i="4"/>
  <c r="E133" i="4"/>
  <c r="D133" i="4"/>
  <c r="A133" i="4"/>
  <c r="E132" i="4"/>
  <c r="D132" i="4"/>
  <c r="A132" i="4"/>
  <c r="E131" i="4"/>
  <c r="D131" i="4"/>
  <c r="A131" i="4"/>
  <c r="E130" i="4"/>
  <c r="D130" i="4"/>
  <c r="A130" i="4"/>
  <c r="E129" i="4"/>
  <c r="D129" i="4"/>
  <c r="A129" i="4"/>
  <c r="E128" i="4"/>
  <c r="D128" i="4"/>
  <c r="A128" i="4"/>
  <c r="E127" i="4"/>
  <c r="D127" i="4"/>
  <c r="A127" i="4"/>
  <c r="E126" i="4"/>
  <c r="D126" i="4"/>
  <c r="A126" i="4"/>
  <c r="E125" i="4"/>
  <c r="D125" i="4"/>
  <c r="A125" i="4"/>
  <c r="E124" i="4"/>
  <c r="D124" i="4"/>
  <c r="A124" i="4"/>
  <c r="E123" i="4"/>
  <c r="D123" i="4"/>
  <c r="A123" i="4"/>
  <c r="E122" i="4"/>
  <c r="D122" i="4"/>
  <c r="C122" i="4"/>
  <c r="A122" i="4"/>
  <c r="E121" i="4"/>
  <c r="D121" i="4"/>
  <c r="C121" i="4"/>
  <c r="A121" i="4"/>
  <c r="E120" i="4"/>
  <c r="D120" i="4"/>
  <c r="C120" i="4"/>
  <c r="A120" i="4"/>
  <c r="E119" i="4"/>
  <c r="D119" i="4"/>
  <c r="C119" i="4"/>
  <c r="A119" i="4"/>
  <c r="E118" i="4"/>
  <c r="D118" i="4"/>
  <c r="C118" i="4"/>
  <c r="A118" i="4"/>
  <c r="E117" i="4"/>
  <c r="D117" i="4"/>
  <c r="C117" i="4"/>
  <c r="A117" i="4"/>
  <c r="E116" i="4"/>
  <c r="D116" i="4"/>
  <c r="C116" i="4"/>
  <c r="A116" i="4"/>
  <c r="E115" i="4"/>
  <c r="D115" i="4"/>
  <c r="C115" i="4"/>
  <c r="A115" i="4"/>
  <c r="E114" i="4"/>
  <c r="D114" i="4"/>
  <c r="C114" i="4"/>
  <c r="A114" i="4"/>
  <c r="E113" i="4"/>
  <c r="D113" i="4"/>
  <c r="C113" i="4"/>
  <c r="A113" i="4"/>
  <c r="E112" i="4"/>
  <c r="D112" i="4"/>
  <c r="C112" i="4"/>
  <c r="A112" i="4"/>
  <c r="E111" i="4"/>
  <c r="D111" i="4"/>
  <c r="C111" i="4"/>
  <c r="A111" i="4"/>
  <c r="E110" i="4"/>
  <c r="D110" i="4"/>
  <c r="C110" i="4"/>
  <c r="A110" i="4"/>
  <c r="E109" i="4"/>
  <c r="D109" i="4"/>
  <c r="C109" i="4"/>
  <c r="A109" i="4"/>
  <c r="E108" i="4"/>
  <c r="D108" i="4"/>
  <c r="C108" i="4"/>
  <c r="A108" i="4"/>
  <c r="E107" i="4"/>
  <c r="D107" i="4"/>
  <c r="C107" i="4"/>
  <c r="A107" i="4"/>
  <c r="E106" i="4"/>
  <c r="D106" i="4"/>
  <c r="C106" i="4"/>
  <c r="A106" i="4"/>
  <c r="E105" i="4"/>
  <c r="D105" i="4"/>
  <c r="C105" i="4"/>
  <c r="A105" i="4"/>
  <c r="E104" i="4"/>
  <c r="D104" i="4"/>
  <c r="C104" i="4"/>
  <c r="A104" i="4"/>
  <c r="E103" i="4"/>
  <c r="D103" i="4"/>
  <c r="C103" i="4"/>
  <c r="A103" i="4"/>
  <c r="E102" i="4"/>
  <c r="D102" i="4"/>
  <c r="C102" i="4"/>
  <c r="A102" i="4"/>
  <c r="E101" i="4"/>
  <c r="D101" i="4"/>
  <c r="C101" i="4"/>
  <c r="A101" i="4"/>
  <c r="E100" i="4"/>
  <c r="D100" i="4"/>
  <c r="C100" i="4"/>
  <c r="A100" i="4"/>
  <c r="E99" i="4"/>
  <c r="D99" i="4"/>
  <c r="C99" i="4"/>
  <c r="A99" i="4"/>
  <c r="E98" i="4"/>
  <c r="D98" i="4"/>
  <c r="C98" i="4"/>
  <c r="A98" i="4"/>
  <c r="E97" i="4"/>
  <c r="D97" i="4"/>
  <c r="C97" i="4"/>
  <c r="A97" i="4"/>
  <c r="E96" i="4"/>
  <c r="D96" i="4"/>
  <c r="C96" i="4"/>
  <c r="A96" i="4"/>
  <c r="E95" i="4"/>
  <c r="D95" i="4"/>
  <c r="C95" i="4"/>
  <c r="A95" i="4"/>
  <c r="E94" i="4"/>
  <c r="D94" i="4"/>
  <c r="C94" i="4"/>
  <c r="A94" i="4"/>
  <c r="E93" i="4"/>
  <c r="D93" i="4"/>
  <c r="C93" i="4"/>
  <c r="A93" i="4"/>
  <c r="E92" i="4"/>
  <c r="D92" i="4"/>
  <c r="C92" i="4"/>
  <c r="A92" i="4"/>
  <c r="E91" i="4"/>
  <c r="D91" i="4"/>
  <c r="C91" i="4"/>
  <c r="A91" i="4"/>
  <c r="E90" i="4"/>
  <c r="D90" i="4"/>
  <c r="C90" i="4"/>
  <c r="A90" i="4"/>
  <c r="E89" i="4"/>
  <c r="D89" i="4"/>
  <c r="C89" i="4"/>
  <c r="A89" i="4"/>
  <c r="E88" i="4"/>
  <c r="D88" i="4"/>
  <c r="C88" i="4"/>
  <c r="A88" i="4"/>
  <c r="E87" i="4"/>
  <c r="D87" i="4"/>
  <c r="C87" i="4"/>
  <c r="A87" i="4"/>
  <c r="E86" i="4"/>
  <c r="D86" i="4"/>
  <c r="C86" i="4"/>
  <c r="A86" i="4"/>
  <c r="E85" i="4"/>
  <c r="D85" i="4"/>
  <c r="C85" i="4"/>
  <c r="A85" i="4"/>
  <c r="E84" i="4"/>
  <c r="D84" i="4"/>
  <c r="C84" i="4"/>
  <c r="A84" i="4"/>
  <c r="E83" i="4"/>
  <c r="D83" i="4"/>
  <c r="C83" i="4"/>
  <c r="A83" i="4"/>
  <c r="E82" i="4"/>
  <c r="D82" i="4"/>
  <c r="C82" i="4"/>
  <c r="A82" i="4"/>
  <c r="E81" i="4"/>
  <c r="D81" i="4"/>
  <c r="C81" i="4"/>
  <c r="A81" i="4"/>
  <c r="E80" i="4"/>
  <c r="D80" i="4"/>
  <c r="C80" i="4"/>
  <c r="A80" i="4"/>
  <c r="E79" i="4"/>
  <c r="D79" i="4"/>
  <c r="C79" i="4"/>
  <c r="A79" i="4"/>
  <c r="E78" i="4"/>
  <c r="D78" i="4"/>
  <c r="C78" i="4"/>
  <c r="A78" i="4"/>
  <c r="E77" i="4"/>
  <c r="D77" i="4"/>
  <c r="C77" i="4"/>
  <c r="A77" i="4"/>
  <c r="E76" i="4"/>
  <c r="D76" i="4"/>
  <c r="C76" i="4"/>
  <c r="A76" i="4"/>
  <c r="E75" i="4"/>
  <c r="D75" i="4"/>
  <c r="C75" i="4"/>
  <c r="A75" i="4"/>
  <c r="E74" i="4"/>
  <c r="D74" i="4"/>
  <c r="C74" i="4"/>
  <c r="A74" i="4"/>
  <c r="E73" i="4"/>
  <c r="D73" i="4"/>
  <c r="C73" i="4"/>
  <c r="A73" i="4"/>
  <c r="E72" i="4"/>
  <c r="D72" i="4"/>
  <c r="C72" i="4"/>
  <c r="A72" i="4"/>
  <c r="E71" i="4"/>
  <c r="D71" i="4"/>
  <c r="C71" i="4"/>
  <c r="A71" i="4"/>
  <c r="E70" i="4"/>
  <c r="D70" i="4"/>
  <c r="C70" i="4"/>
  <c r="A70" i="4"/>
  <c r="E69" i="4"/>
  <c r="D69" i="4"/>
  <c r="C69" i="4"/>
  <c r="A69" i="4"/>
  <c r="E68" i="4"/>
  <c r="D68" i="4"/>
  <c r="C68" i="4"/>
  <c r="A68" i="4"/>
  <c r="E67" i="4"/>
  <c r="D67" i="4"/>
  <c r="C67" i="4"/>
  <c r="A67" i="4"/>
  <c r="E66" i="4"/>
  <c r="D66" i="4"/>
  <c r="C66" i="4"/>
  <c r="A66" i="4"/>
  <c r="E65" i="4"/>
  <c r="D65" i="4"/>
  <c r="C65" i="4"/>
  <c r="A65" i="4"/>
  <c r="E64" i="4"/>
  <c r="D64" i="4"/>
  <c r="C64" i="4"/>
  <c r="A64" i="4"/>
  <c r="E63" i="4"/>
  <c r="D63" i="4"/>
  <c r="C63" i="4"/>
  <c r="A63" i="4"/>
  <c r="E62" i="4"/>
  <c r="D62" i="4"/>
  <c r="C62" i="4"/>
  <c r="A62" i="4"/>
  <c r="E61" i="4"/>
  <c r="D61" i="4"/>
  <c r="C61" i="4"/>
  <c r="A61" i="4"/>
  <c r="E60" i="4"/>
  <c r="D60" i="4"/>
  <c r="C60" i="4"/>
  <c r="A60" i="4"/>
  <c r="E59" i="4"/>
  <c r="D59" i="4"/>
  <c r="C59" i="4"/>
  <c r="A59" i="4"/>
  <c r="E58" i="4"/>
  <c r="D58" i="4"/>
  <c r="C58" i="4"/>
  <c r="A58" i="4"/>
  <c r="E57" i="4"/>
  <c r="D57" i="4"/>
  <c r="C57" i="4"/>
  <c r="A57" i="4"/>
  <c r="E56" i="4"/>
  <c r="D56" i="4"/>
  <c r="C56" i="4"/>
  <c r="A56" i="4"/>
  <c r="E55" i="4"/>
  <c r="D55" i="4"/>
  <c r="C55" i="4"/>
  <c r="A55" i="4"/>
  <c r="E54" i="4"/>
  <c r="D54" i="4"/>
  <c r="C54" i="4"/>
  <c r="A54" i="4"/>
  <c r="L53" i="4"/>
  <c r="E53" i="4"/>
  <c r="D53" i="4"/>
  <c r="C53" i="4"/>
  <c r="A53" i="4"/>
  <c r="L52" i="4"/>
  <c r="E52" i="4"/>
  <c r="D52" i="4"/>
  <c r="C52" i="4"/>
  <c r="A52" i="4"/>
  <c r="L51" i="4"/>
  <c r="E51" i="4"/>
  <c r="D51" i="4"/>
  <c r="C51" i="4"/>
  <c r="A51" i="4"/>
  <c r="L50" i="4"/>
  <c r="E50" i="4"/>
  <c r="D50" i="4"/>
  <c r="C50" i="4"/>
  <c r="A50" i="4"/>
  <c r="L49" i="4"/>
  <c r="E49" i="4"/>
  <c r="D49" i="4"/>
  <c r="C49" i="4"/>
  <c r="A49" i="4"/>
  <c r="L48" i="4"/>
  <c r="E48" i="4"/>
  <c r="D48" i="4"/>
  <c r="C48" i="4"/>
  <c r="A48" i="4"/>
  <c r="L47" i="4"/>
  <c r="E47" i="4"/>
  <c r="D47" i="4"/>
  <c r="C47" i="4"/>
  <c r="A47" i="4"/>
  <c r="L46" i="4"/>
  <c r="E46" i="4"/>
  <c r="D46" i="4"/>
  <c r="C46" i="4"/>
  <c r="A46" i="4"/>
  <c r="L45" i="4"/>
  <c r="E45" i="4"/>
  <c r="D45" i="4"/>
  <c r="C45" i="4"/>
  <c r="A45" i="4"/>
  <c r="L44" i="4"/>
  <c r="E44" i="4"/>
  <c r="D44" i="4"/>
  <c r="C44" i="4"/>
  <c r="A44" i="4"/>
  <c r="L43" i="4"/>
  <c r="E43" i="4"/>
  <c r="D43" i="4"/>
  <c r="C43" i="4"/>
  <c r="A43" i="4"/>
  <c r="L42" i="4"/>
  <c r="E42" i="4"/>
  <c r="D42" i="4"/>
  <c r="C42" i="4"/>
  <c r="A42" i="4"/>
  <c r="E41" i="4"/>
  <c r="D41" i="4"/>
  <c r="C41" i="4"/>
  <c r="A41" i="4"/>
  <c r="E40" i="4"/>
  <c r="D40" i="4"/>
  <c r="C40" i="4"/>
  <c r="A40" i="4"/>
  <c r="E39" i="4"/>
  <c r="D39" i="4"/>
  <c r="C39" i="4"/>
  <c r="A39" i="4"/>
  <c r="E38" i="4"/>
  <c r="D38" i="4"/>
  <c r="C38" i="4"/>
  <c r="A38" i="4"/>
  <c r="E37" i="4"/>
  <c r="D37" i="4"/>
  <c r="C37" i="4"/>
  <c r="A37" i="4"/>
  <c r="E36" i="4"/>
  <c r="D36" i="4"/>
  <c r="C36" i="4"/>
  <c r="A36" i="4"/>
  <c r="E35" i="4"/>
  <c r="D35" i="4"/>
  <c r="C35" i="4"/>
  <c r="A35" i="4"/>
  <c r="E34" i="4"/>
  <c r="D34" i="4"/>
  <c r="C34" i="4"/>
  <c r="A34" i="4"/>
  <c r="E33" i="4"/>
  <c r="D33" i="4"/>
  <c r="C33" i="4"/>
  <c r="A33" i="4"/>
  <c r="E32" i="4"/>
  <c r="D32" i="4"/>
  <c r="C32" i="4"/>
  <c r="A32" i="4"/>
  <c r="E31" i="4"/>
  <c r="D31" i="4"/>
  <c r="C31" i="4"/>
  <c r="A31" i="4"/>
  <c r="E30" i="4"/>
  <c r="D30" i="4"/>
  <c r="C30" i="4"/>
  <c r="A30" i="4"/>
  <c r="E29" i="4"/>
  <c r="D29" i="4"/>
  <c r="C29" i="4"/>
  <c r="A29" i="4"/>
  <c r="E28" i="4"/>
  <c r="D28" i="4"/>
  <c r="C28" i="4"/>
  <c r="A28" i="4"/>
  <c r="E27" i="4"/>
  <c r="D27" i="4"/>
  <c r="C27" i="4"/>
  <c r="A27" i="4"/>
  <c r="E26" i="4"/>
  <c r="D26" i="4"/>
  <c r="C26" i="4"/>
  <c r="A26" i="4"/>
  <c r="E25" i="4"/>
  <c r="D25" i="4"/>
  <c r="C25" i="4"/>
  <c r="A25" i="4"/>
  <c r="E24" i="4"/>
  <c r="D24" i="4"/>
  <c r="C24" i="4"/>
  <c r="A24" i="4"/>
  <c r="E23" i="4"/>
  <c r="D23" i="4"/>
  <c r="C23" i="4"/>
  <c r="A23" i="4"/>
  <c r="E22" i="4"/>
  <c r="D22" i="4"/>
  <c r="C22" i="4"/>
  <c r="A22" i="4"/>
  <c r="E21" i="4"/>
  <c r="D21" i="4"/>
  <c r="C21" i="4"/>
  <c r="A21" i="4"/>
  <c r="E20" i="4"/>
  <c r="D20" i="4"/>
  <c r="C20" i="4"/>
  <c r="A20" i="4"/>
  <c r="E19" i="4"/>
  <c r="D19" i="4"/>
  <c r="C19" i="4"/>
  <c r="A19" i="4"/>
  <c r="E18" i="4"/>
  <c r="D18" i="4"/>
  <c r="C18" i="4"/>
  <c r="A18" i="4"/>
  <c r="E17" i="4"/>
  <c r="D17" i="4"/>
  <c r="C17" i="4"/>
  <c r="A17" i="4"/>
  <c r="E16" i="4"/>
  <c r="D16" i="4"/>
  <c r="C16" i="4"/>
  <c r="A16" i="4"/>
  <c r="E15" i="4"/>
  <c r="D15" i="4"/>
  <c r="C15" i="4"/>
  <c r="A15" i="4"/>
  <c r="E14" i="4"/>
  <c r="D14" i="4"/>
  <c r="C14" i="4"/>
  <c r="A14" i="4"/>
  <c r="E13" i="4"/>
  <c r="D13" i="4"/>
  <c r="C13" i="4"/>
  <c r="A13" i="4"/>
  <c r="E12" i="4"/>
  <c r="D12" i="4"/>
  <c r="C12" i="4"/>
  <c r="A12" i="4"/>
  <c r="E11" i="4"/>
  <c r="D11" i="4"/>
  <c r="C11" i="4"/>
  <c r="A11" i="4"/>
  <c r="E10" i="4"/>
  <c r="D10" i="4"/>
  <c r="C10" i="4"/>
  <c r="A10" i="4"/>
  <c r="E9" i="4"/>
  <c r="D9" i="4"/>
  <c r="C9" i="4"/>
  <c r="A9" i="4"/>
  <c r="E8" i="4"/>
  <c r="D8" i="4"/>
  <c r="C8" i="4"/>
  <c r="A8" i="4"/>
  <c r="E7" i="4"/>
  <c r="D7" i="4"/>
  <c r="C7" i="4"/>
  <c r="A7" i="4"/>
  <c r="E6" i="4"/>
  <c r="D6" i="4"/>
  <c r="C6" i="4"/>
  <c r="A6" i="4"/>
  <c r="E5" i="4"/>
  <c r="D5" i="4"/>
  <c r="C5" i="4"/>
  <c r="A5" i="4"/>
  <c r="E4" i="4"/>
  <c r="D4" i="4"/>
  <c r="C4" i="4"/>
  <c r="A4" i="4"/>
  <c r="P55" i="3"/>
  <c r="O55" i="3"/>
  <c r="B55" i="3"/>
  <c r="A55" i="3"/>
  <c r="P54" i="3"/>
  <c r="O54" i="3"/>
  <c r="B54" i="3"/>
  <c r="A54" i="3"/>
  <c r="P53" i="3"/>
  <c r="O53" i="3"/>
  <c r="B53" i="3"/>
  <c r="A53" i="3"/>
  <c r="P52" i="3"/>
  <c r="O52" i="3"/>
  <c r="B52" i="3"/>
  <c r="A52" i="3"/>
  <c r="P51" i="3"/>
  <c r="O51" i="3"/>
  <c r="B51" i="3"/>
  <c r="A51" i="3"/>
  <c r="P50" i="3"/>
  <c r="O50" i="3"/>
  <c r="B50" i="3"/>
  <c r="A50" i="3"/>
  <c r="P49" i="3"/>
  <c r="O49" i="3"/>
  <c r="B49" i="3"/>
  <c r="A49" i="3"/>
  <c r="P48" i="3"/>
  <c r="O48" i="3"/>
  <c r="B48" i="3"/>
  <c r="A48" i="3"/>
  <c r="P47" i="3"/>
  <c r="O47" i="3"/>
  <c r="B47" i="3"/>
  <c r="A47" i="3"/>
  <c r="P46" i="3"/>
  <c r="O46" i="3"/>
  <c r="B46" i="3"/>
  <c r="A46" i="3"/>
  <c r="P45" i="3"/>
  <c r="O45" i="3"/>
  <c r="B45" i="3"/>
  <c r="A45" i="3"/>
  <c r="P44" i="3"/>
  <c r="O44" i="3"/>
  <c r="B44" i="3"/>
  <c r="A44" i="3"/>
  <c r="P43" i="3"/>
  <c r="O43" i="3"/>
  <c r="B43" i="3"/>
  <c r="A43" i="3"/>
  <c r="P42" i="3"/>
  <c r="O42" i="3"/>
  <c r="B42" i="3"/>
  <c r="A42" i="3"/>
  <c r="P41" i="3"/>
  <c r="O41" i="3"/>
  <c r="B41" i="3"/>
  <c r="A41" i="3"/>
  <c r="P40" i="3"/>
  <c r="O40" i="3"/>
  <c r="B40" i="3"/>
  <c r="A40" i="3"/>
  <c r="P39" i="3"/>
  <c r="O39" i="3"/>
  <c r="B39" i="3"/>
  <c r="A39" i="3"/>
  <c r="P38" i="3"/>
  <c r="O38" i="3"/>
  <c r="B38" i="3"/>
  <c r="A38" i="3"/>
  <c r="P37" i="3"/>
  <c r="O37" i="3"/>
  <c r="B37" i="3"/>
  <c r="A37" i="3"/>
  <c r="P36" i="3"/>
  <c r="O36" i="3"/>
  <c r="B36" i="3"/>
  <c r="A826" i="9" s="1"/>
  <c r="A36" i="3"/>
  <c r="P35" i="3"/>
  <c r="O35" i="3"/>
  <c r="B35" i="3"/>
  <c r="A35" i="3"/>
  <c r="P34" i="3"/>
  <c r="O34" i="3"/>
  <c r="B34" i="3"/>
  <c r="A34" i="3"/>
  <c r="P33" i="3"/>
  <c r="O33" i="3"/>
  <c r="B33" i="3"/>
  <c r="A33" i="3"/>
  <c r="P32" i="3"/>
  <c r="O32" i="3"/>
  <c r="B32" i="3"/>
  <c r="A32" i="3"/>
  <c r="P31" i="3"/>
  <c r="O31" i="3"/>
  <c r="B31" i="3"/>
  <c r="A31" i="3"/>
  <c r="P30" i="3"/>
  <c r="O30" i="3"/>
  <c r="B30" i="3"/>
  <c r="A30" i="3"/>
  <c r="P29" i="3"/>
  <c r="O29" i="3"/>
  <c r="B29" i="3"/>
  <c r="A29" i="3"/>
  <c r="P28" i="3"/>
  <c r="O28" i="3"/>
  <c r="B28" i="3"/>
  <c r="A28" i="3"/>
  <c r="P27" i="3"/>
  <c r="O27" i="3"/>
  <c r="B27" i="3"/>
  <c r="A27" i="3"/>
  <c r="P26" i="3"/>
  <c r="O26" i="3"/>
  <c r="B26" i="3"/>
  <c r="A26" i="3"/>
  <c r="P25" i="3"/>
  <c r="O25" i="3"/>
  <c r="B25" i="3"/>
  <c r="A25" i="3"/>
  <c r="P24" i="3"/>
  <c r="O24" i="3"/>
  <c r="B24" i="3"/>
  <c r="A24" i="3"/>
  <c r="P23" i="3"/>
  <c r="O23" i="3"/>
  <c r="B23" i="3"/>
  <c r="A23" i="3"/>
  <c r="P22" i="3"/>
  <c r="O22" i="3"/>
  <c r="B22" i="3"/>
  <c r="A22" i="3"/>
  <c r="P21" i="3"/>
  <c r="O21" i="3"/>
  <c r="B21" i="3"/>
  <c r="A21" i="3"/>
  <c r="P20" i="3"/>
  <c r="O20" i="3"/>
  <c r="B20" i="3"/>
  <c r="A20" i="3"/>
  <c r="P19" i="3"/>
  <c r="O19" i="3"/>
  <c r="B19" i="3"/>
  <c r="A19" i="3"/>
  <c r="P18" i="3"/>
  <c r="O18" i="3"/>
  <c r="B18" i="3"/>
  <c r="A18" i="3"/>
  <c r="P17" i="3"/>
  <c r="O17" i="3"/>
  <c r="B17" i="3"/>
  <c r="A17" i="3"/>
  <c r="P16" i="3"/>
  <c r="O16" i="3"/>
  <c r="B16" i="3"/>
  <c r="A16" i="3"/>
  <c r="P15" i="3"/>
  <c r="O15" i="3"/>
  <c r="B15" i="3"/>
  <c r="A15" i="3"/>
  <c r="P14" i="3"/>
  <c r="O14" i="3"/>
  <c r="B14" i="3"/>
  <c r="A14" i="3"/>
  <c r="P13" i="3"/>
  <c r="O13" i="3"/>
  <c r="B13" i="3"/>
  <c r="A13" i="3"/>
  <c r="P12" i="3"/>
  <c r="O12" i="3"/>
  <c r="B12" i="3"/>
  <c r="A12" i="3"/>
  <c r="P11" i="3"/>
  <c r="O11" i="3"/>
  <c r="B11" i="3"/>
  <c r="A11" i="3"/>
  <c r="P10" i="3"/>
  <c r="O10" i="3"/>
  <c r="B10" i="3"/>
  <c r="A10" i="3"/>
  <c r="P9" i="3"/>
  <c r="O9" i="3"/>
  <c r="B9" i="3"/>
  <c r="A9" i="3"/>
  <c r="P8" i="3"/>
  <c r="O8" i="3"/>
  <c r="B8" i="3"/>
  <c r="A8" i="3"/>
  <c r="P7" i="3"/>
  <c r="O7" i="3"/>
  <c r="B7" i="3"/>
  <c r="A7" i="3"/>
  <c r="P6" i="3"/>
  <c r="O6" i="3"/>
  <c r="B6" i="3"/>
  <c r="A6" i="3"/>
  <c r="P5" i="3"/>
  <c r="O5" i="3"/>
  <c r="B5" i="3"/>
  <c r="A5" i="3"/>
  <c r="P4" i="3"/>
  <c r="O4" i="3"/>
  <c r="B4" i="3"/>
  <c r="A4" i="3"/>
  <c r="C3" i="1"/>
  <c r="Q6" i="7" l="1"/>
  <c r="Q8" i="6"/>
  <c r="O6" i="7" s="1"/>
  <c r="Q4" i="6"/>
  <c r="O2" i="7" s="1"/>
  <c r="Q2" i="7"/>
  <c r="U5" i="6"/>
  <c r="S3" i="7" s="1"/>
  <c r="U3" i="7"/>
  <c r="O5" i="6"/>
  <c r="Q3" i="7" s="1"/>
  <c r="U7" i="7"/>
  <c r="U6" i="7"/>
  <c r="U4" i="7"/>
  <c r="U2" i="7"/>
  <c r="U14" i="7"/>
  <c r="Q4" i="7"/>
  <c r="Q6" i="6"/>
  <c r="O4" i="7" s="1"/>
  <c r="Q5" i="7"/>
  <c r="Q7" i="6"/>
  <c r="O5" i="7" s="1"/>
  <c r="A590" i="4"/>
  <c r="A606" i="4"/>
  <c r="A622" i="4"/>
  <c r="A638" i="4"/>
  <c r="A654" i="4"/>
  <c r="A670" i="4"/>
  <c r="Q5" i="6"/>
  <c r="O3" i="7" s="1"/>
  <c r="S7" i="6"/>
  <c r="A670" i="6"/>
  <c r="A674" i="6"/>
  <c r="A678" i="6"/>
  <c r="A701" i="6"/>
  <c r="A710" i="6"/>
  <c r="A738" i="6"/>
  <c r="A613" i="9"/>
  <c r="A750" i="9"/>
  <c r="A814" i="9"/>
  <c r="A790" i="9"/>
  <c r="A854" i="9"/>
  <c r="A591" i="4"/>
  <c r="A607" i="4"/>
  <c r="A623" i="4"/>
  <c r="A639" i="4"/>
  <c r="A655" i="4"/>
  <c r="A671" i="4"/>
  <c r="Q10" i="6"/>
  <c r="O8" i="7" s="1"/>
  <c r="A734" i="6"/>
  <c r="A599" i="9"/>
  <c r="A746" i="9"/>
  <c r="A810" i="9"/>
  <c r="A586" i="4"/>
  <c r="A602" i="4"/>
  <c r="A618" i="4"/>
  <c r="A634" i="4"/>
  <c r="A650" i="4"/>
  <c r="A666" i="4"/>
  <c r="A682" i="4"/>
  <c r="A671" i="6"/>
  <c r="A675" i="6"/>
  <c r="A693" i="6"/>
  <c r="A702" i="6"/>
  <c r="A725" i="6"/>
  <c r="A754" i="6"/>
  <c r="A651" i="9"/>
  <c r="A702" i="9"/>
  <c r="A766" i="9"/>
  <c r="A830" i="9"/>
  <c r="A581" i="4"/>
  <c r="A597" i="4"/>
  <c r="A613" i="4"/>
  <c r="A629" i="4"/>
  <c r="A645" i="4"/>
  <c r="A661" i="4"/>
  <c r="A677" i="4"/>
  <c r="A687" i="4"/>
  <c r="A691" i="4"/>
  <c r="A695" i="4"/>
  <c r="A699" i="4"/>
  <c r="A703" i="4"/>
  <c r="A707" i="4"/>
  <c r="A711" i="4"/>
  <c r="A715" i="4"/>
  <c r="A719" i="4"/>
  <c r="A723" i="4"/>
  <c r="A727" i="4"/>
  <c r="A731" i="4"/>
  <c r="A735" i="4"/>
  <c r="A739" i="4"/>
  <c r="A743" i="4"/>
  <c r="A747" i="4"/>
  <c r="A751" i="4"/>
  <c r="A755" i="4"/>
  <c r="A759" i="4"/>
  <c r="A763" i="4"/>
  <c r="A767" i="4"/>
  <c r="A771" i="4"/>
  <c r="A775" i="4"/>
  <c r="A779" i="4"/>
  <c r="A783" i="4"/>
  <c r="A787" i="4"/>
  <c r="A791" i="4"/>
  <c r="A795" i="4"/>
  <c r="A799" i="4"/>
  <c r="A803" i="4"/>
  <c r="A807" i="4"/>
  <c r="A811" i="4"/>
  <c r="A815" i="4"/>
  <c r="A819" i="4"/>
  <c r="A823" i="4"/>
  <c r="A827" i="4"/>
  <c r="A831" i="4"/>
  <c r="A835" i="4"/>
  <c r="A839" i="4"/>
  <c r="A843" i="4"/>
  <c r="A847" i="4"/>
  <c r="A851" i="4"/>
  <c r="A855" i="4"/>
  <c r="A859" i="4"/>
  <c r="A774" i="6"/>
  <c r="A615" i="9"/>
  <c r="A722" i="9"/>
  <c r="A786" i="9"/>
  <c r="A850" i="9"/>
  <c r="A592" i="4"/>
  <c r="A608" i="4"/>
  <c r="A624" i="4"/>
  <c r="A640" i="4"/>
  <c r="A656" i="4"/>
  <c r="A672" i="4"/>
  <c r="Q12" i="6"/>
  <c r="O10" i="7" s="1"/>
  <c r="A689" i="6"/>
  <c r="A698" i="6"/>
  <c r="A721" i="6"/>
  <c r="A730" i="6"/>
  <c r="A673" i="9"/>
  <c r="A742" i="9"/>
  <c r="A806" i="9"/>
  <c r="A587" i="4"/>
  <c r="A603" i="4"/>
  <c r="A619" i="4"/>
  <c r="A635" i="4"/>
  <c r="A651" i="4"/>
  <c r="A667" i="4"/>
  <c r="A683" i="4"/>
  <c r="A750" i="6"/>
  <c r="A637" i="9"/>
  <c r="A698" i="9"/>
  <c r="A762" i="9"/>
  <c r="A676" i="9"/>
  <c r="A654" i="9"/>
  <c r="A638" i="9"/>
  <c r="A616" i="9"/>
  <c r="A600" i="9"/>
  <c r="A681" i="9"/>
  <c r="A659" i="9"/>
  <c r="A643" i="9"/>
  <c r="A621" i="9"/>
  <c r="A605" i="9"/>
  <c r="A583" i="9"/>
  <c r="A686" i="9"/>
  <c r="A670" i="9"/>
  <c r="A648" i="9"/>
  <c r="A626" i="9"/>
  <c r="A610" i="9"/>
  <c r="A588" i="9"/>
  <c r="A680" i="9"/>
  <c r="A658" i="9"/>
  <c r="A642" i="9"/>
  <c r="A620" i="9"/>
  <c r="A604" i="9"/>
  <c r="A582" i="9"/>
  <c r="A685" i="9"/>
  <c r="A663" i="9"/>
  <c r="A647" i="9"/>
  <c r="A625" i="9"/>
  <c r="A609" i="9"/>
  <c r="A587" i="9"/>
  <c r="A674" i="9"/>
  <c r="A652" i="9"/>
  <c r="A636" i="9"/>
  <c r="A614" i="9"/>
  <c r="A598" i="9"/>
  <c r="A861" i="9"/>
  <c r="A857" i="9"/>
  <c r="A853" i="9"/>
  <c r="A849" i="9"/>
  <c r="A845" i="9"/>
  <c r="A841" i="9"/>
  <c r="A837" i="9"/>
  <c r="A833" i="9"/>
  <c r="A829" i="9"/>
  <c r="A825" i="9"/>
  <c r="A821" i="9"/>
  <c r="A817" i="9"/>
  <c r="A813" i="9"/>
  <c r="A809" i="9"/>
  <c r="A805" i="9"/>
  <c r="A801" i="9"/>
  <c r="A797" i="9"/>
  <c r="A793" i="9"/>
  <c r="A789" i="9"/>
  <c r="A785" i="9"/>
  <c r="A781" i="9"/>
  <c r="A777" i="9"/>
  <c r="A773" i="9"/>
  <c r="A769" i="9"/>
  <c r="A765" i="9"/>
  <c r="A761" i="9"/>
  <c r="A757" i="9"/>
  <c r="A753" i="9"/>
  <c r="A749" i="9"/>
  <c r="A745" i="9"/>
  <c r="A741" i="9"/>
  <c r="A737" i="9"/>
  <c r="A733" i="9"/>
  <c r="A729" i="9"/>
  <c r="A725" i="9"/>
  <c r="A721" i="9"/>
  <c r="A717" i="9"/>
  <c r="A713" i="9"/>
  <c r="A709" i="9"/>
  <c r="A705" i="9"/>
  <c r="A701" i="9"/>
  <c r="A697" i="9"/>
  <c r="A693" i="9"/>
  <c r="A689" i="9"/>
  <c r="A679" i="9"/>
  <c r="A657" i="9"/>
  <c r="A641" i="9"/>
  <c r="A619" i="9"/>
  <c r="A603" i="9"/>
  <c r="A581" i="9"/>
  <c r="A789" i="6"/>
  <c r="A785" i="6"/>
  <c r="A781" i="6"/>
  <c r="A777" i="6"/>
  <c r="A773" i="6"/>
  <c r="A769" i="6"/>
  <c r="A765" i="6"/>
  <c r="A761" i="6"/>
  <c r="A757" i="6"/>
  <c r="A753" i="6"/>
  <c r="A749" i="6"/>
  <c r="A745" i="6"/>
  <c r="A741" i="6"/>
  <c r="A737" i="6"/>
  <c r="A733" i="6"/>
  <c r="A684" i="9"/>
  <c r="A662" i="9"/>
  <c r="A646" i="9"/>
  <c r="A624" i="9"/>
  <c r="A608" i="9"/>
  <c r="A586" i="9"/>
  <c r="A678" i="9"/>
  <c r="A656" i="9"/>
  <c r="A640" i="9"/>
  <c r="A618" i="9"/>
  <c r="A602" i="9"/>
  <c r="A580" i="9"/>
  <c r="A860" i="9"/>
  <c r="A856" i="9"/>
  <c r="A852" i="9"/>
  <c r="A848" i="9"/>
  <c r="A844" i="9"/>
  <c r="A840" i="9"/>
  <c r="A836" i="9"/>
  <c r="A832" i="9"/>
  <c r="A828" i="9"/>
  <c r="A824" i="9"/>
  <c r="A820" i="9"/>
  <c r="A816" i="9"/>
  <c r="A812" i="9"/>
  <c r="A808" i="9"/>
  <c r="A804" i="9"/>
  <c r="A800" i="9"/>
  <c r="A796" i="9"/>
  <c r="A792" i="9"/>
  <c r="A788" i="9"/>
  <c r="A784" i="9"/>
  <c r="A780" i="9"/>
  <c r="A776" i="9"/>
  <c r="A772" i="9"/>
  <c r="A768" i="9"/>
  <c r="A764" i="9"/>
  <c r="A760" i="9"/>
  <c r="A756" i="9"/>
  <c r="A752" i="9"/>
  <c r="A748" i="9"/>
  <c r="A744" i="9"/>
  <c r="A740" i="9"/>
  <c r="A736" i="9"/>
  <c r="A732" i="9"/>
  <c r="A728" i="9"/>
  <c r="A724" i="9"/>
  <c r="A720" i="9"/>
  <c r="A716" i="9"/>
  <c r="A712" i="9"/>
  <c r="A708" i="9"/>
  <c r="A704" i="9"/>
  <c r="A700" i="9"/>
  <c r="A696" i="9"/>
  <c r="A692" i="9"/>
  <c r="A688" i="9"/>
  <c r="A683" i="9"/>
  <c r="A661" i="9"/>
  <c r="A645" i="9"/>
  <c r="A623" i="9"/>
  <c r="A607" i="9"/>
  <c r="A585" i="9"/>
  <c r="A792" i="6"/>
  <c r="A788" i="6"/>
  <c r="A784" i="6"/>
  <c r="A780" i="6"/>
  <c r="A776" i="6"/>
  <c r="A772" i="6"/>
  <c r="A768" i="6"/>
  <c r="A764" i="6"/>
  <c r="A760" i="6"/>
  <c r="A756" i="6"/>
  <c r="A752" i="6"/>
  <c r="A748" i="6"/>
  <c r="A744" i="6"/>
  <c r="A740" i="6"/>
  <c r="A736" i="6"/>
  <c r="A732" i="6"/>
  <c r="A728" i="6"/>
  <c r="A724" i="6"/>
  <c r="A720" i="6"/>
  <c r="A716" i="6"/>
  <c r="A712" i="6"/>
  <c r="A708" i="6"/>
  <c r="A704" i="6"/>
  <c r="A700" i="6"/>
  <c r="A696" i="6"/>
  <c r="A692" i="6"/>
  <c r="A688" i="6"/>
  <c r="A684" i="6"/>
  <c r="A680" i="6"/>
  <c r="A672" i="9"/>
  <c r="A650" i="9"/>
  <c r="A634" i="9"/>
  <c r="A612" i="9"/>
  <c r="A590" i="9"/>
  <c r="A677" i="9"/>
  <c r="A655" i="9"/>
  <c r="A639" i="9"/>
  <c r="A617" i="9"/>
  <c r="A601" i="9"/>
  <c r="A682" i="9"/>
  <c r="A660" i="9"/>
  <c r="A644" i="9"/>
  <c r="A622" i="9"/>
  <c r="A606" i="9"/>
  <c r="A584" i="9"/>
  <c r="A859" i="9"/>
  <c r="A855" i="9"/>
  <c r="A851" i="9"/>
  <c r="A847" i="9"/>
  <c r="A843" i="9"/>
  <c r="A839" i="9"/>
  <c r="A835" i="9"/>
  <c r="A831" i="9"/>
  <c r="A827" i="9"/>
  <c r="A823" i="9"/>
  <c r="A819" i="9"/>
  <c r="A815" i="9"/>
  <c r="A811" i="9"/>
  <c r="A807" i="9"/>
  <c r="A803" i="9"/>
  <c r="A799" i="9"/>
  <c r="A795" i="9"/>
  <c r="A791" i="9"/>
  <c r="A787" i="9"/>
  <c r="A783" i="9"/>
  <c r="A779" i="9"/>
  <c r="A775" i="9"/>
  <c r="A771" i="9"/>
  <c r="A767" i="9"/>
  <c r="A763" i="9"/>
  <c r="A759" i="9"/>
  <c r="A755" i="9"/>
  <c r="A751" i="9"/>
  <c r="A747" i="9"/>
  <c r="A743" i="9"/>
  <c r="A739" i="9"/>
  <c r="A735" i="9"/>
  <c r="A731" i="9"/>
  <c r="A727" i="9"/>
  <c r="A723" i="9"/>
  <c r="A719" i="9"/>
  <c r="A715" i="9"/>
  <c r="A711" i="9"/>
  <c r="A707" i="9"/>
  <c r="A703" i="9"/>
  <c r="A699" i="9"/>
  <c r="A695" i="9"/>
  <c r="A691" i="9"/>
  <c r="A687" i="9"/>
  <c r="A671" i="9"/>
  <c r="A649" i="9"/>
  <c r="A627" i="9"/>
  <c r="A611" i="9"/>
  <c r="A589" i="9"/>
  <c r="A791" i="6"/>
  <c r="A787" i="6"/>
  <c r="A783" i="6"/>
  <c r="A779" i="6"/>
  <c r="A775" i="6"/>
  <c r="A771" i="6"/>
  <c r="A767" i="6"/>
  <c r="A763" i="6"/>
  <c r="A759" i="6"/>
  <c r="A755" i="6"/>
  <c r="A751" i="6"/>
  <c r="A747" i="6"/>
  <c r="A743" i="6"/>
  <c r="A739" i="6"/>
  <c r="A735" i="6"/>
  <c r="A731" i="6"/>
  <c r="A727" i="6"/>
  <c r="A723" i="6"/>
  <c r="A719" i="6"/>
  <c r="A715" i="6"/>
  <c r="A711" i="6"/>
  <c r="A707" i="6"/>
  <c r="A703" i="6"/>
  <c r="A699" i="6"/>
  <c r="A695" i="6"/>
  <c r="A691" i="6"/>
  <c r="A687" i="6"/>
  <c r="A683" i="6"/>
  <c r="A679" i="6"/>
  <c r="A582" i="4"/>
  <c r="A598" i="4"/>
  <c r="A614" i="4"/>
  <c r="A630" i="4"/>
  <c r="A646" i="4"/>
  <c r="A662" i="4"/>
  <c r="A678" i="4"/>
  <c r="A672" i="6"/>
  <c r="A676" i="6"/>
  <c r="A685" i="6"/>
  <c r="A694" i="6"/>
  <c r="A717" i="6"/>
  <c r="A726" i="6"/>
  <c r="A770" i="6"/>
  <c r="A718" i="9"/>
  <c r="A782" i="9"/>
  <c r="A846" i="9"/>
  <c r="A593" i="4"/>
  <c r="A609" i="4"/>
  <c r="A625" i="4"/>
  <c r="A641" i="4"/>
  <c r="A657" i="4"/>
  <c r="A673" i="4"/>
  <c r="A688" i="4"/>
  <c r="A692" i="4"/>
  <c r="A696" i="4"/>
  <c r="A700" i="4"/>
  <c r="A704" i="4"/>
  <c r="A708" i="4"/>
  <c r="A712" i="4"/>
  <c r="A716" i="4"/>
  <c r="A720" i="4"/>
  <c r="A724" i="4"/>
  <c r="A728" i="4"/>
  <c r="A732" i="4"/>
  <c r="A736" i="4"/>
  <c r="A740" i="4"/>
  <c r="A744" i="4"/>
  <c r="A748" i="4"/>
  <c r="A752" i="4"/>
  <c r="A756" i="4"/>
  <c r="A760" i="4"/>
  <c r="A764" i="4"/>
  <c r="A768" i="4"/>
  <c r="A772" i="4"/>
  <c r="A776" i="4"/>
  <c r="A780" i="4"/>
  <c r="A784" i="4"/>
  <c r="A788" i="4"/>
  <c r="A792" i="4"/>
  <c r="A796" i="4"/>
  <c r="A800" i="4"/>
  <c r="A804" i="4"/>
  <c r="A808" i="4"/>
  <c r="A812" i="4"/>
  <c r="A816" i="4"/>
  <c r="A820" i="4"/>
  <c r="A824" i="4"/>
  <c r="A828" i="4"/>
  <c r="A832" i="4"/>
  <c r="A836" i="4"/>
  <c r="A840" i="4"/>
  <c r="A844" i="4"/>
  <c r="A848" i="4"/>
  <c r="A852" i="4"/>
  <c r="A856" i="4"/>
  <c r="A860" i="4"/>
  <c r="A790" i="6"/>
  <c r="A653" i="9"/>
  <c r="A738" i="9"/>
  <c r="A802" i="9"/>
  <c r="A588" i="4"/>
  <c r="A604" i="4"/>
  <c r="A620" i="4"/>
  <c r="A636" i="4"/>
  <c r="A652" i="4"/>
  <c r="A668" i="4"/>
  <c r="A684" i="4"/>
  <c r="A681" i="6"/>
  <c r="A690" i="6"/>
  <c r="A713" i="6"/>
  <c r="A722" i="6"/>
  <c r="A746" i="6"/>
  <c r="A694" i="9"/>
  <c r="A758" i="9"/>
  <c r="A822" i="9"/>
  <c r="A583" i="4"/>
  <c r="A599" i="4"/>
  <c r="A615" i="4"/>
  <c r="A631" i="4"/>
  <c r="A647" i="4"/>
  <c r="A663" i="4"/>
  <c r="A679" i="4"/>
  <c r="O9" i="6"/>
  <c r="A766" i="6"/>
  <c r="A675" i="9"/>
  <c r="A714" i="9"/>
  <c r="A778" i="9"/>
  <c r="A842" i="9"/>
  <c r="A578" i="4"/>
  <c r="A594" i="4"/>
  <c r="A610" i="4"/>
  <c r="A626" i="4"/>
  <c r="A642" i="4"/>
  <c r="A658" i="4"/>
  <c r="A674" i="4"/>
  <c r="O16" i="6"/>
  <c r="A669" i="6"/>
  <c r="A673" i="6"/>
  <c r="A677" i="6"/>
  <c r="A686" i="6"/>
  <c r="A709" i="6"/>
  <c r="A718" i="6"/>
  <c r="A786" i="6"/>
  <c r="A734" i="9"/>
  <c r="A798" i="9"/>
  <c r="A862" i="9"/>
  <c r="A589" i="4"/>
  <c r="A605" i="4"/>
  <c r="A621" i="4"/>
  <c r="A637" i="4"/>
  <c r="A653" i="4"/>
  <c r="A669" i="4"/>
  <c r="A685" i="4"/>
  <c r="A689" i="4"/>
  <c r="A693" i="4"/>
  <c r="A697" i="4"/>
  <c r="A701" i="4"/>
  <c r="A705" i="4"/>
  <c r="A709" i="4"/>
  <c r="A713" i="4"/>
  <c r="A717" i="4"/>
  <c r="A721" i="4"/>
  <c r="A725" i="4"/>
  <c r="A729" i="4"/>
  <c r="A733" i="4"/>
  <c r="A737" i="4"/>
  <c r="A741" i="4"/>
  <c r="A745" i="4"/>
  <c r="A749" i="4"/>
  <c r="A753" i="4"/>
  <c r="A757" i="4"/>
  <c r="A761" i="4"/>
  <c r="A765" i="4"/>
  <c r="A769" i="4"/>
  <c r="A773" i="4"/>
  <c r="A777" i="4"/>
  <c r="A781" i="4"/>
  <c r="A785" i="4"/>
  <c r="A789" i="4"/>
  <c r="A793" i="4"/>
  <c r="A797" i="4"/>
  <c r="A801" i="4"/>
  <c r="A805" i="4"/>
  <c r="A809" i="4"/>
  <c r="A813" i="4"/>
  <c r="A817" i="4"/>
  <c r="A821" i="4"/>
  <c r="A825" i="4"/>
  <c r="A829" i="4"/>
  <c r="A833" i="4"/>
  <c r="A837" i="4"/>
  <c r="A841" i="4"/>
  <c r="A845" i="4"/>
  <c r="A849" i="4"/>
  <c r="A853" i="4"/>
  <c r="A857" i="4"/>
  <c r="A742" i="6"/>
  <c r="A690" i="9"/>
  <c r="A754" i="9"/>
  <c r="A818" i="9"/>
  <c r="A584" i="4"/>
  <c r="A600" i="4"/>
  <c r="A616" i="4"/>
  <c r="A632" i="4"/>
  <c r="A648" i="4"/>
  <c r="A664" i="4"/>
  <c r="A680" i="4"/>
  <c r="A682" i="6"/>
  <c r="A705" i="6"/>
  <c r="A714" i="6"/>
  <c r="A762" i="6"/>
  <c r="O47" i="9"/>
  <c r="Q47" i="9" s="1"/>
  <c r="A591" i="9"/>
  <c r="A710" i="9"/>
  <c r="A774" i="9"/>
  <c r="A838" i="9"/>
  <c r="A579" i="4"/>
  <c r="A595" i="4"/>
  <c r="A611" i="4"/>
  <c r="A627" i="4"/>
  <c r="A643" i="4"/>
  <c r="A659" i="4"/>
  <c r="A675" i="4"/>
  <c r="A782" i="6"/>
  <c r="A730" i="9"/>
  <c r="A794" i="9"/>
  <c r="A858" i="9"/>
  <c r="S42" i="9"/>
  <c r="U42" i="9" s="1"/>
  <c r="S44" i="9"/>
  <c r="U44" i="9" s="1"/>
  <c r="S46" i="9"/>
  <c r="U46" i="9" s="1"/>
  <c r="S55" i="9"/>
  <c r="U55" i="9" s="1"/>
  <c r="U7" i="6" l="1"/>
  <c r="S5" i="7" s="1"/>
  <c r="U5" i="7"/>
  <c r="Q7" i="7"/>
  <c r="Q9" i="6"/>
  <c r="O7" i="7" s="1"/>
  <c r="Q14" i="7"/>
  <c r="Q16" i="6"/>
  <c r="O1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0" authorId="0" shapeId="0" xr:uid="{00000000-0006-0000-05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Using Kw from LAG1959</t>
        </r>
      </text>
    </comment>
    <comment ref="Q16" authorId="0" shapeId="0" xr:uid="{00000000-0006-0000-05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Using Kw from paper</t>
        </r>
      </text>
    </comment>
    <comment ref="U16" authorId="0" shapeId="0" xr:uid="{00000000-0006-0000-05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Using Kw from paper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9" authorId="0" shapeId="0" xr:uid="{00000000-0006-0000-08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Using Kw from LAG1959</t>
        </r>
      </text>
    </comment>
    <comment ref="Q55" authorId="0" shapeId="0" xr:uid="{00000000-0006-0000-08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Using Kw from paper</t>
        </r>
      </text>
    </comment>
    <comment ref="U55" authorId="0" shapeId="0" xr:uid="{00000000-0006-0000-08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Using Kw from paper</t>
        </r>
      </text>
    </comment>
  </commentList>
</comments>
</file>

<file path=xl/sharedStrings.xml><?xml version="1.0" encoding="utf-8"?>
<sst xmlns="http://schemas.openxmlformats.org/spreadsheetml/2006/main" count="2603" uniqueCount="663">
  <si>
    <t>File created by G. Dan Miron PSI LES</t>
  </si>
  <si>
    <t>Last Edited</t>
  </si>
  <si>
    <t>Units</t>
  </si>
  <si>
    <t>pH</t>
  </si>
  <si>
    <t xml:space="preserve">italic font value singifies that is an assumed vlaue based on what was reported in the study and the investigated system </t>
  </si>
  <si>
    <t>temperature</t>
  </si>
  <si>
    <t>celsius</t>
  </si>
  <si>
    <t>concetration</t>
  </si>
  <si>
    <t>mol/kg H2O</t>
  </si>
  <si>
    <t>Notes</t>
  </si>
  <si>
    <t>check Li_ea_2017_leaching-and-solution-chemistry.pdf for additional SiO2(am) experiments</t>
  </si>
  <si>
    <t>Xiong et al 2014 - avaluates Pitzer parameters from gibbsite and bhm solubility in NaCl, NaOH solutions</t>
  </si>
  <si>
    <t>SiO2(am) solubility data needs to be processed with the scaling factor so it will be consistent with the solubility in pure water from THEREDA</t>
  </si>
  <si>
    <t>#</t>
  </si>
  <si>
    <t>code</t>
  </si>
  <si>
    <t>reference</t>
  </si>
  <si>
    <t>method</t>
  </si>
  <si>
    <t>method2</t>
  </si>
  <si>
    <t>solid</t>
  </si>
  <si>
    <t>electrolytes</t>
  </si>
  <si>
    <t>T</t>
  </si>
  <si>
    <t>pH_conditions</t>
  </si>
  <si>
    <t>pH_interval</t>
  </si>
  <si>
    <t>Comments</t>
  </si>
  <si>
    <t>MAR/WAR1980</t>
  </si>
  <si>
    <t>(Marshall and Warakomski, 1980)</t>
  </si>
  <si>
    <r>
      <rPr>
        <sz val="11"/>
        <color rgb="FF000000"/>
        <rFont val="Calibri"/>
        <family val="2"/>
        <charset val="1"/>
      </rPr>
      <t xml:space="preserve">Amorphous silica solubilities-II. Effect of aqueous salt solutions at 25°C. </t>
    </r>
    <r>
      <rPr>
        <i/>
        <sz val="11"/>
        <color rgb="FF000000"/>
        <rFont val="Calibri"/>
        <family val="2"/>
        <charset val="1"/>
      </rPr>
      <t>Geochimica et Cosmochimica Acta</t>
    </r>
    <r>
      <rPr>
        <sz val="11"/>
        <color rgb="FF000000"/>
        <rFont val="Calibri"/>
        <family val="2"/>
        <charset val="1"/>
      </rPr>
      <t xml:space="preserve"> 44, 915–924. https://doi.org/10.1016/0016-7037(80)90281-1</t>
    </r>
  </si>
  <si>
    <t>solubility</t>
  </si>
  <si>
    <t>SiO2(am)</t>
  </si>
  <si>
    <t>NaCl, KCl, LiCl, MgCl2, CaCl2, Na2SO4, NaHCO3, KNO3, LiNO3, MgSO4</t>
  </si>
  <si>
    <t>neutral</t>
  </si>
  <si>
    <t>&lt;9</t>
  </si>
  <si>
    <t>Values at 25 C multiplied by 0.917 scaling factor. "This was done because some of our later extensive solubilities at 25°C with a different batch of silica gel gave values both in water and in NaNO3 solutions approximately 8% lower than the present values (MARSHALL and WARAKOMSKI, 1980)."</t>
  </si>
  <si>
    <t>MEY/WIL2008</t>
  </si>
  <si>
    <t>(Meyer and Willms, 2008)</t>
  </si>
  <si>
    <t>Geochemische Modellierung des Langzeitverhaltens von silikatischen und lumosilikatischen Materialien im Temperaturbereich bis 90 ° C. GRS – A – 3493.</t>
  </si>
  <si>
    <t>NaCl, KCl, MgCl2, CaCl2, K2SO4, NaCl, NaCl, KCl, KCl, Na2SO4, CaCl2</t>
  </si>
  <si>
    <t>45-85</t>
  </si>
  <si>
    <t>isopiestic</t>
  </si>
  <si>
    <t>AlCl3, KOH, NaOH, NaCl, KCl, Na2SO4, K2SO4</t>
  </si>
  <si>
    <t>MAR1980b</t>
  </si>
  <si>
    <t>(Marshall, 1980b)</t>
  </si>
  <si>
    <t>Amorphous silica solubilities-I. Behavior in aqueous sodium nitrate solutions; 25-300°C, 0-6 molal. Geochimica et Cosmochimica Acta 44, 907–913. https://doi.org/10.1016/0016-7037(80)90280-X</t>
  </si>
  <si>
    <t>NaNO3</t>
  </si>
  <si>
    <t>25-350</t>
  </si>
  <si>
    <t>GAL1989</t>
  </si>
  <si>
    <t>(Gallup, 1989)</t>
  </si>
  <si>
    <t>Solubility of amorphous silica in geothermal brines. Transactions - Geothermal Resources Council 13, 241–245.</t>
  </si>
  <si>
    <t>NaCl, MgCl2, KCl, brine</t>
  </si>
  <si>
    <t>25-250</t>
  </si>
  <si>
    <t>MEY2006</t>
  </si>
  <si>
    <t>(Meyer, 2006)</t>
  </si>
  <si>
    <t>Meyer, T. (2006): Geochemische Modellierung des Langzeitverhaltens von silikatischen und alumosilikatischen Materialien. GRS – A – 3350.</t>
  </si>
  <si>
    <t>CHE/MAR1982</t>
  </si>
  <si>
    <t>(Chen and Marshall, 1982)</t>
  </si>
  <si>
    <t xml:space="preserve"> Amorphous silica solubilities IV. Behavior in pure water and aqueous sodium chloride, sodium sulfate, magnesium chloride, and magnesium sulfate solutions up to 350°C. Geochimica et Cosmochimica Acta 46, 279–287. https://doi.org/10.1016/0016-7037(82)90255-1</t>
  </si>
  <si>
    <t>NaCl, MgCl2, Na2SO4, MgSO4</t>
  </si>
  <si>
    <t>0-350</t>
  </si>
  <si>
    <t>The amorphous silica used was the same as that used in the study of Marshall and Warakomski (1980).</t>
  </si>
  <si>
    <t>PAR/ENG1998</t>
  </si>
  <si>
    <t>(Park and Englezos, 1998)</t>
  </si>
  <si>
    <t>Osmotic coefficient data for Na2SiO3 and Na2SiO3–NaOH by an isopiestic method and modeling using Pitzer’s model. Fluid Phase Equilibria 153, 87–104. https://doi.org/10.1016/S0378-3812(98)00400-2</t>
  </si>
  <si>
    <t>Na2SiO3, NaOH</t>
  </si>
  <si>
    <t>alkaline</t>
  </si>
  <si>
    <t>12.3-13.8</t>
  </si>
  <si>
    <t>WEB/HU2003</t>
  </si>
  <si>
    <t>(Weber and Hunt, 2003)</t>
  </si>
  <si>
    <t>Modeling Alkaline Silicate Solutions at 25 °C. Industrial and Engineering Chemistry Research 42, 6970–6976. https://doi.org/10.1021/IE0303449</t>
  </si>
  <si>
    <t>SiO2,fumed silica</t>
  </si>
  <si>
    <t>NaNO3, NaOH</t>
  </si>
  <si>
    <t>neutral, alkaline</t>
  </si>
  <si>
    <t>6.2-11.6</t>
  </si>
  <si>
    <t>derived IP for aqueous species as well as silica fume solid, NaOH 0-1, NaNO3 1, 3</t>
  </si>
  <si>
    <t>ILE1979</t>
  </si>
  <si>
    <t>(Iler, 1979)</t>
  </si>
  <si>
    <t xml:space="preserve"> The Chemistry of Silica: Solubility, Polymerization, Colloid and Surface Properties, and Biochemistry. Wiley-Interscience, New York, pp. 78-83.</t>
  </si>
  <si>
    <t xml:space="preserve">solubility </t>
  </si>
  <si>
    <t>?</t>
  </si>
  <si>
    <t>acidic, alkaline</t>
  </si>
  <si>
    <t>2-11</t>
  </si>
  <si>
    <t>ZAR/NEM1990</t>
  </si>
  <si>
    <t>(Zarubin and Nemkina, 1990)</t>
  </si>
  <si>
    <t>The solubility of amorphous silica in an alkaline aqeous medium at constant ionic strength. Russ. J. Inorg. Chem. 35, 16–21.</t>
  </si>
  <si>
    <t>NaCl, NaOH</t>
  </si>
  <si>
    <t>8-11</t>
  </si>
  <si>
    <t>HAM/DHA2001</t>
  </si>
  <si>
    <t>(Hamrouni and Dhahbi, 2001)</t>
  </si>
  <si>
    <t>Analytical aspects of silica in saline water — application to desalination of brackish waters. Desalination 136, 225–232. https://doi.org/10.1016/S0011-9164(01)00185-0</t>
  </si>
  <si>
    <t>No tables with actual measured values given in the paper</t>
  </si>
  <si>
    <t>(Park and Englezos, 1999)</t>
  </si>
  <si>
    <t>Osmotic coefficient data for NaOH-NaCl-NaAl(OH)4-H2O system measured by an isopiestic method and modeled using Pitzer’s model at 298.15 K. Fluid Phase Equilibria 155, 251–259. https://doi.org/10.1016/S0378-3812(98)00460-9</t>
  </si>
  <si>
    <t>NaCl, NaOH, NaAl(OH)4</t>
  </si>
  <si>
    <t>12-14</t>
  </si>
  <si>
    <t>ZHO/CHE2003</t>
  </si>
  <si>
    <t>(Zhou et al., 2003)</t>
  </si>
  <si>
    <t xml:space="preserve"> Isopiestic measurement of the osmotic and activity coefficients for the NaOH-NaAl(OH)4-H2O system at 313.2 K. Geochimica et Cosmochimica Acta 67, 3459–3472. https://doi.org/10.1016/S0016-7037(03)00133-9</t>
  </si>
  <si>
    <t>NaOH, NaAl(OH)4</t>
  </si>
  <si>
    <t>WES1992</t>
  </si>
  <si>
    <t>(Wesolowski, 1992)</t>
  </si>
  <si>
    <t>Aluminum speciation and equilibria in aqueous solution: I. The solubility of gibbsite in the system Na-K-Cl-OH-Al(OH)4 from 0 to 100°C. Geochimica et Cosmochimica Acta 56, 1065–1091. https://doi.org/10.1016/0016-7037(92)90047-M</t>
  </si>
  <si>
    <t>Al(OH)3 (gibbsite)</t>
  </si>
  <si>
    <t>NaOH, KOH, NaCl, KCl</t>
  </si>
  <si>
    <t>0-100</t>
  </si>
  <si>
    <t>PAL/BEN2001</t>
  </si>
  <si>
    <t>(Palmer et al., 2001)</t>
  </si>
  <si>
    <t>Aqueous high-temperature solubility studies. I. The solubility of boehmite as functions of ionic strength (to 5 molal, NaCl), temperature (100-290°C), and pH as determined by in situ measurements. Geochimica et Cosmochimica Acta 65, 2081–2095. https://doi.org/10.1016/S0016-7037(01)00584-1</t>
  </si>
  <si>
    <t>AlO(OH) (bohemite)</t>
  </si>
  <si>
    <t>NaCl+NaOH</t>
  </si>
  <si>
    <t>100-290</t>
  </si>
  <si>
    <t>2-9</t>
  </si>
  <si>
    <t>LUO/YE2020</t>
  </si>
  <si>
    <t>(Luo et al., 2020)</t>
  </si>
  <si>
    <t>Phase Equilibrium in the Ternary System K2O-Al2O3-H2O at 323.15, 333.15, 343.15, and 353.15 K. Journal of Chemical and Engineering Data 65, 3463–3471. https://doi.org/10.1021/ACS.JCED.0C00017/SUPPL_FILE/JE0C00017_SI_001.PDF</t>
  </si>
  <si>
    <t>solubility, phase equilibira</t>
  </si>
  <si>
    <t>Al2O3°3H2O</t>
  </si>
  <si>
    <t>K2O</t>
  </si>
  <si>
    <t>50-80</t>
  </si>
  <si>
    <t>SJO/HAG1983</t>
  </si>
  <si>
    <t>(Sjöberg et al., 1983)</t>
  </si>
  <si>
    <t>Sjöberg, S., Hägglund, Y., Nordin, A., &amp; Ingri, N. (1983). Equilibrium and structural studies of silicon(IV) and aluminium(III) in aqueous solution. V. Acidity constants of silicic acid and the ionic product of water in the medium range 0.05–2.0 M Na(CI) at 25°C. Marine Chemistry, 13(1), 35–44. https://doi.org/10.1016/0304-4203(83)90047-6</t>
  </si>
  <si>
    <t>potentiometric</t>
  </si>
  <si>
    <t>SiO(OH)3− and SiO2(OH)2−2</t>
  </si>
  <si>
    <t>NaCl</t>
  </si>
  <si>
    <t>BLI/ING1967</t>
  </si>
  <si>
    <t>(Bilinski &amp; Ingri, 1967)</t>
  </si>
  <si>
    <t>Bilinski, H., &amp; Ingri, N. (1967). A Determination of the Formation Constant of SiO(OH)3-. Acta Chemica Scandinavica, 21, 2503–2510. https://doi.org/10.3891/ACTA.CHEM.SCAND.21-2503</t>
  </si>
  <si>
    <t>SiO(OH)3−</t>
  </si>
  <si>
    <t>NaClO4</t>
  </si>
  <si>
    <t>ING1959</t>
  </si>
  <si>
    <t>(Ingri, 1959)</t>
  </si>
  <si>
    <t>Ingri, N. (1959). Equilibrium Studies of Polyanions. IV. Silicate Ions in NaCl Medium. Acta Chemica Scandinavica, 13, 758–775. https://doi.org/10.3891/ACTA.CHEM.SCAND.13-0758</t>
  </si>
  <si>
    <t>LAG1959</t>
  </si>
  <si>
    <t>(Lagerström, 1959)</t>
  </si>
  <si>
    <r>
      <rPr>
        <sz val="11"/>
        <color rgb="FF000000"/>
        <rFont val="Calibri"/>
        <family val="2"/>
        <charset val="1"/>
      </rPr>
      <t xml:space="preserve">Lagerström, G. (1959). Equilibrium Studies of Polyanions. III. Silicate Ions in NaClO4 Medium. </t>
    </r>
    <r>
      <rPr>
        <i/>
        <sz val="11"/>
        <color rgb="FF000000"/>
        <rFont val="Calibri"/>
        <family val="2"/>
        <charset val="1"/>
      </rPr>
      <t>Acta Chemica Scandinavica</t>
    </r>
    <r>
      <rPr>
        <sz val="11"/>
        <color rgb="FF000000"/>
        <rFont val="Calibri"/>
        <family val="2"/>
        <charset val="1"/>
      </rPr>
      <t xml:space="preserve">, </t>
    </r>
    <r>
      <rPr>
        <i/>
        <sz val="11"/>
        <color rgb="FF000000"/>
        <rFont val="Calibri"/>
        <family val="2"/>
        <charset val="1"/>
      </rPr>
      <t>13</t>
    </r>
    <r>
      <rPr>
        <sz val="11"/>
        <color rgb="FF000000"/>
        <rFont val="Calibri"/>
        <family val="2"/>
        <charset val="1"/>
      </rPr>
      <t>, 722–736. https://doi.org/10.3891/ACTA.CHEM.SCAND.13-0722</t>
    </r>
  </si>
  <si>
    <t>SJO/NOR1981</t>
  </si>
  <si>
    <t>(Sjöberg et al., 1981)</t>
  </si>
  <si>
    <t>Sjöberg, S., Nordin, A., &amp; Ingri, N. (1981). Equilibrium and structural studies of silicon(IV) and aluminium(III) in aqueous solution. II. Formation constants for the monosilicate ions SiO(OH)3− and SiO2(OH)22−. A precision study at 25°C in a simplified seawater medium. Marine Chemistry, 10(6), 521–532. https://doi.org/10.1016/0304-4203(81)90005-0</t>
  </si>
  <si>
    <t>SiO(OH)3− and SiO2(OH)2−3</t>
  </si>
  <si>
    <t>SJO/NOR1985</t>
  </si>
  <si>
    <t>(Sjöberg et al., 1985)</t>
  </si>
  <si>
    <t>Sjöberg, S., Öhman, L.-O. &amp; Ingri, N. (1985): Equilibrium and Structural Studies of Silicon(IV) and Aluminium(III) in Aqueous Solution. 11. Polysilicate Formation in Alkaline Aqueous Solution. A Combined Potentiometric and 29Si NMR Study. Acta Chemica Scandinavica 39a, 93–107. https://doi.org/10.3891/ACTA.CHEM.SCAND.39A-0093</t>
  </si>
  <si>
    <t>polysilicate</t>
  </si>
  <si>
    <t>SAN/SCH1974</t>
  </si>
  <si>
    <t>(Santschi and Schindler, 1974)</t>
  </si>
  <si>
    <t>Santschi, P.H. &amp; Schindler, P.W. (1974): Complex formation in the ternary systems CaII–H4SiO4–H2O and MgII–H4SiO4–H2O. J. Chem. Soc., Dalton Trans. 181–184. https://doi.org/10.1039/DT9740000181</t>
  </si>
  <si>
    <t>BUS/MES1977</t>
  </si>
  <si>
    <t>(Busey and Mesmer, 1977)</t>
  </si>
  <si>
    <t>Busey, R.H. &amp; Mesmer, R.E. (1977): Ionization equilibriums of silicic acid and polysilicate formation in aqueous sodium chloride solutions to 300.degree.C. Inorganic Chemistry 16, 2444–2450. https://doi.org/10.1021/ic50176a004</t>
  </si>
  <si>
    <t>60-300</t>
  </si>
  <si>
    <t>T_min</t>
  </si>
  <si>
    <t>T_max</t>
  </si>
  <si>
    <t>system</t>
  </si>
  <si>
    <t>electrolyte1</t>
  </si>
  <si>
    <t>electrolyte2</t>
  </si>
  <si>
    <t>electrolyte3</t>
  </si>
  <si>
    <t>electr1_concentration</t>
  </si>
  <si>
    <t>electr2_concentration</t>
  </si>
  <si>
    <t>electr3_concentration</t>
  </si>
  <si>
    <t>pH_min</t>
  </si>
  <si>
    <t>pH_max</t>
  </si>
  <si>
    <t>Selected</t>
  </si>
  <si>
    <t>Processed</t>
  </si>
  <si>
    <t>Comment</t>
  </si>
  <si>
    <t>m</t>
  </si>
  <si>
    <t>-lg(a)</t>
  </si>
  <si>
    <t>TRUE/FALSE</t>
  </si>
  <si>
    <t>Si-Na-Cl</t>
  </si>
  <si>
    <t>0-6.14</t>
  </si>
  <si>
    <t>Table 1</t>
  </si>
  <si>
    <t>Si-K-Cl</t>
  </si>
  <si>
    <t>KCl</t>
  </si>
  <si>
    <t>0-4.81</t>
  </si>
  <si>
    <t>Si-Li-Cl</t>
  </si>
  <si>
    <t>LiCl</t>
  </si>
  <si>
    <t>0-19.19</t>
  </si>
  <si>
    <t>Si-Mg-Cl</t>
  </si>
  <si>
    <t>MgCl2</t>
  </si>
  <si>
    <t>0-5.78</t>
  </si>
  <si>
    <t>Si-Ca-Cl</t>
  </si>
  <si>
    <t>CaCl2</t>
  </si>
  <si>
    <t>0.43-6.03</t>
  </si>
  <si>
    <t>Si-Na-SO4</t>
  </si>
  <si>
    <t>Na2SO4</t>
  </si>
  <si>
    <t>0-1.97</t>
  </si>
  <si>
    <t>Si-Na-HCO3</t>
  </si>
  <si>
    <t>NaHCO3</t>
  </si>
  <si>
    <t>0-1.29</t>
  </si>
  <si>
    <t>Si-K-NO3</t>
  </si>
  <si>
    <t>KNO3</t>
  </si>
  <si>
    <t>0-3.76</t>
  </si>
  <si>
    <t>Si-Li-NO3</t>
  </si>
  <si>
    <t>LiNO3</t>
  </si>
  <si>
    <t>0-12.08</t>
  </si>
  <si>
    <t>Si-Mg-SO4</t>
  </si>
  <si>
    <t>MgSO4</t>
  </si>
  <si>
    <t>0-3.03</t>
  </si>
  <si>
    <t>Si-Na-NO3</t>
  </si>
  <si>
    <t>0-6.12</t>
  </si>
  <si>
    <t>0-5.61</t>
  </si>
  <si>
    <t>Tab. 6:</t>
  </si>
  <si>
    <t>0-4.57</t>
  </si>
  <si>
    <t>Tab. 7:</t>
  </si>
  <si>
    <t>0-5.82</t>
  </si>
  <si>
    <t>Tab. 8:</t>
  </si>
  <si>
    <t>Tab. 9:</t>
  </si>
  <si>
    <t>Si-K-SO4</t>
  </si>
  <si>
    <t>K2SO4</t>
  </si>
  <si>
    <t>0-0.7</t>
  </si>
  <si>
    <t>Tab. 12-14:</t>
  </si>
  <si>
    <t>Si-Na-Ca-Cl</t>
  </si>
  <si>
    <t>0-4.5</t>
  </si>
  <si>
    <t>0-3.5</t>
  </si>
  <si>
    <t>Tab. 15:</t>
  </si>
  <si>
    <t>Si-Na-Mg-Cl</t>
  </si>
  <si>
    <t>0-4</t>
  </si>
  <si>
    <t>0-1.5</t>
  </si>
  <si>
    <t>Tab. 17:</t>
  </si>
  <si>
    <t>Si-K-Ca-Cl</t>
  </si>
  <si>
    <t>0-3</t>
  </si>
  <si>
    <t>Tab. 16:</t>
  </si>
  <si>
    <t>Si-K-Mg-Cl</t>
  </si>
  <si>
    <t>0-1.6</t>
  </si>
  <si>
    <t>Tab. 18:</t>
  </si>
  <si>
    <t>Si-Na-K-SO4</t>
  </si>
  <si>
    <t>0-2</t>
  </si>
  <si>
    <t>0-0.6</t>
  </si>
  <si>
    <t>Tab. 20:</t>
  </si>
  <si>
    <t>Si-Ca-Mg-Cl</t>
  </si>
  <si>
    <t>Tab. 19:</t>
  </si>
  <si>
    <t>Si-H2O</t>
  </si>
  <si>
    <t>3.18-5.8</t>
  </si>
  <si>
    <t>Table 2, 3</t>
  </si>
  <si>
    <t>1.02-5.8</t>
  </si>
  <si>
    <t>Table 3, 4</t>
  </si>
  <si>
    <t>Table 4</t>
  </si>
  <si>
    <t>0.51-3.31</t>
  </si>
  <si>
    <t>Table 5</t>
  </si>
  <si>
    <t>0.19-6.4</t>
  </si>
  <si>
    <t>Table 2</t>
  </si>
  <si>
    <t>0.1-3.1</t>
  </si>
  <si>
    <t>Table 3</t>
  </si>
  <si>
    <t>0.5-7</t>
  </si>
  <si>
    <t>0.06-3.61</t>
  </si>
  <si>
    <t>0-5.8</t>
  </si>
  <si>
    <t>Tab. 33, 39, 45:</t>
  </si>
  <si>
    <t>Tab. 34, 40, 46:</t>
  </si>
  <si>
    <t>Tab. 35, 41, 47:</t>
  </si>
  <si>
    <t>0-4.8</t>
  </si>
  <si>
    <t>Tab. 36, 42, 48:</t>
  </si>
  <si>
    <t>0-1.8</t>
  </si>
  <si>
    <t>Tab. 37, 43, 49:</t>
  </si>
  <si>
    <t>Tab. 38, 44, 50:</t>
  </si>
  <si>
    <t>0.1-1.0</t>
  </si>
  <si>
    <t>0.1-2</t>
  </si>
  <si>
    <t>Tab. 51, 53, 56:</t>
  </si>
  <si>
    <t>0.1-0.7</t>
  </si>
  <si>
    <t>0.3-1.8</t>
  </si>
  <si>
    <t>Tab. 52, 54, 55:</t>
  </si>
  <si>
    <t>Si-Na-K-Cl</t>
  </si>
  <si>
    <t>0.1-0.84</t>
  </si>
  <si>
    <t>0.1-0.3</t>
  </si>
  <si>
    <t>Tab. 57</t>
  </si>
  <si>
    <t>0.1-0.9</t>
  </si>
  <si>
    <t>0.07-1.4</t>
  </si>
  <si>
    <t>Tab. 59:</t>
  </si>
  <si>
    <t>0.1-0.65</t>
  </si>
  <si>
    <t>0.07-1.5</t>
  </si>
  <si>
    <t>Tab. 60:</t>
  </si>
  <si>
    <t>0.3-1.3</t>
  </si>
  <si>
    <t>0.1-1.4</t>
  </si>
  <si>
    <t>Tab. 61:</t>
  </si>
  <si>
    <t>Si-Na-Cl-OH</t>
  </si>
  <si>
    <t>Si(OH)4</t>
  </si>
  <si>
    <t>0.5-3</t>
  </si>
  <si>
    <t>0.001-0.1</t>
  </si>
  <si>
    <t>Tab. 5:</t>
  </si>
  <si>
    <t>logQm</t>
  </si>
  <si>
    <t>0.025-0.08</t>
  </si>
  <si>
    <t>Tab. 2:</t>
  </si>
  <si>
    <t>0.00032-0.00132</t>
  </si>
  <si>
    <t>logQM</t>
  </si>
  <si>
    <t>0.00075-0.008</t>
  </si>
  <si>
    <t>0.08-0.048</t>
  </si>
  <si>
    <t>0.001-0.0022</t>
  </si>
  <si>
    <t>0.05-2</t>
  </si>
  <si>
    <t>0.001-0.008</t>
  </si>
  <si>
    <t>Si(OH)5</t>
  </si>
  <si>
    <t>0.1-5</t>
  </si>
  <si>
    <t>0.005-0.05</t>
  </si>
  <si>
    <t>exp_number</t>
  </si>
  <si>
    <t>[Si]</t>
  </si>
  <si>
    <t>[Si]e</t>
  </si>
  <si>
    <t>[Al]</t>
  </si>
  <si>
    <t>[Al]e</t>
  </si>
  <si>
    <t>comment</t>
  </si>
  <si>
    <t>original authors: multiplied by 0.917</t>
  </si>
  <si>
    <t>saturated with salt</t>
  </si>
  <si>
    <t>original authors: extrapolated from sol. In NaNO3</t>
  </si>
  <si>
    <t>oscw</t>
  </si>
  <si>
    <t>oscwe</t>
  </si>
  <si>
    <t>Na2SiO3</t>
  </si>
  <si>
    <t>0.0603</t>
  </si>
  <si>
    <t>0.8923</t>
  </si>
  <si>
    <t>0.0096</t>
  </si>
  <si>
    <t>0.8926</t>
  </si>
  <si>
    <t>0.3674</t>
  </si>
  <si>
    <t>0.8339</t>
  </si>
  <si>
    <t>0.0091</t>
  </si>
  <si>
    <t>0.3690</t>
  </si>
  <si>
    <t>0.8304</t>
  </si>
  <si>
    <t>0.0090</t>
  </si>
  <si>
    <t>0.5313</t>
  </si>
  <si>
    <t>0.8188</t>
  </si>
  <si>
    <t>0.0088</t>
  </si>
  <si>
    <t>0.8637</t>
  </si>
  <si>
    <t>0.7790</t>
  </si>
  <si>
    <t>0.0083</t>
  </si>
  <si>
    <t>0.8629</t>
  </si>
  <si>
    <t>0.7797</t>
  </si>
  <si>
    <t>1.2063</t>
  </si>
  <si>
    <t>0.7614</t>
  </si>
  <si>
    <t>0.0080</t>
  </si>
  <si>
    <t>1.2059</t>
  </si>
  <si>
    <t>0.7617</t>
  </si>
  <si>
    <t>1.4928</t>
  </si>
  <si>
    <t>0.7607</t>
  </si>
  <si>
    <t>0.0078</t>
  </si>
  <si>
    <t>1.4927</t>
  </si>
  <si>
    <t>0.7608</t>
  </si>
  <si>
    <t>1.8213</t>
  </si>
  <si>
    <t>0.7685</t>
  </si>
  <si>
    <t>1.8241</t>
  </si>
  <si>
    <t>0.7674</t>
  </si>
  <si>
    <t>0.0077</t>
  </si>
  <si>
    <t>2.3745</t>
  </si>
  <si>
    <t>0.8021</t>
  </si>
  <si>
    <t>2.3725</t>
  </si>
  <si>
    <t>0.8028</t>
  </si>
  <si>
    <t>NaOH</t>
  </si>
  <si>
    <t>0.0466</t>
  </si>
  <si>
    <t>0.9625</t>
  </si>
  <si>
    <t>0.0104</t>
  </si>
  <si>
    <t>autors report that "The molalities of Na2SiO3 and NaOH are the same in the solution"</t>
  </si>
  <si>
    <t>0.0468</t>
  </si>
  <si>
    <t>0.9572</t>
  </si>
  <si>
    <t>0.0103</t>
  </si>
  <si>
    <t>0.0970</t>
  </si>
  <si>
    <t>0.9267</t>
  </si>
  <si>
    <t>0.0101</t>
  </si>
  <si>
    <t>0.0973</t>
  </si>
  <si>
    <t>0.9239</t>
  </si>
  <si>
    <t>0.0100</t>
  </si>
  <si>
    <t>0.1481</t>
  </si>
  <si>
    <t>0.8816</t>
  </si>
  <si>
    <t>0.1465</t>
  </si>
  <si>
    <t>0.8910</t>
  </si>
  <si>
    <t>0.0097</t>
  </si>
  <si>
    <t>0.3519</t>
  </si>
  <si>
    <t>0.8440</t>
  </si>
  <si>
    <t>0.4740</t>
  </si>
  <si>
    <t>0.8236</t>
  </si>
  <si>
    <t>0.5289</t>
  </si>
  <si>
    <t>0.8175</t>
  </si>
  <si>
    <t>0.0087</t>
  </si>
  <si>
    <t>0.2335</t>
  </si>
  <si>
    <t>0.8624</t>
  </si>
  <si>
    <t>0.0094</t>
  </si>
  <si>
    <t>0.2338</t>
  </si>
  <si>
    <t>0.8611</t>
  </si>
  <si>
    <t>0.0093</t>
  </si>
  <si>
    <t>0.3557</t>
  </si>
  <si>
    <t>0.8352</t>
  </si>
  <si>
    <t>0.4731</t>
  </si>
  <si>
    <t>0.8253</t>
  </si>
  <si>
    <t>0.5263</t>
  </si>
  <si>
    <t>0.8216</t>
  </si>
  <si>
    <t>0.7859</t>
  </si>
  <si>
    <t>0.8222</t>
  </si>
  <si>
    <t>0.0085</t>
  </si>
  <si>
    <t>1.0186</t>
  </si>
  <si>
    <t>0.8408</t>
  </si>
  <si>
    <t>1.3269</t>
  </si>
  <si>
    <t>0.8843</t>
  </si>
  <si>
    <t>1.3246</t>
  </si>
  <si>
    <t>0.8858</t>
  </si>
  <si>
    <t>0.0086</t>
  </si>
  <si>
    <t>1.4967</t>
  </si>
  <si>
    <t>0.9019</t>
  </si>
  <si>
    <t>1.6635</t>
  </si>
  <si>
    <t>0.9326</t>
  </si>
  <si>
    <t>1.6629</t>
  </si>
  <si>
    <t>0.9329</t>
  </si>
  <si>
    <t>0.7846</t>
  </si>
  <si>
    <t>0.9599</t>
  </si>
  <si>
    <t>0.8323</t>
  </si>
  <si>
    <t>0.0084</t>
  </si>
  <si>
    <t>0.9582</t>
  </si>
  <si>
    <t>0.8338</t>
  </si>
  <si>
    <t>1.0181</t>
  </si>
  <si>
    <t>0.8412</t>
  </si>
  <si>
    <t>1.4954</t>
  </si>
  <si>
    <t>0.9027</t>
  </si>
  <si>
    <t>-LOG10(b-11)</t>
  </si>
  <si>
    <t>-LOG10(b-21)</t>
  </si>
  <si>
    <t>log10(b-11)=log10([H+]*[SiO(OH)3&lt;-&gt;]/[Si(OH)4&lt;0&gt;])</t>
  </si>
  <si>
    <t>Si(OH)4&lt;0&gt; = H&lt;+&gt; + SiO(OH)3&lt;-&gt;</t>
  </si>
  <si>
    <t>Si(OH)4&lt;0&gt; + OH&lt;-&gt; = SiO(OH)3&lt;-&gt; + H2O</t>
  </si>
  <si>
    <t>Si(OH)4&lt;0&gt; = 2H&lt;+&gt; + SiO2(OH)2&lt;2-&gt;</t>
  </si>
  <si>
    <t>Si(OH)4&lt;0&gt; +2OH&lt;-&gt; = SiO2(OH)2&lt;2-&gt; +2H2O(l)</t>
  </si>
  <si>
    <t>M</t>
  </si>
  <si>
    <t>log10(M/m) because of -logK</t>
  </si>
  <si>
    <t>log10(b-12)=log10([H+]^2*[SiO2(OH)2&lt;2-&gt;]/[Si(OH)4&lt;0&gt;])</t>
  </si>
  <si>
    <t>logK-11 -9.842 0.008 in H2O</t>
  </si>
  <si>
    <t>Kw -13.73</t>
  </si>
  <si>
    <t>M, Kw -13.77</t>
  </si>
  <si>
    <t>M, Kw -13.727</t>
  </si>
  <si>
    <t>60.05</t>
  </si>
  <si>
    <t>3.643</t>
  </si>
  <si>
    <t>100.0</t>
  </si>
  <si>
    <t>3.200</t>
  </si>
  <si>
    <t>150.0</t>
  </si>
  <si>
    <t>2.791</t>
  </si>
  <si>
    <t>199.95</t>
  </si>
  <si>
    <t>2.491</t>
  </si>
  <si>
    <t>99.9</t>
  </si>
  <si>
    <t>3.199</t>
  </si>
  <si>
    <t>149.9</t>
  </si>
  <si>
    <t>2.790</t>
  </si>
  <si>
    <t>200.0</t>
  </si>
  <si>
    <t>2.489</t>
  </si>
  <si>
    <t>250.2</t>
  </si>
  <si>
    <t>2.268</t>
  </si>
  <si>
    <t>295.05</t>
  </si>
  <si>
    <t>2.120</t>
  </si>
  <si>
    <t>60.15</t>
  </si>
  <si>
    <t>3.637</t>
  </si>
  <si>
    <t>100.05</t>
  </si>
  <si>
    <t>3.193</t>
  </si>
  <si>
    <t>150.15</t>
  </si>
  <si>
    <t>2.782</t>
  </si>
  <si>
    <t>200.05</t>
  </si>
  <si>
    <t>2.484</t>
  </si>
  <si>
    <t>60.0</t>
  </si>
  <si>
    <t>3.687</t>
  </si>
  <si>
    <t>59.9</t>
  </si>
  <si>
    <t>3.680</t>
  </si>
  <si>
    <t>99.95</t>
  </si>
  <si>
    <t>3.233</t>
  </si>
  <si>
    <t>2.819</t>
  </si>
  <si>
    <t>2.518</t>
  </si>
  <si>
    <t>250.0</t>
  </si>
  <si>
    <t>2.302</t>
  </si>
  <si>
    <t>295.0</t>
  </si>
  <si>
    <t>2.149</t>
  </si>
  <si>
    <t>60.1</t>
  </si>
  <si>
    <t>3.690</t>
  </si>
  <si>
    <t>3.245</t>
  </si>
  <si>
    <t>2.830</t>
  </si>
  <si>
    <t>2.526</t>
  </si>
  <si>
    <t>3.691</t>
  </si>
  <si>
    <t>59.95</t>
  </si>
  <si>
    <t>3.685</t>
  </si>
  <si>
    <t>3.236</t>
  </si>
  <si>
    <t>2.513</t>
  </si>
  <si>
    <t>250.05</t>
  </si>
  <si>
    <t>2.290</t>
  </si>
  <si>
    <t>3.796</t>
  </si>
  <si>
    <t>3.297</t>
  </si>
  <si>
    <t>2.856</t>
  </si>
  <si>
    <t>3.303</t>
  </si>
  <si>
    <t>2.860</t>
  </si>
  <si>
    <t>2.541</t>
  </si>
  <si>
    <t>3.803</t>
  </si>
  <si>
    <t>59.85</t>
  </si>
  <si>
    <t>3.790</t>
  </si>
  <si>
    <t>3.296</t>
  </si>
  <si>
    <t>149.95</t>
  </si>
  <si>
    <t>2.854</t>
  </si>
  <si>
    <t>2.539</t>
  </si>
  <si>
    <t>2.339</t>
  </si>
  <si>
    <t>2.356</t>
  </si>
  <si>
    <t>2.182</t>
  </si>
  <si>
    <t>3.791</t>
  </si>
  <si>
    <t>3.318</t>
  </si>
  <si>
    <t>2.881</t>
  </si>
  <si>
    <t>3.787</t>
  </si>
  <si>
    <t>3.315</t>
  </si>
  <si>
    <t>2.877</t>
  </si>
  <si>
    <t>3.325</t>
  </si>
  <si>
    <t>3.326</t>
  </si>
  <si>
    <t>3.780</t>
  </si>
  <si>
    <t>3.319</t>
  </si>
  <si>
    <t>2.894</t>
  </si>
  <si>
    <t>200.1</t>
  </si>
  <si>
    <t>2.583</t>
  </si>
  <si>
    <t>3.779</t>
  </si>
  <si>
    <t>2.907</t>
  </si>
  <si>
    <t>100.1</t>
  </si>
  <si>
    <t>3.551</t>
  </si>
  <si>
    <t>3.087</t>
  </si>
  <si>
    <t>2.732</t>
  </si>
  <si>
    <t>2.464</t>
  </si>
  <si>
    <t>3.995</t>
  </si>
  <si>
    <t>3.988</t>
  </si>
  <si>
    <t>3.503</t>
  </si>
  <si>
    <t>3.048</t>
  </si>
  <si>
    <t>2.704</t>
  </si>
  <si>
    <t>3.517</t>
  </si>
  <si>
    <t>3.056</t>
  </si>
  <si>
    <t>2.708</t>
  </si>
  <si>
    <t>2.462</t>
  </si>
  <si>
    <t>2.280</t>
  </si>
  <si>
    <t>3.652</t>
  </si>
  <si>
    <t>3.167</t>
  </si>
  <si>
    <t>2.795</t>
  </si>
  <si>
    <t>4.175</t>
  </si>
  <si>
    <t>3.664</t>
  </si>
  <si>
    <t>100.15</t>
  </si>
  <si>
    <t>3.153</t>
  </si>
  <si>
    <t>2.780</t>
  </si>
  <si>
    <t>2.488</t>
  </si>
  <si>
    <t>3.667</t>
  </si>
  <si>
    <t>3.187</t>
  </si>
  <si>
    <t>2.813</t>
  </si>
  <si>
    <t>2.521</t>
  </si>
  <si>
    <t>296.1</t>
  </si>
  <si>
    <t>2.271</t>
  </si>
  <si>
    <t>2.276</t>
  </si>
  <si>
    <t>4.181</t>
  </si>
  <si>
    <t>3.688</t>
  </si>
  <si>
    <t>3.203</t>
  </si>
  <si>
    <t>2.824</t>
  </si>
  <si>
    <t>296.0</t>
  </si>
  <si>
    <t>3.695</t>
  </si>
  <si>
    <t>2.814</t>
  </si>
  <si>
    <t>288.1</t>
  </si>
  <si>
    <t>BUS/MES1977s</t>
  </si>
  <si>
    <t>id</t>
  </si>
  <si>
    <t>sample</t>
  </si>
  <si>
    <t>type</t>
  </si>
  <si>
    <t>sT</t>
  </si>
  <si>
    <t>sP</t>
  </si>
  <si>
    <t>expdataset</t>
  </si>
  <si>
    <t>weight</t>
  </si>
  <si>
    <t>comp.H2O</t>
  </si>
  <si>
    <t>unit</t>
  </si>
  <si>
    <t>comp.NaCl</t>
  </si>
  <si>
    <t>comp.O2</t>
  </si>
  <si>
    <t>prop.logQ_B11</t>
  </si>
  <si>
    <t>error</t>
  </si>
  <si>
    <t>prop.logQ_K11</t>
  </si>
  <si>
    <t>g</t>
  </si>
  <si>
    <t>mol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</si>
  <si>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</si>
  <si>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</si>
  <si>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</si>
  <si>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</si>
  <si>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</si>
  <si>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</si>
  <si>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</si>
  <si>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</si>
  <si>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</si>
  <si>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</si>
  <si>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</si>
  <si>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</si>
  <si>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</si>
  <si>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</si>
  <si>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</si>
  <si>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</si>
  <si>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</si>
  <si>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</si>
  <si>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</si>
  <si>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</si>
  <si>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</si>
  <si>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</si>
  <si>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</si>
  <si>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</si>
  <si>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</si>
  <si>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</si>
  <si>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</si>
  <si>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</si>
  <si>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</si>
  <si>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</si>
  <si>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</si>
  <si>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</si>
  <si>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</si>
  <si>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</si>
  <si>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</si>
  <si>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</si>
  <si>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</si>
  <si>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</si>
  <si>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</si>
  <si>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</si>
  <si>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</si>
  <si>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</si>
  <si>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</si>
  <si>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</si>
  <si>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</si>
  <si>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</si>
  <si>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</si>
  <si>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</si>
  <si>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</si>
  <si>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</si>
  <si>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</si>
  <si>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</si>
  <si>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</si>
  <si>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</si>
  <si>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</si>
  <si>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</si>
  <si>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</si>
  <si>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</si>
  <si>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</si>
  <si>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</si>
  <si>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</si>
  <si>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</si>
  <si>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</si>
  <si>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</si>
  <si>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</si>
  <si>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</si>
  <si>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</si>
  <si>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</si>
  <si>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</si>
  <si>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</si>
  <si>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</si>
  <si>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</si>
  <si>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</si>
  <si>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</si>
  <si>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</si>
  <si>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</si>
  <si>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</si>
  <si>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</si>
  <si>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</si>
  <si>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</si>
  <si>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</si>
  <si>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</si>
  <si>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</si>
  <si>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</si>
  <si>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</si>
  <si>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</si>
  <si>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</si>
  <si>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</si>
  <si>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</si>
  <si>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</si>
  <si>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</si>
  <si>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</si>
  <si>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</si>
  <si>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</si>
  <si>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</si>
  <si>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</si>
  <si>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</si>
  <si>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</si>
  <si>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</si>
  <si>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</si>
  <si>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</si>
  <si>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</si>
  <si>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</si>
  <si>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comp.NaOH</t>
  </si>
  <si>
    <t>comp.Na2SiO3</t>
  </si>
  <si>
    <t>phase.aq_gen.oscw</t>
  </si>
  <si>
    <t>log10(M/m)</t>
  </si>
  <si>
    <t>prop.logQ_B21</t>
  </si>
  <si>
    <t>prop.logQ_K21</t>
  </si>
  <si>
    <t>BUS/MES1977s_q21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</si>
</sst>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10"/>
      <name val="Arial"/>
      <family val="2"/>
      <charset val="1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70AD47"/>
        <bgColor rgb="FF92D050"/>
      </patternFill>
    </fill>
    <fill>
      <patternFill patternType="solid">
        <fgColor rgb="FF92D050"/>
        <bgColor rgb="FF70AD47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49" fontId="1" fillId="0" borderId="2" xfId="0" applyNumberFormat="1" applyFont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/>
    <xf numFmtId="0" fontId="3" fillId="0" borderId="0" xfId="0" applyFont="1"/>
    <xf numFmtId="0" fontId="1" fillId="0" borderId="0" xfId="0" applyFont="1" applyAlignment="1">
      <alignment vertical="center"/>
    </xf>
    <xf numFmtId="0" fontId="5" fillId="0" borderId="0" xfId="0" applyFont="1"/>
    <xf numFmtId="0" fontId="5" fillId="0" borderId="2" xfId="0" applyFont="1" applyBorder="1" applyAlignment="1">
      <alignment vertical="center"/>
    </xf>
    <xf numFmtId="0" fontId="6" fillId="0" borderId="0" xfId="0" applyFont="1"/>
    <xf numFmtId="0" fontId="0" fillId="4" borderId="0" xfId="0" applyFill="1"/>
    <xf numFmtId="164" fontId="0" fillId="0" borderId="0" xfId="0" applyNumberFormat="1"/>
    <xf numFmtId="11" fontId="0" fillId="0" borderId="0" xfId="0" applyNumberFormat="1"/>
    <xf numFmtId="0" fontId="7" fillId="0" borderId="2" xfId="0" applyFont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0" fontId="0" fillId="0" borderId="0" xfId="0" quotePrefix="1"/>
    <xf numFmtId="0" fontId="0" fillId="5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3"/>
  <sheetViews>
    <sheetView zoomScaleNormal="100" workbookViewId="0">
      <selection activeCell="E24" sqref="E24"/>
    </sheetView>
  </sheetViews>
  <sheetFormatPr defaultColWidth="8.54296875" defaultRowHeight="14.5" x14ac:dyDescent="0.35"/>
  <cols>
    <col min="2" max="2" width="12.90625" customWidth="1"/>
    <col min="3" max="3" width="10.6328125" customWidth="1"/>
  </cols>
  <sheetData>
    <row r="2" spans="2:7" x14ac:dyDescent="0.35">
      <c r="B2" t="s">
        <v>0</v>
      </c>
    </row>
    <row r="3" spans="2:7" x14ac:dyDescent="0.35">
      <c r="B3" t="s">
        <v>1</v>
      </c>
      <c r="C3" s="1">
        <f ca="1">NOW()</f>
        <v>44816.427420138891</v>
      </c>
    </row>
    <row r="5" spans="2:7" x14ac:dyDescent="0.35">
      <c r="B5" t="s">
        <v>2</v>
      </c>
      <c r="F5" t="s">
        <v>3</v>
      </c>
      <c r="G5" t="s">
        <v>4</v>
      </c>
    </row>
    <row r="6" spans="2:7" x14ac:dyDescent="0.35">
      <c r="B6" t="s">
        <v>5</v>
      </c>
      <c r="C6" t="s">
        <v>6</v>
      </c>
    </row>
    <row r="7" spans="2:7" x14ac:dyDescent="0.35">
      <c r="B7" t="s">
        <v>7</v>
      </c>
      <c r="C7" t="s">
        <v>8</v>
      </c>
    </row>
    <row r="10" spans="2:7" x14ac:dyDescent="0.35">
      <c r="B10" t="s">
        <v>9</v>
      </c>
      <c r="C10" t="s">
        <v>10</v>
      </c>
    </row>
    <row r="11" spans="2:7" x14ac:dyDescent="0.35">
      <c r="C11" t="s">
        <v>11</v>
      </c>
    </row>
    <row r="13" spans="2:7" x14ac:dyDescent="0.35">
      <c r="C13" t="s">
        <v>12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topLeftCell="A11" zoomScaleNormal="100" workbookViewId="0">
      <selection activeCell="A29" sqref="A29"/>
    </sheetView>
  </sheetViews>
  <sheetFormatPr defaultColWidth="8.54296875" defaultRowHeight="14.5" x14ac:dyDescent="0.35"/>
  <cols>
    <col min="2" max="2" width="14.08984375" customWidth="1"/>
    <col min="3" max="3" width="31.6328125" customWidth="1"/>
    <col min="4" max="4" width="88.54296875" style="2" customWidth="1"/>
    <col min="5" max="5" width="14.453125" style="2" customWidth="1"/>
    <col min="6" max="6" width="15" style="2" customWidth="1"/>
    <col min="7" max="7" width="15.81640625" style="2" customWidth="1"/>
    <col min="8" max="8" width="27.81640625" style="2" customWidth="1"/>
    <col min="9" max="9" width="7.6328125" style="2" customWidth="1"/>
    <col min="10" max="10" width="14.6328125" style="2" customWidth="1"/>
    <col min="11" max="11" width="11.90625" style="3" customWidth="1"/>
    <col min="12" max="12" width="106.1796875" style="2" customWidth="1"/>
    <col min="14" max="14" width="11.90625" customWidth="1"/>
    <col min="15" max="16" width="10.90625" customWidth="1"/>
  </cols>
  <sheetData>
    <row r="1" spans="1:12" s="4" customFormat="1" ht="25" customHeight="1" x14ac:dyDescent="0.35">
      <c r="A1" s="4" t="s">
        <v>13</v>
      </c>
      <c r="B1" s="4" t="s">
        <v>14</v>
      </c>
      <c r="C1" s="4" t="s">
        <v>15</v>
      </c>
      <c r="D1" s="5"/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6" t="s">
        <v>22</v>
      </c>
      <c r="L1" s="5" t="s">
        <v>23</v>
      </c>
    </row>
    <row r="2" spans="1:12" s="7" customFormat="1" ht="15" customHeight="1" x14ac:dyDescent="0.35">
      <c r="D2" s="8"/>
      <c r="E2" s="8"/>
      <c r="F2" s="8"/>
      <c r="G2" s="8"/>
      <c r="H2" s="8"/>
      <c r="I2" s="8" t="s">
        <v>6</v>
      </c>
      <c r="J2" s="8"/>
      <c r="K2" s="9"/>
      <c r="L2" s="8"/>
    </row>
    <row r="3" spans="1:12" s="10" customFormat="1" ht="20" customHeight="1" x14ac:dyDescent="0.35">
      <c r="D3" s="11"/>
      <c r="E3" s="11"/>
      <c r="F3" s="11"/>
      <c r="G3" s="11"/>
      <c r="H3" s="11"/>
      <c r="I3" s="11"/>
      <c r="J3" s="11"/>
      <c r="K3" s="12"/>
      <c r="L3" s="11"/>
    </row>
    <row r="4" spans="1:12" ht="43.5" x14ac:dyDescent="0.35">
      <c r="A4" s="13">
        <v>1</v>
      </c>
      <c r="B4" s="14" t="s">
        <v>24</v>
      </c>
      <c r="C4" s="14" t="s">
        <v>25</v>
      </c>
      <c r="D4" s="15" t="s">
        <v>26</v>
      </c>
      <c r="E4" s="16" t="s">
        <v>27</v>
      </c>
      <c r="F4" s="15"/>
      <c r="G4" s="15" t="s">
        <v>28</v>
      </c>
      <c r="H4" s="15" t="s">
        <v>29</v>
      </c>
      <c r="I4" s="17">
        <v>25</v>
      </c>
      <c r="J4" s="15" t="s">
        <v>30</v>
      </c>
      <c r="K4" s="18" t="s">
        <v>31</v>
      </c>
      <c r="L4" s="2" t="s">
        <v>32</v>
      </c>
    </row>
    <row r="5" spans="1:12" ht="43.5" x14ac:dyDescent="0.35">
      <c r="A5" s="13">
        <v>2</v>
      </c>
      <c r="B5" s="14" t="s">
        <v>33</v>
      </c>
      <c r="C5" s="14" t="s">
        <v>34</v>
      </c>
      <c r="D5" s="15" t="s">
        <v>35</v>
      </c>
      <c r="E5" s="16" t="s">
        <v>27</v>
      </c>
      <c r="G5" s="15" t="s">
        <v>28</v>
      </c>
      <c r="H5" s="15" t="s">
        <v>36</v>
      </c>
      <c r="I5" s="17" t="s">
        <v>37</v>
      </c>
      <c r="J5" s="15" t="s">
        <v>30</v>
      </c>
      <c r="K5" s="18" t="s">
        <v>31</v>
      </c>
    </row>
    <row r="6" spans="1:12" ht="29" x14ac:dyDescent="0.35">
      <c r="A6" s="14">
        <v>3</v>
      </c>
      <c r="B6" s="14" t="s">
        <v>33</v>
      </c>
      <c r="C6" s="14" t="s">
        <v>34</v>
      </c>
      <c r="D6" s="15" t="s">
        <v>35</v>
      </c>
      <c r="E6" s="15"/>
      <c r="F6" s="15" t="s">
        <v>38</v>
      </c>
      <c r="G6" s="15"/>
      <c r="H6" s="15" t="s">
        <v>39</v>
      </c>
      <c r="I6" s="17" t="s">
        <v>37</v>
      </c>
      <c r="J6" s="15" t="s">
        <v>30</v>
      </c>
      <c r="K6" s="18"/>
    </row>
    <row r="7" spans="1:12" ht="43.5" x14ac:dyDescent="0.35">
      <c r="A7" s="13">
        <v>4</v>
      </c>
      <c r="B7" s="14" t="s">
        <v>40</v>
      </c>
      <c r="C7" s="14" t="s">
        <v>41</v>
      </c>
      <c r="D7" s="15" t="s">
        <v>42</v>
      </c>
      <c r="E7" s="16" t="s">
        <v>27</v>
      </c>
      <c r="F7" s="15"/>
      <c r="G7" s="15" t="s">
        <v>28</v>
      </c>
      <c r="H7" s="15" t="s">
        <v>43</v>
      </c>
      <c r="I7" s="17" t="s">
        <v>44</v>
      </c>
      <c r="J7" s="15" t="s">
        <v>30</v>
      </c>
      <c r="K7" s="18" t="s">
        <v>31</v>
      </c>
      <c r="L7" s="2" t="s">
        <v>32</v>
      </c>
    </row>
    <row r="8" spans="1:12" ht="29" x14ac:dyDescent="0.35">
      <c r="A8" s="13">
        <v>5</v>
      </c>
      <c r="B8" s="14" t="s">
        <v>45</v>
      </c>
      <c r="C8" s="14" t="s">
        <v>46</v>
      </c>
      <c r="D8" s="15" t="s">
        <v>47</v>
      </c>
      <c r="E8" s="16" t="s">
        <v>27</v>
      </c>
      <c r="F8" s="15"/>
      <c r="G8" s="15" t="s">
        <v>28</v>
      </c>
      <c r="H8" s="15" t="s">
        <v>48</v>
      </c>
      <c r="I8" s="17" t="s">
        <v>49</v>
      </c>
      <c r="J8" s="15" t="s">
        <v>30</v>
      </c>
      <c r="K8" s="18" t="s">
        <v>31</v>
      </c>
    </row>
    <row r="9" spans="1:12" ht="43.5" x14ac:dyDescent="0.35">
      <c r="A9" s="13">
        <v>6</v>
      </c>
      <c r="B9" s="14" t="s">
        <v>50</v>
      </c>
      <c r="C9" s="14" t="s">
        <v>51</v>
      </c>
      <c r="D9" s="15" t="s">
        <v>52</v>
      </c>
      <c r="E9" s="16" t="s">
        <v>27</v>
      </c>
      <c r="F9" s="15" t="s">
        <v>38</v>
      </c>
      <c r="G9" s="15" t="s">
        <v>28</v>
      </c>
      <c r="H9" s="15" t="s">
        <v>36</v>
      </c>
      <c r="I9" s="17">
        <v>25</v>
      </c>
      <c r="J9" s="15" t="s">
        <v>30</v>
      </c>
      <c r="K9" s="18" t="s">
        <v>31</v>
      </c>
    </row>
    <row r="10" spans="1:12" ht="43.5" x14ac:dyDescent="0.35">
      <c r="A10" s="13">
        <v>7</v>
      </c>
      <c r="B10" s="14" t="s">
        <v>53</v>
      </c>
      <c r="C10" s="14" t="s">
        <v>54</v>
      </c>
      <c r="D10" s="15" t="s">
        <v>55</v>
      </c>
      <c r="E10" s="16" t="s">
        <v>27</v>
      </c>
      <c r="F10" s="15"/>
      <c r="G10" s="15" t="s">
        <v>28</v>
      </c>
      <c r="H10" s="15" t="s">
        <v>56</v>
      </c>
      <c r="I10" s="17" t="s">
        <v>57</v>
      </c>
      <c r="J10" s="15" t="s">
        <v>30</v>
      </c>
      <c r="K10" s="18" t="s">
        <v>31</v>
      </c>
      <c r="L10" s="15" t="s">
        <v>58</v>
      </c>
    </row>
    <row r="11" spans="1:12" ht="29" x14ac:dyDescent="0.35">
      <c r="A11" s="14">
        <v>8</v>
      </c>
      <c r="B11" s="14" t="s">
        <v>59</v>
      </c>
      <c r="C11" s="14" t="s">
        <v>60</v>
      </c>
      <c r="D11" s="15" t="s">
        <v>61</v>
      </c>
      <c r="F11" s="15" t="s">
        <v>38</v>
      </c>
      <c r="G11" s="15"/>
      <c r="H11" s="15" t="s">
        <v>62</v>
      </c>
      <c r="I11" s="17">
        <v>25</v>
      </c>
      <c r="J11" s="15" t="s">
        <v>63</v>
      </c>
      <c r="K11" s="18" t="s">
        <v>64</v>
      </c>
    </row>
    <row r="12" spans="1:12" ht="29" x14ac:dyDescent="0.35">
      <c r="A12" s="14">
        <v>9</v>
      </c>
      <c r="B12" s="14" t="s">
        <v>65</v>
      </c>
      <c r="C12" s="14" t="s">
        <v>66</v>
      </c>
      <c r="D12" s="15" t="s">
        <v>67</v>
      </c>
      <c r="E12" s="15" t="s">
        <v>27</v>
      </c>
      <c r="F12" s="15"/>
      <c r="G12" s="15" t="s">
        <v>68</v>
      </c>
      <c r="H12" s="15" t="s">
        <v>69</v>
      </c>
      <c r="I12" s="17">
        <v>25</v>
      </c>
      <c r="J12" s="15" t="s">
        <v>70</v>
      </c>
      <c r="K12" s="18" t="s">
        <v>71</v>
      </c>
      <c r="L12" s="2" t="s">
        <v>72</v>
      </c>
    </row>
    <row r="13" spans="1:12" ht="29" x14ac:dyDescent="0.35">
      <c r="A13" s="14">
        <v>10</v>
      </c>
      <c r="B13" s="14" t="s">
        <v>73</v>
      </c>
      <c r="C13" s="14" t="s">
        <v>74</v>
      </c>
      <c r="D13" s="15" t="s">
        <v>75</v>
      </c>
      <c r="E13" s="15" t="s">
        <v>76</v>
      </c>
      <c r="F13" s="15"/>
      <c r="G13" s="15"/>
      <c r="H13" s="15" t="s">
        <v>77</v>
      </c>
      <c r="I13" s="17"/>
      <c r="J13" s="15" t="s">
        <v>78</v>
      </c>
      <c r="K13" s="18" t="s">
        <v>79</v>
      </c>
    </row>
    <row r="14" spans="1:12" ht="29" x14ac:dyDescent="0.35">
      <c r="A14" s="14">
        <v>11</v>
      </c>
      <c r="B14" s="14" t="s">
        <v>80</v>
      </c>
      <c r="C14" s="15" t="s">
        <v>81</v>
      </c>
      <c r="D14" s="15" t="s">
        <v>82</v>
      </c>
      <c r="E14" s="15" t="s">
        <v>27</v>
      </c>
      <c r="F14" s="15"/>
      <c r="G14" s="15" t="s">
        <v>28</v>
      </c>
      <c r="H14" s="15" t="s">
        <v>83</v>
      </c>
      <c r="I14" s="17"/>
      <c r="J14" s="15" t="s">
        <v>63</v>
      </c>
      <c r="K14" s="18" t="s">
        <v>84</v>
      </c>
    </row>
    <row r="15" spans="1:12" ht="29" x14ac:dyDescent="0.35">
      <c r="A15" s="14">
        <v>12</v>
      </c>
      <c r="B15" s="14" t="s">
        <v>85</v>
      </c>
      <c r="C15" s="14" t="s">
        <v>86</v>
      </c>
      <c r="D15" s="15" t="s">
        <v>87</v>
      </c>
      <c r="E15" s="15"/>
      <c r="F15" s="15"/>
      <c r="G15" s="15"/>
      <c r="H15" s="15"/>
      <c r="I15" s="15"/>
      <c r="J15" s="15"/>
      <c r="K15" s="18"/>
      <c r="L15" s="2" t="s">
        <v>88</v>
      </c>
    </row>
    <row r="16" spans="1:12" ht="43.5" x14ac:dyDescent="0.35">
      <c r="A16" s="14">
        <v>13</v>
      </c>
      <c r="B16" s="14" t="s">
        <v>59</v>
      </c>
      <c r="C16" s="14" t="s">
        <v>89</v>
      </c>
      <c r="D16" s="15" t="s">
        <v>90</v>
      </c>
      <c r="E16" s="15"/>
      <c r="F16" s="15" t="s">
        <v>38</v>
      </c>
      <c r="G16" s="15"/>
      <c r="H16" s="15" t="s">
        <v>91</v>
      </c>
      <c r="I16" s="15">
        <v>25</v>
      </c>
      <c r="J16" s="15" t="s">
        <v>63</v>
      </c>
      <c r="K16" s="18" t="s">
        <v>92</v>
      </c>
    </row>
    <row r="17" spans="1:11" ht="43.5" x14ac:dyDescent="0.35">
      <c r="A17" s="14">
        <v>14</v>
      </c>
      <c r="B17" s="14" t="s">
        <v>93</v>
      </c>
      <c r="C17" s="14" t="s">
        <v>94</v>
      </c>
      <c r="D17" s="15" t="s">
        <v>95</v>
      </c>
      <c r="E17" s="15"/>
      <c r="F17" s="15" t="s">
        <v>38</v>
      </c>
      <c r="G17" s="15"/>
      <c r="H17" s="15" t="s">
        <v>96</v>
      </c>
      <c r="I17" s="15">
        <v>40</v>
      </c>
      <c r="J17" s="15" t="s">
        <v>63</v>
      </c>
      <c r="K17" s="18"/>
    </row>
    <row r="18" spans="1:11" ht="43.5" x14ac:dyDescent="0.35">
      <c r="A18" s="14">
        <v>15</v>
      </c>
      <c r="B18" s="14" t="s">
        <v>97</v>
      </c>
      <c r="C18" s="14" t="s">
        <v>98</v>
      </c>
      <c r="D18" s="15" t="s">
        <v>99</v>
      </c>
      <c r="E18" s="15" t="s">
        <v>27</v>
      </c>
      <c r="F18" s="15"/>
      <c r="G18" s="15" t="s">
        <v>100</v>
      </c>
      <c r="H18" s="15" t="s">
        <v>101</v>
      </c>
      <c r="I18" s="15" t="s">
        <v>102</v>
      </c>
      <c r="J18" s="15" t="s">
        <v>63</v>
      </c>
      <c r="K18" s="18"/>
    </row>
    <row r="19" spans="1:11" ht="43.5" x14ac:dyDescent="0.35">
      <c r="A19" s="14">
        <v>16</v>
      </c>
      <c r="B19" s="14" t="s">
        <v>103</v>
      </c>
      <c r="C19" s="14" t="s">
        <v>104</v>
      </c>
      <c r="D19" s="15" t="s">
        <v>105</v>
      </c>
      <c r="E19" s="15" t="s">
        <v>27</v>
      </c>
      <c r="F19" s="15"/>
      <c r="G19" s="15" t="s">
        <v>106</v>
      </c>
      <c r="H19" s="15" t="s">
        <v>107</v>
      </c>
      <c r="I19" s="15" t="s">
        <v>108</v>
      </c>
      <c r="J19" s="15" t="s">
        <v>78</v>
      </c>
      <c r="K19" s="18" t="s">
        <v>109</v>
      </c>
    </row>
    <row r="20" spans="1:11" ht="43.5" x14ac:dyDescent="0.35">
      <c r="A20" s="14">
        <v>17</v>
      </c>
      <c r="B20" s="14" t="s">
        <v>110</v>
      </c>
      <c r="C20" s="14" t="s">
        <v>111</v>
      </c>
      <c r="D20" s="15" t="s">
        <v>112</v>
      </c>
      <c r="E20" s="15" t="s">
        <v>113</v>
      </c>
      <c r="F20" s="15"/>
      <c r="G20" s="15" t="s">
        <v>114</v>
      </c>
      <c r="H20" s="15" t="s">
        <v>115</v>
      </c>
      <c r="I20" s="15" t="s">
        <v>116</v>
      </c>
      <c r="J20" s="15" t="s">
        <v>63</v>
      </c>
      <c r="K20" s="18"/>
    </row>
    <row r="21" spans="1:11" ht="58" x14ac:dyDescent="0.35">
      <c r="A21" s="14">
        <v>18</v>
      </c>
      <c r="B21" s="14" t="s">
        <v>117</v>
      </c>
      <c r="C21" t="s">
        <v>118</v>
      </c>
      <c r="D21" s="15" t="s">
        <v>119</v>
      </c>
      <c r="E21" s="2" t="s">
        <v>120</v>
      </c>
      <c r="G21" s="2" t="s">
        <v>121</v>
      </c>
      <c r="H21" s="2" t="s">
        <v>122</v>
      </c>
      <c r="I21" s="2">
        <v>25</v>
      </c>
    </row>
    <row r="22" spans="1:11" ht="29" x14ac:dyDescent="0.35">
      <c r="A22" s="14">
        <v>19</v>
      </c>
      <c r="B22" s="14" t="s">
        <v>123</v>
      </c>
      <c r="C22" t="s">
        <v>124</v>
      </c>
      <c r="D22" s="2" t="s">
        <v>125</v>
      </c>
      <c r="E22" s="2" t="s">
        <v>120</v>
      </c>
      <c r="G22" s="2" t="s">
        <v>126</v>
      </c>
      <c r="H22" s="2" t="s">
        <v>127</v>
      </c>
      <c r="I22" s="2">
        <v>25</v>
      </c>
    </row>
    <row r="23" spans="1:11" ht="29" x14ac:dyDescent="0.35">
      <c r="A23" s="14">
        <v>20</v>
      </c>
      <c r="B23" s="14" t="s">
        <v>128</v>
      </c>
      <c r="C23" t="s">
        <v>129</v>
      </c>
      <c r="D23" s="15" t="s">
        <v>130</v>
      </c>
      <c r="E23" s="2" t="s">
        <v>120</v>
      </c>
      <c r="G23" s="2" t="s">
        <v>121</v>
      </c>
      <c r="H23" s="2" t="s">
        <v>122</v>
      </c>
      <c r="I23" s="2">
        <v>25</v>
      </c>
    </row>
    <row r="24" spans="1:11" ht="29" x14ac:dyDescent="0.35">
      <c r="A24" s="14">
        <v>21</v>
      </c>
      <c r="B24" s="14" t="s">
        <v>131</v>
      </c>
      <c r="C24" t="s">
        <v>132</v>
      </c>
      <c r="D24" s="15" t="s">
        <v>133</v>
      </c>
      <c r="E24" s="2" t="s">
        <v>120</v>
      </c>
      <c r="G24" s="2" t="s">
        <v>121</v>
      </c>
      <c r="H24" s="2" t="s">
        <v>127</v>
      </c>
      <c r="I24" s="2">
        <v>25</v>
      </c>
    </row>
    <row r="25" spans="1:11" ht="58" x14ac:dyDescent="0.35">
      <c r="A25" s="14">
        <v>22</v>
      </c>
      <c r="B25" s="14" t="s">
        <v>134</v>
      </c>
      <c r="C25" t="s">
        <v>135</v>
      </c>
      <c r="D25" s="2" t="s">
        <v>136</v>
      </c>
      <c r="E25" s="2" t="s">
        <v>120</v>
      </c>
      <c r="G25" s="2" t="s">
        <v>137</v>
      </c>
      <c r="H25" s="2" t="s">
        <v>122</v>
      </c>
      <c r="I25" s="2">
        <v>25</v>
      </c>
    </row>
    <row r="26" spans="1:11" ht="58" x14ac:dyDescent="0.35">
      <c r="A26" s="14">
        <v>23</v>
      </c>
      <c r="B26" s="14" t="s">
        <v>138</v>
      </c>
      <c r="C26" t="s">
        <v>139</v>
      </c>
      <c r="D26" s="2" t="s">
        <v>140</v>
      </c>
      <c r="E26" s="2" t="s">
        <v>120</v>
      </c>
      <c r="G26" s="2" t="s">
        <v>141</v>
      </c>
      <c r="H26" s="2" t="s">
        <v>122</v>
      </c>
      <c r="I26" s="2">
        <v>25</v>
      </c>
    </row>
    <row r="27" spans="1:11" ht="29" x14ac:dyDescent="0.35">
      <c r="A27" s="14">
        <v>24</v>
      </c>
      <c r="B27" s="14" t="s">
        <v>142</v>
      </c>
      <c r="C27" t="s">
        <v>143</v>
      </c>
      <c r="D27" s="2" t="s">
        <v>144</v>
      </c>
      <c r="E27" s="2" t="s">
        <v>120</v>
      </c>
      <c r="G27" s="2" t="s">
        <v>126</v>
      </c>
      <c r="H27" s="2" t="s">
        <v>127</v>
      </c>
      <c r="I27" s="2">
        <v>25</v>
      </c>
    </row>
    <row r="28" spans="1:11" ht="43.5" x14ac:dyDescent="0.35">
      <c r="A28" s="14">
        <v>25</v>
      </c>
      <c r="B28" s="14" t="s">
        <v>145</v>
      </c>
      <c r="C28" t="s">
        <v>146</v>
      </c>
      <c r="D28" s="2" t="s">
        <v>147</v>
      </c>
      <c r="E28" s="2" t="s">
        <v>120</v>
      </c>
      <c r="G28" s="2" t="s">
        <v>121</v>
      </c>
      <c r="H28" s="2" t="s">
        <v>122</v>
      </c>
      <c r="I28" s="2" t="s">
        <v>148</v>
      </c>
    </row>
    <row r="29" spans="1:11" x14ac:dyDescent="0.35">
      <c r="A29" s="14"/>
      <c r="B29" s="14"/>
    </row>
  </sheetData>
  <autoFilter ref="A3:L3" xr:uid="{00000000-0009-0000-0000-000001000000}"/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5"/>
  <sheetViews>
    <sheetView zoomScaleNormal="100" workbookViewId="0">
      <pane ySplit="1" topLeftCell="A19" activePane="bottomLeft" state="frozen"/>
      <selection pane="bottomLeft" activeCell="R56" sqref="R56"/>
    </sheetView>
  </sheetViews>
  <sheetFormatPr defaultColWidth="8.54296875" defaultRowHeight="14.5" x14ac:dyDescent="0.35"/>
  <cols>
    <col min="1" max="1" width="5" customWidth="1"/>
    <col min="2" max="2" width="14.08984375" customWidth="1"/>
    <col min="3" max="3" width="18" customWidth="1"/>
    <col min="4" max="4" width="18.26953125" customWidth="1"/>
    <col min="5" max="5" width="11.453125" customWidth="1"/>
    <col min="6" max="6" width="12.54296875" customWidth="1"/>
    <col min="7" max="7" width="12" customWidth="1"/>
    <col min="8" max="9" width="11.6328125" customWidth="1"/>
    <col min="10" max="12" width="21.1796875" customWidth="1"/>
    <col min="13" max="13" width="10.54296875" customWidth="1"/>
    <col min="14" max="14" width="10.90625" customWidth="1"/>
    <col min="15" max="15" width="11" customWidth="1"/>
    <col min="16" max="16" width="12.54296875" customWidth="1"/>
    <col min="17" max="17" width="10.453125" customWidth="1"/>
  </cols>
  <sheetData>
    <row r="1" spans="1:17" s="19" customFormat="1" ht="25" customHeight="1" x14ac:dyDescent="0.35">
      <c r="A1" s="19" t="s">
        <v>13</v>
      </c>
      <c r="B1" s="19" t="s">
        <v>14</v>
      </c>
      <c r="C1" s="20" t="s">
        <v>149</v>
      </c>
      <c r="D1" s="20" t="s">
        <v>150</v>
      </c>
      <c r="E1" s="19" t="s">
        <v>151</v>
      </c>
      <c r="F1" s="19" t="s">
        <v>18</v>
      </c>
      <c r="G1" s="19" t="s">
        <v>152</v>
      </c>
      <c r="H1" s="19" t="s">
        <v>153</v>
      </c>
      <c r="I1" s="19" t="s">
        <v>154</v>
      </c>
      <c r="J1" s="19" t="s">
        <v>155</v>
      </c>
      <c r="K1" s="19" t="s">
        <v>156</v>
      </c>
      <c r="L1" s="19" t="s">
        <v>157</v>
      </c>
      <c r="M1" s="19" t="s">
        <v>158</v>
      </c>
      <c r="N1" s="19" t="s">
        <v>159</v>
      </c>
      <c r="O1" s="19" t="s">
        <v>160</v>
      </c>
      <c r="P1" s="19" t="s">
        <v>161</v>
      </c>
      <c r="Q1" s="19" t="s">
        <v>162</v>
      </c>
    </row>
    <row r="2" spans="1:17" s="21" customFormat="1" ht="15" customHeight="1" x14ac:dyDescent="0.35">
      <c r="C2" s="22" t="s">
        <v>6</v>
      </c>
      <c r="D2" s="22" t="s">
        <v>6</v>
      </c>
      <c r="J2" s="23" t="s">
        <v>163</v>
      </c>
      <c r="K2" s="23" t="s">
        <v>163</v>
      </c>
      <c r="L2" s="23" t="s">
        <v>163</v>
      </c>
      <c r="M2" s="21" t="s">
        <v>164</v>
      </c>
      <c r="N2" s="21" t="s">
        <v>164</v>
      </c>
      <c r="O2" s="21" t="s">
        <v>165</v>
      </c>
      <c r="P2" s="21" t="s">
        <v>165</v>
      </c>
    </row>
    <row r="3" spans="1:17" s="24" customFormat="1" ht="20" customHeight="1" x14ac:dyDescent="0.35">
      <c r="C3" s="25"/>
      <c r="D3" s="25"/>
    </row>
    <row r="4" spans="1:17" x14ac:dyDescent="0.35">
      <c r="A4" s="26">
        <f>IF(ISNUMBER(references!A$4),references!A$4, "")</f>
        <v>1</v>
      </c>
      <c r="B4" t="str">
        <f>IF(ISTEXT(references!B$4), references!B$4, "")</f>
        <v>MAR/WAR1980</v>
      </c>
      <c r="C4">
        <v>25</v>
      </c>
      <c r="E4" t="s">
        <v>166</v>
      </c>
      <c r="F4" t="s">
        <v>28</v>
      </c>
      <c r="G4" t="s">
        <v>122</v>
      </c>
      <c r="J4" t="s">
        <v>167</v>
      </c>
      <c r="M4" s="27"/>
      <c r="N4" s="27"/>
      <c r="O4" t="b">
        <f>TRUE()</f>
        <v>1</v>
      </c>
      <c r="P4" t="b">
        <f>FALSE()</f>
        <v>0</v>
      </c>
      <c r="Q4" t="s">
        <v>168</v>
      </c>
    </row>
    <row r="5" spans="1:17" x14ac:dyDescent="0.35">
      <c r="A5" s="26">
        <f>IF(ISNUMBER(references!A$4),references!A$4, "")</f>
        <v>1</v>
      </c>
      <c r="B5" t="str">
        <f>IF(ISTEXT(references!B$4), references!B$4, "")</f>
        <v>MAR/WAR1980</v>
      </c>
      <c r="C5">
        <v>25</v>
      </c>
      <c r="E5" t="s">
        <v>169</v>
      </c>
      <c r="F5" t="s">
        <v>28</v>
      </c>
      <c r="G5" t="s">
        <v>170</v>
      </c>
      <c r="J5" t="s">
        <v>171</v>
      </c>
      <c r="M5" s="27"/>
      <c r="N5" s="27"/>
      <c r="O5" t="b">
        <f>TRUE()</f>
        <v>1</v>
      </c>
      <c r="P5" t="b">
        <f>FALSE()</f>
        <v>0</v>
      </c>
      <c r="Q5" t="s">
        <v>168</v>
      </c>
    </row>
    <row r="6" spans="1:17" x14ac:dyDescent="0.35">
      <c r="A6" s="26">
        <f>IF(ISNUMBER(references!A$4),references!A$4, "")</f>
        <v>1</v>
      </c>
      <c r="B6" t="str">
        <f>IF(ISTEXT(references!B$4), references!B$4, "")</f>
        <v>MAR/WAR1980</v>
      </c>
      <c r="C6">
        <v>25</v>
      </c>
      <c r="E6" t="s">
        <v>172</v>
      </c>
      <c r="F6" t="s">
        <v>28</v>
      </c>
      <c r="G6" t="s">
        <v>173</v>
      </c>
      <c r="J6" t="s">
        <v>174</v>
      </c>
      <c r="M6" s="27"/>
      <c r="N6" s="27"/>
      <c r="O6" t="b">
        <f>TRUE()</f>
        <v>1</v>
      </c>
      <c r="P6" t="b">
        <f>FALSE()</f>
        <v>0</v>
      </c>
      <c r="Q6" t="s">
        <v>168</v>
      </c>
    </row>
    <row r="7" spans="1:17" x14ac:dyDescent="0.35">
      <c r="A7" s="26">
        <f>IF(ISNUMBER(references!A$4),references!A$4, "")</f>
        <v>1</v>
      </c>
      <c r="B7" t="str">
        <f>IF(ISTEXT(references!B$4), references!B$4, "")</f>
        <v>MAR/WAR1980</v>
      </c>
      <c r="C7">
        <v>25</v>
      </c>
      <c r="E7" t="s">
        <v>175</v>
      </c>
      <c r="F7" t="s">
        <v>28</v>
      </c>
      <c r="G7" t="s">
        <v>176</v>
      </c>
      <c r="J7" t="s">
        <v>177</v>
      </c>
      <c r="M7" s="27"/>
      <c r="N7" s="27"/>
      <c r="O7" t="b">
        <f>TRUE()</f>
        <v>1</v>
      </c>
      <c r="P7" t="b">
        <f>FALSE()</f>
        <v>0</v>
      </c>
      <c r="Q7" t="s">
        <v>168</v>
      </c>
    </row>
    <row r="8" spans="1:17" x14ac:dyDescent="0.35">
      <c r="A8" s="26">
        <f>IF(ISNUMBER(references!A$4),references!A$4, "")</f>
        <v>1</v>
      </c>
      <c r="B8" t="str">
        <f>IF(ISTEXT(references!B$4), references!B$4, "")</f>
        <v>MAR/WAR1980</v>
      </c>
      <c r="C8">
        <v>25</v>
      </c>
      <c r="E8" t="s">
        <v>178</v>
      </c>
      <c r="F8" t="s">
        <v>28</v>
      </c>
      <c r="G8" t="s">
        <v>179</v>
      </c>
      <c r="J8" t="s">
        <v>180</v>
      </c>
      <c r="M8" s="27"/>
      <c r="N8" s="27"/>
      <c r="O8" t="b">
        <f>TRUE()</f>
        <v>1</v>
      </c>
      <c r="P8" t="b">
        <f>FALSE()</f>
        <v>0</v>
      </c>
      <c r="Q8" t="s">
        <v>168</v>
      </c>
    </row>
    <row r="9" spans="1:17" x14ac:dyDescent="0.35">
      <c r="A9" s="26">
        <f>IF(ISNUMBER(references!A$4),references!A$4, "")</f>
        <v>1</v>
      </c>
      <c r="B9" t="str">
        <f>IF(ISTEXT(references!B$4), references!B$4, "")</f>
        <v>MAR/WAR1980</v>
      </c>
      <c r="C9">
        <v>25</v>
      </c>
      <c r="E9" t="s">
        <v>181</v>
      </c>
      <c r="F9" t="s">
        <v>28</v>
      </c>
      <c r="G9" t="s">
        <v>182</v>
      </c>
      <c r="J9" t="s">
        <v>183</v>
      </c>
      <c r="M9" s="27"/>
      <c r="N9" s="27"/>
      <c r="O9" t="b">
        <f>TRUE()</f>
        <v>1</v>
      </c>
      <c r="P9" t="b">
        <f>FALSE()</f>
        <v>0</v>
      </c>
      <c r="Q9" t="s">
        <v>168</v>
      </c>
    </row>
    <row r="10" spans="1:17" x14ac:dyDescent="0.35">
      <c r="A10" s="26">
        <f>IF(ISNUMBER(references!A$4),references!A$4, "")</f>
        <v>1</v>
      </c>
      <c r="B10" t="str">
        <f>IF(ISTEXT(references!B$4), references!B$4, "")</f>
        <v>MAR/WAR1980</v>
      </c>
      <c r="C10">
        <v>25</v>
      </c>
      <c r="E10" t="s">
        <v>184</v>
      </c>
      <c r="F10" t="s">
        <v>28</v>
      </c>
      <c r="G10" t="s">
        <v>185</v>
      </c>
      <c r="J10" t="s">
        <v>186</v>
      </c>
      <c r="M10" s="27"/>
      <c r="N10" s="27"/>
      <c r="O10" t="b">
        <f>TRUE()</f>
        <v>1</v>
      </c>
      <c r="P10" t="b">
        <f>FALSE()</f>
        <v>0</v>
      </c>
      <c r="Q10" t="s">
        <v>168</v>
      </c>
    </row>
    <row r="11" spans="1:17" x14ac:dyDescent="0.35">
      <c r="A11" s="26">
        <f>IF(ISNUMBER(references!A$4),references!A$4, "")</f>
        <v>1</v>
      </c>
      <c r="B11" t="str">
        <f>IF(ISTEXT(references!B$4), references!B$4, "")</f>
        <v>MAR/WAR1980</v>
      </c>
      <c r="C11">
        <v>25</v>
      </c>
      <c r="E11" t="s">
        <v>187</v>
      </c>
      <c r="F11" t="s">
        <v>28</v>
      </c>
      <c r="G11" t="s">
        <v>188</v>
      </c>
      <c r="J11" t="s">
        <v>189</v>
      </c>
      <c r="M11" s="27"/>
      <c r="N11" s="27"/>
      <c r="O11" t="b">
        <f>FALSE()</f>
        <v>0</v>
      </c>
      <c r="P11" t="b">
        <f>FALSE()</f>
        <v>0</v>
      </c>
      <c r="Q11" t="s">
        <v>168</v>
      </c>
    </row>
    <row r="12" spans="1:17" x14ac:dyDescent="0.35">
      <c r="A12" s="26">
        <f>IF(ISNUMBER(references!A$4),references!A$4, "")</f>
        <v>1</v>
      </c>
      <c r="B12" t="str">
        <f>IF(ISTEXT(references!B$4), references!B$4, "")</f>
        <v>MAR/WAR1980</v>
      </c>
      <c r="C12">
        <v>25</v>
      </c>
      <c r="E12" t="s">
        <v>190</v>
      </c>
      <c r="F12" t="s">
        <v>28</v>
      </c>
      <c r="G12" t="s">
        <v>191</v>
      </c>
      <c r="J12" t="s">
        <v>192</v>
      </c>
      <c r="M12" s="27"/>
      <c r="N12" s="27"/>
      <c r="O12" t="b">
        <f>FALSE()</f>
        <v>0</v>
      </c>
      <c r="P12" t="b">
        <f>FALSE()</f>
        <v>0</v>
      </c>
      <c r="Q12" t="s">
        <v>168</v>
      </c>
    </row>
    <row r="13" spans="1:17" x14ac:dyDescent="0.35">
      <c r="A13" s="26">
        <f>IF(ISNUMBER(references!A$4),references!A$4, "")</f>
        <v>1</v>
      </c>
      <c r="B13" t="str">
        <f>IF(ISTEXT(references!B$4), references!B$4, "")</f>
        <v>MAR/WAR1980</v>
      </c>
      <c r="C13">
        <v>25</v>
      </c>
      <c r="E13" t="s">
        <v>193</v>
      </c>
      <c r="F13" t="s">
        <v>28</v>
      </c>
      <c r="G13" t="s">
        <v>194</v>
      </c>
      <c r="J13" t="s">
        <v>195</v>
      </c>
      <c r="M13" s="27"/>
      <c r="N13" s="27"/>
      <c r="O13" t="b">
        <f>TRUE()</f>
        <v>1</v>
      </c>
      <c r="P13" t="b">
        <f>FALSE()</f>
        <v>0</v>
      </c>
      <c r="Q13" t="s">
        <v>168</v>
      </c>
    </row>
    <row r="14" spans="1:17" x14ac:dyDescent="0.35">
      <c r="A14" s="26">
        <f>references!A7</f>
        <v>4</v>
      </c>
      <c r="B14" t="str">
        <f>references!B7</f>
        <v>MAR1980b</v>
      </c>
      <c r="C14">
        <v>25</v>
      </c>
      <c r="D14">
        <v>300</v>
      </c>
      <c r="E14" t="s">
        <v>196</v>
      </c>
      <c r="F14" t="s">
        <v>28</v>
      </c>
      <c r="G14" t="s">
        <v>43</v>
      </c>
      <c r="J14" t="s">
        <v>197</v>
      </c>
      <c r="M14" s="27"/>
      <c r="N14" s="27"/>
      <c r="O14" t="b">
        <f>FALSE()</f>
        <v>0</v>
      </c>
      <c r="P14" t="b">
        <f>FALSE()</f>
        <v>0</v>
      </c>
      <c r="Q14" t="s">
        <v>168</v>
      </c>
    </row>
    <row r="15" spans="1:17" x14ac:dyDescent="0.35">
      <c r="A15" s="26">
        <f>IF(ISNUMBER(references!A$9),references!A$9, "")</f>
        <v>6</v>
      </c>
      <c r="B15" t="str">
        <f>IF(ISTEXT(references!B$9), references!B$9, "")</f>
        <v>MEY2006</v>
      </c>
      <c r="C15">
        <v>25</v>
      </c>
      <c r="E15" t="s">
        <v>166</v>
      </c>
      <c r="F15" t="s">
        <v>28</v>
      </c>
      <c r="G15" t="s">
        <v>122</v>
      </c>
      <c r="J15" t="s">
        <v>198</v>
      </c>
      <c r="M15" s="27"/>
      <c r="N15" s="27"/>
      <c r="O15" t="b">
        <f>TRUE()</f>
        <v>1</v>
      </c>
      <c r="P15" t="b">
        <f>FALSE()</f>
        <v>0</v>
      </c>
      <c r="Q15" t="s">
        <v>199</v>
      </c>
    </row>
    <row r="16" spans="1:17" x14ac:dyDescent="0.35">
      <c r="A16" s="26">
        <f>IF(ISNUMBER(references!A$9),references!A$9, "")</f>
        <v>6</v>
      </c>
      <c r="B16" t="str">
        <f>IF(ISTEXT(references!B$9), references!B$9, "")</f>
        <v>MEY2006</v>
      </c>
      <c r="C16">
        <v>25</v>
      </c>
      <c r="E16" t="s">
        <v>169</v>
      </c>
      <c r="F16" t="s">
        <v>28</v>
      </c>
      <c r="G16" t="s">
        <v>170</v>
      </c>
      <c r="J16" t="s">
        <v>200</v>
      </c>
      <c r="M16" s="27"/>
      <c r="N16" s="27"/>
      <c r="O16" t="b">
        <f>TRUE()</f>
        <v>1</v>
      </c>
      <c r="P16" t="b">
        <f>FALSE()</f>
        <v>0</v>
      </c>
      <c r="Q16" t="s">
        <v>201</v>
      </c>
    </row>
    <row r="17" spans="1:17" x14ac:dyDescent="0.35">
      <c r="A17" s="26">
        <f>IF(ISNUMBER(references!A$9),references!A$9, "")</f>
        <v>6</v>
      </c>
      <c r="B17" t="str">
        <f>IF(ISTEXT(references!B$9), references!B$9, "")</f>
        <v>MEY2006</v>
      </c>
      <c r="C17">
        <v>25</v>
      </c>
      <c r="E17" t="s">
        <v>175</v>
      </c>
      <c r="F17" t="s">
        <v>28</v>
      </c>
      <c r="G17" t="s">
        <v>176</v>
      </c>
      <c r="J17" t="s">
        <v>202</v>
      </c>
      <c r="M17" s="27"/>
      <c r="N17" s="27"/>
      <c r="O17" t="b">
        <f>TRUE()</f>
        <v>1</v>
      </c>
      <c r="P17" t="b">
        <f>FALSE()</f>
        <v>0</v>
      </c>
      <c r="Q17" t="s">
        <v>203</v>
      </c>
    </row>
    <row r="18" spans="1:17" x14ac:dyDescent="0.35">
      <c r="A18" s="26">
        <f>IF(ISNUMBER(references!A$9),references!A$9, "")</f>
        <v>6</v>
      </c>
      <c r="B18" t="str">
        <f>IF(ISTEXT(references!B$9), references!B$9, "")</f>
        <v>MEY2006</v>
      </c>
      <c r="C18">
        <v>25</v>
      </c>
      <c r="E18" t="s">
        <v>178</v>
      </c>
      <c r="F18" t="s">
        <v>28</v>
      </c>
      <c r="G18" t="s">
        <v>179</v>
      </c>
      <c r="J18" t="s">
        <v>200</v>
      </c>
      <c r="M18" s="27"/>
      <c r="N18" s="27"/>
      <c r="O18" t="b">
        <f>TRUE()</f>
        <v>1</v>
      </c>
      <c r="P18" t="b">
        <f>FALSE()</f>
        <v>0</v>
      </c>
      <c r="Q18" t="s">
        <v>204</v>
      </c>
    </row>
    <row r="19" spans="1:17" x14ac:dyDescent="0.35">
      <c r="A19" s="26">
        <f>IF(ISNUMBER(references!A$9),references!A$9, "")</f>
        <v>6</v>
      </c>
      <c r="B19" t="str">
        <f>IF(ISTEXT(references!B$9), references!B$9, "")</f>
        <v>MEY2006</v>
      </c>
      <c r="C19">
        <v>25</v>
      </c>
      <c r="E19" t="s">
        <v>205</v>
      </c>
      <c r="F19" t="s">
        <v>28</v>
      </c>
      <c r="G19" t="s">
        <v>206</v>
      </c>
      <c r="J19" t="s">
        <v>207</v>
      </c>
      <c r="M19" s="27"/>
      <c r="N19" s="27"/>
      <c r="O19" t="b">
        <f>TRUE()</f>
        <v>1</v>
      </c>
      <c r="P19" t="b">
        <f>FALSE()</f>
        <v>0</v>
      </c>
      <c r="Q19" t="s">
        <v>208</v>
      </c>
    </row>
    <row r="20" spans="1:17" x14ac:dyDescent="0.35">
      <c r="A20" s="26">
        <f>IF(ISNUMBER(references!A$9),references!A$9, "")</f>
        <v>6</v>
      </c>
      <c r="B20" t="str">
        <f>IF(ISTEXT(references!B$9), references!B$9, "")</f>
        <v>MEY2006</v>
      </c>
      <c r="C20">
        <v>25</v>
      </c>
      <c r="E20" t="s">
        <v>209</v>
      </c>
      <c r="F20" t="s">
        <v>28</v>
      </c>
      <c r="G20" t="s">
        <v>122</v>
      </c>
      <c r="H20" t="s">
        <v>179</v>
      </c>
      <c r="J20" t="s">
        <v>210</v>
      </c>
      <c r="K20" t="s">
        <v>211</v>
      </c>
      <c r="M20" s="27"/>
      <c r="N20" s="27"/>
      <c r="O20" t="b">
        <f>TRUE()</f>
        <v>1</v>
      </c>
      <c r="P20" t="b">
        <f>FALSE()</f>
        <v>0</v>
      </c>
      <c r="Q20" t="s">
        <v>212</v>
      </c>
    </row>
    <row r="21" spans="1:17" x14ac:dyDescent="0.35">
      <c r="A21" s="26">
        <f>IF(ISNUMBER(references!A$9),references!A$9, "")</f>
        <v>6</v>
      </c>
      <c r="B21" t="str">
        <f>IF(ISTEXT(references!B$9), references!B$9, "")</f>
        <v>MEY2006</v>
      </c>
      <c r="C21">
        <v>25</v>
      </c>
      <c r="E21" t="s">
        <v>213</v>
      </c>
      <c r="F21" t="s">
        <v>28</v>
      </c>
      <c r="G21" t="s">
        <v>122</v>
      </c>
      <c r="H21" t="s">
        <v>176</v>
      </c>
      <c r="J21" t="s">
        <v>214</v>
      </c>
      <c r="K21" t="s">
        <v>215</v>
      </c>
      <c r="M21" s="27"/>
      <c r="N21" s="27"/>
      <c r="O21" t="b">
        <f>TRUE()</f>
        <v>1</v>
      </c>
      <c r="P21" t="b">
        <f>FALSE()</f>
        <v>0</v>
      </c>
      <c r="Q21" t="s">
        <v>216</v>
      </c>
    </row>
    <row r="22" spans="1:17" x14ac:dyDescent="0.35">
      <c r="A22" s="26">
        <f>IF(ISNUMBER(references!A$9),references!A$9, "")</f>
        <v>6</v>
      </c>
      <c r="B22" t="str">
        <f>IF(ISTEXT(references!B$9), references!B$9, "")</f>
        <v>MEY2006</v>
      </c>
      <c r="C22">
        <v>25</v>
      </c>
      <c r="E22" t="s">
        <v>217</v>
      </c>
      <c r="F22" t="s">
        <v>28</v>
      </c>
      <c r="G22" t="s">
        <v>170</v>
      </c>
      <c r="H22" t="s">
        <v>179</v>
      </c>
      <c r="J22" t="s">
        <v>211</v>
      </c>
      <c r="K22" t="s">
        <v>218</v>
      </c>
      <c r="M22" s="27"/>
      <c r="N22" s="27"/>
      <c r="O22" t="b">
        <f>TRUE()</f>
        <v>1</v>
      </c>
      <c r="P22" t="b">
        <f>FALSE()</f>
        <v>0</v>
      </c>
      <c r="Q22" t="s">
        <v>219</v>
      </c>
    </row>
    <row r="23" spans="1:17" x14ac:dyDescent="0.35">
      <c r="A23" s="26">
        <f>IF(ISNUMBER(references!A$9),references!A$9, "")</f>
        <v>6</v>
      </c>
      <c r="B23" t="str">
        <f>IF(ISTEXT(references!B$9), references!B$9, "")</f>
        <v>MEY2006</v>
      </c>
      <c r="C23">
        <v>25</v>
      </c>
      <c r="E23" t="s">
        <v>220</v>
      </c>
      <c r="F23" t="s">
        <v>28</v>
      </c>
      <c r="G23" t="s">
        <v>170</v>
      </c>
      <c r="H23" t="s">
        <v>176</v>
      </c>
      <c r="J23" t="s">
        <v>218</v>
      </c>
      <c r="K23" t="s">
        <v>221</v>
      </c>
      <c r="M23" s="27"/>
      <c r="N23" s="27"/>
      <c r="O23" t="b">
        <f>TRUE()</f>
        <v>1</v>
      </c>
      <c r="P23" t="b">
        <f>FALSE()</f>
        <v>0</v>
      </c>
      <c r="Q23" t="s">
        <v>222</v>
      </c>
    </row>
    <row r="24" spans="1:17" x14ac:dyDescent="0.35">
      <c r="A24" s="26">
        <f>IF(ISNUMBER(references!A$9),references!A$9, "")</f>
        <v>6</v>
      </c>
      <c r="B24" t="str">
        <f>IF(ISTEXT(references!B$9), references!B$9, "")</f>
        <v>MEY2006</v>
      </c>
      <c r="C24">
        <v>25</v>
      </c>
      <c r="E24" t="s">
        <v>223</v>
      </c>
      <c r="F24" t="s">
        <v>28</v>
      </c>
      <c r="G24" t="s">
        <v>182</v>
      </c>
      <c r="H24" t="s">
        <v>206</v>
      </c>
      <c r="J24" t="s">
        <v>224</v>
      </c>
      <c r="K24" t="s">
        <v>225</v>
      </c>
      <c r="M24" s="27"/>
      <c r="N24" s="27"/>
      <c r="O24" t="b">
        <f>TRUE()</f>
        <v>1</v>
      </c>
      <c r="P24" t="b">
        <f>FALSE()</f>
        <v>0</v>
      </c>
      <c r="Q24" t="s">
        <v>226</v>
      </c>
    </row>
    <row r="25" spans="1:17" x14ac:dyDescent="0.35">
      <c r="A25" s="26">
        <f>IF(ISNUMBER(references!A$9),references!A$9, "")</f>
        <v>6</v>
      </c>
      <c r="B25" t="str">
        <f>IF(ISTEXT(references!B$9), references!B$9, "")</f>
        <v>MEY2006</v>
      </c>
      <c r="C25">
        <v>25</v>
      </c>
      <c r="E25" t="s">
        <v>227</v>
      </c>
      <c r="F25" t="s">
        <v>28</v>
      </c>
      <c r="G25" t="s">
        <v>179</v>
      </c>
      <c r="H25" t="s">
        <v>176</v>
      </c>
      <c r="J25" t="s">
        <v>224</v>
      </c>
      <c r="K25" t="s">
        <v>224</v>
      </c>
      <c r="M25" s="27"/>
      <c r="N25" s="27"/>
      <c r="O25" t="b">
        <f>TRUE()</f>
        <v>1</v>
      </c>
      <c r="P25" t="b">
        <f>FALSE()</f>
        <v>0</v>
      </c>
      <c r="Q25" t="s">
        <v>228</v>
      </c>
    </row>
    <row r="26" spans="1:17" x14ac:dyDescent="0.35">
      <c r="A26" s="26">
        <f>references!A$8</f>
        <v>5</v>
      </c>
      <c r="B26" t="str">
        <f>references!B$8</f>
        <v>GAL1989</v>
      </c>
      <c r="C26">
        <v>25</v>
      </c>
      <c r="D26">
        <v>250</v>
      </c>
      <c r="E26" t="s">
        <v>229</v>
      </c>
      <c r="F26" t="s">
        <v>28</v>
      </c>
      <c r="O26" t="b">
        <f>TRUE()</f>
        <v>1</v>
      </c>
      <c r="P26" t="b">
        <f>FALSE()</f>
        <v>0</v>
      </c>
      <c r="Q26" t="s">
        <v>168</v>
      </c>
    </row>
    <row r="27" spans="1:17" x14ac:dyDescent="0.35">
      <c r="A27" s="26">
        <f>references!A$8</f>
        <v>5</v>
      </c>
      <c r="B27" t="str">
        <f>references!B$8</f>
        <v>GAL1989</v>
      </c>
      <c r="C27">
        <v>25</v>
      </c>
      <c r="D27">
        <v>250</v>
      </c>
      <c r="E27" t="s">
        <v>166</v>
      </c>
      <c r="F27" t="s">
        <v>28</v>
      </c>
      <c r="G27" t="s">
        <v>122</v>
      </c>
      <c r="J27" t="s">
        <v>230</v>
      </c>
      <c r="O27" t="b">
        <f>TRUE()</f>
        <v>1</v>
      </c>
      <c r="P27" t="b">
        <f>FALSE()</f>
        <v>0</v>
      </c>
      <c r="Q27" t="s">
        <v>231</v>
      </c>
    </row>
    <row r="28" spans="1:17" x14ac:dyDescent="0.35">
      <c r="A28" s="26">
        <f>references!A$8</f>
        <v>5</v>
      </c>
      <c r="B28" t="str">
        <f>references!B$8</f>
        <v>GAL1989</v>
      </c>
      <c r="C28">
        <v>25</v>
      </c>
      <c r="D28">
        <v>250</v>
      </c>
      <c r="E28" t="s">
        <v>175</v>
      </c>
      <c r="F28" t="s">
        <v>28</v>
      </c>
      <c r="G28" t="s">
        <v>176</v>
      </c>
      <c r="J28" t="s">
        <v>232</v>
      </c>
      <c r="O28" t="b">
        <f>TRUE()</f>
        <v>1</v>
      </c>
      <c r="P28" t="b">
        <f>FALSE()</f>
        <v>0</v>
      </c>
      <c r="Q28" t="s">
        <v>233</v>
      </c>
    </row>
    <row r="29" spans="1:17" x14ac:dyDescent="0.35">
      <c r="A29" s="26">
        <f>references!A$8</f>
        <v>5</v>
      </c>
      <c r="B29" t="str">
        <f>references!B$8</f>
        <v>GAL1989</v>
      </c>
      <c r="C29">
        <v>25</v>
      </c>
      <c r="D29">
        <v>250</v>
      </c>
      <c r="E29" t="s">
        <v>178</v>
      </c>
      <c r="F29" t="s">
        <v>28</v>
      </c>
      <c r="G29" t="s">
        <v>179</v>
      </c>
      <c r="J29">
        <v>1.02</v>
      </c>
      <c r="O29" t="b">
        <f>TRUE()</f>
        <v>1</v>
      </c>
      <c r="P29" t="b">
        <f>FALSE()</f>
        <v>0</v>
      </c>
      <c r="Q29" t="s">
        <v>234</v>
      </c>
    </row>
    <row r="30" spans="1:17" x14ac:dyDescent="0.35">
      <c r="A30" s="26">
        <f>references!A$8</f>
        <v>5</v>
      </c>
      <c r="B30" t="str">
        <f>references!B$8</f>
        <v>GAL1989</v>
      </c>
      <c r="C30">
        <v>25</v>
      </c>
      <c r="D30">
        <v>250</v>
      </c>
      <c r="E30" t="s">
        <v>169</v>
      </c>
      <c r="F30" t="s">
        <v>28</v>
      </c>
      <c r="G30" t="s">
        <v>170</v>
      </c>
      <c r="J30" t="s">
        <v>235</v>
      </c>
      <c r="O30" t="b">
        <f>TRUE()</f>
        <v>1</v>
      </c>
      <c r="P30" t="b">
        <f>FALSE()</f>
        <v>0</v>
      </c>
      <c r="Q30" t="s">
        <v>236</v>
      </c>
    </row>
    <row r="31" spans="1:17" x14ac:dyDescent="0.35">
      <c r="A31" s="26">
        <f>references!A$10</f>
        <v>7</v>
      </c>
      <c r="B31" t="str">
        <f>references!B$10</f>
        <v>CHE/MAR1982</v>
      </c>
      <c r="C31">
        <v>25</v>
      </c>
      <c r="D31">
        <v>350</v>
      </c>
      <c r="E31" t="s">
        <v>229</v>
      </c>
      <c r="F31" t="s">
        <v>28</v>
      </c>
      <c r="O31" t="b">
        <f>TRUE()</f>
        <v>1</v>
      </c>
      <c r="P31" t="b">
        <f>FALSE()</f>
        <v>0</v>
      </c>
      <c r="Q31" t="s">
        <v>168</v>
      </c>
    </row>
    <row r="32" spans="1:17" x14ac:dyDescent="0.35">
      <c r="A32" s="26">
        <f>references!A$10</f>
        <v>7</v>
      </c>
      <c r="B32" t="str">
        <f>references!B$10</f>
        <v>CHE/MAR1982</v>
      </c>
      <c r="C32">
        <v>25</v>
      </c>
      <c r="D32">
        <v>350</v>
      </c>
      <c r="E32" t="s">
        <v>166</v>
      </c>
      <c r="F32" t="s">
        <v>28</v>
      </c>
      <c r="G32" t="s">
        <v>122</v>
      </c>
      <c r="J32" t="s">
        <v>237</v>
      </c>
      <c r="O32" t="b">
        <f>TRUE()</f>
        <v>1</v>
      </c>
      <c r="P32" t="b">
        <f>FALSE()</f>
        <v>0</v>
      </c>
      <c r="Q32" t="s">
        <v>238</v>
      </c>
    </row>
    <row r="33" spans="1:18" x14ac:dyDescent="0.35">
      <c r="A33" s="26">
        <f>references!A$10</f>
        <v>7</v>
      </c>
      <c r="B33" t="str">
        <f>references!B$10</f>
        <v>CHE/MAR1982</v>
      </c>
      <c r="C33">
        <v>25</v>
      </c>
      <c r="D33">
        <v>350</v>
      </c>
      <c r="E33" t="s">
        <v>181</v>
      </c>
      <c r="F33" t="s">
        <v>28</v>
      </c>
      <c r="G33" t="s">
        <v>182</v>
      </c>
      <c r="J33" t="s">
        <v>239</v>
      </c>
      <c r="O33" t="b">
        <f>TRUE()</f>
        <v>1</v>
      </c>
      <c r="P33" t="b">
        <f>FALSE()</f>
        <v>0</v>
      </c>
      <c r="Q33" t="s">
        <v>240</v>
      </c>
    </row>
    <row r="34" spans="1:18" x14ac:dyDescent="0.35">
      <c r="A34" s="26">
        <f>references!A$10</f>
        <v>7</v>
      </c>
      <c r="B34" t="str">
        <f>references!B$10</f>
        <v>CHE/MAR1982</v>
      </c>
      <c r="C34">
        <v>25</v>
      </c>
      <c r="D34">
        <v>350</v>
      </c>
      <c r="E34" t="s">
        <v>175</v>
      </c>
      <c r="F34" t="s">
        <v>28</v>
      </c>
      <c r="G34" t="s">
        <v>176</v>
      </c>
      <c r="J34" t="s">
        <v>241</v>
      </c>
      <c r="O34" t="b">
        <f>TRUE()</f>
        <v>1</v>
      </c>
      <c r="P34" t="b">
        <f>FALSE()</f>
        <v>0</v>
      </c>
      <c r="Q34" t="s">
        <v>234</v>
      </c>
    </row>
    <row r="35" spans="1:18" x14ac:dyDescent="0.35">
      <c r="A35" s="26">
        <f>references!A$10</f>
        <v>7</v>
      </c>
      <c r="B35" t="str">
        <f>references!B$10</f>
        <v>CHE/MAR1982</v>
      </c>
      <c r="C35">
        <v>25</v>
      </c>
      <c r="D35">
        <v>350</v>
      </c>
      <c r="E35" t="s">
        <v>193</v>
      </c>
      <c r="F35" t="s">
        <v>28</v>
      </c>
      <c r="G35" t="s">
        <v>194</v>
      </c>
      <c r="J35" t="s">
        <v>242</v>
      </c>
      <c r="O35" t="b">
        <f>TRUE()</f>
        <v>1</v>
      </c>
      <c r="P35" t="b">
        <f>FALSE()</f>
        <v>0</v>
      </c>
      <c r="Q35" t="s">
        <v>236</v>
      </c>
    </row>
    <row r="36" spans="1:18" x14ac:dyDescent="0.35">
      <c r="A36" s="26">
        <f>references!A$5</f>
        <v>2</v>
      </c>
      <c r="B36" t="str">
        <f>references!B$5</f>
        <v>MEY/WIL2008</v>
      </c>
      <c r="C36">
        <v>45</v>
      </c>
      <c r="D36">
        <v>85</v>
      </c>
      <c r="E36" t="s">
        <v>166</v>
      </c>
      <c r="F36" t="s">
        <v>28</v>
      </c>
      <c r="G36" t="s">
        <v>122</v>
      </c>
      <c r="J36" t="s">
        <v>243</v>
      </c>
      <c r="O36" t="b">
        <f>TRUE()</f>
        <v>1</v>
      </c>
      <c r="P36" t="b">
        <f>FALSE()</f>
        <v>0</v>
      </c>
      <c r="Q36" t="s">
        <v>244</v>
      </c>
    </row>
    <row r="37" spans="1:18" x14ac:dyDescent="0.35">
      <c r="A37" s="26">
        <f>references!A$5</f>
        <v>2</v>
      </c>
      <c r="B37" t="str">
        <f>references!B$5</f>
        <v>MEY/WIL2008</v>
      </c>
      <c r="C37">
        <v>45</v>
      </c>
      <c r="D37">
        <v>85</v>
      </c>
      <c r="E37" t="s">
        <v>169</v>
      </c>
      <c r="F37" t="s">
        <v>28</v>
      </c>
      <c r="G37" t="s">
        <v>170</v>
      </c>
      <c r="J37" t="s">
        <v>210</v>
      </c>
      <c r="O37" t="b">
        <f>TRUE()</f>
        <v>1</v>
      </c>
      <c r="P37" t="b">
        <f>FALSE()</f>
        <v>0</v>
      </c>
      <c r="Q37" t="s">
        <v>245</v>
      </c>
    </row>
    <row r="38" spans="1:18" x14ac:dyDescent="0.35">
      <c r="A38" s="26">
        <f>references!A$5</f>
        <v>2</v>
      </c>
      <c r="B38" t="str">
        <f>references!B$5</f>
        <v>MEY/WIL2008</v>
      </c>
      <c r="C38">
        <v>45</v>
      </c>
      <c r="D38">
        <v>85</v>
      </c>
      <c r="E38" t="s">
        <v>175</v>
      </c>
      <c r="F38" t="s">
        <v>28</v>
      </c>
      <c r="G38" t="s">
        <v>176</v>
      </c>
      <c r="J38" t="s">
        <v>243</v>
      </c>
      <c r="O38" t="b">
        <f>TRUE()</f>
        <v>1</v>
      </c>
      <c r="P38" t="b">
        <f>FALSE()</f>
        <v>0</v>
      </c>
      <c r="Q38" t="s">
        <v>246</v>
      </c>
    </row>
    <row r="39" spans="1:18" x14ac:dyDescent="0.35">
      <c r="A39" s="26">
        <f>references!A$5</f>
        <v>2</v>
      </c>
      <c r="B39" t="str">
        <f>references!B$5</f>
        <v>MEY/WIL2008</v>
      </c>
      <c r="C39">
        <v>45</v>
      </c>
      <c r="D39">
        <v>85</v>
      </c>
      <c r="E39" t="s">
        <v>178</v>
      </c>
      <c r="F39" t="s">
        <v>28</v>
      </c>
      <c r="G39" t="s">
        <v>179</v>
      </c>
      <c r="J39" t="s">
        <v>247</v>
      </c>
      <c r="O39" t="b">
        <f>TRUE()</f>
        <v>1</v>
      </c>
      <c r="P39" t="b">
        <f>FALSE()</f>
        <v>0</v>
      </c>
      <c r="Q39" t="s">
        <v>248</v>
      </c>
    </row>
    <row r="40" spans="1:18" x14ac:dyDescent="0.35">
      <c r="A40" s="26">
        <f>references!A$5</f>
        <v>2</v>
      </c>
      <c r="B40" t="str">
        <f>references!B$5</f>
        <v>MEY/WIL2008</v>
      </c>
      <c r="C40">
        <v>45</v>
      </c>
      <c r="D40">
        <v>85</v>
      </c>
      <c r="E40" t="s">
        <v>181</v>
      </c>
      <c r="F40" t="s">
        <v>28</v>
      </c>
      <c r="G40" t="s">
        <v>182</v>
      </c>
      <c r="J40" t="s">
        <v>249</v>
      </c>
      <c r="O40" t="b">
        <f>TRUE()</f>
        <v>1</v>
      </c>
      <c r="P40" t="b">
        <f>FALSE()</f>
        <v>0</v>
      </c>
      <c r="Q40" t="s">
        <v>250</v>
      </c>
    </row>
    <row r="41" spans="1:18" x14ac:dyDescent="0.35">
      <c r="A41" s="26">
        <f>references!A$5</f>
        <v>2</v>
      </c>
      <c r="B41" t="str">
        <f>references!B$5</f>
        <v>MEY/WIL2008</v>
      </c>
      <c r="C41">
        <v>45</v>
      </c>
      <c r="D41">
        <v>85</v>
      </c>
      <c r="E41" t="s">
        <v>205</v>
      </c>
      <c r="F41" t="s">
        <v>28</v>
      </c>
      <c r="G41" t="s">
        <v>206</v>
      </c>
      <c r="J41" t="s">
        <v>207</v>
      </c>
      <c r="O41" t="b">
        <f>TRUE()</f>
        <v>1</v>
      </c>
      <c r="P41" t="b">
        <f>FALSE()</f>
        <v>0</v>
      </c>
      <c r="Q41" t="s">
        <v>251</v>
      </c>
    </row>
    <row r="42" spans="1:18" x14ac:dyDescent="0.35">
      <c r="A42" s="26">
        <f>references!A$5</f>
        <v>2</v>
      </c>
      <c r="B42" t="str">
        <f>references!B$5</f>
        <v>MEY/WIL2008</v>
      </c>
      <c r="C42">
        <v>45</v>
      </c>
      <c r="D42">
        <v>85</v>
      </c>
      <c r="E42" t="s">
        <v>209</v>
      </c>
      <c r="F42" t="s">
        <v>28</v>
      </c>
      <c r="G42" t="s">
        <v>122</v>
      </c>
      <c r="H42" t="s">
        <v>179</v>
      </c>
      <c r="J42" t="s">
        <v>252</v>
      </c>
      <c r="K42" t="s">
        <v>253</v>
      </c>
      <c r="O42" t="b">
        <f>TRUE()</f>
        <v>1</v>
      </c>
      <c r="P42" t="b">
        <f>FALSE()</f>
        <v>0</v>
      </c>
      <c r="Q42" t="s">
        <v>254</v>
      </c>
    </row>
    <row r="43" spans="1:18" x14ac:dyDescent="0.35">
      <c r="A43" s="26">
        <f>references!A$5</f>
        <v>2</v>
      </c>
      <c r="B43" t="str">
        <f>references!B$5</f>
        <v>MEY/WIL2008</v>
      </c>
      <c r="C43">
        <v>45</v>
      </c>
      <c r="D43">
        <v>85</v>
      </c>
      <c r="E43" t="s">
        <v>217</v>
      </c>
      <c r="F43" t="s">
        <v>28</v>
      </c>
      <c r="G43" t="s">
        <v>170</v>
      </c>
      <c r="H43" t="s">
        <v>179</v>
      </c>
      <c r="J43" t="s">
        <v>255</v>
      </c>
      <c r="K43" t="s">
        <v>256</v>
      </c>
      <c r="O43" t="b">
        <f>TRUE()</f>
        <v>1</v>
      </c>
      <c r="P43" t="b">
        <f>FALSE()</f>
        <v>0</v>
      </c>
      <c r="Q43" t="s">
        <v>257</v>
      </c>
    </row>
    <row r="44" spans="1:18" x14ac:dyDescent="0.35">
      <c r="A44" s="26">
        <f>references!A$5</f>
        <v>2</v>
      </c>
      <c r="B44" t="str">
        <f>references!B$5</f>
        <v>MEY/WIL2008</v>
      </c>
      <c r="C44">
        <v>85</v>
      </c>
      <c r="E44" t="s">
        <v>258</v>
      </c>
      <c r="F44" t="s">
        <v>28</v>
      </c>
      <c r="G44" t="s">
        <v>122</v>
      </c>
      <c r="H44" t="s">
        <v>170</v>
      </c>
      <c r="J44" t="s">
        <v>259</v>
      </c>
      <c r="K44" t="s">
        <v>260</v>
      </c>
      <c r="O44" t="b">
        <f>TRUE()</f>
        <v>1</v>
      </c>
      <c r="P44" t="b">
        <f>FALSE()</f>
        <v>0</v>
      </c>
      <c r="Q44" t="s">
        <v>261</v>
      </c>
    </row>
    <row r="45" spans="1:18" x14ac:dyDescent="0.35">
      <c r="A45" s="26">
        <f>references!A$5</f>
        <v>2</v>
      </c>
      <c r="B45" t="str">
        <f>references!B$5</f>
        <v>MEY/WIL2008</v>
      </c>
      <c r="C45">
        <v>85</v>
      </c>
      <c r="E45" t="s">
        <v>213</v>
      </c>
      <c r="F45" t="s">
        <v>28</v>
      </c>
      <c r="G45" t="s">
        <v>122</v>
      </c>
      <c r="H45" t="s">
        <v>176</v>
      </c>
      <c r="J45" t="s">
        <v>262</v>
      </c>
      <c r="K45" t="s">
        <v>263</v>
      </c>
      <c r="O45" t="b">
        <f>TRUE()</f>
        <v>1</v>
      </c>
      <c r="P45" t="b">
        <f>FALSE()</f>
        <v>0</v>
      </c>
      <c r="Q45" t="s">
        <v>264</v>
      </c>
    </row>
    <row r="46" spans="1:18" x14ac:dyDescent="0.35">
      <c r="A46" s="26">
        <f>references!A$5</f>
        <v>2</v>
      </c>
      <c r="B46" t="str">
        <f>references!B$5</f>
        <v>MEY/WIL2008</v>
      </c>
      <c r="C46">
        <v>85</v>
      </c>
      <c r="E46" t="s">
        <v>220</v>
      </c>
      <c r="F46" t="s">
        <v>28</v>
      </c>
      <c r="G46" t="s">
        <v>170</v>
      </c>
      <c r="H46" t="s">
        <v>176</v>
      </c>
      <c r="J46" t="s">
        <v>265</v>
      </c>
      <c r="K46" t="s">
        <v>266</v>
      </c>
      <c r="O46" t="b">
        <f>TRUE()</f>
        <v>1</v>
      </c>
      <c r="P46" t="b">
        <f>FALSE()</f>
        <v>0</v>
      </c>
      <c r="Q46" t="s">
        <v>267</v>
      </c>
    </row>
    <row r="47" spans="1:18" x14ac:dyDescent="0.35">
      <c r="A47" s="26">
        <f>references!A$5</f>
        <v>2</v>
      </c>
      <c r="B47" t="str">
        <f>references!B$5</f>
        <v>MEY/WIL2008</v>
      </c>
      <c r="C47">
        <v>85</v>
      </c>
      <c r="E47" t="s">
        <v>227</v>
      </c>
      <c r="F47" t="s">
        <v>28</v>
      </c>
      <c r="G47" t="s">
        <v>179</v>
      </c>
      <c r="H47" t="s">
        <v>176</v>
      </c>
      <c r="J47" t="s">
        <v>268</v>
      </c>
      <c r="K47" t="s">
        <v>269</v>
      </c>
      <c r="O47" t="b">
        <f>TRUE()</f>
        <v>1</v>
      </c>
      <c r="P47" t="b">
        <f>FALSE()</f>
        <v>0</v>
      </c>
      <c r="Q47" t="s">
        <v>270</v>
      </c>
    </row>
    <row r="48" spans="1:18" x14ac:dyDescent="0.35">
      <c r="A48">
        <f>references!A24</f>
        <v>21</v>
      </c>
      <c r="B48" t="str">
        <f>references!B24</f>
        <v>LAG1959</v>
      </c>
      <c r="C48">
        <v>25</v>
      </c>
      <c r="D48">
        <v>50</v>
      </c>
      <c r="E48" t="s">
        <v>271</v>
      </c>
      <c r="G48" t="s">
        <v>127</v>
      </c>
      <c r="H48" t="s">
        <v>272</v>
      </c>
      <c r="J48" t="s">
        <v>273</v>
      </c>
      <c r="K48" t="s">
        <v>274</v>
      </c>
      <c r="O48" t="b">
        <f>TRUE()</f>
        <v>1</v>
      </c>
      <c r="P48" t="b">
        <f>FALSE()</f>
        <v>0</v>
      </c>
      <c r="Q48" t="s">
        <v>275</v>
      </c>
      <c r="R48" t="s">
        <v>276</v>
      </c>
    </row>
    <row r="49" spans="1:18" x14ac:dyDescent="0.35">
      <c r="A49">
        <f>references!A23</f>
        <v>20</v>
      </c>
      <c r="B49" t="str">
        <f>references!B23</f>
        <v>ING1959</v>
      </c>
      <c r="C49">
        <v>25</v>
      </c>
      <c r="E49" t="s">
        <v>271</v>
      </c>
      <c r="G49" t="s">
        <v>122</v>
      </c>
      <c r="H49" t="s">
        <v>272</v>
      </c>
      <c r="J49">
        <v>0.5</v>
      </c>
      <c r="K49" t="s">
        <v>277</v>
      </c>
      <c r="O49" t="b">
        <f>TRUE()</f>
        <v>1</v>
      </c>
      <c r="P49" t="b">
        <f>FALSE()</f>
        <v>0</v>
      </c>
      <c r="Q49" t="s">
        <v>278</v>
      </c>
      <c r="R49" t="s">
        <v>276</v>
      </c>
    </row>
    <row r="50" spans="1:18" x14ac:dyDescent="0.35">
      <c r="A50">
        <f>references!A22</f>
        <v>19</v>
      </c>
      <c r="B50" t="str">
        <f>references!B22</f>
        <v>BLI/ING1967</v>
      </c>
      <c r="C50">
        <v>25</v>
      </c>
      <c r="E50" t="s">
        <v>271</v>
      </c>
      <c r="G50" t="s">
        <v>127</v>
      </c>
      <c r="H50" t="s">
        <v>272</v>
      </c>
      <c r="J50">
        <v>0.5</v>
      </c>
      <c r="K50" t="s">
        <v>279</v>
      </c>
      <c r="O50" t="b">
        <f>TRUE()</f>
        <v>1</v>
      </c>
      <c r="P50" t="b">
        <f>FALSE()</f>
        <v>0</v>
      </c>
      <c r="R50" t="s">
        <v>280</v>
      </c>
    </row>
    <row r="51" spans="1:18" x14ac:dyDescent="0.35">
      <c r="A51">
        <f>references!A25</f>
        <v>22</v>
      </c>
      <c r="B51" t="str">
        <f>references!B25</f>
        <v>SJO/NOR1981</v>
      </c>
      <c r="C51">
        <v>25</v>
      </c>
      <c r="E51" t="s">
        <v>271</v>
      </c>
      <c r="G51" t="s">
        <v>122</v>
      </c>
      <c r="H51" t="s">
        <v>272</v>
      </c>
      <c r="J51">
        <v>0.6</v>
      </c>
      <c r="K51" t="s">
        <v>281</v>
      </c>
      <c r="O51" t="b">
        <f>TRUE()</f>
        <v>1</v>
      </c>
      <c r="P51" t="b">
        <f>FALSE()</f>
        <v>0</v>
      </c>
      <c r="R51" t="s">
        <v>280</v>
      </c>
    </row>
    <row r="52" spans="1:18" x14ac:dyDescent="0.35">
      <c r="A52">
        <f>references!A26</f>
        <v>23</v>
      </c>
      <c r="B52" t="str">
        <f>references!B26</f>
        <v>SJO/NOR1985</v>
      </c>
      <c r="C52">
        <v>25</v>
      </c>
      <c r="E52" t="s">
        <v>271</v>
      </c>
      <c r="G52" t="s">
        <v>122</v>
      </c>
      <c r="H52" t="s">
        <v>272</v>
      </c>
      <c r="J52">
        <v>0.6</v>
      </c>
      <c r="K52" t="s">
        <v>282</v>
      </c>
      <c r="O52" t="b">
        <f>TRUE()</f>
        <v>1</v>
      </c>
      <c r="P52" t="b">
        <f>FALSE()</f>
        <v>0</v>
      </c>
      <c r="R52" t="s">
        <v>280</v>
      </c>
    </row>
    <row r="53" spans="1:18" x14ac:dyDescent="0.35">
      <c r="A53">
        <f>references!A27</f>
        <v>24</v>
      </c>
      <c r="B53" t="str">
        <f>references!B27</f>
        <v>SAN/SCH1974</v>
      </c>
      <c r="C53">
        <v>25</v>
      </c>
      <c r="E53" t="s">
        <v>271</v>
      </c>
      <c r="G53" t="s">
        <v>127</v>
      </c>
      <c r="H53" t="s">
        <v>272</v>
      </c>
      <c r="J53">
        <v>1</v>
      </c>
      <c r="K53" t="s">
        <v>283</v>
      </c>
      <c r="O53" t="b">
        <f>TRUE()</f>
        <v>1</v>
      </c>
      <c r="P53" t="b">
        <f>FALSE()</f>
        <v>0</v>
      </c>
      <c r="R53" t="s">
        <v>280</v>
      </c>
    </row>
    <row r="54" spans="1:18" x14ac:dyDescent="0.35">
      <c r="A54">
        <f>references!A21</f>
        <v>18</v>
      </c>
      <c r="B54" t="str">
        <f>references!B21</f>
        <v>SJO/HAG1983</v>
      </c>
      <c r="C54">
        <v>25</v>
      </c>
      <c r="E54" t="s">
        <v>271</v>
      </c>
      <c r="G54" t="s">
        <v>122</v>
      </c>
      <c r="H54" t="s">
        <v>272</v>
      </c>
      <c r="J54" t="s">
        <v>284</v>
      </c>
      <c r="K54" t="s">
        <v>285</v>
      </c>
      <c r="O54" t="b">
        <f>TRUE()</f>
        <v>1</v>
      </c>
      <c r="P54" t="b">
        <f>FALSE()</f>
        <v>0</v>
      </c>
      <c r="R54" t="s">
        <v>280</v>
      </c>
    </row>
    <row r="55" spans="1:18" x14ac:dyDescent="0.35">
      <c r="A55">
        <f>references!A28</f>
        <v>25</v>
      </c>
      <c r="B55" t="str">
        <f>references!B28</f>
        <v>BUS/MES1977</v>
      </c>
      <c r="C55">
        <v>25</v>
      </c>
      <c r="D55">
        <v>300</v>
      </c>
      <c r="E55" t="s">
        <v>271</v>
      </c>
      <c r="G55" t="s">
        <v>122</v>
      </c>
      <c r="H55" t="s">
        <v>286</v>
      </c>
      <c r="J55" t="s">
        <v>287</v>
      </c>
      <c r="K55" t="s">
        <v>288</v>
      </c>
      <c r="O55" t="b">
        <f>TRUE()</f>
        <v>1</v>
      </c>
      <c r="P55" t="b">
        <f>FALSE()</f>
        <v>0</v>
      </c>
      <c r="R55" t="s">
        <v>276</v>
      </c>
    </row>
  </sheetData>
  <autoFilter ref="A3:Q3" xr:uid="{00000000-0009-0000-0000-000002000000}"/>
  <conditionalFormatting sqref="O1:O1048576 P2">
    <cfRule type="cellIs" dxfId="1" priority="2" operator="equal">
      <formula>1</formula>
    </cfRule>
    <cfRule type="cellIs" dxfId="0" priority="3" operator="equal">
      <formula>0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P860"/>
  <sheetViews>
    <sheetView zoomScaleNormal="100" workbookViewId="0">
      <pane ySplit="3" topLeftCell="A830" activePane="bottomLeft" state="frozen"/>
      <selection pane="bottomLeft"/>
    </sheetView>
  </sheetViews>
  <sheetFormatPr defaultColWidth="8.54296875" defaultRowHeight="14.5" x14ac:dyDescent="0.35"/>
  <cols>
    <col min="1" max="1" width="14.08984375" customWidth="1"/>
    <col min="2" max="2" width="11.6328125" customWidth="1"/>
    <col min="4" max="4" width="11.08984375" customWidth="1"/>
    <col min="5" max="7" width="12" customWidth="1"/>
    <col min="8" max="10" width="21.81640625" customWidth="1"/>
  </cols>
  <sheetData>
    <row r="1" spans="1:16" s="4" customFormat="1" ht="20" customHeight="1" x14ac:dyDescent="0.35">
      <c r="A1" s="4" t="s">
        <v>14</v>
      </c>
      <c r="B1" s="4" t="s">
        <v>289</v>
      </c>
      <c r="C1" s="5" t="s">
        <v>20</v>
      </c>
      <c r="D1" s="5" t="s">
        <v>18</v>
      </c>
      <c r="E1" s="19" t="s">
        <v>152</v>
      </c>
      <c r="F1" s="19" t="s">
        <v>153</v>
      </c>
      <c r="G1" s="19" t="s">
        <v>154</v>
      </c>
      <c r="H1" s="19" t="s">
        <v>155</v>
      </c>
      <c r="I1" s="19" t="s">
        <v>156</v>
      </c>
      <c r="J1" s="19" t="s">
        <v>157</v>
      </c>
      <c r="K1" s="4" t="s">
        <v>290</v>
      </c>
      <c r="L1" s="4" t="s">
        <v>291</v>
      </c>
      <c r="M1" s="4" t="s">
        <v>292</v>
      </c>
      <c r="N1" s="4" t="s">
        <v>293</v>
      </c>
      <c r="O1" s="4" t="s">
        <v>294</v>
      </c>
    </row>
    <row r="2" spans="1:16" s="7" customFormat="1" ht="15" customHeight="1" x14ac:dyDescent="0.35">
      <c r="C2" s="8" t="s">
        <v>6</v>
      </c>
      <c r="D2" s="8"/>
      <c r="E2" s="21"/>
      <c r="F2" s="21"/>
      <c r="G2" s="21"/>
      <c r="H2" s="23" t="s">
        <v>163</v>
      </c>
      <c r="I2" s="23" t="s">
        <v>163</v>
      </c>
      <c r="J2" s="23" t="s">
        <v>163</v>
      </c>
      <c r="K2" s="23" t="s">
        <v>163</v>
      </c>
      <c r="L2" s="23" t="s">
        <v>163</v>
      </c>
      <c r="M2" s="23" t="s">
        <v>163</v>
      </c>
      <c r="N2" s="23" t="s">
        <v>163</v>
      </c>
    </row>
    <row r="3" spans="1:16" s="28" customFormat="1" ht="20" customHeight="1" x14ac:dyDescent="0.35">
      <c r="A3" s="24"/>
      <c r="B3" s="24"/>
      <c r="C3" s="25"/>
      <c r="D3" s="25"/>
      <c r="E3" s="25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x14ac:dyDescent="0.35">
      <c r="A4" t="str">
        <f>references!B$4</f>
        <v>MAR/WAR1980</v>
      </c>
      <c r="B4">
        <v>1</v>
      </c>
      <c r="C4">
        <f>references_description!C$4</f>
        <v>25</v>
      </c>
      <c r="D4" t="str">
        <f>references_description!F$4</f>
        <v>SiO2(am)</v>
      </c>
      <c r="E4" t="str">
        <f>references_description!G$4</f>
        <v>NaCl</v>
      </c>
      <c r="H4">
        <v>0</v>
      </c>
      <c r="K4">
        <v>2.2079999999999999E-3</v>
      </c>
      <c r="O4" t="s">
        <v>295</v>
      </c>
    </row>
    <row r="5" spans="1:16" x14ac:dyDescent="0.35">
      <c r="A5" t="str">
        <f>references!B$4</f>
        <v>MAR/WAR1980</v>
      </c>
      <c r="B5">
        <v>2</v>
      </c>
      <c r="C5">
        <f>references_description!C$4</f>
        <v>25</v>
      </c>
      <c r="D5" t="str">
        <f>references_description!F$4</f>
        <v>SiO2(am)</v>
      </c>
      <c r="E5" t="str">
        <f>references_description!G$4</f>
        <v>NaCl</v>
      </c>
      <c r="H5">
        <v>0.51</v>
      </c>
      <c r="K5">
        <v>1.9599999999999999E-3</v>
      </c>
    </row>
    <row r="6" spans="1:16" x14ac:dyDescent="0.35">
      <c r="A6" t="str">
        <f>references!B$4</f>
        <v>MAR/WAR1980</v>
      </c>
      <c r="B6">
        <v>3</v>
      </c>
      <c r="C6">
        <f>references_description!C$4</f>
        <v>25</v>
      </c>
      <c r="D6" t="str">
        <f>references_description!F$4</f>
        <v>SiO2(am)</v>
      </c>
      <c r="E6" t="str">
        <f>references_description!G$4</f>
        <v>NaCl</v>
      </c>
      <c r="H6">
        <v>1.02</v>
      </c>
      <c r="K6">
        <v>1.7600000000000001E-3</v>
      </c>
    </row>
    <row r="7" spans="1:16" x14ac:dyDescent="0.35">
      <c r="A7" t="str">
        <f>references!B$4</f>
        <v>MAR/WAR1980</v>
      </c>
      <c r="B7">
        <v>4</v>
      </c>
      <c r="C7">
        <f>references_description!C$4</f>
        <v>25</v>
      </c>
      <c r="D7" t="str">
        <f>references_description!F$4</f>
        <v>SiO2(am)</v>
      </c>
      <c r="E7" t="str">
        <f>references_description!G$4</f>
        <v>NaCl</v>
      </c>
      <c r="H7">
        <v>1.55</v>
      </c>
      <c r="K7">
        <v>1.6000000000000001E-3</v>
      </c>
    </row>
    <row r="8" spans="1:16" x14ac:dyDescent="0.35">
      <c r="A8" t="str">
        <f>references!B$4</f>
        <v>MAR/WAR1980</v>
      </c>
      <c r="B8">
        <v>5</v>
      </c>
      <c r="C8">
        <f>references_description!C$4</f>
        <v>25</v>
      </c>
      <c r="D8" t="str">
        <f>references_description!F$4</f>
        <v>SiO2(am)</v>
      </c>
      <c r="E8" t="str">
        <f>references_description!G$4</f>
        <v>NaCl</v>
      </c>
      <c r="H8">
        <v>2.09</v>
      </c>
      <c r="K8">
        <v>1.4400000000000001E-3</v>
      </c>
    </row>
    <row r="9" spans="1:16" x14ac:dyDescent="0.35">
      <c r="A9" t="str">
        <f>references!B$4</f>
        <v>MAR/WAR1980</v>
      </c>
      <c r="B9">
        <v>6</v>
      </c>
      <c r="C9">
        <f>references_description!C$4</f>
        <v>25</v>
      </c>
      <c r="D9" t="str">
        <f>references_description!F$4</f>
        <v>SiO2(am)</v>
      </c>
      <c r="E9" t="str">
        <f>references_description!G$4</f>
        <v>NaCl</v>
      </c>
      <c r="H9">
        <v>2.64</v>
      </c>
      <c r="K9">
        <v>1.2999999999999999E-3</v>
      </c>
    </row>
    <row r="10" spans="1:16" x14ac:dyDescent="0.35">
      <c r="A10" t="str">
        <f>references!B$4</f>
        <v>MAR/WAR1980</v>
      </c>
      <c r="B10">
        <v>7</v>
      </c>
      <c r="C10">
        <f>references_description!C$4</f>
        <v>25</v>
      </c>
      <c r="D10" t="str">
        <f>references_description!F$4</f>
        <v>SiO2(am)</v>
      </c>
      <c r="E10" t="str">
        <f>references_description!G$4</f>
        <v>NaCl</v>
      </c>
      <c r="H10">
        <v>3.2</v>
      </c>
      <c r="K10">
        <v>1.1800000000000001E-3</v>
      </c>
    </row>
    <row r="11" spans="1:16" x14ac:dyDescent="0.35">
      <c r="A11" t="str">
        <f>references!B$4</f>
        <v>MAR/WAR1980</v>
      </c>
      <c r="B11">
        <v>8</v>
      </c>
      <c r="C11">
        <f>references_description!C$4</f>
        <v>25</v>
      </c>
      <c r="D11" t="str">
        <f>references_description!F$4</f>
        <v>SiO2(am)</v>
      </c>
      <c r="E11" t="str">
        <f>references_description!G$4</f>
        <v>NaCl</v>
      </c>
      <c r="H11">
        <v>3.78</v>
      </c>
      <c r="K11">
        <v>1.07E-3</v>
      </c>
    </row>
    <row r="12" spans="1:16" x14ac:dyDescent="0.35">
      <c r="A12" t="str">
        <f>references!B$4</f>
        <v>MAR/WAR1980</v>
      </c>
      <c r="B12">
        <v>9</v>
      </c>
      <c r="C12">
        <f>references_description!C$4</f>
        <v>25</v>
      </c>
      <c r="D12" t="str">
        <f>references_description!F$4</f>
        <v>SiO2(am)</v>
      </c>
      <c r="E12" t="str">
        <f>references_description!G$4</f>
        <v>NaCl</v>
      </c>
      <c r="H12">
        <v>4.37</v>
      </c>
      <c r="K12">
        <v>9.4200000000000002E-4</v>
      </c>
    </row>
    <row r="13" spans="1:16" x14ac:dyDescent="0.35">
      <c r="A13" t="str">
        <f>references!B$4</f>
        <v>MAR/WAR1980</v>
      </c>
      <c r="B13">
        <v>10</v>
      </c>
      <c r="C13">
        <f>references_description!C$4</f>
        <v>25</v>
      </c>
      <c r="D13" t="str">
        <f>references_description!F$4</f>
        <v>SiO2(am)</v>
      </c>
      <c r="E13" t="str">
        <f>references_description!G$4</f>
        <v>NaCl</v>
      </c>
      <c r="H13">
        <v>4.9800000000000004</v>
      </c>
      <c r="K13">
        <v>8.4999999999999995E-4</v>
      </c>
    </row>
    <row r="14" spans="1:16" x14ac:dyDescent="0.35">
      <c r="A14" t="str">
        <f>references!B$4</f>
        <v>MAR/WAR1980</v>
      </c>
      <c r="B14">
        <v>11</v>
      </c>
      <c r="C14">
        <f>references_description!C$4</f>
        <v>25</v>
      </c>
      <c r="D14" t="str">
        <f>references_description!F$4</f>
        <v>SiO2(am)</v>
      </c>
      <c r="E14" t="str">
        <f>references_description!G$4</f>
        <v>NaCl</v>
      </c>
      <c r="H14">
        <v>5.61</v>
      </c>
      <c r="K14">
        <v>7.6499999999999995E-4</v>
      </c>
    </row>
    <row r="15" spans="1:16" x14ac:dyDescent="0.35">
      <c r="A15" t="str">
        <f>references!B$4</f>
        <v>MAR/WAR1980</v>
      </c>
      <c r="B15">
        <v>12</v>
      </c>
      <c r="C15">
        <f>references_description!C$4</f>
        <v>25</v>
      </c>
      <c r="D15" t="str">
        <f>references_description!F$4</f>
        <v>SiO2(am)</v>
      </c>
      <c r="E15" t="str">
        <f>references_description!G$4</f>
        <v>NaCl</v>
      </c>
      <c r="H15">
        <v>6.14</v>
      </c>
      <c r="K15">
        <v>6.7599999999999995E-4</v>
      </c>
      <c r="O15" t="s">
        <v>296</v>
      </c>
    </row>
    <row r="16" spans="1:16" x14ac:dyDescent="0.35">
      <c r="A16" t="str">
        <f>references!B$4</f>
        <v>MAR/WAR1980</v>
      </c>
      <c r="B16">
        <v>1</v>
      </c>
      <c r="C16">
        <f>references_description!C$4</f>
        <v>25</v>
      </c>
      <c r="D16" t="str">
        <f>references_description!F$4</f>
        <v>SiO2(am)</v>
      </c>
      <c r="E16" t="str">
        <f>references_description!G$5</f>
        <v>KCl</v>
      </c>
      <c r="H16">
        <v>0</v>
      </c>
      <c r="K16">
        <v>2.2200000000000002E-3</v>
      </c>
    </row>
    <row r="17" spans="1:15" x14ac:dyDescent="0.35">
      <c r="A17" t="str">
        <f>references!B$4</f>
        <v>MAR/WAR1980</v>
      </c>
      <c r="B17">
        <v>2</v>
      </c>
      <c r="C17">
        <f>references_description!C$4</f>
        <v>25</v>
      </c>
      <c r="D17" t="str">
        <f>references_description!F$4</f>
        <v>SiO2(am)</v>
      </c>
      <c r="E17" t="str">
        <f>references_description!G$5</f>
        <v>KCl</v>
      </c>
      <c r="H17">
        <v>0.35</v>
      </c>
      <c r="K17">
        <v>1.99E-3</v>
      </c>
    </row>
    <row r="18" spans="1:15" x14ac:dyDescent="0.35">
      <c r="A18" t="str">
        <f>references!B$4</f>
        <v>MAR/WAR1980</v>
      </c>
      <c r="B18">
        <v>3</v>
      </c>
      <c r="C18">
        <f>references_description!C$4</f>
        <v>25</v>
      </c>
      <c r="D18" t="str">
        <f>references_description!F$4</f>
        <v>SiO2(am)</v>
      </c>
      <c r="E18" t="str">
        <f>references_description!G$5</f>
        <v>KCl</v>
      </c>
      <c r="H18">
        <v>0.72</v>
      </c>
      <c r="K18">
        <v>1.9300000000000001E-3</v>
      </c>
    </row>
    <row r="19" spans="1:15" x14ac:dyDescent="0.35">
      <c r="A19" t="str">
        <f>references!B$4</f>
        <v>MAR/WAR1980</v>
      </c>
      <c r="B19">
        <v>4</v>
      </c>
      <c r="C19">
        <f>references_description!C$4</f>
        <v>25</v>
      </c>
      <c r="D19" t="str">
        <f>references_description!F$4</f>
        <v>SiO2(am)</v>
      </c>
      <c r="E19" t="str">
        <f>references_description!G$5</f>
        <v>KCl</v>
      </c>
      <c r="H19">
        <v>1.0900000000000001</v>
      </c>
      <c r="K19">
        <v>1.8799999999999999E-3</v>
      </c>
    </row>
    <row r="20" spans="1:15" x14ac:dyDescent="0.35">
      <c r="A20" t="str">
        <f>references!B$4</f>
        <v>MAR/WAR1980</v>
      </c>
      <c r="B20">
        <v>5</v>
      </c>
      <c r="C20">
        <f>references_description!C$4</f>
        <v>25</v>
      </c>
      <c r="D20" t="str">
        <f>references_description!F$4</f>
        <v>SiO2(am)</v>
      </c>
      <c r="E20" t="str">
        <f>references_description!G$5</f>
        <v>KCl</v>
      </c>
      <c r="H20">
        <v>1.46</v>
      </c>
      <c r="K20">
        <v>1.8799999999999999E-3</v>
      </c>
    </row>
    <row r="21" spans="1:15" x14ac:dyDescent="0.35">
      <c r="A21" t="str">
        <f>references!B$4</f>
        <v>MAR/WAR1980</v>
      </c>
      <c r="B21">
        <v>6</v>
      </c>
      <c r="C21">
        <f>references_description!C$4</f>
        <v>25</v>
      </c>
      <c r="D21" t="str">
        <f>references_description!F$4</f>
        <v>SiO2(am)</v>
      </c>
      <c r="E21" t="str">
        <f>references_description!G$5</f>
        <v>KCl</v>
      </c>
      <c r="H21">
        <v>1.85</v>
      </c>
      <c r="K21">
        <v>1.8600000000000001E-3</v>
      </c>
    </row>
    <row r="22" spans="1:15" x14ac:dyDescent="0.35">
      <c r="A22" t="str">
        <f>references!B$4</f>
        <v>MAR/WAR1980</v>
      </c>
      <c r="B22">
        <v>7</v>
      </c>
      <c r="C22">
        <f>references_description!C$4</f>
        <v>25</v>
      </c>
      <c r="D22" t="str">
        <f>references_description!F$4</f>
        <v>SiO2(am)</v>
      </c>
      <c r="E22" t="str">
        <f>references_description!G$5</f>
        <v>KCl</v>
      </c>
      <c r="H22">
        <v>2.25</v>
      </c>
      <c r="K22">
        <v>1.81E-3</v>
      </c>
    </row>
    <row r="23" spans="1:15" x14ac:dyDescent="0.35">
      <c r="A23" t="str">
        <f>references!B$4</f>
        <v>MAR/WAR1980</v>
      </c>
      <c r="B23">
        <v>8</v>
      </c>
      <c r="C23">
        <f>references_description!C$4</f>
        <v>25</v>
      </c>
      <c r="D23" t="str">
        <f>references_description!F$4</f>
        <v>SiO2(am)</v>
      </c>
      <c r="E23" t="str">
        <f>references_description!G$5</f>
        <v>KCl</v>
      </c>
      <c r="H23">
        <v>2.66</v>
      </c>
      <c r="K23">
        <v>1.7700000000000001E-3</v>
      </c>
    </row>
    <row r="24" spans="1:15" x14ac:dyDescent="0.35">
      <c r="A24" t="str">
        <f>references!B$4</f>
        <v>MAR/WAR1980</v>
      </c>
      <c r="B24">
        <v>9</v>
      </c>
      <c r="C24">
        <f>references_description!C$4</f>
        <v>25</v>
      </c>
      <c r="D24" t="str">
        <f>references_description!F$4</f>
        <v>SiO2(am)</v>
      </c>
      <c r="E24" t="str">
        <f>references_description!G$5</f>
        <v>KCl</v>
      </c>
      <c r="H24">
        <v>3.07</v>
      </c>
      <c r="K24">
        <v>1.7099999999999999E-3</v>
      </c>
    </row>
    <row r="25" spans="1:15" x14ac:dyDescent="0.35">
      <c r="A25" t="str">
        <f>references!B$4</f>
        <v>MAR/WAR1980</v>
      </c>
      <c r="B25">
        <v>10</v>
      </c>
      <c r="C25">
        <f>references_description!C$4</f>
        <v>25</v>
      </c>
      <c r="D25" t="str">
        <f>references_description!F$4</f>
        <v>SiO2(am)</v>
      </c>
      <c r="E25" t="str">
        <f>references_description!G$5</f>
        <v>KCl</v>
      </c>
      <c r="H25">
        <v>3.5</v>
      </c>
      <c r="K25">
        <v>1.6900000000000001E-3</v>
      </c>
    </row>
    <row r="26" spans="1:15" x14ac:dyDescent="0.35">
      <c r="A26" t="str">
        <f>references!B$4</f>
        <v>MAR/WAR1980</v>
      </c>
      <c r="B26">
        <v>11</v>
      </c>
      <c r="C26">
        <f>references_description!C$4</f>
        <v>25</v>
      </c>
      <c r="D26" t="str">
        <f>references_description!F$4</f>
        <v>SiO2(am)</v>
      </c>
      <c r="E26" t="str">
        <f>references_description!G$5</f>
        <v>KCl</v>
      </c>
      <c r="H26">
        <v>3.94</v>
      </c>
      <c r="K26">
        <v>1.6800000000000001E-3</v>
      </c>
    </row>
    <row r="27" spans="1:15" x14ac:dyDescent="0.35">
      <c r="A27" t="str">
        <f>references!B$4</f>
        <v>MAR/WAR1980</v>
      </c>
      <c r="B27">
        <v>12</v>
      </c>
      <c r="C27">
        <f>references_description!C$4</f>
        <v>25</v>
      </c>
      <c r="D27" t="str">
        <f>references_description!F$4</f>
        <v>SiO2(am)</v>
      </c>
      <c r="E27" t="str">
        <f>references_description!G$5</f>
        <v>KCl</v>
      </c>
      <c r="H27">
        <v>4.8099999999999996</v>
      </c>
      <c r="K27">
        <v>1.6199999999999999E-3</v>
      </c>
      <c r="O27" t="s">
        <v>296</v>
      </c>
    </row>
    <row r="28" spans="1:15" x14ac:dyDescent="0.35">
      <c r="A28" t="str">
        <f>references!B$4</f>
        <v>MAR/WAR1980</v>
      </c>
      <c r="B28">
        <v>1</v>
      </c>
      <c r="C28">
        <f>references_description!C$4</f>
        <v>25</v>
      </c>
      <c r="D28" t="str">
        <f>references_description!F$4</f>
        <v>SiO2(am)</v>
      </c>
      <c r="E28" t="str">
        <f>references_description!G$6</f>
        <v>LiCl</v>
      </c>
      <c r="H28">
        <v>0</v>
      </c>
      <c r="K28">
        <v>2.1199999999999999E-3</v>
      </c>
    </row>
    <row r="29" spans="1:15" x14ac:dyDescent="0.35">
      <c r="A29" t="str">
        <f>references!B$4</f>
        <v>MAR/WAR1980</v>
      </c>
      <c r="B29">
        <v>2</v>
      </c>
      <c r="C29">
        <f>references_description!C$4</f>
        <v>25</v>
      </c>
      <c r="D29" t="str">
        <f>references_description!F$4</f>
        <v>SiO2(am)</v>
      </c>
      <c r="E29" t="str">
        <f>references_description!G$6</f>
        <v>LiCl</v>
      </c>
      <c r="H29">
        <v>0.51</v>
      </c>
      <c r="K29">
        <v>1.81E-3</v>
      </c>
    </row>
    <row r="30" spans="1:15" x14ac:dyDescent="0.35">
      <c r="A30" t="str">
        <f>references!B$4</f>
        <v>MAR/WAR1980</v>
      </c>
      <c r="B30">
        <v>3</v>
      </c>
      <c r="C30">
        <f>references_description!C$4</f>
        <v>25</v>
      </c>
      <c r="D30" t="str">
        <f>references_description!F$4</f>
        <v>SiO2(am)</v>
      </c>
      <c r="E30" t="str">
        <f>references_description!G$6</f>
        <v>LiCl</v>
      </c>
      <c r="H30">
        <v>1.02</v>
      </c>
      <c r="K30">
        <v>1.5200000000000001E-3</v>
      </c>
    </row>
    <row r="31" spans="1:15" x14ac:dyDescent="0.35">
      <c r="A31" t="str">
        <f>references!B$4</f>
        <v>MAR/WAR1980</v>
      </c>
      <c r="B31">
        <v>4</v>
      </c>
      <c r="C31">
        <f>references_description!C$4</f>
        <v>25</v>
      </c>
      <c r="D31" t="str">
        <f>references_description!F$4</f>
        <v>SiO2(am)</v>
      </c>
      <c r="E31" t="str">
        <f>references_description!G$6</f>
        <v>LiCl</v>
      </c>
      <c r="H31">
        <v>1.55</v>
      </c>
      <c r="K31">
        <v>1.33E-3</v>
      </c>
    </row>
    <row r="32" spans="1:15" x14ac:dyDescent="0.35">
      <c r="A32" t="str">
        <f>references!B$4</f>
        <v>MAR/WAR1980</v>
      </c>
      <c r="B32">
        <v>5</v>
      </c>
      <c r="C32">
        <f>references_description!C$4</f>
        <v>25</v>
      </c>
      <c r="D32" t="str">
        <f>references_description!F$4</f>
        <v>SiO2(am)</v>
      </c>
      <c r="E32" t="str">
        <f>references_description!G$6</f>
        <v>LiCl</v>
      </c>
      <c r="H32">
        <v>2.09</v>
      </c>
      <c r="K32">
        <v>1.1000000000000001E-3</v>
      </c>
    </row>
    <row r="33" spans="1:15" x14ac:dyDescent="0.35">
      <c r="A33" t="str">
        <f>references!B$4</f>
        <v>MAR/WAR1980</v>
      </c>
      <c r="B33">
        <v>6</v>
      </c>
      <c r="C33">
        <f>references_description!C$4</f>
        <v>25</v>
      </c>
      <c r="D33" t="str">
        <f>references_description!F$4</f>
        <v>SiO2(am)</v>
      </c>
      <c r="E33" t="str">
        <f>references_description!G$6</f>
        <v>LiCl</v>
      </c>
      <c r="H33">
        <v>2.63</v>
      </c>
      <c r="K33">
        <v>9.3300000000000002E-4</v>
      </c>
    </row>
    <row r="34" spans="1:15" x14ac:dyDescent="0.35">
      <c r="A34" t="str">
        <f>references!B$4</f>
        <v>MAR/WAR1980</v>
      </c>
      <c r="B34">
        <v>7</v>
      </c>
      <c r="C34">
        <f>references_description!C$4</f>
        <v>25</v>
      </c>
      <c r="D34" t="str">
        <f>references_description!F$4</f>
        <v>SiO2(am)</v>
      </c>
      <c r="E34" t="str">
        <f>references_description!G$6</f>
        <v>LiCl</v>
      </c>
      <c r="H34">
        <v>3.2</v>
      </c>
      <c r="K34">
        <v>7.94E-4</v>
      </c>
    </row>
    <row r="35" spans="1:15" x14ac:dyDescent="0.35">
      <c r="A35" t="str">
        <f>references!B$4</f>
        <v>MAR/WAR1980</v>
      </c>
      <c r="B35">
        <v>8</v>
      </c>
      <c r="C35">
        <f>references_description!C$4</f>
        <v>25</v>
      </c>
      <c r="D35" t="str">
        <f>references_description!F$4</f>
        <v>SiO2(am)</v>
      </c>
      <c r="E35" t="str">
        <f>references_description!G$6</f>
        <v>LiCl</v>
      </c>
      <c r="H35">
        <v>4.3600000000000003</v>
      </c>
      <c r="K35">
        <v>5.6899999999999995E-4</v>
      </c>
    </row>
    <row r="36" spans="1:15" x14ac:dyDescent="0.35">
      <c r="A36" t="str">
        <f>references!B$4</f>
        <v>MAR/WAR1980</v>
      </c>
      <c r="B36">
        <v>9</v>
      </c>
      <c r="C36">
        <f>references_description!C$4</f>
        <v>25</v>
      </c>
      <c r="D36" t="str">
        <f>references_description!F$4</f>
        <v>SiO2(am)</v>
      </c>
      <c r="E36" t="str">
        <f>references_description!G$6</f>
        <v>LiCl</v>
      </c>
      <c r="H36">
        <v>6.86</v>
      </c>
      <c r="K36">
        <v>2.7E-4</v>
      </c>
    </row>
    <row r="37" spans="1:15" x14ac:dyDescent="0.35">
      <c r="A37" t="str">
        <f>references!B$4</f>
        <v>MAR/WAR1980</v>
      </c>
      <c r="B37">
        <v>10</v>
      </c>
      <c r="C37">
        <f>references_description!C$4</f>
        <v>25</v>
      </c>
      <c r="D37" t="str">
        <f>references_description!F$4</f>
        <v>SiO2(am)</v>
      </c>
      <c r="E37" t="str">
        <f>references_description!G$6</f>
        <v>LiCl</v>
      </c>
      <c r="H37">
        <v>8.1999999999999993</v>
      </c>
      <c r="K37">
        <v>2.03E-4</v>
      </c>
    </row>
    <row r="38" spans="1:15" x14ac:dyDescent="0.35">
      <c r="A38" t="str">
        <f>references!B$4</f>
        <v>MAR/WAR1980</v>
      </c>
      <c r="B38">
        <v>11</v>
      </c>
      <c r="C38">
        <f>references_description!C$4</f>
        <v>25</v>
      </c>
      <c r="D38" t="str">
        <f>references_description!F$4</f>
        <v>SiO2(am)</v>
      </c>
      <c r="E38" t="str">
        <f>references_description!G$6</f>
        <v>LiCl</v>
      </c>
      <c r="H38">
        <v>9.6199999999999992</v>
      </c>
      <c r="K38">
        <v>1.2899999999999999E-4</v>
      </c>
    </row>
    <row r="39" spans="1:15" x14ac:dyDescent="0.35">
      <c r="A39" t="str">
        <f>references!B$4</f>
        <v>MAR/WAR1980</v>
      </c>
      <c r="B39">
        <v>12</v>
      </c>
      <c r="C39">
        <f>references_description!C$4</f>
        <v>25</v>
      </c>
      <c r="D39" t="str">
        <f>references_description!F$4</f>
        <v>SiO2(am)</v>
      </c>
      <c r="E39" t="str">
        <f>references_description!G$6</f>
        <v>LiCl</v>
      </c>
      <c r="H39">
        <v>11.11</v>
      </c>
      <c r="K39">
        <v>1.11E-4</v>
      </c>
    </row>
    <row r="40" spans="1:15" x14ac:dyDescent="0.35">
      <c r="A40" t="str">
        <f>references!B$4</f>
        <v>MAR/WAR1980</v>
      </c>
      <c r="B40">
        <v>13</v>
      </c>
      <c r="C40">
        <f>references_description!C$4</f>
        <v>25</v>
      </c>
      <c r="D40" t="str">
        <f>references_description!F$4</f>
        <v>SiO2(am)</v>
      </c>
      <c r="E40" t="str">
        <f>references_description!G$6</f>
        <v>LiCl</v>
      </c>
      <c r="H40">
        <v>12.68</v>
      </c>
      <c r="K40">
        <v>8.5000000000000006E-5</v>
      </c>
    </row>
    <row r="41" spans="1:15" x14ac:dyDescent="0.35">
      <c r="A41" t="str">
        <f>references!B$4</f>
        <v>MAR/WAR1980</v>
      </c>
      <c r="B41">
        <v>14</v>
      </c>
      <c r="C41">
        <f>references_description!C$4</f>
        <v>25</v>
      </c>
      <c r="D41" t="str">
        <f>references_description!F$4</f>
        <v>SiO2(am)</v>
      </c>
      <c r="E41" t="str">
        <f>references_description!G$6</f>
        <v>LiCl</v>
      </c>
      <c r="H41">
        <v>19.190000000000001</v>
      </c>
      <c r="K41">
        <v>5.8E-5</v>
      </c>
    </row>
    <row r="42" spans="1:15" x14ac:dyDescent="0.35">
      <c r="A42" t="str">
        <f>references!B$4</f>
        <v>MAR/WAR1980</v>
      </c>
      <c r="B42">
        <v>1</v>
      </c>
      <c r="C42">
        <f>references_description!C$4</f>
        <v>25</v>
      </c>
      <c r="D42" t="str">
        <f>references_description!F$4</f>
        <v>SiO2(am)</v>
      </c>
      <c r="E42" t="str">
        <f>references_description!G$7</f>
        <v>MgCl2</v>
      </c>
      <c r="H42">
        <v>0</v>
      </c>
      <c r="K42">
        <v>2.3E-3</v>
      </c>
      <c r="L42">
        <f t="shared" ref="L42:L53" si="0">K42*0.917</f>
        <v>2.1091E-3</v>
      </c>
      <c r="O42" t="s">
        <v>295</v>
      </c>
    </row>
    <row r="43" spans="1:15" x14ac:dyDescent="0.35">
      <c r="A43" t="str">
        <f>references!B$4</f>
        <v>MAR/WAR1980</v>
      </c>
      <c r="B43">
        <v>2</v>
      </c>
      <c r="C43">
        <f>references_description!C$4</f>
        <v>25</v>
      </c>
      <c r="D43" t="str">
        <f>references_description!F$4</f>
        <v>SiO2(am)</v>
      </c>
      <c r="E43" t="str">
        <f>references_description!G$7</f>
        <v>MgCl2</v>
      </c>
      <c r="H43">
        <v>0</v>
      </c>
      <c r="K43">
        <v>2.2000000000000001E-3</v>
      </c>
      <c r="L43">
        <f t="shared" si="0"/>
        <v>2.0174000000000004E-3</v>
      </c>
    </row>
    <row r="44" spans="1:15" x14ac:dyDescent="0.35">
      <c r="A44" t="str">
        <f>references!B$4</f>
        <v>MAR/WAR1980</v>
      </c>
      <c r="B44">
        <v>3</v>
      </c>
      <c r="C44">
        <f>references_description!C$4</f>
        <v>25</v>
      </c>
      <c r="D44" t="str">
        <f>references_description!F$4</f>
        <v>SiO2(am)</v>
      </c>
      <c r="E44" t="str">
        <f>references_description!G$7</f>
        <v>MgCl2</v>
      </c>
      <c r="H44">
        <v>0.49</v>
      </c>
      <c r="K44">
        <v>1.6199999999999999E-3</v>
      </c>
      <c r="L44">
        <f t="shared" si="0"/>
        <v>1.48554E-3</v>
      </c>
    </row>
    <row r="45" spans="1:15" x14ac:dyDescent="0.35">
      <c r="A45" t="str">
        <f>references!B$4</f>
        <v>MAR/WAR1980</v>
      </c>
      <c r="B45">
        <v>4</v>
      </c>
      <c r="C45">
        <f>references_description!C$4</f>
        <v>25</v>
      </c>
      <c r="D45" t="str">
        <f>references_description!F$4</f>
        <v>SiO2(am)</v>
      </c>
      <c r="E45" t="str">
        <f>references_description!G$7</f>
        <v>MgCl2</v>
      </c>
      <c r="H45">
        <v>1</v>
      </c>
      <c r="K45">
        <v>1.14E-3</v>
      </c>
      <c r="L45">
        <f t="shared" si="0"/>
        <v>1.0453800000000001E-3</v>
      </c>
    </row>
    <row r="46" spans="1:15" x14ac:dyDescent="0.35">
      <c r="A46" t="str">
        <f>references!B$4</f>
        <v>MAR/WAR1980</v>
      </c>
      <c r="B46">
        <v>5</v>
      </c>
      <c r="C46">
        <f>references_description!C$4</f>
        <v>25</v>
      </c>
      <c r="D46" t="str">
        <f>references_description!F$4</f>
        <v>SiO2(am)</v>
      </c>
      <c r="E46" t="str">
        <f>references_description!G$7</f>
        <v>MgCl2</v>
      </c>
      <c r="H46">
        <v>1.52</v>
      </c>
      <c r="K46">
        <v>8.1599999999999999E-4</v>
      </c>
      <c r="L46">
        <f t="shared" si="0"/>
        <v>7.4827200000000002E-4</v>
      </c>
    </row>
    <row r="47" spans="1:15" x14ac:dyDescent="0.35">
      <c r="A47" t="str">
        <f>references!B$4</f>
        <v>MAR/WAR1980</v>
      </c>
      <c r="B47">
        <v>6</v>
      </c>
      <c r="C47">
        <f>references_description!C$4</f>
        <v>25</v>
      </c>
      <c r="D47" t="str">
        <f>references_description!F$4</f>
        <v>SiO2(am)</v>
      </c>
      <c r="E47" t="str">
        <f>references_description!G$7</f>
        <v>MgCl2</v>
      </c>
      <c r="H47">
        <v>2.06</v>
      </c>
      <c r="K47">
        <v>5.6999999999999998E-4</v>
      </c>
      <c r="L47">
        <f t="shared" si="0"/>
        <v>5.2269000000000003E-4</v>
      </c>
    </row>
    <row r="48" spans="1:15" x14ac:dyDescent="0.35">
      <c r="A48" t="str">
        <f>references!B$4</f>
        <v>MAR/WAR1980</v>
      </c>
      <c r="B48">
        <v>7</v>
      </c>
      <c r="C48">
        <f>references_description!C$4</f>
        <v>25</v>
      </c>
      <c r="D48" t="str">
        <f>references_description!F$4</f>
        <v>SiO2(am)</v>
      </c>
      <c r="E48" t="str">
        <f>references_description!G$7</f>
        <v>MgCl2</v>
      </c>
      <c r="H48">
        <v>2.61</v>
      </c>
      <c r="K48">
        <v>3.8699999999999997E-4</v>
      </c>
      <c r="L48">
        <f t="shared" si="0"/>
        <v>3.54879E-4</v>
      </c>
    </row>
    <row r="49" spans="1:15" x14ac:dyDescent="0.35">
      <c r="A49" t="str">
        <f>references!B$4</f>
        <v>MAR/WAR1980</v>
      </c>
      <c r="B49">
        <v>8</v>
      </c>
      <c r="C49">
        <f>references_description!C$4</f>
        <v>25</v>
      </c>
      <c r="D49" t="str">
        <f>references_description!F$4</f>
        <v>SiO2(am)</v>
      </c>
      <c r="E49" t="str">
        <f>references_description!G$7</f>
        <v>MgCl2</v>
      </c>
      <c r="H49">
        <v>3.18</v>
      </c>
      <c r="K49">
        <v>2.8800000000000001E-4</v>
      </c>
      <c r="L49">
        <f t="shared" si="0"/>
        <v>2.6409600000000001E-4</v>
      </c>
    </row>
    <row r="50" spans="1:15" x14ac:dyDescent="0.35">
      <c r="A50" t="str">
        <f>references!B$4</f>
        <v>MAR/WAR1980</v>
      </c>
      <c r="B50">
        <v>9</v>
      </c>
      <c r="C50">
        <f>references_description!C$4</f>
        <v>25</v>
      </c>
      <c r="D50" t="str">
        <f>references_description!F$4</f>
        <v>SiO2(am)</v>
      </c>
      <c r="E50" t="str">
        <f>references_description!G$7</f>
        <v>MgCl2</v>
      </c>
      <c r="H50">
        <v>3.78</v>
      </c>
      <c r="K50">
        <v>2.2499999999999999E-4</v>
      </c>
      <c r="L50">
        <f t="shared" si="0"/>
        <v>2.0632500000000001E-4</v>
      </c>
    </row>
    <row r="51" spans="1:15" x14ac:dyDescent="0.35">
      <c r="A51" t="str">
        <f>references!B$4</f>
        <v>MAR/WAR1980</v>
      </c>
      <c r="B51">
        <v>10</v>
      </c>
      <c r="C51">
        <f>references_description!C$4</f>
        <v>25</v>
      </c>
      <c r="D51" t="str">
        <f>references_description!F$4</f>
        <v>SiO2(am)</v>
      </c>
      <c r="E51" t="str">
        <f>references_description!G$7</f>
        <v>MgCl2</v>
      </c>
      <c r="H51">
        <v>4.3899999999999997</v>
      </c>
      <c r="K51">
        <v>1.44E-4</v>
      </c>
      <c r="L51">
        <f t="shared" si="0"/>
        <v>1.3204800000000001E-4</v>
      </c>
    </row>
    <row r="52" spans="1:15" x14ac:dyDescent="0.35">
      <c r="A52" t="str">
        <f>references!B$4</f>
        <v>MAR/WAR1980</v>
      </c>
      <c r="B52">
        <v>11</v>
      </c>
      <c r="C52">
        <f>references_description!C$4</f>
        <v>25</v>
      </c>
      <c r="D52" t="str">
        <f>references_description!F$4</f>
        <v>SiO2(am)</v>
      </c>
      <c r="E52" t="str">
        <f>references_description!G$7</f>
        <v>MgCl2</v>
      </c>
      <c r="H52">
        <v>5.04</v>
      </c>
      <c r="K52">
        <v>1.4300000000000001E-4</v>
      </c>
      <c r="L52">
        <f t="shared" si="0"/>
        <v>1.3113100000000002E-4</v>
      </c>
    </row>
    <row r="53" spans="1:15" x14ac:dyDescent="0.35">
      <c r="A53" t="str">
        <f>references!B$4</f>
        <v>MAR/WAR1980</v>
      </c>
      <c r="B53">
        <v>12</v>
      </c>
      <c r="C53">
        <f>references_description!C$4</f>
        <v>25</v>
      </c>
      <c r="D53" t="str">
        <f>references_description!F$4</f>
        <v>SiO2(am)</v>
      </c>
      <c r="E53" t="str">
        <f>references_description!G$7</f>
        <v>MgCl2</v>
      </c>
      <c r="H53">
        <v>5.78</v>
      </c>
      <c r="K53">
        <v>1.17E-4</v>
      </c>
      <c r="L53">
        <f t="shared" si="0"/>
        <v>1.0728900000000001E-4</v>
      </c>
    </row>
    <row r="54" spans="1:15" x14ac:dyDescent="0.35">
      <c r="A54" t="str">
        <f>references!B$4</f>
        <v>MAR/WAR1980</v>
      </c>
      <c r="B54">
        <v>1</v>
      </c>
      <c r="C54">
        <f>references_description!C$4</f>
        <v>25</v>
      </c>
      <c r="D54" t="str">
        <f>references_description!F$4</f>
        <v>SiO2(am)</v>
      </c>
      <c r="E54" t="str">
        <f>references_description!G$8</f>
        <v>CaCl2</v>
      </c>
      <c r="H54">
        <v>0.43</v>
      </c>
      <c r="K54">
        <v>1.7099999999999999E-3</v>
      </c>
      <c r="O54" t="s">
        <v>295</v>
      </c>
    </row>
    <row r="55" spans="1:15" x14ac:dyDescent="0.35">
      <c r="A55" t="str">
        <f>references!B$4</f>
        <v>MAR/WAR1980</v>
      </c>
      <c r="B55">
        <v>2</v>
      </c>
      <c r="C55">
        <f>references_description!C$4</f>
        <v>25</v>
      </c>
      <c r="D55" t="str">
        <f>references_description!F$4</f>
        <v>SiO2(am)</v>
      </c>
      <c r="E55" t="str">
        <f>references_description!G$8</f>
        <v>CaCl2</v>
      </c>
      <c r="H55">
        <v>0.87</v>
      </c>
      <c r="K55">
        <v>1.33E-3</v>
      </c>
    </row>
    <row r="56" spans="1:15" x14ac:dyDescent="0.35">
      <c r="A56" t="str">
        <f>references!B$4</f>
        <v>MAR/WAR1980</v>
      </c>
      <c r="B56">
        <v>3</v>
      </c>
      <c r="C56">
        <f>references_description!C$4</f>
        <v>25</v>
      </c>
      <c r="D56" t="str">
        <f>references_description!F$4</f>
        <v>SiO2(am)</v>
      </c>
      <c r="E56" t="str">
        <f>references_description!G$8</f>
        <v>CaCl2</v>
      </c>
      <c r="H56">
        <v>1.32</v>
      </c>
      <c r="K56">
        <v>1.01E-3</v>
      </c>
    </row>
    <row r="57" spans="1:15" x14ac:dyDescent="0.35">
      <c r="A57" t="str">
        <f>references!B$4</f>
        <v>MAR/WAR1980</v>
      </c>
      <c r="B57">
        <v>4</v>
      </c>
      <c r="C57">
        <f>references_description!C$4</f>
        <v>25</v>
      </c>
      <c r="D57" t="str">
        <f>references_description!F$4</f>
        <v>SiO2(am)</v>
      </c>
      <c r="E57" t="str">
        <f>references_description!G$8</f>
        <v>CaCl2</v>
      </c>
      <c r="H57">
        <v>1.78</v>
      </c>
      <c r="K57">
        <v>7.6300000000000001E-4</v>
      </c>
    </row>
    <row r="58" spans="1:15" x14ac:dyDescent="0.35">
      <c r="A58" t="str">
        <f>references!B$4</f>
        <v>MAR/WAR1980</v>
      </c>
      <c r="B58">
        <v>5</v>
      </c>
      <c r="C58">
        <f>references_description!C$4</f>
        <v>25</v>
      </c>
      <c r="D58" t="str">
        <f>references_description!F$4</f>
        <v>SiO2(am)</v>
      </c>
      <c r="E58" t="str">
        <f>references_description!G$8</f>
        <v>CaCl2</v>
      </c>
      <c r="H58">
        <v>2.25</v>
      </c>
      <c r="K58">
        <v>5.6499999999999996E-4</v>
      </c>
    </row>
    <row r="59" spans="1:15" x14ac:dyDescent="0.35">
      <c r="A59" t="str">
        <f>references!B$4</f>
        <v>MAR/WAR1980</v>
      </c>
      <c r="B59">
        <v>6</v>
      </c>
      <c r="C59">
        <f>references_description!C$4</f>
        <v>25</v>
      </c>
      <c r="D59" t="str">
        <f>references_description!F$4</f>
        <v>SiO2(am)</v>
      </c>
      <c r="E59" t="str">
        <f>references_description!G$8</f>
        <v>CaCl2</v>
      </c>
      <c r="H59">
        <v>2.74</v>
      </c>
      <c r="K59">
        <v>3.8900000000000002E-4</v>
      </c>
    </row>
    <row r="60" spans="1:15" x14ac:dyDescent="0.35">
      <c r="A60" t="str">
        <f>references!B$4</f>
        <v>MAR/WAR1980</v>
      </c>
      <c r="B60">
        <v>7</v>
      </c>
      <c r="C60">
        <f>references_description!C$4</f>
        <v>25</v>
      </c>
      <c r="D60" t="str">
        <f>references_description!F$4</f>
        <v>SiO2(am)</v>
      </c>
      <c r="E60" t="str">
        <f>references_description!G$8</f>
        <v>CaCl2</v>
      </c>
      <c r="H60">
        <v>3.25</v>
      </c>
      <c r="K60">
        <v>2.7599999999999999E-4</v>
      </c>
    </row>
    <row r="61" spans="1:15" x14ac:dyDescent="0.35">
      <c r="A61" t="str">
        <f>references!B$4</f>
        <v>MAR/WAR1980</v>
      </c>
      <c r="B61">
        <v>8</v>
      </c>
      <c r="C61">
        <f>references_description!C$4</f>
        <v>25</v>
      </c>
      <c r="D61" t="str">
        <f>references_description!F$4</f>
        <v>SiO2(am)</v>
      </c>
      <c r="E61" t="str">
        <f>references_description!G$8</f>
        <v>CaCl2</v>
      </c>
      <c r="H61">
        <v>3.78</v>
      </c>
      <c r="K61">
        <v>1.9799999999999999E-4</v>
      </c>
    </row>
    <row r="62" spans="1:15" x14ac:dyDescent="0.35">
      <c r="A62" t="str">
        <f>references!B$4</f>
        <v>MAR/WAR1980</v>
      </c>
      <c r="B62">
        <v>9</v>
      </c>
      <c r="C62">
        <f>references_description!C$4</f>
        <v>25</v>
      </c>
      <c r="D62" t="str">
        <f>references_description!F$4</f>
        <v>SiO2(am)</v>
      </c>
      <c r="E62" t="str">
        <f>references_description!G$8</f>
        <v>CaCl2</v>
      </c>
      <c r="H62">
        <v>4.32</v>
      </c>
      <c r="K62">
        <v>1.35E-4</v>
      </c>
    </row>
    <row r="63" spans="1:15" x14ac:dyDescent="0.35">
      <c r="A63" t="str">
        <f>references!B$4</f>
        <v>MAR/WAR1980</v>
      </c>
      <c r="B63">
        <v>10</v>
      </c>
      <c r="C63">
        <f>references_description!C$4</f>
        <v>25</v>
      </c>
      <c r="D63" t="str">
        <f>references_description!F$4</f>
        <v>SiO2(am)</v>
      </c>
      <c r="E63" t="str">
        <f>references_description!G$8</f>
        <v>CaCl2</v>
      </c>
      <c r="H63">
        <v>6.03</v>
      </c>
      <c r="K63">
        <v>7.3999999999999996E-5</v>
      </c>
      <c r="O63" t="s">
        <v>296</v>
      </c>
    </row>
    <row r="64" spans="1:15" x14ac:dyDescent="0.35">
      <c r="A64" t="str">
        <f>references!B$4</f>
        <v>MAR/WAR1980</v>
      </c>
      <c r="B64">
        <v>1</v>
      </c>
      <c r="C64">
        <f>references_description!C$4</f>
        <v>25</v>
      </c>
      <c r="D64" t="str">
        <f>references_description!F$4</f>
        <v>SiO2(am)</v>
      </c>
      <c r="E64" t="str">
        <f>references_description!G$9</f>
        <v>Na2SO4</v>
      </c>
      <c r="H64">
        <v>0</v>
      </c>
      <c r="K64">
        <v>2.0999999999999999E-3</v>
      </c>
      <c r="O64" t="s">
        <v>295</v>
      </c>
    </row>
    <row r="65" spans="1:15" x14ac:dyDescent="0.35">
      <c r="A65" t="str">
        <f>references!B$4</f>
        <v>MAR/WAR1980</v>
      </c>
      <c r="B65">
        <v>2</v>
      </c>
      <c r="C65">
        <f>references_description!C$4</f>
        <v>25</v>
      </c>
      <c r="D65" t="str">
        <f>references_description!F$4</f>
        <v>SiO2(am)</v>
      </c>
      <c r="E65" t="str">
        <f>references_description!G$9</f>
        <v>Na2SO4</v>
      </c>
      <c r="H65">
        <v>0.2</v>
      </c>
      <c r="K65">
        <v>2E-3</v>
      </c>
    </row>
    <row r="66" spans="1:15" x14ac:dyDescent="0.35">
      <c r="A66" t="str">
        <f>references!B$4</f>
        <v>MAR/WAR1980</v>
      </c>
      <c r="B66">
        <v>3</v>
      </c>
      <c r="C66">
        <f>references_description!C$4</f>
        <v>25</v>
      </c>
      <c r="D66" t="str">
        <f>references_description!F$4</f>
        <v>SiO2(am)</v>
      </c>
      <c r="E66" t="str">
        <f>references_description!G$9</f>
        <v>Na2SO4</v>
      </c>
      <c r="H66">
        <v>0.4</v>
      </c>
      <c r="K66">
        <v>2.0200000000000001E-3</v>
      </c>
    </row>
    <row r="67" spans="1:15" x14ac:dyDescent="0.35">
      <c r="A67" t="str">
        <f>references!B$4</f>
        <v>MAR/WAR1980</v>
      </c>
      <c r="B67">
        <v>4</v>
      </c>
      <c r="C67">
        <f>references_description!C$4</f>
        <v>25</v>
      </c>
      <c r="D67" t="str">
        <f>references_description!F$4</f>
        <v>SiO2(am)</v>
      </c>
      <c r="E67" t="str">
        <f>references_description!G$9</f>
        <v>Na2SO4</v>
      </c>
      <c r="H67">
        <v>0.61</v>
      </c>
      <c r="K67">
        <v>2.0100000000000001E-3</v>
      </c>
    </row>
    <row r="68" spans="1:15" x14ac:dyDescent="0.35">
      <c r="A68" t="str">
        <f>references!B$4</f>
        <v>MAR/WAR1980</v>
      </c>
      <c r="B68">
        <v>5</v>
      </c>
      <c r="C68">
        <f>references_description!C$4</f>
        <v>25</v>
      </c>
      <c r="D68" t="str">
        <f>references_description!F$4</f>
        <v>SiO2(am)</v>
      </c>
      <c r="E68" t="str">
        <f>references_description!G$9</f>
        <v>Na2SO4</v>
      </c>
      <c r="H68">
        <v>0.81</v>
      </c>
      <c r="K68">
        <v>2E-3</v>
      </c>
    </row>
    <row r="69" spans="1:15" x14ac:dyDescent="0.35">
      <c r="A69" t="str">
        <f>references!B$4</f>
        <v>MAR/WAR1980</v>
      </c>
      <c r="B69">
        <v>6</v>
      </c>
      <c r="C69">
        <f>references_description!C$4</f>
        <v>25</v>
      </c>
      <c r="D69" t="str">
        <f>references_description!F$4</f>
        <v>SiO2(am)</v>
      </c>
      <c r="E69" t="str">
        <f>references_description!G$9</f>
        <v>Na2SO4</v>
      </c>
      <c r="H69">
        <v>1.02</v>
      </c>
      <c r="K69">
        <v>2E-3</v>
      </c>
    </row>
    <row r="70" spans="1:15" x14ac:dyDescent="0.35">
      <c r="A70" t="str">
        <f>references!B$4</f>
        <v>MAR/WAR1980</v>
      </c>
      <c r="B70">
        <v>7</v>
      </c>
      <c r="C70">
        <f>references_description!C$4</f>
        <v>25</v>
      </c>
      <c r="D70" t="str">
        <f>references_description!F$4</f>
        <v>SiO2(am)</v>
      </c>
      <c r="E70" t="str">
        <f>references_description!G$9</f>
        <v>Na2SO4</v>
      </c>
      <c r="H70">
        <v>1.23</v>
      </c>
      <c r="K70">
        <v>1.98E-3</v>
      </c>
    </row>
    <row r="71" spans="1:15" x14ac:dyDescent="0.35">
      <c r="A71" t="str">
        <f>references!B$4</f>
        <v>MAR/WAR1980</v>
      </c>
      <c r="B71">
        <v>8</v>
      </c>
      <c r="C71">
        <f>references_description!C$4</f>
        <v>25</v>
      </c>
      <c r="D71" t="str">
        <f>references_description!F$4</f>
        <v>SiO2(am)</v>
      </c>
      <c r="E71" t="str">
        <f>references_description!G$9</f>
        <v>Na2SO4</v>
      </c>
      <c r="H71">
        <v>1.45</v>
      </c>
      <c r="K71">
        <v>1.9499999999999999E-3</v>
      </c>
    </row>
    <row r="72" spans="1:15" x14ac:dyDescent="0.35">
      <c r="A72" t="str">
        <f>references!B$4</f>
        <v>MAR/WAR1980</v>
      </c>
      <c r="B72">
        <v>9</v>
      </c>
      <c r="C72">
        <f>references_description!C$4</f>
        <v>25</v>
      </c>
      <c r="D72" t="str">
        <f>references_description!F$4</f>
        <v>SiO2(am)</v>
      </c>
      <c r="E72" t="str">
        <f>references_description!G$9</f>
        <v>Na2SO4</v>
      </c>
      <c r="H72">
        <v>1.67</v>
      </c>
      <c r="K72">
        <v>1.9400000000000001E-3</v>
      </c>
    </row>
    <row r="73" spans="1:15" x14ac:dyDescent="0.35">
      <c r="A73" t="str">
        <f>references!B$4</f>
        <v>MAR/WAR1980</v>
      </c>
      <c r="B73">
        <v>10</v>
      </c>
      <c r="C73">
        <f>references_description!C$4</f>
        <v>25</v>
      </c>
      <c r="D73" t="str">
        <f>references_description!F$4</f>
        <v>SiO2(am)</v>
      </c>
      <c r="E73" t="str">
        <f>references_description!G$9</f>
        <v>Na2SO4</v>
      </c>
      <c r="H73">
        <v>1.97</v>
      </c>
      <c r="K73">
        <v>1.9400000000000001E-3</v>
      </c>
      <c r="O73" t="s">
        <v>296</v>
      </c>
    </row>
    <row r="74" spans="1:15" x14ac:dyDescent="0.35">
      <c r="A74" t="str">
        <f>references!B$4</f>
        <v>MAR/WAR1980</v>
      </c>
      <c r="B74">
        <v>1</v>
      </c>
      <c r="C74">
        <f>references_description!C$4</f>
        <v>25</v>
      </c>
      <c r="D74" t="str">
        <f>references_description!F$4</f>
        <v>SiO2(am)</v>
      </c>
      <c r="E74" t="str">
        <f>references_description!G$10</f>
        <v>NaHCO3</v>
      </c>
      <c r="H74">
        <v>0</v>
      </c>
      <c r="K74">
        <v>2.1800000000000001E-3</v>
      </c>
    </row>
    <row r="75" spans="1:15" x14ac:dyDescent="0.35">
      <c r="A75" t="str">
        <f>references!B$4</f>
        <v>MAR/WAR1980</v>
      </c>
      <c r="B75">
        <v>2</v>
      </c>
      <c r="C75">
        <f>references_description!C$4</f>
        <v>25</v>
      </c>
      <c r="D75" t="str">
        <f>references_description!F$4</f>
        <v>SiO2(am)</v>
      </c>
      <c r="E75" t="str">
        <f>references_description!G$10</f>
        <v>NaHCO3</v>
      </c>
      <c r="H75">
        <v>0.25</v>
      </c>
      <c r="K75">
        <v>1.9599999999999999E-3</v>
      </c>
    </row>
    <row r="76" spans="1:15" x14ac:dyDescent="0.35">
      <c r="A76" t="str">
        <f>references!B$4</f>
        <v>MAR/WAR1980</v>
      </c>
      <c r="B76">
        <v>3</v>
      </c>
      <c r="C76">
        <f>references_description!C$4</f>
        <v>25</v>
      </c>
      <c r="D76" t="str">
        <f>references_description!F$4</f>
        <v>SiO2(am)</v>
      </c>
      <c r="E76" t="str">
        <f>references_description!G$10</f>
        <v>NaHCO3</v>
      </c>
      <c r="H76">
        <v>0.51</v>
      </c>
      <c r="K76">
        <v>1.99E-3</v>
      </c>
    </row>
    <row r="77" spans="1:15" x14ac:dyDescent="0.35">
      <c r="A77" t="str">
        <f>references!B$4</f>
        <v>MAR/WAR1980</v>
      </c>
      <c r="B77">
        <v>4</v>
      </c>
      <c r="C77">
        <f>references_description!C$4</f>
        <v>25</v>
      </c>
      <c r="D77" t="str">
        <f>references_description!F$4</f>
        <v>SiO2(am)</v>
      </c>
      <c r="E77" t="str">
        <f>references_description!G$10</f>
        <v>NaHCO3</v>
      </c>
      <c r="H77">
        <v>0.76</v>
      </c>
      <c r="K77">
        <v>2.0100000000000001E-3</v>
      </c>
    </row>
    <row r="78" spans="1:15" x14ac:dyDescent="0.35">
      <c r="A78" t="str">
        <f>references!B$4</f>
        <v>MAR/WAR1980</v>
      </c>
      <c r="B78">
        <v>5</v>
      </c>
      <c r="C78">
        <f>references_description!C$4</f>
        <v>25</v>
      </c>
      <c r="D78" t="str">
        <f>references_description!F$4</f>
        <v>SiO2(am)</v>
      </c>
      <c r="E78" t="str">
        <f>references_description!G$10</f>
        <v>NaHCO3</v>
      </c>
      <c r="H78">
        <v>1.02</v>
      </c>
      <c r="K78">
        <v>2.0300000000000001E-3</v>
      </c>
    </row>
    <row r="79" spans="1:15" x14ac:dyDescent="0.35">
      <c r="A79" t="str">
        <f>references!B$4</f>
        <v>MAR/WAR1980</v>
      </c>
      <c r="B79">
        <v>6</v>
      </c>
      <c r="C79">
        <f>references_description!C$4</f>
        <v>25</v>
      </c>
      <c r="D79" t="str">
        <f>references_description!F$4</f>
        <v>SiO2(am)</v>
      </c>
      <c r="E79" t="str">
        <f>references_description!G$10</f>
        <v>NaHCO3</v>
      </c>
      <c r="H79">
        <v>1.29</v>
      </c>
      <c r="K79">
        <v>2.0500000000000002E-3</v>
      </c>
      <c r="O79" t="s">
        <v>296</v>
      </c>
    </row>
    <row r="80" spans="1:15" x14ac:dyDescent="0.35">
      <c r="A80" t="str">
        <f>references!B$4</f>
        <v>MAR/WAR1980</v>
      </c>
      <c r="B80">
        <v>1</v>
      </c>
      <c r="C80">
        <f>references_description!C$4</f>
        <v>25</v>
      </c>
      <c r="D80" t="str">
        <f>references_description!F$4</f>
        <v>SiO2(am)</v>
      </c>
      <c r="E80" t="str">
        <f>references_description!G$11</f>
        <v>KNO3</v>
      </c>
      <c r="H80">
        <v>0</v>
      </c>
      <c r="K80">
        <v>2.2000000000000001E-3</v>
      </c>
    </row>
    <row r="81" spans="1:15" x14ac:dyDescent="0.35">
      <c r="A81" t="str">
        <f>references!B$4</f>
        <v>MAR/WAR1980</v>
      </c>
      <c r="B81">
        <v>2</v>
      </c>
      <c r="C81">
        <f>references_description!C$4</f>
        <v>25</v>
      </c>
      <c r="D81" t="str">
        <f>references_description!F$4</f>
        <v>SiO2(am)</v>
      </c>
      <c r="E81" t="str">
        <f>references_description!G$11</f>
        <v>KNO3</v>
      </c>
      <c r="H81">
        <v>0.28000000000000003</v>
      </c>
      <c r="K81">
        <v>2.0300000000000001E-3</v>
      </c>
    </row>
    <row r="82" spans="1:15" x14ac:dyDescent="0.35">
      <c r="A82" t="str">
        <f>references!B$4</f>
        <v>MAR/WAR1980</v>
      </c>
      <c r="B82">
        <v>3</v>
      </c>
      <c r="C82">
        <f>references_description!C$4</f>
        <v>25</v>
      </c>
      <c r="D82" t="str">
        <f>references_description!F$4</f>
        <v>SiO2(am)</v>
      </c>
      <c r="E82" t="str">
        <f>references_description!G$11</f>
        <v>KNO3</v>
      </c>
      <c r="H82">
        <v>0.56000000000000005</v>
      </c>
      <c r="K82">
        <v>2E-3</v>
      </c>
    </row>
    <row r="83" spans="1:15" x14ac:dyDescent="0.35">
      <c r="A83" t="str">
        <f>references!B$4</f>
        <v>MAR/WAR1980</v>
      </c>
      <c r="B83">
        <v>4</v>
      </c>
      <c r="C83">
        <f>references_description!C$4</f>
        <v>25</v>
      </c>
      <c r="D83" t="str">
        <f>references_description!F$4</f>
        <v>SiO2(am)</v>
      </c>
      <c r="E83" t="str">
        <f>references_description!G$11</f>
        <v>KNO3</v>
      </c>
      <c r="H83">
        <v>0.85</v>
      </c>
      <c r="K83">
        <v>1.9400000000000001E-3</v>
      </c>
    </row>
    <row r="84" spans="1:15" x14ac:dyDescent="0.35">
      <c r="A84" t="str">
        <f>references!B$4</f>
        <v>MAR/WAR1980</v>
      </c>
      <c r="B84">
        <v>5</v>
      </c>
      <c r="C84">
        <f>references_description!C$4</f>
        <v>25</v>
      </c>
      <c r="D84" t="str">
        <f>references_description!F$4</f>
        <v>SiO2(am)</v>
      </c>
      <c r="E84" t="str">
        <f>references_description!G$11</f>
        <v>KNO3</v>
      </c>
      <c r="H84">
        <v>1.1499999999999999</v>
      </c>
      <c r="K84">
        <v>1.9599999999999999E-3</v>
      </c>
    </row>
    <row r="85" spans="1:15" x14ac:dyDescent="0.35">
      <c r="A85" t="str">
        <f>references!B$4</f>
        <v>MAR/WAR1980</v>
      </c>
      <c r="B85">
        <v>6</v>
      </c>
      <c r="C85">
        <f>references_description!C$4</f>
        <v>25</v>
      </c>
      <c r="D85" t="str">
        <f>references_description!F$4</f>
        <v>SiO2(am)</v>
      </c>
      <c r="E85" t="str">
        <f>references_description!G$11</f>
        <v>KNO3</v>
      </c>
      <c r="H85">
        <v>1.47</v>
      </c>
      <c r="K85">
        <v>1.8799999999999999E-3</v>
      </c>
    </row>
    <row r="86" spans="1:15" x14ac:dyDescent="0.35">
      <c r="A86" t="str">
        <f>references!B$4</f>
        <v>MAR/WAR1980</v>
      </c>
      <c r="B86">
        <v>7</v>
      </c>
      <c r="C86">
        <f>references_description!C$4</f>
        <v>25</v>
      </c>
      <c r="D86" t="str">
        <f>references_description!F$4</f>
        <v>SiO2(am)</v>
      </c>
      <c r="E86" t="str">
        <f>references_description!G$11</f>
        <v>KNO3</v>
      </c>
      <c r="H86">
        <v>1.77</v>
      </c>
      <c r="K86">
        <v>1.89E-3</v>
      </c>
    </row>
    <row r="87" spans="1:15" x14ac:dyDescent="0.35">
      <c r="A87" t="str">
        <f>references!B$4</f>
        <v>MAR/WAR1980</v>
      </c>
      <c r="B87">
        <v>8</v>
      </c>
      <c r="C87">
        <f>references_description!C$4</f>
        <v>25</v>
      </c>
      <c r="D87" t="str">
        <f>references_description!F$4</f>
        <v>SiO2(am)</v>
      </c>
      <c r="E87" t="str">
        <f>references_description!G$11</f>
        <v>KNO3</v>
      </c>
      <c r="H87">
        <v>2.1</v>
      </c>
      <c r="K87">
        <v>1.83E-3</v>
      </c>
    </row>
    <row r="88" spans="1:15" x14ac:dyDescent="0.35">
      <c r="A88" t="str">
        <f>references!B$4</f>
        <v>MAR/WAR1980</v>
      </c>
      <c r="B88">
        <v>9</v>
      </c>
      <c r="C88">
        <f>references_description!C$4</f>
        <v>25</v>
      </c>
      <c r="D88" t="str">
        <f>references_description!F$4</f>
        <v>SiO2(am)</v>
      </c>
      <c r="E88" t="str">
        <f>references_description!G$11</f>
        <v>KNO3</v>
      </c>
      <c r="H88">
        <v>2.4300000000000002</v>
      </c>
      <c r="K88">
        <v>1.81E-3</v>
      </c>
    </row>
    <row r="89" spans="1:15" x14ac:dyDescent="0.35">
      <c r="A89" t="str">
        <f>references!B$4</f>
        <v>MAR/WAR1980</v>
      </c>
      <c r="B89">
        <v>10</v>
      </c>
      <c r="C89">
        <f>references_description!C$4</f>
        <v>25</v>
      </c>
      <c r="D89" t="str">
        <f>references_description!F$4</f>
        <v>SiO2(am)</v>
      </c>
      <c r="E89" t="str">
        <f>references_description!G$11</f>
        <v>KNO3</v>
      </c>
      <c r="H89">
        <v>2.71</v>
      </c>
      <c r="K89">
        <v>1.7700000000000001E-3</v>
      </c>
    </row>
    <row r="90" spans="1:15" x14ac:dyDescent="0.35">
      <c r="A90" t="str">
        <f>references!B$4</f>
        <v>MAR/WAR1980</v>
      </c>
      <c r="B90">
        <v>11</v>
      </c>
      <c r="C90">
        <f>references_description!C$4</f>
        <v>25</v>
      </c>
      <c r="D90" t="str">
        <f>references_description!F$4</f>
        <v>SiO2(am)</v>
      </c>
      <c r="E90" t="str">
        <f>references_description!G$11</f>
        <v>KNO3</v>
      </c>
      <c r="H90">
        <v>3.12</v>
      </c>
      <c r="K90">
        <v>1.74E-3</v>
      </c>
    </row>
    <row r="91" spans="1:15" x14ac:dyDescent="0.35">
      <c r="A91" t="str">
        <f>references!B$4</f>
        <v>MAR/WAR1980</v>
      </c>
      <c r="B91">
        <v>12</v>
      </c>
      <c r="C91">
        <f>references_description!C$4</f>
        <v>25</v>
      </c>
      <c r="D91" t="str">
        <f>references_description!F$4</f>
        <v>SiO2(am)</v>
      </c>
      <c r="E91" t="str">
        <f>references_description!G$11</f>
        <v>KNO3</v>
      </c>
      <c r="H91">
        <v>3.76</v>
      </c>
      <c r="K91">
        <v>1.75E-3</v>
      </c>
      <c r="O91" t="s">
        <v>296</v>
      </c>
    </row>
    <row r="92" spans="1:15" x14ac:dyDescent="0.35">
      <c r="A92" t="str">
        <f>references!B$4</f>
        <v>MAR/WAR1980</v>
      </c>
      <c r="B92">
        <v>1</v>
      </c>
      <c r="C92">
        <f>references_description!C$4</f>
        <v>25</v>
      </c>
      <c r="D92" t="str">
        <f>references_description!F$4</f>
        <v>SiO2(am)</v>
      </c>
      <c r="E92" t="str">
        <f>references_description!G$12</f>
        <v>LiNO3</v>
      </c>
      <c r="H92">
        <v>0</v>
      </c>
      <c r="K92">
        <v>2.1099999999999999E-3</v>
      </c>
    </row>
    <row r="93" spans="1:15" x14ac:dyDescent="0.35">
      <c r="A93" t="str">
        <f>references!B$4</f>
        <v>MAR/WAR1980</v>
      </c>
      <c r="B93">
        <v>2</v>
      </c>
      <c r="C93">
        <f>references_description!C$4</f>
        <v>25</v>
      </c>
      <c r="D93" t="str">
        <f>references_description!F$4</f>
        <v>SiO2(am)</v>
      </c>
      <c r="E93" t="str">
        <f>references_description!G$12</f>
        <v>LiNO3</v>
      </c>
      <c r="H93">
        <v>0.41</v>
      </c>
      <c r="K93">
        <v>1.83E-3</v>
      </c>
    </row>
    <row r="94" spans="1:15" x14ac:dyDescent="0.35">
      <c r="A94" t="str">
        <f>references!B$4</f>
        <v>MAR/WAR1980</v>
      </c>
      <c r="B94">
        <v>3</v>
      </c>
      <c r="C94">
        <f>references_description!C$4</f>
        <v>25</v>
      </c>
      <c r="D94" t="str">
        <f>references_description!F$4</f>
        <v>SiO2(am)</v>
      </c>
      <c r="E94" t="str">
        <f>references_description!G$12</f>
        <v>LiNO3</v>
      </c>
      <c r="H94">
        <v>0.82</v>
      </c>
      <c r="K94">
        <v>1.6000000000000001E-3</v>
      </c>
    </row>
    <row r="95" spans="1:15" x14ac:dyDescent="0.35">
      <c r="A95" t="str">
        <f>references!B$4</f>
        <v>MAR/WAR1980</v>
      </c>
      <c r="B95">
        <v>4</v>
      </c>
      <c r="C95">
        <f>references_description!C$4</f>
        <v>25</v>
      </c>
      <c r="D95" t="str">
        <f>references_description!F$4</f>
        <v>SiO2(am)</v>
      </c>
      <c r="E95" t="str">
        <f>references_description!G$12</f>
        <v>LiNO3</v>
      </c>
      <c r="H95">
        <v>1.25</v>
      </c>
      <c r="K95">
        <v>1.42E-3</v>
      </c>
    </row>
    <row r="96" spans="1:15" x14ac:dyDescent="0.35">
      <c r="A96" t="str">
        <f>references!B$4</f>
        <v>MAR/WAR1980</v>
      </c>
      <c r="B96">
        <v>5</v>
      </c>
      <c r="C96">
        <f>references_description!C$4</f>
        <v>25</v>
      </c>
      <c r="D96" t="str">
        <f>references_description!F$4</f>
        <v>SiO2(am)</v>
      </c>
      <c r="E96" t="str">
        <f>references_description!G$12</f>
        <v>LiNO3</v>
      </c>
      <c r="H96">
        <v>1.68</v>
      </c>
      <c r="K96">
        <v>1.24E-3</v>
      </c>
    </row>
    <row r="97" spans="1:15" x14ac:dyDescent="0.35">
      <c r="A97" t="str">
        <f>references!B$4</f>
        <v>MAR/WAR1980</v>
      </c>
      <c r="B97">
        <v>6</v>
      </c>
      <c r="C97">
        <f>references_description!C$4</f>
        <v>25</v>
      </c>
      <c r="D97" t="str">
        <f>references_description!F$4</f>
        <v>SiO2(am)</v>
      </c>
      <c r="E97" t="str">
        <f>references_description!G$12</f>
        <v>LiNO3</v>
      </c>
      <c r="H97">
        <v>2.13</v>
      </c>
      <c r="K97">
        <v>1.09E-3</v>
      </c>
    </row>
    <row r="98" spans="1:15" x14ac:dyDescent="0.35">
      <c r="A98" t="str">
        <f>references!B$4</f>
        <v>MAR/WAR1980</v>
      </c>
      <c r="B98">
        <v>7</v>
      </c>
      <c r="C98">
        <f>references_description!C$4</f>
        <v>25</v>
      </c>
      <c r="D98" t="str">
        <f>references_description!F$4</f>
        <v>SiO2(am)</v>
      </c>
      <c r="E98" t="str">
        <f>references_description!G$12</f>
        <v>LiNO3</v>
      </c>
      <c r="H98">
        <v>2.59</v>
      </c>
      <c r="K98">
        <v>9.3499999999999996E-4</v>
      </c>
    </row>
    <row r="99" spans="1:15" x14ac:dyDescent="0.35">
      <c r="A99" t="str">
        <f>references!B$4</f>
        <v>MAR/WAR1980</v>
      </c>
      <c r="B99">
        <v>8</v>
      </c>
      <c r="C99">
        <f>references_description!C$4</f>
        <v>25</v>
      </c>
      <c r="D99" t="str">
        <f>references_description!F$4</f>
        <v>SiO2(am)</v>
      </c>
      <c r="E99" t="str">
        <f>references_description!G$12</f>
        <v>LiNO3</v>
      </c>
      <c r="H99">
        <v>3.55</v>
      </c>
      <c r="K99">
        <v>7.2900000000000005E-4</v>
      </c>
    </row>
    <row r="100" spans="1:15" x14ac:dyDescent="0.35">
      <c r="A100" t="str">
        <f>references!B$4</f>
        <v>MAR/WAR1980</v>
      </c>
      <c r="B100">
        <v>9</v>
      </c>
      <c r="C100">
        <f>references_description!C$4</f>
        <v>25</v>
      </c>
      <c r="D100" t="str">
        <f>references_description!F$4</f>
        <v>SiO2(am)</v>
      </c>
      <c r="E100" t="str">
        <f>references_description!G$12</f>
        <v>LiNO3</v>
      </c>
      <c r="H100">
        <v>4.57</v>
      </c>
      <c r="K100">
        <v>5.3300000000000005E-4</v>
      </c>
    </row>
    <row r="101" spans="1:15" x14ac:dyDescent="0.35">
      <c r="A101" t="str">
        <f>references!B$4</f>
        <v>MAR/WAR1980</v>
      </c>
      <c r="B101">
        <v>10</v>
      </c>
      <c r="C101">
        <f>references_description!C$4</f>
        <v>25</v>
      </c>
      <c r="D101" t="str">
        <f>references_description!F$4</f>
        <v>SiO2(am)</v>
      </c>
      <c r="E101" t="str">
        <f>references_description!G$12</f>
        <v>LiNO3</v>
      </c>
      <c r="H101">
        <v>6.79</v>
      </c>
      <c r="K101">
        <v>3.2299999999999999E-4</v>
      </c>
    </row>
    <row r="102" spans="1:15" x14ac:dyDescent="0.35">
      <c r="A102" t="str">
        <f>references!B$4</f>
        <v>MAR/WAR1980</v>
      </c>
      <c r="B102">
        <v>11</v>
      </c>
      <c r="C102">
        <f>references_description!C$4</f>
        <v>25</v>
      </c>
      <c r="D102" t="str">
        <f>references_description!F$4</f>
        <v>SiO2(am)</v>
      </c>
      <c r="E102" t="str">
        <f>references_description!G$12</f>
        <v>LiNO3</v>
      </c>
      <c r="H102">
        <v>8.01</v>
      </c>
      <c r="K102">
        <v>2.4899999999999998E-4</v>
      </c>
    </row>
    <row r="103" spans="1:15" x14ac:dyDescent="0.35">
      <c r="A103" t="str">
        <f>references!B$4</f>
        <v>MAR/WAR1980</v>
      </c>
      <c r="B103">
        <v>12</v>
      </c>
      <c r="C103">
        <f>references_description!C$4</f>
        <v>25</v>
      </c>
      <c r="D103" t="str">
        <f>references_description!F$4</f>
        <v>SiO2(am)</v>
      </c>
      <c r="E103" t="str">
        <f>references_description!G$12</f>
        <v>LiNO3</v>
      </c>
      <c r="H103">
        <v>9.2899999999999991</v>
      </c>
      <c r="K103">
        <v>1.9699999999999999E-4</v>
      </c>
    </row>
    <row r="104" spans="1:15" x14ac:dyDescent="0.35">
      <c r="A104" t="str">
        <f>references!B$4</f>
        <v>MAR/WAR1980</v>
      </c>
      <c r="B104">
        <v>13</v>
      </c>
      <c r="C104">
        <f>references_description!C$4</f>
        <v>25</v>
      </c>
      <c r="D104" t="str">
        <f>references_description!F$4</f>
        <v>SiO2(am)</v>
      </c>
      <c r="E104" t="str">
        <f>references_description!G$12</f>
        <v>LiNO3</v>
      </c>
      <c r="H104">
        <v>10.65</v>
      </c>
      <c r="K104">
        <v>1.5200000000000001E-4</v>
      </c>
    </row>
    <row r="105" spans="1:15" x14ac:dyDescent="0.35">
      <c r="A105" t="str">
        <f>references!B$4</f>
        <v>MAR/WAR1980</v>
      </c>
      <c r="B105">
        <v>14</v>
      </c>
      <c r="C105">
        <f>references_description!C$4</f>
        <v>25</v>
      </c>
      <c r="D105" t="str">
        <f>references_description!F$4</f>
        <v>SiO2(am)</v>
      </c>
      <c r="E105" t="str">
        <f>references_description!G$12</f>
        <v>LiNO3</v>
      </c>
      <c r="H105">
        <v>12.08</v>
      </c>
      <c r="K105">
        <v>1.18E-4</v>
      </c>
      <c r="O105" t="s">
        <v>296</v>
      </c>
    </row>
    <row r="106" spans="1:15" x14ac:dyDescent="0.35">
      <c r="A106" t="str">
        <f>references!B$4</f>
        <v>MAR/WAR1980</v>
      </c>
      <c r="B106">
        <v>1</v>
      </c>
      <c r="C106">
        <f>references_description!C$4</f>
        <v>25</v>
      </c>
      <c r="D106" t="str">
        <f>references_description!F$4</f>
        <v>SiO2(am)</v>
      </c>
      <c r="E106" t="str">
        <f>references_description!G$13</f>
        <v>MgSO4</v>
      </c>
      <c r="H106">
        <v>0</v>
      </c>
      <c r="K106">
        <v>2.1800000000000001E-3</v>
      </c>
    </row>
    <row r="107" spans="1:15" x14ac:dyDescent="0.35">
      <c r="A107" t="str">
        <f>references!B$4</f>
        <v>MAR/WAR1980</v>
      </c>
      <c r="B107">
        <v>2</v>
      </c>
      <c r="C107">
        <f>references_description!C$4</f>
        <v>25</v>
      </c>
      <c r="D107" t="str">
        <f>references_description!F$4</f>
        <v>SiO2(am)</v>
      </c>
      <c r="E107" t="str">
        <f>references_description!G$13</f>
        <v>MgSO4</v>
      </c>
      <c r="H107">
        <v>0.25</v>
      </c>
      <c r="K107">
        <v>2.0500000000000002E-3</v>
      </c>
    </row>
    <row r="108" spans="1:15" x14ac:dyDescent="0.35">
      <c r="A108" t="str">
        <f>references!B$4</f>
        <v>MAR/WAR1980</v>
      </c>
      <c r="B108">
        <v>3</v>
      </c>
      <c r="C108">
        <f>references_description!C$4</f>
        <v>25</v>
      </c>
      <c r="D108" t="str">
        <f>references_description!F$4</f>
        <v>SiO2(am)</v>
      </c>
      <c r="E108" t="str">
        <f>references_description!G$13</f>
        <v>MgSO4</v>
      </c>
      <c r="H108">
        <v>0.5</v>
      </c>
      <c r="K108">
        <v>1.92E-3</v>
      </c>
    </row>
    <row r="109" spans="1:15" x14ac:dyDescent="0.35">
      <c r="A109" t="str">
        <f>references!B$4</f>
        <v>MAR/WAR1980</v>
      </c>
      <c r="B109">
        <v>4</v>
      </c>
      <c r="C109">
        <f>references_description!C$4</f>
        <v>25</v>
      </c>
      <c r="D109" t="str">
        <f>references_description!F$4</f>
        <v>SiO2(am)</v>
      </c>
      <c r="E109" t="str">
        <f>references_description!G$13</f>
        <v>MgSO4</v>
      </c>
      <c r="H109">
        <v>1.01</v>
      </c>
      <c r="K109">
        <v>1.64E-3</v>
      </c>
    </row>
    <row r="110" spans="1:15" x14ac:dyDescent="0.35">
      <c r="A110" t="str">
        <f>references!B$4</f>
        <v>MAR/WAR1980</v>
      </c>
      <c r="B110">
        <v>5</v>
      </c>
      <c r="C110">
        <f>references_description!C$4</f>
        <v>25</v>
      </c>
      <c r="D110" t="str">
        <f>references_description!F$4</f>
        <v>SiO2(am)</v>
      </c>
      <c r="E110" t="str">
        <f>references_description!G$13</f>
        <v>MgSO4</v>
      </c>
      <c r="H110">
        <v>1.52</v>
      </c>
      <c r="K110">
        <v>1.34E-3</v>
      </c>
    </row>
    <row r="111" spans="1:15" x14ac:dyDescent="0.35">
      <c r="A111" t="str">
        <f>references!B$4</f>
        <v>MAR/WAR1980</v>
      </c>
      <c r="B111">
        <v>6</v>
      </c>
      <c r="C111">
        <f>references_description!C$4</f>
        <v>25</v>
      </c>
      <c r="D111" t="str">
        <f>references_description!F$4</f>
        <v>SiO2(am)</v>
      </c>
      <c r="E111" t="str">
        <f>references_description!G$13</f>
        <v>MgSO4</v>
      </c>
      <c r="H111">
        <v>2.0499999999999998</v>
      </c>
      <c r="K111">
        <v>1.07E-3</v>
      </c>
    </row>
    <row r="112" spans="1:15" x14ac:dyDescent="0.35">
      <c r="A112" t="str">
        <f>references!B$4</f>
        <v>MAR/WAR1980</v>
      </c>
      <c r="B112">
        <v>7</v>
      </c>
      <c r="C112">
        <f>references_description!C$4</f>
        <v>25</v>
      </c>
      <c r="D112" t="str">
        <f>references_description!F$4</f>
        <v>SiO2(am)</v>
      </c>
      <c r="E112" t="str">
        <f>references_description!G$13</f>
        <v>MgSO4</v>
      </c>
      <c r="H112">
        <v>2.59</v>
      </c>
      <c r="K112">
        <v>8.0400000000000003E-4</v>
      </c>
    </row>
    <row r="113" spans="1:15" x14ac:dyDescent="0.35">
      <c r="A113" t="str">
        <f>references!B$4</f>
        <v>MAR/WAR1980</v>
      </c>
      <c r="B113">
        <v>8</v>
      </c>
      <c r="C113">
        <f>references_description!C$4</f>
        <v>25</v>
      </c>
      <c r="D113" t="str">
        <f>references_description!F$4</f>
        <v>SiO2(am)</v>
      </c>
      <c r="E113" t="str">
        <f>references_description!G$13</f>
        <v>MgSO4</v>
      </c>
      <c r="H113">
        <v>3.03</v>
      </c>
      <c r="K113">
        <v>6.7500000000000004E-4</v>
      </c>
      <c r="O113" t="s">
        <v>296</v>
      </c>
    </row>
    <row r="114" spans="1:15" x14ac:dyDescent="0.35">
      <c r="A114" t="str">
        <f>references!B$7</f>
        <v>MAR1980b</v>
      </c>
      <c r="B114">
        <v>1</v>
      </c>
      <c r="C114">
        <f>references_description!C$4</f>
        <v>25</v>
      </c>
      <c r="D114" t="str">
        <f>references_description!F$14</f>
        <v>SiO2(am)</v>
      </c>
      <c r="E114" t="str">
        <f>references_description!G$14</f>
        <v>NaNO3</v>
      </c>
      <c r="H114">
        <v>0</v>
      </c>
      <c r="K114">
        <v>2.1800000000000001E-3</v>
      </c>
      <c r="O114" t="s">
        <v>295</v>
      </c>
    </row>
    <row r="115" spans="1:15" x14ac:dyDescent="0.35">
      <c r="A115" t="str">
        <f>references!B$7</f>
        <v>MAR1980b</v>
      </c>
      <c r="B115">
        <v>2</v>
      </c>
      <c r="C115">
        <f>references_description!C$4</f>
        <v>25</v>
      </c>
      <c r="D115" t="str">
        <f>references_description!F$14</f>
        <v>SiO2(am)</v>
      </c>
      <c r="E115" t="str">
        <f>references_description!G$14</f>
        <v>NaNO3</v>
      </c>
      <c r="H115">
        <v>0.51</v>
      </c>
      <c r="K115">
        <v>1.8600000000000001E-3</v>
      </c>
    </row>
    <row r="116" spans="1:15" x14ac:dyDescent="0.35">
      <c r="A116" t="str">
        <f>references!B$7</f>
        <v>MAR1980b</v>
      </c>
      <c r="B116">
        <v>3</v>
      </c>
      <c r="C116">
        <f>references_description!C$4</f>
        <v>25</v>
      </c>
      <c r="D116" t="str">
        <f>references_description!F$14</f>
        <v>SiO2(am)</v>
      </c>
      <c r="E116" t="str">
        <f>references_description!G$14</f>
        <v>NaNO3</v>
      </c>
      <c r="H116">
        <v>1.03</v>
      </c>
      <c r="K116">
        <v>1.7099999999999999E-3</v>
      </c>
    </row>
    <row r="117" spans="1:15" x14ac:dyDescent="0.35">
      <c r="A117" t="str">
        <f>references!B$7</f>
        <v>MAR1980b</v>
      </c>
      <c r="B117">
        <v>4</v>
      </c>
      <c r="C117">
        <f>references_description!C$4</f>
        <v>25</v>
      </c>
      <c r="D117" t="str">
        <f>references_description!F$14</f>
        <v>SiO2(am)</v>
      </c>
      <c r="E117" t="str">
        <f>references_description!G$14</f>
        <v>NaNO3</v>
      </c>
      <c r="H117">
        <v>1.57</v>
      </c>
      <c r="K117">
        <v>1.56E-3</v>
      </c>
    </row>
    <row r="118" spans="1:15" x14ac:dyDescent="0.35">
      <c r="A118" t="str">
        <f>references!B$7</f>
        <v>MAR1980b</v>
      </c>
      <c r="B118">
        <v>5</v>
      </c>
      <c r="C118">
        <f>references_description!C$4</f>
        <v>25</v>
      </c>
      <c r="D118" t="str">
        <f>references_description!F$14</f>
        <v>SiO2(am)</v>
      </c>
      <c r="E118" t="str">
        <f>references_description!G$14</f>
        <v>NaNO3</v>
      </c>
      <c r="H118">
        <v>2.12</v>
      </c>
      <c r="K118">
        <v>1.4300000000000001E-3</v>
      </c>
    </row>
    <row r="119" spans="1:15" x14ac:dyDescent="0.35">
      <c r="A119" t="str">
        <f>references!B$7</f>
        <v>MAR1980b</v>
      </c>
      <c r="B119">
        <v>6</v>
      </c>
      <c r="C119">
        <f>references_description!C$4</f>
        <v>25</v>
      </c>
      <c r="D119" t="str">
        <f>references_description!F$14</f>
        <v>SiO2(am)</v>
      </c>
      <c r="E119" t="str">
        <f>references_description!G$14</f>
        <v>NaNO3</v>
      </c>
      <c r="H119">
        <v>2.76</v>
      </c>
      <c r="K119">
        <v>1.2600000000000001E-3</v>
      </c>
    </row>
    <row r="120" spans="1:15" x14ac:dyDescent="0.35">
      <c r="A120" t="str">
        <f>references!B$7</f>
        <v>MAR1980b</v>
      </c>
      <c r="B120">
        <v>7</v>
      </c>
      <c r="C120">
        <f>references_description!C$4</f>
        <v>25</v>
      </c>
      <c r="D120" t="str">
        <f>references_description!F$14</f>
        <v>SiO2(am)</v>
      </c>
      <c r="E120" t="str">
        <f>references_description!G$14</f>
        <v>NaNO3</v>
      </c>
      <c r="H120">
        <v>3.36</v>
      </c>
      <c r="K120">
        <v>1.17E-3</v>
      </c>
    </row>
    <row r="121" spans="1:15" x14ac:dyDescent="0.35">
      <c r="A121" t="str">
        <f>references!B$7</f>
        <v>MAR1980b</v>
      </c>
      <c r="B121">
        <v>8</v>
      </c>
      <c r="C121">
        <f>references_description!C$4</f>
        <v>25</v>
      </c>
      <c r="D121" t="str">
        <f>references_description!F$14</f>
        <v>SiO2(am)</v>
      </c>
      <c r="E121" t="str">
        <f>references_description!G$14</f>
        <v>NaNO3</v>
      </c>
      <c r="H121">
        <v>4.6100000000000003</v>
      </c>
      <c r="K121">
        <v>1.0499999999999999E-3</v>
      </c>
    </row>
    <row r="122" spans="1:15" x14ac:dyDescent="0.35">
      <c r="A122" t="str">
        <f>references!B$7</f>
        <v>MAR1980b</v>
      </c>
      <c r="B122">
        <v>9</v>
      </c>
      <c r="C122">
        <f>references_description!C$4</f>
        <v>25</v>
      </c>
      <c r="D122" t="str">
        <f>references_description!F$14</f>
        <v>SiO2(am)</v>
      </c>
      <c r="E122" t="str">
        <f>references_description!G$14</f>
        <v>NaNO3</v>
      </c>
      <c r="H122">
        <v>6.12</v>
      </c>
      <c r="K122">
        <v>8.5599999999999999E-4</v>
      </c>
    </row>
    <row r="123" spans="1:15" x14ac:dyDescent="0.35">
      <c r="A123" t="str">
        <f>references!B$7</f>
        <v>MAR1980b</v>
      </c>
      <c r="B123">
        <v>1</v>
      </c>
      <c r="C123">
        <v>100</v>
      </c>
      <c r="D123" t="str">
        <f>references_description!F$14</f>
        <v>SiO2(am)</v>
      </c>
      <c r="E123" t="str">
        <f>references_description!G$14</f>
        <v>NaNO3</v>
      </c>
      <c r="H123">
        <v>0</v>
      </c>
      <c r="K123">
        <v>6.7999999999999996E-3</v>
      </c>
      <c r="O123" t="s">
        <v>297</v>
      </c>
    </row>
    <row r="124" spans="1:15" x14ac:dyDescent="0.35">
      <c r="A124" t="str">
        <f>references!B$7</f>
        <v>MAR1980b</v>
      </c>
      <c r="B124">
        <v>2</v>
      </c>
      <c r="C124">
        <v>100</v>
      </c>
      <c r="D124" t="str">
        <f>references_description!F$14</f>
        <v>SiO2(am)</v>
      </c>
      <c r="E124" t="str">
        <f>references_description!G$14</f>
        <v>NaNO3</v>
      </c>
      <c r="H124">
        <v>0.51</v>
      </c>
      <c r="K124">
        <v>7.0299999999999998E-3</v>
      </c>
    </row>
    <row r="125" spans="1:15" x14ac:dyDescent="0.35">
      <c r="A125" t="str">
        <f>references!B$7</f>
        <v>MAR1980b</v>
      </c>
      <c r="B125">
        <v>3</v>
      </c>
      <c r="C125">
        <v>100</v>
      </c>
      <c r="D125" t="str">
        <f>references_description!F$14</f>
        <v>SiO2(am)</v>
      </c>
      <c r="E125" t="str">
        <f>references_description!G$14</f>
        <v>NaNO3</v>
      </c>
      <c r="H125">
        <v>1.03</v>
      </c>
      <c r="K125">
        <v>5.6499999999999996E-3</v>
      </c>
    </row>
    <row r="126" spans="1:15" x14ac:dyDescent="0.35">
      <c r="A126" t="str">
        <f>references!B$7</f>
        <v>MAR1980b</v>
      </c>
      <c r="B126">
        <v>4</v>
      </c>
      <c r="C126">
        <v>100</v>
      </c>
      <c r="D126" t="str">
        <f>references_description!F$14</f>
        <v>SiO2(am)</v>
      </c>
      <c r="E126" t="str">
        <f>references_description!G$14</f>
        <v>NaNO3</v>
      </c>
      <c r="H126">
        <v>2.12</v>
      </c>
      <c r="K126">
        <v>5.0200000000000002E-3</v>
      </c>
    </row>
    <row r="127" spans="1:15" x14ac:dyDescent="0.35">
      <c r="A127" t="str">
        <f>references!B$7</f>
        <v>MAR1980b</v>
      </c>
      <c r="B127">
        <v>5</v>
      </c>
      <c r="C127">
        <v>100</v>
      </c>
      <c r="D127" t="str">
        <f>references_description!F$14</f>
        <v>SiO2(am)</v>
      </c>
      <c r="E127" t="str">
        <f>references_description!G$14</f>
        <v>NaNO3</v>
      </c>
      <c r="H127">
        <v>5.98</v>
      </c>
      <c r="K127">
        <v>3.4399999999999999E-3</v>
      </c>
    </row>
    <row r="128" spans="1:15" x14ac:dyDescent="0.35">
      <c r="A128" t="str">
        <f>references!B$7</f>
        <v>MAR1980b</v>
      </c>
      <c r="B128">
        <v>1</v>
      </c>
      <c r="C128">
        <v>150</v>
      </c>
      <c r="D128" t="str">
        <f>references_description!F$14</f>
        <v>SiO2(am)</v>
      </c>
      <c r="E128" t="str">
        <f>references_description!G$14</f>
        <v>NaNO3</v>
      </c>
      <c r="H128">
        <v>0</v>
      </c>
      <c r="K128">
        <v>1.073E-2</v>
      </c>
      <c r="O128" t="s">
        <v>297</v>
      </c>
    </row>
    <row r="129" spans="1:15" x14ac:dyDescent="0.35">
      <c r="A129" t="str">
        <f>references!B$7</f>
        <v>MAR1980b</v>
      </c>
      <c r="B129">
        <v>2</v>
      </c>
      <c r="C129">
        <v>150</v>
      </c>
      <c r="D129" t="str">
        <f>references_description!F$14</f>
        <v>SiO2(am)</v>
      </c>
      <c r="E129" t="str">
        <f>references_description!G$14</f>
        <v>NaNO3</v>
      </c>
      <c r="H129">
        <v>0.51</v>
      </c>
      <c r="K129">
        <v>9.8099999999999993E-3</v>
      </c>
    </row>
    <row r="130" spans="1:15" x14ac:dyDescent="0.35">
      <c r="A130" t="str">
        <f>references!B$7</f>
        <v>MAR1980b</v>
      </c>
      <c r="B130">
        <v>3</v>
      </c>
      <c r="C130">
        <v>150</v>
      </c>
      <c r="D130" t="str">
        <f>references_description!F$14</f>
        <v>SiO2(am)</v>
      </c>
      <c r="E130" t="str">
        <f>references_description!G$14</f>
        <v>NaNO3</v>
      </c>
      <c r="H130">
        <v>1.03</v>
      </c>
      <c r="K130">
        <v>9.75E-3</v>
      </c>
    </row>
    <row r="131" spans="1:15" x14ac:dyDescent="0.35">
      <c r="A131" t="str">
        <f>references!B$7</f>
        <v>MAR1980b</v>
      </c>
      <c r="B131">
        <v>4</v>
      </c>
      <c r="C131">
        <v>150</v>
      </c>
      <c r="D131" t="str">
        <f>references_description!F$14</f>
        <v>SiO2(am)</v>
      </c>
      <c r="E131" t="str">
        <f>references_description!G$14</f>
        <v>NaNO3</v>
      </c>
      <c r="H131">
        <v>2.12</v>
      </c>
      <c r="K131">
        <v>7.7799999999999996E-3</v>
      </c>
    </row>
    <row r="132" spans="1:15" x14ac:dyDescent="0.35">
      <c r="A132" t="str">
        <f>references!B$7</f>
        <v>MAR1980b</v>
      </c>
      <c r="B132">
        <v>5</v>
      </c>
      <c r="C132">
        <v>150</v>
      </c>
      <c r="D132" t="str">
        <f>references_description!F$14</f>
        <v>SiO2(am)</v>
      </c>
      <c r="E132" t="str">
        <f>references_description!G$14</f>
        <v>NaNO3</v>
      </c>
      <c r="H132">
        <v>3.31</v>
      </c>
      <c r="K132">
        <v>7.2399999999999999E-3</v>
      </c>
    </row>
    <row r="133" spans="1:15" x14ac:dyDescent="0.35">
      <c r="A133" t="str">
        <f>references!B$7</f>
        <v>MAR1980b</v>
      </c>
      <c r="B133">
        <v>6</v>
      </c>
      <c r="C133">
        <v>150</v>
      </c>
      <c r="D133" t="str">
        <f>references_description!F$14</f>
        <v>SiO2(am)</v>
      </c>
      <c r="E133" t="str">
        <f>references_description!G$14</f>
        <v>NaNO3</v>
      </c>
      <c r="H133">
        <v>4.5999999999999996</v>
      </c>
      <c r="K133">
        <v>6.2599999999999999E-3</v>
      </c>
    </row>
    <row r="134" spans="1:15" x14ac:dyDescent="0.35">
      <c r="A134" t="str">
        <f>references!B$7</f>
        <v>MAR1980b</v>
      </c>
      <c r="B134">
        <v>7</v>
      </c>
      <c r="C134">
        <v>150</v>
      </c>
      <c r="D134" t="str">
        <f>references_description!F$14</f>
        <v>SiO2(am)</v>
      </c>
      <c r="E134" t="str">
        <f>references_description!G$14</f>
        <v>NaNO3</v>
      </c>
      <c r="H134">
        <v>5.98</v>
      </c>
      <c r="K134">
        <v>5.7000000000000002E-3</v>
      </c>
    </row>
    <row r="135" spans="1:15" x14ac:dyDescent="0.35">
      <c r="A135" t="str">
        <f>references!B$7</f>
        <v>MAR1980b</v>
      </c>
      <c r="B135">
        <v>1</v>
      </c>
      <c r="C135">
        <v>200</v>
      </c>
      <c r="D135" t="str">
        <f>references_description!F$14</f>
        <v>SiO2(am)</v>
      </c>
      <c r="E135" t="str">
        <f>references_description!G$14</f>
        <v>NaNO3</v>
      </c>
      <c r="H135">
        <v>0</v>
      </c>
      <c r="K135">
        <v>1.5800000000000002E-2</v>
      </c>
      <c r="O135" t="s">
        <v>297</v>
      </c>
    </row>
    <row r="136" spans="1:15" x14ac:dyDescent="0.35">
      <c r="A136" t="str">
        <f>references!B$7</f>
        <v>MAR1980b</v>
      </c>
      <c r="B136">
        <v>2</v>
      </c>
      <c r="C136">
        <v>200</v>
      </c>
      <c r="D136" t="str">
        <f>references_description!F$14</f>
        <v>SiO2(am)</v>
      </c>
      <c r="E136" t="str">
        <f>references_description!G$14</f>
        <v>NaNO3</v>
      </c>
      <c r="H136">
        <v>0.50700000000000001</v>
      </c>
      <c r="K136">
        <v>1.38E-2</v>
      </c>
    </row>
    <row r="137" spans="1:15" x14ac:dyDescent="0.35">
      <c r="A137" t="str">
        <f>references!B$7</f>
        <v>MAR1980b</v>
      </c>
      <c r="B137">
        <v>3</v>
      </c>
      <c r="C137">
        <v>200</v>
      </c>
      <c r="D137" t="str">
        <f>references_description!F$14</f>
        <v>SiO2(am)</v>
      </c>
      <c r="E137" t="str">
        <f>references_description!G$14</f>
        <v>NaNO3</v>
      </c>
      <c r="H137">
        <v>1.0269999999999999</v>
      </c>
      <c r="K137">
        <v>1.4E-2</v>
      </c>
    </row>
    <row r="138" spans="1:15" x14ac:dyDescent="0.35">
      <c r="A138" t="str">
        <f>references!B$7</f>
        <v>MAR1980b</v>
      </c>
      <c r="B138">
        <v>4</v>
      </c>
      <c r="C138">
        <v>200</v>
      </c>
      <c r="D138" t="str">
        <f>references_description!F$14</f>
        <v>SiO2(am)</v>
      </c>
      <c r="E138" t="str">
        <f>references_description!G$14</f>
        <v>NaNO3</v>
      </c>
      <c r="H138">
        <v>2.1240000000000001</v>
      </c>
      <c r="K138">
        <v>1.2500000000000001E-2</v>
      </c>
    </row>
    <row r="139" spans="1:15" x14ac:dyDescent="0.35">
      <c r="A139" t="str">
        <f>references!B$7</f>
        <v>MAR1980b</v>
      </c>
      <c r="B139">
        <v>5</v>
      </c>
      <c r="C139">
        <v>200</v>
      </c>
      <c r="D139" t="str">
        <f>references_description!F$14</f>
        <v>SiO2(am)</v>
      </c>
      <c r="E139" t="str">
        <f>references_description!G$14</f>
        <v>NaNO3</v>
      </c>
      <c r="H139">
        <v>3.3090000000000002</v>
      </c>
      <c r="K139">
        <v>1.14E-2</v>
      </c>
    </row>
    <row r="140" spans="1:15" x14ac:dyDescent="0.35">
      <c r="A140" t="str">
        <f>references!B$7</f>
        <v>MAR1980b</v>
      </c>
      <c r="B140">
        <v>6</v>
      </c>
      <c r="C140">
        <v>200</v>
      </c>
      <c r="D140" t="str">
        <f>references_description!F$14</f>
        <v>SiO2(am)</v>
      </c>
      <c r="E140" t="str">
        <f>references_description!G$14</f>
        <v>NaNO3</v>
      </c>
      <c r="H140">
        <v>4.5999999999999996</v>
      </c>
      <c r="K140">
        <v>1.03E-2</v>
      </c>
    </row>
    <row r="141" spans="1:15" x14ac:dyDescent="0.35">
      <c r="A141" t="str">
        <f>references!B$7</f>
        <v>MAR1980b</v>
      </c>
      <c r="B141">
        <v>7</v>
      </c>
      <c r="C141">
        <v>200</v>
      </c>
      <c r="D141" t="str">
        <f>references_description!F$14</f>
        <v>SiO2(am)</v>
      </c>
      <c r="E141" t="str">
        <f>references_description!G$14</f>
        <v>NaNO3</v>
      </c>
      <c r="H141">
        <v>5.98</v>
      </c>
      <c r="K141">
        <v>9.1999999999999998E-3</v>
      </c>
    </row>
    <row r="142" spans="1:15" x14ac:dyDescent="0.35">
      <c r="A142" t="str">
        <f>references!B$7</f>
        <v>MAR1980b</v>
      </c>
      <c r="B142">
        <v>1</v>
      </c>
      <c r="C142">
        <v>250</v>
      </c>
      <c r="D142" t="str">
        <f>references_description!F$14</f>
        <v>SiO2(am)</v>
      </c>
      <c r="E142" t="str">
        <f>references_description!G$14</f>
        <v>NaNO3</v>
      </c>
      <c r="H142">
        <v>0</v>
      </c>
      <c r="K142">
        <v>2.121E-2</v>
      </c>
      <c r="O142" t="s">
        <v>297</v>
      </c>
    </row>
    <row r="143" spans="1:15" x14ac:dyDescent="0.35">
      <c r="A143" t="str">
        <f>references!B$7</f>
        <v>MAR1980b</v>
      </c>
      <c r="B143">
        <v>2</v>
      </c>
      <c r="C143">
        <v>250</v>
      </c>
      <c r="D143" t="str">
        <f>references_description!F$14</f>
        <v>SiO2(am)</v>
      </c>
      <c r="E143" t="str">
        <f>references_description!G$14</f>
        <v>NaNO3</v>
      </c>
      <c r="H143">
        <v>0.50700000000000001</v>
      </c>
      <c r="K143">
        <v>2.0400000000000001E-2</v>
      </c>
    </row>
    <row r="144" spans="1:15" x14ac:dyDescent="0.35">
      <c r="A144" t="str">
        <f>references!B$7</f>
        <v>MAR1980b</v>
      </c>
      <c r="B144">
        <v>3</v>
      </c>
      <c r="C144">
        <v>250</v>
      </c>
      <c r="D144" t="str">
        <f>references_description!F$14</f>
        <v>SiO2(am)</v>
      </c>
      <c r="E144" t="str">
        <f>references_description!G$14</f>
        <v>NaNO3</v>
      </c>
      <c r="H144">
        <v>1.0269999999999999</v>
      </c>
      <c r="K144">
        <v>1.9699999999999999E-2</v>
      </c>
    </row>
    <row r="145" spans="1:15" x14ac:dyDescent="0.35">
      <c r="A145" t="str">
        <f>references!B$7</f>
        <v>MAR1980b</v>
      </c>
      <c r="B145">
        <v>4</v>
      </c>
      <c r="C145">
        <v>250</v>
      </c>
      <c r="D145" t="str">
        <f>references_description!F$14</f>
        <v>SiO2(am)</v>
      </c>
      <c r="E145" t="str">
        <f>references_description!G$14</f>
        <v>NaNO3</v>
      </c>
      <c r="H145">
        <v>2.1240000000000001</v>
      </c>
      <c r="K145">
        <v>1.8200000000000001E-2</v>
      </c>
    </row>
    <row r="146" spans="1:15" x14ac:dyDescent="0.35">
      <c r="A146" t="str">
        <f>references!B$7</f>
        <v>MAR1980b</v>
      </c>
      <c r="B146">
        <v>5</v>
      </c>
      <c r="C146">
        <v>250</v>
      </c>
      <c r="D146" t="str">
        <f>references_description!F$14</f>
        <v>SiO2(am)</v>
      </c>
      <c r="E146" t="str">
        <f>references_description!G$14</f>
        <v>NaNO3</v>
      </c>
      <c r="H146">
        <v>3.3090000000000002</v>
      </c>
      <c r="K146">
        <v>1.7299999999999999E-2</v>
      </c>
    </row>
    <row r="147" spans="1:15" x14ac:dyDescent="0.35">
      <c r="A147" t="str">
        <f>references!B$7</f>
        <v>MAR1980b</v>
      </c>
      <c r="B147">
        <v>6</v>
      </c>
      <c r="C147">
        <v>250</v>
      </c>
      <c r="D147" t="str">
        <f>references_description!F$14</f>
        <v>SiO2(am)</v>
      </c>
      <c r="E147" t="str">
        <f>references_description!G$14</f>
        <v>NaNO3</v>
      </c>
      <c r="H147">
        <v>4.5999999999999996</v>
      </c>
      <c r="K147">
        <v>1.54E-2</v>
      </c>
    </row>
    <row r="148" spans="1:15" x14ac:dyDescent="0.35">
      <c r="A148" t="str">
        <f>references!B$7</f>
        <v>MAR1980b</v>
      </c>
      <c r="B148">
        <v>7</v>
      </c>
      <c r="C148">
        <v>250</v>
      </c>
      <c r="D148" t="str">
        <f>references_description!F$14</f>
        <v>SiO2(am)</v>
      </c>
      <c r="E148" t="str">
        <f>references_description!G$14</f>
        <v>NaNO3</v>
      </c>
      <c r="H148">
        <v>5.98</v>
      </c>
      <c r="K148">
        <v>1.47E-2</v>
      </c>
    </row>
    <row r="149" spans="1:15" x14ac:dyDescent="0.35">
      <c r="A149" t="str">
        <f>references!B$7</f>
        <v>MAR1980b</v>
      </c>
      <c r="B149">
        <v>1</v>
      </c>
      <c r="C149">
        <v>300</v>
      </c>
      <c r="D149" t="str">
        <f>references_description!F$14</f>
        <v>SiO2(am)</v>
      </c>
      <c r="E149" t="str">
        <f>references_description!G$14</f>
        <v>NaNO3</v>
      </c>
      <c r="H149">
        <v>0</v>
      </c>
      <c r="K149">
        <v>2.69E-2</v>
      </c>
      <c r="O149" t="s">
        <v>297</v>
      </c>
    </row>
    <row r="150" spans="1:15" x14ac:dyDescent="0.35">
      <c r="A150" t="str">
        <f>references!B$7</f>
        <v>MAR1980b</v>
      </c>
      <c r="B150">
        <v>2</v>
      </c>
      <c r="C150">
        <v>300</v>
      </c>
      <c r="D150" t="str">
        <f>references_description!F$14</f>
        <v>SiO2(am)</v>
      </c>
      <c r="E150" t="str">
        <f>references_description!G$14</f>
        <v>NaNO3</v>
      </c>
      <c r="H150">
        <v>0.50700000000000001</v>
      </c>
      <c r="K150">
        <v>2.63E-2</v>
      </c>
    </row>
    <row r="151" spans="1:15" x14ac:dyDescent="0.35">
      <c r="A151" t="str">
        <f>references!B$7</f>
        <v>MAR1980b</v>
      </c>
      <c r="B151">
        <v>3</v>
      </c>
      <c r="C151">
        <v>300</v>
      </c>
      <c r="D151" t="str">
        <f>references_description!F$14</f>
        <v>SiO2(am)</v>
      </c>
      <c r="E151" t="str">
        <f>references_description!G$14</f>
        <v>NaNO3</v>
      </c>
      <c r="H151">
        <v>1.0269999999999999</v>
      </c>
      <c r="K151">
        <v>2.5100000000000001E-2</v>
      </c>
    </row>
    <row r="152" spans="1:15" x14ac:dyDescent="0.35">
      <c r="A152" t="str">
        <f>references!B$7</f>
        <v>MAR1980b</v>
      </c>
      <c r="B152">
        <v>4</v>
      </c>
      <c r="C152">
        <v>300</v>
      </c>
      <c r="D152" t="str">
        <f>references_description!F$14</f>
        <v>SiO2(am)</v>
      </c>
      <c r="E152" t="str">
        <f>references_description!G$14</f>
        <v>NaNO3</v>
      </c>
      <c r="H152">
        <v>2.1240000000000001</v>
      </c>
      <c r="K152">
        <v>2.5100000000000001E-2</v>
      </c>
    </row>
    <row r="153" spans="1:15" x14ac:dyDescent="0.35">
      <c r="A153" t="str">
        <f>references!B$7</f>
        <v>MAR1980b</v>
      </c>
      <c r="B153">
        <v>5</v>
      </c>
      <c r="C153">
        <v>300</v>
      </c>
      <c r="D153" t="str">
        <f>references_description!F$14</f>
        <v>SiO2(am)</v>
      </c>
      <c r="E153" t="str">
        <f>references_description!G$14</f>
        <v>NaNO3</v>
      </c>
      <c r="H153">
        <v>3.3090000000000002</v>
      </c>
      <c r="K153">
        <v>2.3099999999999999E-2</v>
      </c>
    </row>
    <row r="154" spans="1:15" x14ac:dyDescent="0.35">
      <c r="A154" t="str">
        <f>references!B$7</f>
        <v>MAR1980b</v>
      </c>
      <c r="B154">
        <v>6</v>
      </c>
      <c r="C154">
        <v>300</v>
      </c>
      <c r="D154" t="str">
        <f>references_description!F$14</f>
        <v>SiO2(am)</v>
      </c>
      <c r="E154" t="str">
        <f>references_description!G$14</f>
        <v>NaNO3</v>
      </c>
      <c r="H154">
        <v>5.98</v>
      </c>
      <c r="K154">
        <v>1.9599999999999999E-2</v>
      </c>
    </row>
    <row r="155" spans="1:15" x14ac:dyDescent="0.35">
      <c r="A155" t="str">
        <f>references!B$9</f>
        <v>MEY2006</v>
      </c>
      <c r="B155">
        <v>1</v>
      </c>
      <c r="C155">
        <v>25</v>
      </c>
      <c r="D155" t="str">
        <f>references_description!F$14</f>
        <v>SiO2(am)</v>
      </c>
      <c r="E155" t="str">
        <f>references_description!G$15</f>
        <v>NaCl</v>
      </c>
      <c r="H155">
        <v>0</v>
      </c>
      <c r="K155">
        <v>1.8571900000000001E-3</v>
      </c>
    </row>
    <row r="156" spans="1:15" x14ac:dyDescent="0.35">
      <c r="A156" t="str">
        <f>references!B$9</f>
        <v>MEY2006</v>
      </c>
      <c r="B156">
        <v>2</v>
      </c>
      <c r="C156">
        <v>25</v>
      </c>
      <c r="D156" t="str">
        <f>references_description!F$14</f>
        <v>SiO2(am)</v>
      </c>
      <c r="E156" t="str">
        <f>references_description!G$15</f>
        <v>NaCl</v>
      </c>
      <c r="H156">
        <v>1.026</v>
      </c>
      <c r="K156">
        <v>1.5617999999999999E-3</v>
      </c>
    </row>
    <row r="157" spans="1:15" x14ac:dyDescent="0.35">
      <c r="A157" t="str">
        <f>references!B$9</f>
        <v>MEY2006</v>
      </c>
      <c r="B157">
        <v>3</v>
      </c>
      <c r="C157">
        <v>25</v>
      </c>
      <c r="D157" t="str">
        <f>references_description!F$14</f>
        <v>SiO2(am)</v>
      </c>
      <c r="E157" t="str">
        <f>references_description!G$15</f>
        <v>NaCl</v>
      </c>
      <c r="H157">
        <v>2.1038999999999999</v>
      </c>
      <c r="K157">
        <v>1.4075800000000001E-3</v>
      </c>
    </row>
    <row r="158" spans="1:15" x14ac:dyDescent="0.35">
      <c r="A158" t="str">
        <f>references!B$9</f>
        <v>MEY2006</v>
      </c>
      <c r="B158">
        <v>4</v>
      </c>
      <c r="C158">
        <v>25</v>
      </c>
      <c r="D158" t="str">
        <f>references_description!F$14</f>
        <v>SiO2(am)</v>
      </c>
      <c r="E158" t="str">
        <f>references_description!G$15</f>
        <v>NaCl</v>
      </c>
      <c r="H158">
        <v>3.2021000000000002</v>
      </c>
      <c r="K158">
        <v>1.05882E-3</v>
      </c>
    </row>
    <row r="159" spans="1:15" x14ac:dyDescent="0.35">
      <c r="A159" t="str">
        <f>references!B$9</f>
        <v>MEY2006</v>
      </c>
      <c r="B159">
        <v>5</v>
      </c>
      <c r="C159">
        <v>25</v>
      </c>
      <c r="D159" t="str">
        <f>references_description!F$14</f>
        <v>SiO2(am)</v>
      </c>
      <c r="E159" t="str">
        <f>references_description!G$15</f>
        <v>NaCl</v>
      </c>
      <c r="H159">
        <v>4.3752000000000004</v>
      </c>
      <c r="K159">
        <v>8.6821000000000001E-4</v>
      </c>
    </row>
    <row r="160" spans="1:15" x14ac:dyDescent="0.35">
      <c r="A160" t="str">
        <f>references!B$9</f>
        <v>MEY2006</v>
      </c>
      <c r="B160">
        <v>6</v>
      </c>
      <c r="C160">
        <v>25</v>
      </c>
      <c r="D160" t="str">
        <f>references_description!F$14</f>
        <v>SiO2(am)</v>
      </c>
      <c r="E160" t="str">
        <f>references_description!G$15</f>
        <v>NaCl</v>
      </c>
      <c r="H160">
        <v>5.6123000000000003</v>
      </c>
      <c r="K160">
        <v>6.9194000000000005E-4</v>
      </c>
    </row>
    <row r="161" spans="1:11" x14ac:dyDescent="0.35">
      <c r="A161" t="str">
        <f>references!B$9</f>
        <v>MEY2006</v>
      </c>
      <c r="B161">
        <v>1</v>
      </c>
      <c r="C161">
        <v>25</v>
      </c>
      <c r="D161" t="str">
        <f>references_description!F$14</f>
        <v>SiO2(am)</v>
      </c>
      <c r="E161" t="str">
        <f>references_description!G$16</f>
        <v>KCl</v>
      </c>
      <c r="H161">
        <v>0</v>
      </c>
      <c r="K161">
        <v>1.8839900000000001E-3</v>
      </c>
    </row>
    <row r="162" spans="1:11" x14ac:dyDescent="0.35">
      <c r="A162" t="str">
        <f>references!B$9</f>
        <v>MEY2006</v>
      </c>
      <c r="B162">
        <v>2</v>
      </c>
      <c r="C162">
        <v>25</v>
      </c>
      <c r="D162" t="str">
        <f>references_description!F$14</f>
        <v>SiO2(am)</v>
      </c>
      <c r="E162" t="str">
        <f>references_description!G$16</f>
        <v>KCl</v>
      </c>
      <c r="H162">
        <v>1.0327999999999999</v>
      </c>
      <c r="K162">
        <v>1.78677E-3</v>
      </c>
    </row>
    <row r="163" spans="1:11" x14ac:dyDescent="0.35">
      <c r="A163" t="str">
        <f>references!B$9</f>
        <v>MEY2006</v>
      </c>
      <c r="B163">
        <v>3</v>
      </c>
      <c r="C163">
        <v>25</v>
      </c>
      <c r="D163" t="str">
        <f>references_description!F$14</f>
        <v>SiO2(am)</v>
      </c>
      <c r="E163" t="str">
        <f>references_description!G$16</f>
        <v>KCl</v>
      </c>
      <c r="H163">
        <v>2.1328999999999998</v>
      </c>
      <c r="K163">
        <v>1.70466E-3</v>
      </c>
    </row>
    <row r="164" spans="1:11" x14ac:dyDescent="0.35">
      <c r="A164" t="str">
        <f>references!B$9</f>
        <v>MEY2006</v>
      </c>
      <c r="B164">
        <v>4</v>
      </c>
      <c r="C164">
        <v>25</v>
      </c>
      <c r="D164" t="str">
        <f>references_description!F$14</f>
        <v>SiO2(am)</v>
      </c>
      <c r="E164" t="str">
        <f>references_description!G$16</f>
        <v>KCl</v>
      </c>
      <c r="H164">
        <v>3.3140000000000001</v>
      </c>
      <c r="K164">
        <v>1.5704099999999999E-3</v>
      </c>
    </row>
    <row r="165" spans="1:11" x14ac:dyDescent="0.35">
      <c r="A165" t="str">
        <f>references!B$9</f>
        <v>MEY2006</v>
      </c>
      <c r="B165">
        <v>5</v>
      </c>
      <c r="C165">
        <v>25</v>
      </c>
      <c r="D165" t="str">
        <f>references_description!F$14</f>
        <v>SiO2(am)</v>
      </c>
      <c r="E165" t="str">
        <f>references_description!G$16</f>
        <v>KCl</v>
      </c>
      <c r="H165">
        <v>4.5667999999999997</v>
      </c>
      <c r="K165">
        <v>1.45104E-3</v>
      </c>
    </row>
    <row r="166" spans="1:11" x14ac:dyDescent="0.35">
      <c r="A166" t="str">
        <f>references!B$9</f>
        <v>MEY2006</v>
      </c>
      <c r="B166">
        <v>1</v>
      </c>
      <c r="C166">
        <v>25</v>
      </c>
      <c r="D166" t="str">
        <f>references_description!F$14</f>
        <v>SiO2(am)</v>
      </c>
      <c r="E166" t="str">
        <f>references_description!G$17</f>
        <v>MgCl2</v>
      </c>
      <c r="H166">
        <v>0</v>
      </c>
      <c r="K166">
        <v>1.89409E-3</v>
      </c>
    </row>
    <row r="167" spans="1:11" x14ac:dyDescent="0.35">
      <c r="A167" t="str">
        <f>references!B$9</f>
        <v>MEY2006</v>
      </c>
      <c r="B167">
        <v>2</v>
      </c>
      <c r="C167">
        <v>25</v>
      </c>
      <c r="D167" t="str">
        <f>references_description!F$14</f>
        <v>SiO2(am)</v>
      </c>
      <c r="E167" t="str">
        <f>references_description!G$17</f>
        <v>MgCl2</v>
      </c>
      <c r="H167">
        <v>1.0232000000000001</v>
      </c>
      <c r="K167">
        <v>9.9777000000000004E-4</v>
      </c>
    </row>
    <row r="168" spans="1:11" x14ac:dyDescent="0.35">
      <c r="A168" t="str">
        <f>references!B$9</f>
        <v>MEY2006</v>
      </c>
      <c r="B168">
        <v>3</v>
      </c>
      <c r="C168">
        <v>25</v>
      </c>
      <c r="D168" t="str">
        <f>references_description!F$14</f>
        <v>SiO2(am)</v>
      </c>
      <c r="E168" t="str">
        <f>references_description!G$17</f>
        <v>MgCl2</v>
      </c>
      <c r="H168">
        <v>2.1002000000000001</v>
      </c>
      <c r="K168">
        <v>4.7760000000000001E-4</v>
      </c>
    </row>
    <row r="169" spans="1:11" x14ac:dyDescent="0.35">
      <c r="A169" t="str">
        <f>references!B$9</f>
        <v>MEY2006</v>
      </c>
      <c r="B169">
        <v>4</v>
      </c>
      <c r="C169">
        <v>25</v>
      </c>
      <c r="D169" t="str">
        <f>references_description!F$14</f>
        <v>SiO2(am)</v>
      </c>
      <c r="E169" t="str">
        <f>references_description!G$17</f>
        <v>MgCl2</v>
      </c>
      <c r="H169">
        <v>3.2479</v>
      </c>
      <c r="K169">
        <v>1.9154999999999999E-4</v>
      </c>
    </row>
    <row r="170" spans="1:11" x14ac:dyDescent="0.35">
      <c r="A170" t="str">
        <f>references!B$9</f>
        <v>MEY2006</v>
      </c>
      <c r="B170">
        <v>5</v>
      </c>
      <c r="C170">
        <v>25</v>
      </c>
      <c r="D170" t="str">
        <f>references_description!F$14</f>
        <v>SiO2(am)</v>
      </c>
      <c r="E170" t="str">
        <f>references_description!G$17</f>
        <v>MgCl2</v>
      </c>
      <c r="H170">
        <v>4.4800000000000004</v>
      </c>
      <c r="K170">
        <v>6.7139999999999998E-5</v>
      </c>
    </row>
    <row r="171" spans="1:11" x14ac:dyDescent="0.35">
      <c r="A171" t="str">
        <f>references!B$9</f>
        <v>MEY2006</v>
      </c>
      <c r="B171">
        <v>6</v>
      </c>
      <c r="C171">
        <v>25</v>
      </c>
      <c r="D171" t="str">
        <f>references_description!F$14</f>
        <v>SiO2(am)</v>
      </c>
      <c r="E171" t="str">
        <f>references_description!G$17</f>
        <v>MgCl2</v>
      </c>
      <c r="H171">
        <v>5.8244999999999996</v>
      </c>
      <c r="K171">
        <v>9.3300000000000005E-6</v>
      </c>
    </row>
    <row r="172" spans="1:11" x14ac:dyDescent="0.35">
      <c r="A172" t="str">
        <f>references!B$9</f>
        <v>MEY2006</v>
      </c>
      <c r="B172">
        <v>1</v>
      </c>
      <c r="C172">
        <v>25</v>
      </c>
      <c r="D172" t="str">
        <f>references_description!F$14</f>
        <v>SiO2(am)</v>
      </c>
      <c r="E172" t="str">
        <f>references_description!G$18</f>
        <v>CaCl2</v>
      </c>
      <c r="H172">
        <v>0</v>
      </c>
      <c r="K172">
        <v>1.8544200000000001E-3</v>
      </c>
    </row>
    <row r="173" spans="1:11" x14ac:dyDescent="0.35">
      <c r="A173" t="str">
        <f>references!B$9</f>
        <v>MEY2006</v>
      </c>
      <c r="B173">
        <v>2</v>
      </c>
      <c r="C173">
        <v>25</v>
      </c>
      <c r="D173" t="str">
        <f>references_description!F$14</f>
        <v>SiO2(am)</v>
      </c>
      <c r="E173" t="str">
        <f>references_description!G$18</f>
        <v>CaCl2</v>
      </c>
      <c r="H173">
        <v>1.0269999999999999</v>
      </c>
      <c r="K173">
        <v>1.0196199999999999E-3</v>
      </c>
    </row>
    <row r="174" spans="1:11" x14ac:dyDescent="0.35">
      <c r="A174" t="str">
        <f>references!B$9</f>
        <v>MEY2006</v>
      </c>
      <c r="B174">
        <v>3</v>
      </c>
      <c r="C174">
        <v>25</v>
      </c>
      <c r="D174" t="str">
        <f>references_description!F$14</f>
        <v>SiO2(am)</v>
      </c>
      <c r="E174" t="str">
        <f>references_description!G$18</f>
        <v>CaCl2</v>
      </c>
      <c r="H174">
        <v>2.1175000000000002</v>
      </c>
      <c r="K174">
        <v>4.773E-4</v>
      </c>
    </row>
    <row r="175" spans="1:11" x14ac:dyDescent="0.35">
      <c r="A175" t="str">
        <f>references!B$9</f>
        <v>MEY2006</v>
      </c>
      <c r="B175">
        <v>4</v>
      </c>
      <c r="C175">
        <v>25</v>
      </c>
      <c r="D175" t="str">
        <f>references_description!F$14</f>
        <v>SiO2(am)</v>
      </c>
      <c r="E175" t="str">
        <f>references_description!G$18</f>
        <v>CaCl2</v>
      </c>
      <c r="H175">
        <v>3.29</v>
      </c>
      <c r="K175">
        <v>2.1597000000000001E-4</v>
      </c>
    </row>
    <row r="176" spans="1:11" x14ac:dyDescent="0.35">
      <c r="A176" t="str">
        <f>references!B$9</f>
        <v>MEY2006</v>
      </c>
      <c r="B176">
        <v>5</v>
      </c>
      <c r="C176">
        <v>25</v>
      </c>
      <c r="D176" t="str">
        <f>references_description!F$14</f>
        <v>SiO2(am)</v>
      </c>
      <c r="E176" t="str">
        <f>references_description!G$18</f>
        <v>CaCl2</v>
      </c>
      <c r="H176">
        <v>4.5663999999999998</v>
      </c>
      <c r="K176">
        <v>1.3861E-4</v>
      </c>
    </row>
    <row r="177" spans="1:11" x14ac:dyDescent="0.35">
      <c r="A177" t="str">
        <f>references!B$9</f>
        <v>MEY2006</v>
      </c>
      <c r="B177">
        <v>1</v>
      </c>
      <c r="C177">
        <v>25</v>
      </c>
      <c r="D177" t="str">
        <f>references_description!F$14</f>
        <v>SiO2(am)</v>
      </c>
      <c r="E177" t="str">
        <f>references_description!G$19</f>
        <v>K2SO4</v>
      </c>
      <c r="H177">
        <v>0</v>
      </c>
      <c r="K177">
        <v>1.92E-3</v>
      </c>
    </row>
    <row r="178" spans="1:11" x14ac:dyDescent="0.35">
      <c r="A178" t="str">
        <f>references!B$9</f>
        <v>MEY2006</v>
      </c>
      <c r="B178">
        <v>2</v>
      </c>
      <c r="C178">
        <v>25</v>
      </c>
      <c r="D178" t="str">
        <f>references_description!F$14</f>
        <v>SiO2(am)</v>
      </c>
      <c r="E178" t="str">
        <f>references_description!G$19</f>
        <v>K2SO4</v>
      </c>
      <c r="H178">
        <v>7.0000000000000007E-2</v>
      </c>
      <c r="K178">
        <v>1.9400000000000001E-3</v>
      </c>
    </row>
    <row r="179" spans="1:11" x14ac:dyDescent="0.35">
      <c r="A179" t="str">
        <f>references!B$9</f>
        <v>MEY2006</v>
      </c>
      <c r="B179">
        <v>3</v>
      </c>
      <c r="C179">
        <v>25</v>
      </c>
      <c r="D179" t="str">
        <f>references_description!F$14</f>
        <v>SiO2(am)</v>
      </c>
      <c r="E179" t="str">
        <f>references_description!G$19</f>
        <v>K2SO4</v>
      </c>
      <c r="H179">
        <v>0.14000000000000001</v>
      </c>
      <c r="K179">
        <v>1.98E-3</v>
      </c>
    </row>
    <row r="180" spans="1:11" x14ac:dyDescent="0.35">
      <c r="A180" t="str">
        <f>references!B$9</f>
        <v>MEY2006</v>
      </c>
      <c r="B180">
        <v>4</v>
      </c>
      <c r="C180">
        <v>25</v>
      </c>
      <c r="D180" t="str">
        <f>references_description!F$14</f>
        <v>SiO2(am)</v>
      </c>
      <c r="E180" t="str">
        <f>references_description!G$19</f>
        <v>K2SO4</v>
      </c>
      <c r="H180">
        <v>0.21</v>
      </c>
      <c r="K180">
        <v>2.0100000000000001E-3</v>
      </c>
    </row>
    <row r="181" spans="1:11" x14ac:dyDescent="0.35">
      <c r="A181" t="str">
        <f>references!B$9</f>
        <v>MEY2006</v>
      </c>
      <c r="B181">
        <v>5</v>
      </c>
      <c r="C181">
        <v>25</v>
      </c>
      <c r="D181" t="str">
        <f>references_description!F$14</f>
        <v>SiO2(am)</v>
      </c>
      <c r="E181" t="str">
        <f>references_description!G$19</f>
        <v>K2SO4</v>
      </c>
      <c r="H181">
        <v>0.28000000000000003</v>
      </c>
      <c r="K181">
        <v>2.1099999999999999E-3</v>
      </c>
    </row>
    <row r="182" spans="1:11" x14ac:dyDescent="0.35">
      <c r="A182" t="str">
        <f>references!B$9</f>
        <v>MEY2006</v>
      </c>
      <c r="B182">
        <v>6</v>
      </c>
      <c r="C182">
        <v>25</v>
      </c>
      <c r="D182" t="str">
        <f>references_description!F$14</f>
        <v>SiO2(am)</v>
      </c>
      <c r="E182" t="str">
        <f>references_description!G$19</f>
        <v>K2SO4</v>
      </c>
      <c r="H182">
        <v>0.35</v>
      </c>
      <c r="K182">
        <v>2.0999999999999999E-3</v>
      </c>
    </row>
    <row r="183" spans="1:11" x14ac:dyDescent="0.35">
      <c r="A183" t="str">
        <f>references!B$9</f>
        <v>MEY2006</v>
      </c>
      <c r="B183">
        <v>7</v>
      </c>
      <c r="C183">
        <v>25</v>
      </c>
      <c r="D183" t="str">
        <f>references_description!F$14</f>
        <v>SiO2(am)</v>
      </c>
      <c r="E183" t="str">
        <f>references_description!G$19</f>
        <v>K2SO4</v>
      </c>
      <c r="H183">
        <v>0.42</v>
      </c>
      <c r="K183">
        <v>2.1700000000000001E-3</v>
      </c>
    </row>
    <row r="184" spans="1:11" x14ac:dyDescent="0.35">
      <c r="A184" t="str">
        <f>references!B$9</f>
        <v>MEY2006</v>
      </c>
      <c r="B184">
        <v>8</v>
      </c>
      <c r="C184">
        <v>25</v>
      </c>
      <c r="D184" t="str">
        <f>references_description!F$14</f>
        <v>SiO2(am)</v>
      </c>
      <c r="E184" t="str">
        <f>references_description!G$19</f>
        <v>K2SO4</v>
      </c>
      <c r="H184">
        <v>0.49</v>
      </c>
      <c r="K184">
        <v>2.2399999999999998E-3</v>
      </c>
    </row>
    <row r="185" spans="1:11" x14ac:dyDescent="0.35">
      <c r="A185" t="str">
        <f>references!B$9</f>
        <v>MEY2006</v>
      </c>
      <c r="B185">
        <v>9</v>
      </c>
      <c r="C185">
        <v>25</v>
      </c>
      <c r="D185" t="str">
        <f>references_description!F$14</f>
        <v>SiO2(am)</v>
      </c>
      <c r="E185" t="str">
        <f>references_description!G$19</f>
        <v>K2SO4</v>
      </c>
      <c r="H185">
        <v>0.56000000000000005</v>
      </c>
      <c r="K185">
        <v>2.33E-3</v>
      </c>
    </row>
    <row r="186" spans="1:11" x14ac:dyDescent="0.35">
      <c r="A186" t="str">
        <f>references!B$9</f>
        <v>MEY2006</v>
      </c>
      <c r="B186">
        <v>10</v>
      </c>
      <c r="C186">
        <v>25</v>
      </c>
      <c r="D186" t="str">
        <f>references_description!F$14</f>
        <v>SiO2(am)</v>
      </c>
      <c r="E186" t="str">
        <f>references_description!G$19</f>
        <v>K2SO4</v>
      </c>
      <c r="H186">
        <v>0.63</v>
      </c>
      <c r="K186">
        <v>2.3500000000000001E-3</v>
      </c>
    </row>
    <row r="187" spans="1:11" x14ac:dyDescent="0.35">
      <c r="A187" t="str">
        <f>references!B$9</f>
        <v>MEY2006</v>
      </c>
      <c r="B187">
        <v>11</v>
      </c>
      <c r="C187">
        <v>25</v>
      </c>
      <c r="D187" t="str">
        <f>references_description!F$14</f>
        <v>SiO2(am)</v>
      </c>
      <c r="E187" t="str">
        <f>references_description!G$19</f>
        <v>K2SO4</v>
      </c>
      <c r="H187">
        <v>0.7</v>
      </c>
      <c r="K187">
        <v>2.3900000000000002E-3</v>
      </c>
    </row>
    <row r="188" spans="1:11" x14ac:dyDescent="0.35">
      <c r="A188" t="str">
        <f>references!B$9</f>
        <v>MEY2006</v>
      </c>
      <c r="B188">
        <v>12</v>
      </c>
      <c r="C188">
        <v>25</v>
      </c>
      <c r="D188" t="str">
        <f>references_description!F$14</f>
        <v>SiO2(am)</v>
      </c>
      <c r="E188" t="str">
        <f>references_description!G$19</f>
        <v>K2SO4</v>
      </c>
      <c r="H188">
        <v>0</v>
      </c>
      <c r="K188">
        <v>1.89E-3</v>
      </c>
    </row>
    <row r="189" spans="1:11" x14ac:dyDescent="0.35">
      <c r="A189" t="str">
        <f>references!B$9</f>
        <v>MEY2006</v>
      </c>
      <c r="B189">
        <v>13</v>
      </c>
      <c r="C189">
        <v>25</v>
      </c>
      <c r="D189" t="str">
        <f>references_description!F$14</f>
        <v>SiO2(am)</v>
      </c>
      <c r="E189" t="str">
        <f>references_description!G$19</f>
        <v>K2SO4</v>
      </c>
      <c r="H189">
        <v>3.5000000000000003E-2</v>
      </c>
      <c r="K189">
        <v>1.89E-3</v>
      </c>
    </row>
    <row r="190" spans="1:11" x14ac:dyDescent="0.35">
      <c r="A190" t="str">
        <f>references!B$9</f>
        <v>MEY2006</v>
      </c>
      <c r="B190">
        <v>14</v>
      </c>
      <c r="C190">
        <v>25</v>
      </c>
      <c r="D190" t="str">
        <f>references_description!F$14</f>
        <v>SiO2(am)</v>
      </c>
      <c r="E190" t="str">
        <f>references_description!G$19</f>
        <v>K2SO4</v>
      </c>
      <c r="H190">
        <v>0.105</v>
      </c>
      <c r="K190">
        <v>1.9599999999999999E-3</v>
      </c>
    </row>
    <row r="191" spans="1:11" x14ac:dyDescent="0.35">
      <c r="A191" t="str">
        <f>references!B$9</f>
        <v>MEY2006</v>
      </c>
      <c r="B191">
        <v>15</v>
      </c>
      <c r="C191">
        <v>25</v>
      </c>
      <c r="D191" t="str">
        <f>references_description!F$14</f>
        <v>SiO2(am)</v>
      </c>
      <c r="E191" t="str">
        <f>references_description!G$19</f>
        <v>K2SO4</v>
      </c>
      <c r="H191">
        <v>0.17499999999999999</v>
      </c>
      <c r="K191">
        <v>1.9599999999999999E-3</v>
      </c>
    </row>
    <row r="192" spans="1:11" x14ac:dyDescent="0.35">
      <c r="A192" t="str">
        <f>references!B$9</f>
        <v>MEY2006</v>
      </c>
      <c r="B192">
        <v>16</v>
      </c>
      <c r="C192">
        <v>25</v>
      </c>
      <c r="D192" t="str">
        <f>references_description!F$14</f>
        <v>SiO2(am)</v>
      </c>
      <c r="E192" t="str">
        <f>references_description!G$19</f>
        <v>K2SO4</v>
      </c>
      <c r="H192">
        <v>0.245</v>
      </c>
      <c r="K192">
        <v>2.0200000000000001E-3</v>
      </c>
    </row>
    <row r="193" spans="1:11" x14ac:dyDescent="0.35">
      <c r="A193" t="str">
        <f>references!B$9</f>
        <v>MEY2006</v>
      </c>
      <c r="B193">
        <v>17</v>
      </c>
      <c r="C193">
        <v>25</v>
      </c>
      <c r="D193" t="str">
        <f>references_description!F$14</f>
        <v>SiO2(am)</v>
      </c>
      <c r="E193" t="str">
        <f>references_description!G$19</f>
        <v>K2SO4</v>
      </c>
      <c r="H193">
        <v>0.315</v>
      </c>
      <c r="K193">
        <v>2.0799999999999998E-3</v>
      </c>
    </row>
    <row r="194" spans="1:11" x14ac:dyDescent="0.35">
      <c r="A194" t="str">
        <f>references!B$9</f>
        <v>MEY2006</v>
      </c>
      <c r="B194">
        <v>18</v>
      </c>
      <c r="C194">
        <v>25</v>
      </c>
      <c r="D194" t="str">
        <f>references_description!F$14</f>
        <v>SiO2(am)</v>
      </c>
      <c r="E194" t="str">
        <f>references_description!G$19</f>
        <v>K2SO4</v>
      </c>
      <c r="H194">
        <v>0.38500000000000001</v>
      </c>
      <c r="K194">
        <v>2.1099999999999999E-3</v>
      </c>
    </row>
    <row r="195" spans="1:11" x14ac:dyDescent="0.35">
      <c r="A195" t="str">
        <f>references!B$9</f>
        <v>MEY2006</v>
      </c>
      <c r="B195">
        <v>19</v>
      </c>
      <c r="C195">
        <v>25</v>
      </c>
      <c r="D195" t="str">
        <f>references_description!F$14</f>
        <v>SiO2(am)</v>
      </c>
      <c r="E195" t="str">
        <f>references_description!G$19</f>
        <v>K2SO4</v>
      </c>
      <c r="H195">
        <v>0.45500000000000002</v>
      </c>
      <c r="K195">
        <v>2.1700000000000001E-3</v>
      </c>
    </row>
    <row r="196" spans="1:11" x14ac:dyDescent="0.35">
      <c r="A196" t="str">
        <f>references!B$9</f>
        <v>MEY2006</v>
      </c>
      <c r="B196">
        <v>20</v>
      </c>
      <c r="C196">
        <v>25</v>
      </c>
      <c r="D196" t="str">
        <f>references_description!F$14</f>
        <v>SiO2(am)</v>
      </c>
      <c r="E196" t="str">
        <f>references_description!G$19</f>
        <v>K2SO4</v>
      </c>
      <c r="H196">
        <v>0.52500000000000002</v>
      </c>
      <c r="K196">
        <v>2.1900000000000001E-3</v>
      </c>
    </row>
    <row r="197" spans="1:11" x14ac:dyDescent="0.35">
      <c r="A197" t="str">
        <f>references!B$9</f>
        <v>MEY2006</v>
      </c>
      <c r="B197">
        <v>21</v>
      </c>
      <c r="C197">
        <v>25</v>
      </c>
      <c r="D197" t="str">
        <f>references_description!F$14</f>
        <v>SiO2(am)</v>
      </c>
      <c r="E197" t="str">
        <f>references_description!G$19</f>
        <v>K2SO4</v>
      </c>
      <c r="H197">
        <v>0.59499999999999997</v>
      </c>
      <c r="K197">
        <v>2.3E-3</v>
      </c>
    </row>
    <row r="198" spans="1:11" x14ac:dyDescent="0.35">
      <c r="A198" t="str">
        <f>references!B$9</f>
        <v>MEY2006</v>
      </c>
      <c r="B198">
        <v>22</v>
      </c>
      <c r="C198">
        <v>25</v>
      </c>
      <c r="D198" t="str">
        <f>references_description!F$14</f>
        <v>SiO2(am)</v>
      </c>
      <c r="E198" t="str">
        <f>references_description!G$19</f>
        <v>K2SO4</v>
      </c>
      <c r="H198">
        <v>0.66500000000000004</v>
      </c>
      <c r="K198">
        <v>2.33E-3</v>
      </c>
    </row>
    <row r="199" spans="1:11" x14ac:dyDescent="0.35">
      <c r="A199" t="str">
        <f>references!B$9</f>
        <v>MEY2006</v>
      </c>
      <c r="B199">
        <v>23</v>
      </c>
      <c r="C199">
        <v>25</v>
      </c>
      <c r="D199" t="str">
        <f>references_description!F$14</f>
        <v>SiO2(am)</v>
      </c>
      <c r="E199" t="str">
        <f>references_description!G$19</f>
        <v>K2SO4</v>
      </c>
      <c r="H199">
        <v>0</v>
      </c>
      <c r="K199">
        <v>1.8500000000000001E-3</v>
      </c>
    </row>
    <row r="200" spans="1:11" x14ac:dyDescent="0.35">
      <c r="A200" t="str">
        <f>references!B$9</f>
        <v>MEY2006</v>
      </c>
      <c r="B200">
        <v>24</v>
      </c>
      <c r="C200">
        <v>25</v>
      </c>
      <c r="D200" t="str">
        <f>references_description!F$14</f>
        <v>SiO2(am)</v>
      </c>
      <c r="E200" t="str">
        <f>references_description!G$19</f>
        <v>K2SO4</v>
      </c>
      <c r="H200">
        <v>1.7500000000000002E-2</v>
      </c>
      <c r="K200">
        <v>1.8500000000000001E-3</v>
      </c>
    </row>
    <row r="201" spans="1:11" x14ac:dyDescent="0.35">
      <c r="A201" t="str">
        <f>references!B$9</f>
        <v>MEY2006</v>
      </c>
      <c r="B201">
        <v>25</v>
      </c>
      <c r="C201">
        <v>25</v>
      </c>
      <c r="D201" t="str">
        <f>references_description!F$14</f>
        <v>SiO2(am)</v>
      </c>
      <c r="E201" t="str">
        <f>references_description!G$19</f>
        <v>K2SO4</v>
      </c>
      <c r="H201">
        <v>5.2499999999999998E-2</v>
      </c>
      <c r="K201">
        <v>1.8799999999999999E-3</v>
      </c>
    </row>
    <row r="202" spans="1:11" x14ac:dyDescent="0.35">
      <c r="A202" t="str">
        <f>references!B$9</f>
        <v>MEY2006</v>
      </c>
      <c r="B202">
        <v>26</v>
      </c>
      <c r="C202">
        <v>25</v>
      </c>
      <c r="D202" t="str">
        <f>references_description!F$14</f>
        <v>SiO2(am)</v>
      </c>
      <c r="E202" t="str">
        <f>references_description!G$19</f>
        <v>K2SO4</v>
      </c>
      <c r="H202">
        <v>8.7499999999999994E-2</v>
      </c>
      <c r="K202">
        <v>1.92E-3</v>
      </c>
    </row>
    <row r="203" spans="1:11" x14ac:dyDescent="0.35">
      <c r="A203" t="str">
        <f>references!B$9</f>
        <v>MEY2006</v>
      </c>
      <c r="B203">
        <v>27</v>
      </c>
      <c r="C203">
        <v>25</v>
      </c>
      <c r="D203" t="str">
        <f>references_description!F$14</f>
        <v>SiO2(am)</v>
      </c>
      <c r="E203" t="str">
        <f>references_description!G$19</f>
        <v>K2SO4</v>
      </c>
      <c r="H203">
        <v>0.22750000000000001</v>
      </c>
      <c r="K203">
        <v>1.97E-3</v>
      </c>
    </row>
    <row r="204" spans="1:11" x14ac:dyDescent="0.35">
      <c r="A204" t="str">
        <f>references!B$9</f>
        <v>MEY2006</v>
      </c>
      <c r="B204">
        <v>28</v>
      </c>
      <c r="C204">
        <v>25</v>
      </c>
      <c r="D204" t="str">
        <f>references_description!F$14</f>
        <v>SiO2(am)</v>
      </c>
      <c r="E204" t="str">
        <f>references_description!G$19</f>
        <v>K2SO4</v>
      </c>
      <c r="H204">
        <v>0.26250000000000001</v>
      </c>
      <c r="K204">
        <v>2.0200000000000001E-3</v>
      </c>
    </row>
    <row r="205" spans="1:11" x14ac:dyDescent="0.35">
      <c r="A205" t="str">
        <f>references!B$9</f>
        <v>MEY2006</v>
      </c>
      <c r="B205">
        <v>29</v>
      </c>
      <c r="C205">
        <v>25</v>
      </c>
      <c r="D205" t="str">
        <f>references_description!F$14</f>
        <v>SiO2(am)</v>
      </c>
      <c r="E205" t="str">
        <f>references_description!G$19</f>
        <v>K2SO4</v>
      </c>
      <c r="H205">
        <v>0.29749999999999999</v>
      </c>
      <c r="K205">
        <v>2.1299999999999999E-3</v>
      </c>
    </row>
    <row r="206" spans="1:11" x14ac:dyDescent="0.35">
      <c r="A206" t="str">
        <f>references!B$9</f>
        <v>MEY2006</v>
      </c>
      <c r="B206">
        <v>30</v>
      </c>
      <c r="C206">
        <v>25</v>
      </c>
      <c r="D206" t="str">
        <f>references_description!F$14</f>
        <v>SiO2(am)</v>
      </c>
      <c r="E206" t="str">
        <f>references_description!G$19</f>
        <v>K2SO4</v>
      </c>
      <c r="H206">
        <v>0.47249999999999998</v>
      </c>
      <c r="K206">
        <v>2.1800000000000001E-3</v>
      </c>
    </row>
    <row r="207" spans="1:11" x14ac:dyDescent="0.35">
      <c r="A207" t="str">
        <f>references!B$9</f>
        <v>MEY2006</v>
      </c>
      <c r="B207">
        <v>31</v>
      </c>
      <c r="C207">
        <v>25</v>
      </c>
      <c r="D207" t="str">
        <f>references_description!F$14</f>
        <v>SiO2(am)</v>
      </c>
      <c r="E207" t="str">
        <f>references_description!G$19</f>
        <v>K2SO4</v>
      </c>
      <c r="H207">
        <v>0.50749999999999995</v>
      </c>
      <c r="K207">
        <v>2.1800000000000001E-3</v>
      </c>
    </row>
    <row r="208" spans="1:11" x14ac:dyDescent="0.35">
      <c r="A208" t="str">
        <f>references!B$9</f>
        <v>MEY2006</v>
      </c>
      <c r="B208">
        <v>32</v>
      </c>
      <c r="C208">
        <v>25</v>
      </c>
      <c r="D208" t="str">
        <f>references_description!F$14</f>
        <v>SiO2(am)</v>
      </c>
      <c r="E208" t="str">
        <f>references_description!G$19</f>
        <v>K2SO4</v>
      </c>
      <c r="H208">
        <v>0.54249999999999998</v>
      </c>
      <c r="K208">
        <v>2.2100000000000002E-3</v>
      </c>
    </row>
    <row r="209" spans="1:11" x14ac:dyDescent="0.35">
      <c r="A209" t="str">
        <f>references!B$9</f>
        <v>MEY2006</v>
      </c>
      <c r="B209">
        <v>33</v>
      </c>
      <c r="C209">
        <v>25</v>
      </c>
      <c r="D209" t="str">
        <f>references_description!F$14</f>
        <v>SiO2(am)</v>
      </c>
      <c r="E209" t="str">
        <f>references_description!G$19</f>
        <v>K2SO4</v>
      </c>
      <c r="H209">
        <v>0.57750000000000001</v>
      </c>
      <c r="K209">
        <v>2.2699999999999999E-3</v>
      </c>
    </row>
    <row r="210" spans="1:11" hidden="1" x14ac:dyDescent="0.35">
      <c r="A210" t="str">
        <f>references!B$9</f>
        <v>MEY2006</v>
      </c>
      <c r="B210">
        <v>1</v>
      </c>
      <c r="C210">
        <v>25</v>
      </c>
      <c r="D210" t="str">
        <f>references_description!F$14</f>
        <v>SiO2(am)</v>
      </c>
      <c r="E210" t="str">
        <f>references_description!G$20</f>
        <v>NaCl</v>
      </c>
      <c r="F210" t="str">
        <f>references_description!H$20</f>
        <v>CaCl2</v>
      </c>
      <c r="H210">
        <v>0</v>
      </c>
      <c r="I210">
        <v>0</v>
      </c>
      <c r="K210">
        <v>1.8828999999999999E-2</v>
      </c>
    </row>
    <row r="211" spans="1:11" hidden="1" x14ac:dyDescent="0.35">
      <c r="A211" t="str">
        <f>references!B$9</f>
        <v>MEY2006</v>
      </c>
      <c r="B211">
        <v>2</v>
      </c>
      <c r="C211">
        <v>25</v>
      </c>
      <c r="D211" t="str">
        <f>references_description!F$14</f>
        <v>SiO2(am)</v>
      </c>
      <c r="E211" t="str">
        <f>references_description!G$20</f>
        <v>NaCl</v>
      </c>
      <c r="F211" t="str">
        <f>references_description!H$20</f>
        <v>CaCl2</v>
      </c>
      <c r="H211">
        <v>4.5</v>
      </c>
      <c r="I211">
        <v>0.5</v>
      </c>
      <c r="K211">
        <v>5.3359999999999996E-3</v>
      </c>
    </row>
    <row r="212" spans="1:11" hidden="1" x14ac:dyDescent="0.35">
      <c r="A212" t="str">
        <f>references!B$9</f>
        <v>MEY2006</v>
      </c>
      <c r="B212">
        <v>3</v>
      </c>
      <c r="C212">
        <v>25</v>
      </c>
      <c r="D212" t="str">
        <f>references_description!F$14</f>
        <v>SiO2(am)</v>
      </c>
      <c r="E212" t="str">
        <f>references_description!G$20</f>
        <v>NaCl</v>
      </c>
      <c r="F212" t="str">
        <f>references_description!H$20</f>
        <v>CaCl2</v>
      </c>
      <c r="H212">
        <v>3.5</v>
      </c>
      <c r="I212">
        <v>0.5</v>
      </c>
      <c r="K212">
        <v>6.9719999999999999E-3</v>
      </c>
    </row>
    <row r="213" spans="1:11" hidden="1" x14ac:dyDescent="0.35">
      <c r="A213" t="str">
        <f>references!B$9</f>
        <v>MEY2006</v>
      </c>
      <c r="B213">
        <v>4</v>
      </c>
      <c r="C213">
        <v>25</v>
      </c>
      <c r="D213" t="str">
        <f>references_description!F$14</f>
        <v>SiO2(am)</v>
      </c>
      <c r="E213" t="str">
        <f>references_description!G$20</f>
        <v>NaCl</v>
      </c>
      <c r="F213" t="str">
        <f>references_description!H$20</f>
        <v>CaCl2</v>
      </c>
      <c r="H213">
        <v>2.5</v>
      </c>
      <c r="I213">
        <v>0.5</v>
      </c>
      <c r="K213">
        <v>8.2369999999999995E-3</v>
      </c>
    </row>
    <row r="214" spans="1:11" hidden="1" x14ac:dyDescent="0.35">
      <c r="A214" t="str">
        <f>references!B$9</f>
        <v>MEY2006</v>
      </c>
      <c r="B214">
        <v>5</v>
      </c>
      <c r="C214">
        <v>25</v>
      </c>
      <c r="D214" t="str">
        <f>references_description!F$14</f>
        <v>SiO2(am)</v>
      </c>
      <c r="E214" t="str">
        <f>references_description!G$20</f>
        <v>NaCl</v>
      </c>
      <c r="F214" t="str">
        <f>references_description!H$20</f>
        <v>CaCl2</v>
      </c>
      <c r="H214">
        <v>1.5</v>
      </c>
      <c r="I214">
        <v>0.5</v>
      </c>
      <c r="K214">
        <v>1.0156999999999999E-2</v>
      </c>
    </row>
    <row r="215" spans="1:11" hidden="1" x14ac:dyDescent="0.35">
      <c r="A215" t="str">
        <f>references!B$9</f>
        <v>MEY2006</v>
      </c>
      <c r="B215">
        <v>6</v>
      </c>
      <c r="C215">
        <v>25</v>
      </c>
      <c r="D215" t="str">
        <f>references_description!F$14</f>
        <v>SiO2(am)</v>
      </c>
      <c r="E215" t="str">
        <f>references_description!G$20</f>
        <v>NaCl</v>
      </c>
      <c r="F215" t="str">
        <f>references_description!H$20</f>
        <v>CaCl2</v>
      </c>
      <c r="H215">
        <v>0.5</v>
      </c>
      <c r="I215">
        <v>0.5</v>
      </c>
      <c r="K215">
        <v>1.2702E-2</v>
      </c>
    </row>
    <row r="216" spans="1:11" hidden="1" x14ac:dyDescent="0.35">
      <c r="A216" t="str">
        <f>references!B$9</f>
        <v>MEY2006</v>
      </c>
      <c r="B216">
        <v>7</v>
      </c>
      <c r="C216">
        <v>25</v>
      </c>
      <c r="D216" t="str">
        <f>references_description!F$14</f>
        <v>SiO2(am)</v>
      </c>
      <c r="E216" t="str">
        <f>references_description!G$20</f>
        <v>NaCl</v>
      </c>
      <c r="F216" t="str">
        <f>references_description!H$20</f>
        <v>CaCl2</v>
      </c>
      <c r="H216">
        <v>3</v>
      </c>
      <c r="I216">
        <v>1</v>
      </c>
      <c r="K216">
        <v>5.4910000000000002E-3</v>
      </c>
    </row>
    <row r="217" spans="1:11" hidden="1" x14ac:dyDescent="0.35">
      <c r="A217" t="str">
        <f>references!B$9</f>
        <v>MEY2006</v>
      </c>
      <c r="B217">
        <v>8</v>
      </c>
      <c r="C217">
        <v>25</v>
      </c>
      <c r="D217" t="str">
        <f>references_description!F$14</f>
        <v>SiO2(am)</v>
      </c>
      <c r="E217" t="str">
        <f>references_description!G$20</f>
        <v>NaCl</v>
      </c>
      <c r="F217" t="str">
        <f>references_description!H$20</f>
        <v>CaCl2</v>
      </c>
      <c r="H217">
        <v>2</v>
      </c>
      <c r="I217">
        <v>1</v>
      </c>
      <c r="K217">
        <v>6.672E-3</v>
      </c>
    </row>
    <row r="218" spans="1:11" hidden="1" x14ac:dyDescent="0.35">
      <c r="A218" t="str">
        <f>references!B$9</f>
        <v>MEY2006</v>
      </c>
      <c r="B218">
        <v>9</v>
      </c>
      <c r="C218">
        <v>25</v>
      </c>
      <c r="D218" t="str">
        <f>references_description!F$14</f>
        <v>SiO2(am)</v>
      </c>
      <c r="E218" t="str">
        <f>references_description!G$20</f>
        <v>NaCl</v>
      </c>
      <c r="F218" t="str">
        <f>references_description!H$20</f>
        <v>CaCl2</v>
      </c>
      <c r="H218">
        <v>1</v>
      </c>
      <c r="I218">
        <v>1</v>
      </c>
      <c r="K218">
        <v>8.5760000000000003E-3</v>
      </c>
    </row>
    <row r="219" spans="1:11" hidden="1" x14ac:dyDescent="0.35">
      <c r="A219" t="str">
        <f>references!B$9</f>
        <v>MEY2006</v>
      </c>
      <c r="B219">
        <v>10</v>
      </c>
      <c r="C219">
        <v>25</v>
      </c>
      <c r="D219" t="str">
        <f>references_description!F$14</f>
        <v>SiO2(am)</v>
      </c>
      <c r="E219" t="str">
        <f>references_description!G$20</f>
        <v>NaCl</v>
      </c>
      <c r="F219" t="str">
        <f>references_description!H$20</f>
        <v>CaCl2</v>
      </c>
      <c r="H219">
        <v>2.5</v>
      </c>
      <c r="I219">
        <v>1.5</v>
      </c>
      <c r="K219">
        <v>4.6870000000000002E-3</v>
      </c>
    </row>
    <row r="220" spans="1:11" hidden="1" x14ac:dyDescent="0.35">
      <c r="A220" t="str">
        <f>references!B$9</f>
        <v>MEY2006</v>
      </c>
      <c r="B220">
        <v>11</v>
      </c>
      <c r="C220">
        <v>25</v>
      </c>
      <c r="D220" t="str">
        <f>references_description!F$14</f>
        <v>SiO2(am)</v>
      </c>
      <c r="E220" t="str">
        <f>references_description!G$20</f>
        <v>NaCl</v>
      </c>
      <c r="F220" t="str">
        <f>references_description!H$20</f>
        <v>CaCl2</v>
      </c>
      <c r="H220">
        <v>1.5</v>
      </c>
      <c r="I220">
        <v>1.5</v>
      </c>
      <c r="K220">
        <v>5.1250000000000002E-3</v>
      </c>
    </row>
    <row r="221" spans="1:11" hidden="1" x14ac:dyDescent="0.35">
      <c r="A221" t="str">
        <f>references!B$9</f>
        <v>MEY2006</v>
      </c>
      <c r="B221">
        <v>12</v>
      </c>
      <c r="C221">
        <v>25</v>
      </c>
      <c r="D221" t="str">
        <f>references_description!F$14</f>
        <v>SiO2(am)</v>
      </c>
      <c r="E221" t="str">
        <f>references_description!G$20</f>
        <v>NaCl</v>
      </c>
      <c r="F221" t="str">
        <f>references_description!H$20</f>
        <v>CaCl2</v>
      </c>
      <c r="H221">
        <v>0.5</v>
      </c>
      <c r="I221">
        <v>1.5</v>
      </c>
      <c r="K221">
        <v>6.2129999999999998E-3</v>
      </c>
    </row>
    <row r="222" spans="1:11" hidden="1" x14ac:dyDescent="0.35">
      <c r="A222" t="str">
        <f>references!B$9</f>
        <v>MEY2006</v>
      </c>
      <c r="B222">
        <v>13</v>
      </c>
      <c r="C222">
        <v>25</v>
      </c>
      <c r="D222" t="str">
        <f>references_description!F$14</f>
        <v>SiO2(am)</v>
      </c>
      <c r="E222" t="str">
        <f>references_description!G$20</f>
        <v>NaCl</v>
      </c>
      <c r="F222" t="str">
        <f>references_description!H$20</f>
        <v>CaCl2</v>
      </c>
      <c r="H222">
        <v>2</v>
      </c>
      <c r="I222">
        <v>2</v>
      </c>
      <c r="K222">
        <v>4.215E-3</v>
      </c>
    </row>
    <row r="223" spans="1:11" hidden="1" x14ac:dyDescent="0.35">
      <c r="A223" t="str">
        <f>references!B$9</f>
        <v>MEY2006</v>
      </c>
      <c r="B223">
        <v>14</v>
      </c>
      <c r="C223">
        <v>25</v>
      </c>
      <c r="D223" t="str">
        <f>references_description!F$14</f>
        <v>SiO2(am)</v>
      </c>
      <c r="E223" t="str">
        <f>references_description!G$20</f>
        <v>NaCl</v>
      </c>
      <c r="F223" t="str">
        <f>references_description!H$20</f>
        <v>CaCl2</v>
      </c>
      <c r="H223">
        <v>1</v>
      </c>
      <c r="I223">
        <v>2</v>
      </c>
      <c r="K223">
        <v>4.248E-3</v>
      </c>
    </row>
    <row r="224" spans="1:11" hidden="1" x14ac:dyDescent="0.35">
      <c r="A224" t="str">
        <f>references!B$9</f>
        <v>MEY2006</v>
      </c>
      <c r="B224">
        <v>15</v>
      </c>
      <c r="C224">
        <v>25</v>
      </c>
      <c r="D224" t="str">
        <f>references_description!F$14</f>
        <v>SiO2(am)</v>
      </c>
      <c r="E224" t="str">
        <f>references_description!G$20</f>
        <v>NaCl</v>
      </c>
      <c r="F224" t="str">
        <f>references_description!H$20</f>
        <v>CaCl2</v>
      </c>
      <c r="H224">
        <v>1.5</v>
      </c>
      <c r="I224">
        <v>2.5</v>
      </c>
      <c r="K224">
        <v>2.7729999999999999E-3</v>
      </c>
    </row>
    <row r="225" spans="1:11" hidden="1" x14ac:dyDescent="0.35">
      <c r="A225" t="str">
        <f>references!B$9</f>
        <v>MEY2006</v>
      </c>
      <c r="B225">
        <v>16</v>
      </c>
      <c r="C225">
        <v>25</v>
      </c>
      <c r="D225" t="str">
        <f>references_description!F$14</f>
        <v>SiO2(am)</v>
      </c>
      <c r="E225" t="str">
        <f>references_description!G$20</f>
        <v>NaCl</v>
      </c>
      <c r="F225" t="str">
        <f>references_description!H$20</f>
        <v>CaCl2</v>
      </c>
      <c r="H225">
        <v>0.5</v>
      </c>
      <c r="I225">
        <v>2.5</v>
      </c>
      <c r="K225">
        <v>3.2299999999999998E-3</v>
      </c>
    </row>
    <row r="226" spans="1:11" hidden="1" x14ac:dyDescent="0.35">
      <c r="A226" t="str">
        <f>references!B$9</f>
        <v>MEY2006</v>
      </c>
      <c r="B226">
        <v>17</v>
      </c>
      <c r="C226">
        <v>25</v>
      </c>
      <c r="D226" t="str">
        <f>references_description!F$14</f>
        <v>SiO2(am)</v>
      </c>
      <c r="E226" t="str">
        <f>references_description!G$20</f>
        <v>NaCl</v>
      </c>
      <c r="F226" t="str">
        <f>references_description!H$20</f>
        <v>CaCl2</v>
      </c>
      <c r="H226">
        <v>1</v>
      </c>
      <c r="I226">
        <v>3</v>
      </c>
      <c r="K226">
        <v>2.0500000000000002E-3</v>
      </c>
    </row>
    <row r="227" spans="1:11" hidden="1" x14ac:dyDescent="0.35">
      <c r="A227" t="str">
        <f>references!B$9</f>
        <v>MEY2006</v>
      </c>
      <c r="B227">
        <v>18</v>
      </c>
      <c r="C227">
        <v>25</v>
      </c>
      <c r="D227" t="str">
        <f>references_description!F$14</f>
        <v>SiO2(am)</v>
      </c>
      <c r="E227" t="str">
        <f>references_description!G$20</f>
        <v>NaCl</v>
      </c>
      <c r="F227" t="str">
        <f>references_description!H$20</f>
        <v>CaCl2</v>
      </c>
      <c r="H227">
        <v>0.5</v>
      </c>
      <c r="I227">
        <v>3.5</v>
      </c>
      <c r="K227">
        <v>1.5889999999999999E-3</v>
      </c>
    </row>
    <row r="228" spans="1:11" hidden="1" x14ac:dyDescent="0.35">
      <c r="A228" t="str">
        <f>references!B$9</f>
        <v>MEY2006</v>
      </c>
      <c r="B228">
        <v>1</v>
      </c>
      <c r="C228">
        <v>25</v>
      </c>
      <c r="D228" t="str">
        <f>references_description!F$14</f>
        <v>SiO2(am)</v>
      </c>
      <c r="E228" t="str">
        <f>references_description!G$22</f>
        <v>KCl</v>
      </c>
      <c r="F228" t="str">
        <f>references_description!H$22</f>
        <v>CaCl2</v>
      </c>
      <c r="H228">
        <v>0</v>
      </c>
      <c r="I228">
        <v>0</v>
      </c>
      <c r="K228">
        <v>1.8896E-3</v>
      </c>
    </row>
    <row r="229" spans="1:11" hidden="1" x14ac:dyDescent="0.35">
      <c r="A229" t="str">
        <f>references!B$9</f>
        <v>MEY2006</v>
      </c>
      <c r="B229">
        <v>2</v>
      </c>
      <c r="C229">
        <v>25</v>
      </c>
      <c r="D229" t="str">
        <f>references_description!F$14</f>
        <v>SiO2(am)</v>
      </c>
      <c r="E229" t="str">
        <f>references_description!G$22</f>
        <v>KCl</v>
      </c>
      <c r="F229" t="str">
        <f>references_description!H$22</f>
        <v>CaCl2</v>
      </c>
      <c r="H229">
        <v>3.5</v>
      </c>
      <c r="I229">
        <v>0.5</v>
      </c>
      <c r="K229">
        <v>1.2361E-3</v>
      </c>
    </row>
    <row r="230" spans="1:11" hidden="1" x14ac:dyDescent="0.35">
      <c r="A230" t="str">
        <f>references!B$9</f>
        <v>MEY2006</v>
      </c>
      <c r="B230">
        <v>3</v>
      </c>
      <c r="C230">
        <v>25</v>
      </c>
      <c r="D230" t="str">
        <f>references_description!F$14</f>
        <v>SiO2(am)</v>
      </c>
      <c r="E230" t="str">
        <f>references_description!G$22</f>
        <v>KCl</v>
      </c>
      <c r="F230" t="str">
        <f>references_description!H$22</f>
        <v>CaCl2</v>
      </c>
      <c r="H230">
        <v>3</v>
      </c>
      <c r="I230">
        <v>0.5</v>
      </c>
      <c r="K230">
        <v>1.2589999999999999E-3</v>
      </c>
    </row>
    <row r="231" spans="1:11" hidden="1" x14ac:dyDescent="0.35">
      <c r="A231" t="str">
        <f>references!B$9</f>
        <v>MEY2006</v>
      </c>
      <c r="B231">
        <v>4</v>
      </c>
      <c r="C231">
        <v>25</v>
      </c>
      <c r="D231" t="str">
        <f>references_description!F$14</f>
        <v>SiO2(am)</v>
      </c>
      <c r="E231" t="str">
        <f>references_description!G$22</f>
        <v>KCl</v>
      </c>
      <c r="F231" t="str">
        <f>references_description!H$22</f>
        <v>CaCl2</v>
      </c>
      <c r="H231">
        <v>2.5</v>
      </c>
      <c r="I231">
        <v>0.5</v>
      </c>
      <c r="K231">
        <v>1.2734000000000001E-3</v>
      </c>
    </row>
    <row r="232" spans="1:11" hidden="1" x14ac:dyDescent="0.35">
      <c r="A232" t="str">
        <f>references!B$9</f>
        <v>MEY2006</v>
      </c>
      <c r="B232">
        <v>5</v>
      </c>
      <c r="C232">
        <v>25</v>
      </c>
      <c r="D232" t="str">
        <f>references_description!F$14</f>
        <v>SiO2(am)</v>
      </c>
      <c r="E232" t="str">
        <f>references_description!G$22</f>
        <v>KCl</v>
      </c>
      <c r="F232" t="str">
        <f>references_description!H$22</f>
        <v>CaCl2</v>
      </c>
      <c r="H232">
        <v>2</v>
      </c>
      <c r="I232">
        <v>0.5</v>
      </c>
      <c r="K232">
        <v>1.3599E-3</v>
      </c>
    </row>
    <row r="233" spans="1:11" hidden="1" x14ac:dyDescent="0.35">
      <c r="A233" t="str">
        <f>references!B$9</f>
        <v>MEY2006</v>
      </c>
      <c r="B233">
        <v>6</v>
      </c>
      <c r="C233">
        <v>25</v>
      </c>
      <c r="D233" t="str">
        <f>references_description!F$14</f>
        <v>SiO2(am)</v>
      </c>
      <c r="E233" t="str">
        <f>references_description!G$22</f>
        <v>KCl</v>
      </c>
      <c r="F233" t="str">
        <f>references_description!H$22</f>
        <v>CaCl2</v>
      </c>
      <c r="H233">
        <v>1.5</v>
      </c>
      <c r="I233">
        <v>0.5</v>
      </c>
      <c r="K233">
        <v>1.3760999999999999E-3</v>
      </c>
    </row>
    <row r="234" spans="1:11" hidden="1" x14ac:dyDescent="0.35">
      <c r="A234" t="str">
        <f>references!B$9</f>
        <v>MEY2006</v>
      </c>
      <c r="B234">
        <v>7</v>
      </c>
      <c r="C234">
        <v>25</v>
      </c>
      <c r="D234" t="str">
        <f>references_description!F$14</f>
        <v>SiO2(am)</v>
      </c>
      <c r="E234" t="str">
        <f>references_description!G$22</f>
        <v>KCl</v>
      </c>
      <c r="F234" t="str">
        <f>references_description!H$22</f>
        <v>CaCl2</v>
      </c>
      <c r="H234">
        <v>0.5</v>
      </c>
      <c r="I234">
        <v>0.5</v>
      </c>
      <c r="K234">
        <v>1.4086999999999999E-3</v>
      </c>
    </row>
    <row r="235" spans="1:11" hidden="1" x14ac:dyDescent="0.35">
      <c r="A235" t="str">
        <f>references!B$9</f>
        <v>MEY2006</v>
      </c>
      <c r="B235">
        <v>8</v>
      </c>
      <c r="C235">
        <v>25</v>
      </c>
      <c r="D235" t="str">
        <f>references_description!F$14</f>
        <v>SiO2(am)</v>
      </c>
      <c r="E235" t="str">
        <f>references_description!G$22</f>
        <v>KCl</v>
      </c>
      <c r="F235" t="str">
        <f>references_description!H$22</f>
        <v>CaCl2</v>
      </c>
      <c r="H235">
        <v>2.5</v>
      </c>
      <c r="I235">
        <v>1</v>
      </c>
      <c r="K235">
        <v>9.9789999999999992E-4</v>
      </c>
    </row>
    <row r="236" spans="1:11" hidden="1" x14ac:dyDescent="0.35">
      <c r="A236" t="str">
        <f>references!B$9</f>
        <v>MEY2006</v>
      </c>
      <c r="B236">
        <v>9</v>
      </c>
      <c r="C236">
        <v>25</v>
      </c>
      <c r="D236" t="str">
        <f>references_description!F$14</f>
        <v>SiO2(am)</v>
      </c>
      <c r="E236" t="str">
        <f>references_description!G$22</f>
        <v>KCl</v>
      </c>
      <c r="F236" t="str">
        <f>references_description!H$22</f>
        <v>CaCl2</v>
      </c>
      <c r="H236">
        <v>1.5</v>
      </c>
      <c r="I236">
        <v>1</v>
      </c>
      <c r="K236">
        <v>9.7830000000000009E-4</v>
      </c>
    </row>
    <row r="237" spans="1:11" hidden="1" x14ac:dyDescent="0.35">
      <c r="A237" t="str">
        <f>references!B$9</f>
        <v>MEY2006</v>
      </c>
      <c r="B237">
        <v>10</v>
      </c>
      <c r="C237">
        <v>25</v>
      </c>
      <c r="D237" t="str">
        <f>references_description!F$14</f>
        <v>SiO2(am)</v>
      </c>
      <c r="E237" t="str">
        <f>references_description!G$22</f>
        <v>KCl</v>
      </c>
      <c r="F237" t="str">
        <f>references_description!H$22</f>
        <v>CaCl2</v>
      </c>
      <c r="H237">
        <v>1</v>
      </c>
      <c r="I237">
        <v>1</v>
      </c>
      <c r="K237">
        <v>1.0237E-3</v>
      </c>
    </row>
    <row r="238" spans="1:11" hidden="1" x14ac:dyDescent="0.35">
      <c r="A238" t="str">
        <f>references!B$9</f>
        <v>MEY2006</v>
      </c>
      <c r="B238">
        <v>11</v>
      </c>
      <c r="C238">
        <v>25</v>
      </c>
      <c r="D238" t="str">
        <f>references_description!F$14</f>
        <v>SiO2(am)</v>
      </c>
      <c r="E238" t="str">
        <f>references_description!G$22</f>
        <v>KCl</v>
      </c>
      <c r="F238" t="str">
        <f>references_description!H$22</f>
        <v>CaCl2</v>
      </c>
      <c r="H238">
        <v>0.5</v>
      </c>
      <c r="I238">
        <v>1</v>
      </c>
      <c r="K238">
        <v>1.0418000000000001E-3</v>
      </c>
    </row>
    <row r="239" spans="1:11" hidden="1" x14ac:dyDescent="0.35">
      <c r="A239" t="str">
        <f>references!B$9</f>
        <v>MEY2006</v>
      </c>
      <c r="B239">
        <v>12</v>
      </c>
      <c r="C239">
        <v>25</v>
      </c>
      <c r="D239" t="str">
        <f>references_description!F$14</f>
        <v>SiO2(am)</v>
      </c>
      <c r="E239" t="str">
        <f>references_description!G$22</f>
        <v>KCl</v>
      </c>
      <c r="F239" t="str">
        <f>references_description!H$22</f>
        <v>CaCl2</v>
      </c>
      <c r="H239">
        <v>2</v>
      </c>
      <c r="I239">
        <v>1.5</v>
      </c>
      <c r="K239">
        <v>7.4830000000000003E-4</v>
      </c>
    </row>
    <row r="240" spans="1:11" hidden="1" x14ac:dyDescent="0.35">
      <c r="A240" t="str">
        <f>references!B$9</f>
        <v>MEY2006</v>
      </c>
      <c r="B240">
        <v>13</v>
      </c>
      <c r="C240">
        <v>25</v>
      </c>
      <c r="D240" t="str">
        <f>references_description!F$14</f>
        <v>SiO2(am)</v>
      </c>
      <c r="E240" t="str">
        <f>references_description!G$22</f>
        <v>KCl</v>
      </c>
      <c r="F240" t="str">
        <f>references_description!H$22</f>
        <v>CaCl2</v>
      </c>
      <c r="H240">
        <v>1</v>
      </c>
      <c r="I240">
        <v>1.5</v>
      </c>
      <c r="K240">
        <v>7.5639999999999995E-4</v>
      </c>
    </row>
    <row r="241" spans="1:11" hidden="1" x14ac:dyDescent="0.35">
      <c r="A241" t="str">
        <f>references!B$9</f>
        <v>MEY2006</v>
      </c>
      <c r="B241">
        <v>14</v>
      </c>
      <c r="C241">
        <v>25</v>
      </c>
      <c r="D241" t="str">
        <f>references_description!F$14</f>
        <v>SiO2(am)</v>
      </c>
      <c r="E241" t="str">
        <f>references_description!G$22</f>
        <v>KCl</v>
      </c>
      <c r="F241" t="str">
        <f>references_description!H$22</f>
        <v>CaCl2</v>
      </c>
      <c r="H241">
        <v>1.5</v>
      </c>
      <c r="I241">
        <v>2</v>
      </c>
      <c r="K241">
        <v>5.0029999999999996E-4</v>
      </c>
    </row>
    <row r="242" spans="1:11" hidden="1" x14ac:dyDescent="0.35">
      <c r="A242" t="str">
        <f>references!B$9</f>
        <v>MEY2006</v>
      </c>
      <c r="B242">
        <v>15</v>
      </c>
      <c r="C242">
        <v>25</v>
      </c>
      <c r="D242" t="str">
        <f>references_description!F$14</f>
        <v>SiO2(am)</v>
      </c>
      <c r="E242" t="str">
        <f>references_description!G$22</f>
        <v>KCl</v>
      </c>
      <c r="F242" t="str">
        <f>references_description!H$22</f>
        <v>CaCl2</v>
      </c>
      <c r="H242">
        <v>1</v>
      </c>
      <c r="I242">
        <v>2</v>
      </c>
      <c r="K242">
        <v>5.5049999999999999E-4</v>
      </c>
    </row>
    <row r="243" spans="1:11" hidden="1" x14ac:dyDescent="0.35">
      <c r="A243" t="str">
        <f>references!B$9</f>
        <v>MEY2006</v>
      </c>
      <c r="B243">
        <v>16</v>
      </c>
      <c r="C243">
        <v>25</v>
      </c>
      <c r="D243" t="str">
        <f>references_description!F$14</f>
        <v>SiO2(am)</v>
      </c>
      <c r="E243" t="str">
        <f>references_description!G$22</f>
        <v>KCl</v>
      </c>
      <c r="F243" t="str">
        <f>references_description!H$22</f>
        <v>CaCl2</v>
      </c>
      <c r="H243">
        <v>0.5</v>
      </c>
      <c r="I243">
        <v>2</v>
      </c>
      <c r="K243">
        <v>5.4969999999999997E-4</v>
      </c>
    </row>
    <row r="244" spans="1:11" hidden="1" x14ac:dyDescent="0.35">
      <c r="A244" t="str">
        <f>references!B$9</f>
        <v>MEY2006</v>
      </c>
      <c r="B244">
        <v>17</v>
      </c>
      <c r="C244">
        <v>25</v>
      </c>
      <c r="D244" t="str">
        <f>references_description!F$14</f>
        <v>SiO2(am)</v>
      </c>
      <c r="E244" t="str">
        <f>references_description!G$22</f>
        <v>KCl</v>
      </c>
      <c r="F244" t="str">
        <f>references_description!H$22</f>
        <v>CaCl2</v>
      </c>
      <c r="H244">
        <v>1</v>
      </c>
      <c r="I244">
        <v>2.5</v>
      </c>
      <c r="K244">
        <v>4.0240000000000002E-4</v>
      </c>
    </row>
    <row r="245" spans="1:11" hidden="1" x14ac:dyDescent="0.35">
      <c r="A245" t="str">
        <f>references!B$9</f>
        <v>MEY2006</v>
      </c>
      <c r="B245">
        <v>18</v>
      </c>
      <c r="C245">
        <v>25</v>
      </c>
      <c r="D245" t="str">
        <f>references_description!F$14</f>
        <v>SiO2(am)</v>
      </c>
      <c r="E245" t="str">
        <f>references_description!G$22</f>
        <v>KCl</v>
      </c>
      <c r="F245" t="str">
        <f>references_description!H$22</f>
        <v>CaCl2</v>
      </c>
      <c r="H245">
        <v>0.5</v>
      </c>
      <c r="I245">
        <v>3</v>
      </c>
      <c r="K245">
        <v>2.7540000000000003E-4</v>
      </c>
    </row>
    <row r="246" spans="1:11" x14ac:dyDescent="0.35">
      <c r="A246" t="str">
        <f>references!B$9</f>
        <v>MEY2006</v>
      </c>
      <c r="B246">
        <v>1</v>
      </c>
      <c r="C246">
        <v>25</v>
      </c>
      <c r="D246" t="str">
        <f>references_description!F$14</f>
        <v>SiO2(am)</v>
      </c>
      <c r="E246" t="str">
        <f>references_description!G$21</f>
        <v>NaCl</v>
      </c>
      <c r="F246" t="str">
        <f>references_description!H$21</f>
        <v>MgCl2</v>
      </c>
      <c r="H246">
        <v>0</v>
      </c>
      <c r="I246">
        <v>0</v>
      </c>
      <c r="K246">
        <v>1.9375E-3</v>
      </c>
    </row>
    <row r="247" spans="1:11" x14ac:dyDescent="0.35">
      <c r="A247" t="str">
        <f>references!B$9</f>
        <v>MEY2006</v>
      </c>
      <c r="B247">
        <v>2</v>
      </c>
      <c r="C247">
        <v>25</v>
      </c>
      <c r="D247" t="str">
        <f>references_description!F$14</f>
        <v>SiO2(am)</v>
      </c>
      <c r="E247" t="str">
        <f>references_description!G$21</f>
        <v>NaCl</v>
      </c>
      <c r="F247" t="str">
        <f>references_description!H$21</f>
        <v>MgCl2</v>
      </c>
      <c r="H247">
        <v>3.9839000000000002</v>
      </c>
      <c r="I247">
        <v>0.2135</v>
      </c>
      <c r="K247">
        <v>8.0690000000000004E-4</v>
      </c>
    </row>
    <row r="248" spans="1:11" x14ac:dyDescent="0.35">
      <c r="A248" t="str">
        <f>references!B$9</f>
        <v>MEY2006</v>
      </c>
      <c r="B248">
        <v>3</v>
      </c>
      <c r="C248">
        <v>25</v>
      </c>
      <c r="D248" t="str">
        <f>references_description!F$14</f>
        <v>SiO2(am)</v>
      </c>
      <c r="E248" t="str">
        <f>references_description!G$21</f>
        <v>NaCl</v>
      </c>
      <c r="F248" t="str">
        <f>references_description!H$21</f>
        <v>MgCl2</v>
      </c>
      <c r="H248">
        <v>4.0224000000000002</v>
      </c>
      <c r="I248">
        <v>0.39140000000000003</v>
      </c>
      <c r="K248">
        <v>7.0819999999999998E-4</v>
      </c>
    </row>
    <row r="249" spans="1:11" x14ac:dyDescent="0.35">
      <c r="A249" t="str">
        <f>references!B$9</f>
        <v>MEY2006</v>
      </c>
      <c r="B249">
        <v>4</v>
      </c>
      <c r="C249">
        <v>25</v>
      </c>
      <c r="D249" t="str">
        <f>references_description!F$14</f>
        <v>SiO2(am)</v>
      </c>
      <c r="E249" t="str">
        <f>references_description!G$21</f>
        <v>NaCl</v>
      </c>
      <c r="F249" t="str">
        <f>references_description!H$21</f>
        <v>MgCl2</v>
      </c>
      <c r="H249">
        <v>4.0045000000000002</v>
      </c>
      <c r="I249">
        <v>0.60009999999999997</v>
      </c>
      <c r="K249">
        <v>6.0800000000000003E-4</v>
      </c>
    </row>
    <row r="250" spans="1:11" x14ac:dyDescent="0.35">
      <c r="A250" t="str">
        <f>references!B$9</f>
        <v>MEY2006</v>
      </c>
      <c r="B250">
        <v>5</v>
      </c>
      <c r="C250">
        <v>25</v>
      </c>
      <c r="D250" t="str">
        <f>references_description!F$14</f>
        <v>SiO2(am)</v>
      </c>
      <c r="E250" t="str">
        <f>references_description!G$21</f>
        <v>NaCl</v>
      </c>
      <c r="F250" t="str">
        <f>references_description!H$21</f>
        <v>MgCl2</v>
      </c>
      <c r="H250">
        <v>3.0506000000000002</v>
      </c>
      <c r="I250">
        <v>0.1953</v>
      </c>
      <c r="K250">
        <v>9.4339999999999995E-4</v>
      </c>
    </row>
    <row r="251" spans="1:11" x14ac:dyDescent="0.35">
      <c r="A251" t="str">
        <f>references!B$9</f>
        <v>MEY2006</v>
      </c>
      <c r="B251">
        <v>6</v>
      </c>
      <c r="C251">
        <v>25</v>
      </c>
      <c r="D251" t="str">
        <f>references_description!F$14</f>
        <v>SiO2(am)</v>
      </c>
      <c r="E251" t="str">
        <f>references_description!G$21</f>
        <v>NaCl</v>
      </c>
      <c r="F251" t="str">
        <f>references_description!H$21</f>
        <v>MgCl2</v>
      </c>
      <c r="H251">
        <v>2.9944999999999999</v>
      </c>
      <c r="I251">
        <v>0.39900000000000002</v>
      </c>
      <c r="K251">
        <v>8.3659999999999995E-4</v>
      </c>
    </row>
    <row r="252" spans="1:11" x14ac:dyDescent="0.35">
      <c r="A252" t="str">
        <f>references!B$9</f>
        <v>MEY2006</v>
      </c>
      <c r="B252">
        <v>7</v>
      </c>
      <c r="C252">
        <v>25</v>
      </c>
      <c r="D252" t="str">
        <f>references_description!F$14</f>
        <v>SiO2(am)</v>
      </c>
      <c r="E252" t="str">
        <f>references_description!G$21</f>
        <v>NaCl</v>
      </c>
      <c r="F252" t="str">
        <f>references_description!H$21</f>
        <v>MgCl2</v>
      </c>
      <c r="H252">
        <v>2.9996</v>
      </c>
      <c r="I252">
        <v>0.59860000000000002</v>
      </c>
      <c r="K252">
        <v>7.3620000000000001E-4</v>
      </c>
    </row>
    <row r="253" spans="1:11" x14ac:dyDescent="0.35">
      <c r="A253" t="str">
        <f>references!B$9</f>
        <v>MEY2006</v>
      </c>
      <c r="B253">
        <v>8</v>
      </c>
      <c r="C253">
        <v>25</v>
      </c>
      <c r="D253" t="str">
        <f>references_description!F$14</f>
        <v>SiO2(am)</v>
      </c>
      <c r="E253" t="str">
        <f>references_description!G$21</f>
        <v>NaCl</v>
      </c>
      <c r="F253" t="str">
        <f>references_description!H$21</f>
        <v>MgCl2</v>
      </c>
      <c r="H253">
        <v>2</v>
      </c>
      <c r="I253">
        <v>0.2009</v>
      </c>
      <c r="K253">
        <v>1.1739000000000001E-3</v>
      </c>
    </row>
    <row r="254" spans="1:11" x14ac:dyDescent="0.35">
      <c r="A254" t="str">
        <f>references!B$9</f>
        <v>MEY2006</v>
      </c>
      <c r="B254">
        <v>9</v>
      </c>
      <c r="C254">
        <v>25</v>
      </c>
      <c r="D254" t="str">
        <f>references_description!F$14</f>
        <v>SiO2(am)</v>
      </c>
      <c r="E254" t="str">
        <f>references_description!G$21</f>
        <v>NaCl</v>
      </c>
      <c r="F254" t="str">
        <f>references_description!H$21</f>
        <v>MgCl2</v>
      </c>
      <c r="H254">
        <v>2.0085000000000002</v>
      </c>
      <c r="I254">
        <v>0.40110000000000001</v>
      </c>
      <c r="K254">
        <v>1.0114E-3</v>
      </c>
    </row>
    <row r="255" spans="1:11" x14ac:dyDescent="0.35">
      <c r="A255" t="str">
        <f>references!B$9</f>
        <v>MEY2006</v>
      </c>
      <c r="B255">
        <v>10</v>
      </c>
      <c r="C255">
        <v>25</v>
      </c>
      <c r="D255" t="str">
        <f>references_description!F$14</f>
        <v>SiO2(am)</v>
      </c>
      <c r="E255" t="str">
        <f>references_description!G$21</f>
        <v>NaCl</v>
      </c>
      <c r="F255" t="str">
        <f>references_description!H$21</f>
        <v>MgCl2</v>
      </c>
      <c r="H255">
        <v>2.0007999999999999</v>
      </c>
      <c r="I255">
        <v>0.60099999999999998</v>
      </c>
      <c r="K255">
        <v>8.8290000000000005E-4</v>
      </c>
    </row>
    <row r="256" spans="1:11" x14ac:dyDescent="0.35">
      <c r="A256" t="str">
        <f>references!B$9</f>
        <v>MEY2006</v>
      </c>
      <c r="B256">
        <v>11</v>
      </c>
      <c r="C256">
        <v>25</v>
      </c>
      <c r="D256" t="str">
        <f>references_description!F$14</f>
        <v>SiO2(am)</v>
      </c>
      <c r="E256" t="str">
        <f>references_description!G$21</f>
        <v>NaCl</v>
      </c>
      <c r="F256" t="str">
        <f>references_description!H$21</f>
        <v>MgCl2</v>
      </c>
      <c r="H256">
        <v>2.0011000000000001</v>
      </c>
      <c r="I256">
        <v>0.80220000000000002</v>
      </c>
      <c r="K256">
        <v>8.0550000000000001E-4</v>
      </c>
    </row>
    <row r="257" spans="1:11" x14ac:dyDescent="0.35">
      <c r="A257" t="str">
        <f>references!B$9</f>
        <v>MEY2006</v>
      </c>
      <c r="B257">
        <v>12</v>
      </c>
      <c r="C257">
        <v>25</v>
      </c>
      <c r="D257" t="str">
        <f>references_description!F$14</f>
        <v>SiO2(am)</v>
      </c>
      <c r="E257" t="str">
        <f>references_description!G$21</f>
        <v>NaCl</v>
      </c>
      <c r="F257" t="str">
        <f>references_description!H$21</f>
        <v>MgCl2</v>
      </c>
      <c r="H257">
        <v>2.0024000000000002</v>
      </c>
      <c r="I257">
        <v>1.0014000000000001</v>
      </c>
      <c r="K257">
        <v>7.0160000000000003E-4</v>
      </c>
    </row>
    <row r="258" spans="1:11" x14ac:dyDescent="0.35">
      <c r="A258" t="str">
        <f>references!B$9</f>
        <v>MEY2006</v>
      </c>
      <c r="B258">
        <v>13</v>
      </c>
      <c r="C258">
        <v>25</v>
      </c>
      <c r="D258" t="str">
        <f>references_description!F$14</f>
        <v>SiO2(am)</v>
      </c>
      <c r="E258" t="str">
        <f>references_description!G$21</f>
        <v>NaCl</v>
      </c>
      <c r="F258" t="str">
        <f>references_description!H$21</f>
        <v>MgCl2</v>
      </c>
      <c r="H258">
        <v>0.99770000000000003</v>
      </c>
      <c r="I258">
        <v>0.19819999999999999</v>
      </c>
      <c r="K258">
        <v>1.3675E-3</v>
      </c>
    </row>
    <row r="259" spans="1:11" x14ac:dyDescent="0.35">
      <c r="A259" t="str">
        <f>references!B$9</f>
        <v>MEY2006</v>
      </c>
      <c r="B259">
        <v>14</v>
      </c>
      <c r="C259">
        <v>25</v>
      </c>
      <c r="D259" t="str">
        <f>references_description!F$14</f>
        <v>SiO2(am)</v>
      </c>
      <c r="E259" t="str">
        <f>references_description!G$21</f>
        <v>NaCl</v>
      </c>
      <c r="F259" t="str">
        <f>references_description!H$21</f>
        <v>MgCl2</v>
      </c>
      <c r="H259">
        <v>1.0017</v>
      </c>
      <c r="I259">
        <v>0.39910000000000001</v>
      </c>
      <c r="K259">
        <v>1.1875E-3</v>
      </c>
    </row>
    <row r="260" spans="1:11" x14ac:dyDescent="0.35">
      <c r="A260" t="str">
        <f>references!B$9</f>
        <v>MEY2006</v>
      </c>
      <c r="B260">
        <v>15</v>
      </c>
      <c r="C260">
        <v>25</v>
      </c>
      <c r="D260" t="str">
        <f>references_description!F$14</f>
        <v>SiO2(am)</v>
      </c>
      <c r="E260" t="str">
        <f>references_description!G$21</f>
        <v>NaCl</v>
      </c>
      <c r="F260" t="str">
        <f>references_description!H$21</f>
        <v>MgCl2</v>
      </c>
      <c r="H260">
        <v>0.99560000000000004</v>
      </c>
      <c r="I260">
        <v>0.60370000000000001</v>
      </c>
      <c r="K260">
        <v>1.0185000000000001E-3</v>
      </c>
    </row>
    <row r="261" spans="1:11" x14ac:dyDescent="0.35">
      <c r="A261" t="str">
        <f>references!B$9</f>
        <v>MEY2006</v>
      </c>
      <c r="B261">
        <v>16</v>
      </c>
      <c r="C261">
        <v>25</v>
      </c>
      <c r="D261" t="str">
        <f>references_description!F$14</f>
        <v>SiO2(am)</v>
      </c>
      <c r="E261" t="str">
        <f>references_description!G$21</f>
        <v>NaCl</v>
      </c>
      <c r="F261" t="str">
        <f>references_description!H$21</f>
        <v>MgCl2</v>
      </c>
      <c r="H261">
        <v>1.0001</v>
      </c>
      <c r="I261">
        <v>0.79759999999999998</v>
      </c>
      <c r="K261">
        <v>9.859999999999999E-4</v>
      </c>
    </row>
    <row r="262" spans="1:11" x14ac:dyDescent="0.35">
      <c r="A262" t="str">
        <f>references!B$9</f>
        <v>MEY2006</v>
      </c>
      <c r="B262">
        <v>17</v>
      </c>
      <c r="C262">
        <v>25</v>
      </c>
      <c r="D262" t="str">
        <f>references_description!F$14</f>
        <v>SiO2(am)</v>
      </c>
      <c r="E262" t="str">
        <f>references_description!G$21</f>
        <v>NaCl</v>
      </c>
      <c r="F262" t="str">
        <f>references_description!H$21</f>
        <v>MgCl2</v>
      </c>
      <c r="H262">
        <v>0.99750000000000005</v>
      </c>
      <c r="I262">
        <v>1.0002</v>
      </c>
      <c r="K262">
        <v>8.5990000000000003E-4</v>
      </c>
    </row>
    <row r="263" spans="1:11" x14ac:dyDescent="0.35">
      <c r="A263" t="str">
        <f>references!B$9</f>
        <v>MEY2006</v>
      </c>
      <c r="B263">
        <v>18</v>
      </c>
      <c r="C263">
        <v>25</v>
      </c>
      <c r="D263" t="str">
        <f>references_description!F$14</f>
        <v>SiO2(am)</v>
      </c>
      <c r="E263" t="str">
        <f>references_description!G$21</f>
        <v>NaCl</v>
      </c>
      <c r="F263" t="str">
        <f>references_description!H$21</f>
        <v>MgCl2</v>
      </c>
      <c r="H263">
        <v>0.50739999999999996</v>
      </c>
      <c r="I263">
        <v>0.50049999999999994</v>
      </c>
      <c r="K263">
        <v>1.2141000000000001E-3</v>
      </c>
    </row>
    <row r="264" spans="1:11" x14ac:dyDescent="0.35">
      <c r="A264" t="str">
        <f>references!B$9</f>
        <v>MEY2006</v>
      </c>
      <c r="B264">
        <v>19</v>
      </c>
      <c r="C264">
        <v>25</v>
      </c>
      <c r="D264" t="str">
        <f>references_description!F$14</f>
        <v>SiO2(am)</v>
      </c>
      <c r="E264" t="str">
        <f>references_description!G$21</f>
        <v>NaCl</v>
      </c>
      <c r="F264" t="str">
        <f>references_description!H$21</f>
        <v>MgCl2</v>
      </c>
      <c r="H264">
        <v>0.49880000000000002</v>
      </c>
      <c r="I264">
        <v>1.0021</v>
      </c>
      <c r="K264">
        <v>9.3570000000000003E-4</v>
      </c>
    </row>
    <row r="265" spans="1:11" x14ac:dyDescent="0.35">
      <c r="A265" t="str">
        <f>references!B$9</f>
        <v>MEY2006</v>
      </c>
      <c r="B265">
        <v>20</v>
      </c>
      <c r="C265">
        <v>25</v>
      </c>
      <c r="D265" t="str">
        <f>references_description!F$14</f>
        <v>SiO2(am)</v>
      </c>
      <c r="E265" t="str">
        <f>references_description!G$21</f>
        <v>NaCl</v>
      </c>
      <c r="F265" t="str">
        <f>references_description!H$21</f>
        <v>MgCl2</v>
      </c>
      <c r="H265">
        <v>0.49630000000000002</v>
      </c>
      <c r="I265">
        <v>1.4921</v>
      </c>
      <c r="K265">
        <v>6.6929999999999995E-4</v>
      </c>
    </row>
    <row r="266" spans="1:11" x14ac:dyDescent="0.35">
      <c r="A266" t="str">
        <f>references!B$9</f>
        <v>MEY2006</v>
      </c>
      <c r="B266">
        <v>1</v>
      </c>
      <c r="C266">
        <v>25</v>
      </c>
      <c r="D266" t="str">
        <f>references_description!F$14</f>
        <v>SiO2(am)</v>
      </c>
      <c r="E266" t="str">
        <f>references_description!G$23</f>
        <v>KCl</v>
      </c>
      <c r="F266" t="str">
        <f>references_description!H$23</f>
        <v>MgCl2</v>
      </c>
      <c r="H266">
        <v>0</v>
      </c>
      <c r="I266">
        <v>0</v>
      </c>
      <c r="K266">
        <v>1.8928E-3</v>
      </c>
    </row>
    <row r="267" spans="1:11" x14ac:dyDescent="0.35">
      <c r="A267" t="str">
        <f>references!B$9</f>
        <v>MEY2006</v>
      </c>
      <c r="B267">
        <v>2</v>
      </c>
      <c r="C267">
        <v>25</v>
      </c>
      <c r="D267" t="str">
        <f>references_description!F$14</f>
        <v>SiO2(am)</v>
      </c>
      <c r="E267" t="str">
        <f>references_description!G$23</f>
        <v>KCl</v>
      </c>
      <c r="F267" t="str">
        <f>references_description!H$23</f>
        <v>MgCl2</v>
      </c>
      <c r="H267">
        <v>0.50139999999999996</v>
      </c>
      <c r="I267">
        <v>0.49930000000000002</v>
      </c>
      <c r="K267">
        <v>1.3397000000000001E-3</v>
      </c>
    </row>
    <row r="268" spans="1:11" x14ac:dyDescent="0.35">
      <c r="A268" t="str">
        <f>references!B$9</f>
        <v>MEY2006</v>
      </c>
      <c r="B268">
        <v>3</v>
      </c>
      <c r="C268">
        <v>25</v>
      </c>
      <c r="D268" t="str">
        <f>references_description!F$14</f>
        <v>SiO2(am)</v>
      </c>
      <c r="E268" t="str">
        <f>references_description!G$23</f>
        <v>KCl</v>
      </c>
      <c r="F268" t="str">
        <f>references_description!H$23</f>
        <v>MgCl2</v>
      </c>
      <c r="H268">
        <v>0.52249999999999996</v>
      </c>
      <c r="I268">
        <v>0.99299999999999999</v>
      </c>
      <c r="K268">
        <v>9.7170000000000004E-4</v>
      </c>
    </row>
    <row r="269" spans="1:11" x14ac:dyDescent="0.35">
      <c r="A269" t="str">
        <f>references!B$9</f>
        <v>MEY2006</v>
      </c>
      <c r="B269">
        <v>4</v>
      </c>
      <c r="C269">
        <v>25</v>
      </c>
      <c r="D269" t="str">
        <f>references_description!F$14</f>
        <v>SiO2(am)</v>
      </c>
      <c r="E269" t="str">
        <f>references_description!G$23</f>
        <v>KCl</v>
      </c>
      <c r="F269" t="str">
        <f>references_description!H$23</f>
        <v>MgCl2</v>
      </c>
      <c r="H269">
        <v>0.52990000000000004</v>
      </c>
      <c r="I269">
        <v>1.486</v>
      </c>
      <c r="K269">
        <v>7.1040000000000003E-4</v>
      </c>
    </row>
    <row r="270" spans="1:11" x14ac:dyDescent="0.35">
      <c r="A270" t="str">
        <f>references!B$9</f>
        <v>MEY2006</v>
      </c>
      <c r="B270">
        <v>5</v>
      </c>
      <c r="C270">
        <v>25</v>
      </c>
      <c r="D270" t="str">
        <f>references_description!F$14</f>
        <v>SiO2(am)</v>
      </c>
      <c r="E270" t="str">
        <f>references_description!G$23</f>
        <v>KCl</v>
      </c>
      <c r="F270" t="str">
        <f>references_description!H$23</f>
        <v>MgCl2</v>
      </c>
      <c r="H270">
        <v>0.49840000000000001</v>
      </c>
      <c r="I270">
        <v>1.9988999999999999</v>
      </c>
      <c r="K270">
        <v>5.5599999999999996E-4</v>
      </c>
    </row>
    <row r="271" spans="1:11" x14ac:dyDescent="0.35">
      <c r="A271" t="str">
        <f>references!B$9</f>
        <v>MEY2006</v>
      </c>
      <c r="B271">
        <v>6</v>
      </c>
      <c r="C271">
        <v>25</v>
      </c>
      <c r="D271" t="str">
        <f>references_description!F$14</f>
        <v>SiO2(am)</v>
      </c>
      <c r="E271" t="str">
        <f>references_description!G$23</f>
        <v>KCl</v>
      </c>
      <c r="F271" t="str">
        <f>references_description!H$23</f>
        <v>MgCl2</v>
      </c>
      <c r="H271">
        <v>0.99919999999999998</v>
      </c>
      <c r="I271">
        <v>0.40339999999999998</v>
      </c>
      <c r="K271">
        <v>1.5305E-3</v>
      </c>
    </row>
    <row r="272" spans="1:11" x14ac:dyDescent="0.35">
      <c r="A272" t="str">
        <f>references!B$9</f>
        <v>MEY2006</v>
      </c>
      <c r="B272">
        <v>7</v>
      </c>
      <c r="C272">
        <v>25</v>
      </c>
      <c r="D272" t="str">
        <f>references_description!F$14</f>
        <v>SiO2(am)</v>
      </c>
      <c r="E272" t="str">
        <f>references_description!G$23</f>
        <v>KCl</v>
      </c>
      <c r="F272" t="str">
        <f>references_description!H$23</f>
        <v>MgCl2</v>
      </c>
      <c r="H272">
        <v>1.0004999999999999</v>
      </c>
      <c r="I272">
        <v>0.79979999999999996</v>
      </c>
      <c r="K272">
        <v>1.1757E-3</v>
      </c>
    </row>
    <row r="273" spans="1:11" x14ac:dyDescent="0.35">
      <c r="A273" t="str">
        <f>references!B$9</f>
        <v>MEY2006</v>
      </c>
      <c r="B273">
        <v>8</v>
      </c>
      <c r="C273">
        <v>25</v>
      </c>
      <c r="D273" t="str">
        <f>references_description!F$14</f>
        <v>SiO2(am)</v>
      </c>
      <c r="E273" t="str">
        <f>references_description!G$23</f>
        <v>KCl</v>
      </c>
      <c r="F273" t="str">
        <f>references_description!H$23</f>
        <v>MgCl2</v>
      </c>
      <c r="H273">
        <v>1.0081</v>
      </c>
      <c r="I273">
        <v>1.1975</v>
      </c>
      <c r="K273">
        <v>8.8730000000000005E-4</v>
      </c>
    </row>
    <row r="274" spans="1:11" x14ac:dyDescent="0.35">
      <c r="A274" t="str">
        <f>references!B$9</f>
        <v>MEY2006</v>
      </c>
      <c r="B274">
        <v>9</v>
      </c>
      <c r="C274">
        <v>25</v>
      </c>
      <c r="D274" t="str">
        <f>references_description!F$14</f>
        <v>SiO2(am)</v>
      </c>
      <c r="E274" t="str">
        <f>references_description!G$23</f>
        <v>KCl</v>
      </c>
      <c r="F274" t="str">
        <f>references_description!H$23</f>
        <v>MgCl2</v>
      </c>
      <c r="H274">
        <v>1.0013000000000001</v>
      </c>
      <c r="I274">
        <v>1.5967</v>
      </c>
      <c r="K274">
        <v>7.9199999999999995E-4</v>
      </c>
    </row>
    <row r="275" spans="1:11" x14ac:dyDescent="0.35">
      <c r="A275" t="str">
        <f>references!B$9</f>
        <v>MEY2006</v>
      </c>
      <c r="B275">
        <v>10</v>
      </c>
      <c r="C275">
        <v>25</v>
      </c>
      <c r="D275" t="str">
        <f>references_description!F$14</f>
        <v>SiO2(am)</v>
      </c>
      <c r="E275" t="str">
        <f>references_description!G$23</f>
        <v>KCl</v>
      </c>
      <c r="F275" t="str">
        <f>references_description!H$23</f>
        <v>MgCl2</v>
      </c>
      <c r="H275">
        <v>0.99970000000000003</v>
      </c>
      <c r="I275">
        <v>1.9995000000000001</v>
      </c>
      <c r="K275">
        <v>5.4029999999999996E-4</v>
      </c>
    </row>
    <row r="276" spans="1:11" x14ac:dyDescent="0.35">
      <c r="A276" t="str">
        <f>references!B$9</f>
        <v>MEY2006</v>
      </c>
      <c r="B276">
        <v>11</v>
      </c>
      <c r="C276">
        <v>25</v>
      </c>
      <c r="D276" t="str">
        <f>references_description!F$14</f>
        <v>SiO2(am)</v>
      </c>
      <c r="E276" t="str">
        <f>references_description!G$23</f>
        <v>KCl</v>
      </c>
      <c r="F276" t="str">
        <f>references_description!H$23</f>
        <v>MgCl2</v>
      </c>
      <c r="H276">
        <v>1.9990000000000001</v>
      </c>
      <c r="I276">
        <v>0.25080000000000002</v>
      </c>
      <c r="K276">
        <v>1.4607999999999999E-3</v>
      </c>
    </row>
    <row r="277" spans="1:11" x14ac:dyDescent="0.35">
      <c r="A277" t="str">
        <f>references!B$9</f>
        <v>MEY2006</v>
      </c>
      <c r="B277">
        <v>12</v>
      </c>
      <c r="C277">
        <v>25</v>
      </c>
      <c r="D277" t="str">
        <f>references_description!F$14</f>
        <v>SiO2(am)</v>
      </c>
      <c r="E277" t="str">
        <f>references_description!G$23</f>
        <v>KCl</v>
      </c>
      <c r="F277" t="str">
        <f>references_description!H$23</f>
        <v>MgCl2</v>
      </c>
      <c r="H277">
        <v>2.0339999999999998</v>
      </c>
      <c r="I277">
        <v>0.49199999999999999</v>
      </c>
      <c r="K277">
        <v>1.2745E-3</v>
      </c>
    </row>
    <row r="278" spans="1:11" x14ac:dyDescent="0.35">
      <c r="A278" t="str">
        <f>references!B$9</f>
        <v>MEY2006</v>
      </c>
      <c r="B278">
        <v>13</v>
      </c>
      <c r="C278">
        <v>25</v>
      </c>
      <c r="D278" t="str">
        <f>references_description!F$14</f>
        <v>SiO2(am)</v>
      </c>
      <c r="E278" t="str">
        <f>references_description!G$23</f>
        <v>KCl</v>
      </c>
      <c r="F278" t="str">
        <f>references_description!H$23</f>
        <v>MgCl2</v>
      </c>
      <c r="H278">
        <v>2.1368999999999998</v>
      </c>
      <c r="I278">
        <v>0.69940000000000002</v>
      </c>
      <c r="K278">
        <v>1.1035999999999999E-3</v>
      </c>
    </row>
    <row r="279" spans="1:11" x14ac:dyDescent="0.35">
      <c r="A279" t="str">
        <f>references!B$9</f>
        <v>MEY2006</v>
      </c>
      <c r="B279">
        <v>14</v>
      </c>
      <c r="C279">
        <v>25</v>
      </c>
      <c r="D279" t="str">
        <f>references_description!F$14</f>
        <v>SiO2(am)</v>
      </c>
      <c r="E279" t="str">
        <f>references_description!G$23</f>
        <v>KCl</v>
      </c>
      <c r="F279" t="str">
        <f>references_description!H$23</f>
        <v>MgCl2</v>
      </c>
      <c r="H279">
        <v>1.9961</v>
      </c>
      <c r="I279">
        <v>0.99960000000000004</v>
      </c>
      <c r="K279">
        <v>9.278E-4</v>
      </c>
    </row>
    <row r="280" spans="1:11" x14ac:dyDescent="0.35">
      <c r="A280" t="str">
        <f>references!B$9</f>
        <v>MEY2006</v>
      </c>
      <c r="B280">
        <v>15</v>
      </c>
      <c r="C280">
        <v>25</v>
      </c>
      <c r="D280" t="str">
        <f>references_description!F$14</f>
        <v>SiO2(am)</v>
      </c>
      <c r="E280" t="str">
        <f>references_description!G$23</f>
        <v>KCl</v>
      </c>
      <c r="F280" t="str">
        <f>references_description!H$23</f>
        <v>MgCl2</v>
      </c>
      <c r="H280">
        <v>2</v>
      </c>
      <c r="I280">
        <v>1.2481</v>
      </c>
      <c r="K280">
        <v>7.9650000000000001E-4</v>
      </c>
    </row>
    <row r="281" spans="1:11" x14ac:dyDescent="0.35">
      <c r="A281" t="str">
        <f>references!B$9</f>
        <v>MEY2006</v>
      </c>
      <c r="B281">
        <v>16</v>
      </c>
      <c r="C281">
        <v>25</v>
      </c>
      <c r="D281" t="str">
        <f>references_description!F$14</f>
        <v>SiO2(am)</v>
      </c>
      <c r="E281" t="str">
        <f>references_description!G$23</f>
        <v>KCl</v>
      </c>
      <c r="F281" t="str">
        <f>references_description!H$23</f>
        <v>MgCl2</v>
      </c>
      <c r="H281">
        <v>2.9961000000000002</v>
      </c>
      <c r="I281">
        <v>0.1222</v>
      </c>
      <c r="K281">
        <v>1.5267E-3</v>
      </c>
    </row>
    <row r="282" spans="1:11" x14ac:dyDescent="0.35">
      <c r="A282" t="str">
        <f>references!B$9</f>
        <v>MEY2006</v>
      </c>
      <c r="B282">
        <v>17</v>
      </c>
      <c r="C282">
        <v>25</v>
      </c>
      <c r="D282" t="str">
        <f>references_description!F$14</f>
        <v>SiO2(am)</v>
      </c>
      <c r="E282" t="str">
        <f>references_description!G$23</f>
        <v>KCl</v>
      </c>
      <c r="F282" t="str">
        <f>references_description!H$23</f>
        <v>MgCl2</v>
      </c>
      <c r="H282">
        <v>2.9931999999999999</v>
      </c>
      <c r="I282">
        <v>0.24560000000000001</v>
      </c>
      <c r="K282">
        <v>1.4335000000000001E-3</v>
      </c>
    </row>
    <row r="283" spans="1:11" x14ac:dyDescent="0.35">
      <c r="A283" t="str">
        <f>references!B$9</f>
        <v>MEY2006</v>
      </c>
      <c r="B283">
        <v>18</v>
      </c>
      <c r="C283">
        <v>25</v>
      </c>
      <c r="D283" t="str">
        <f>references_description!F$14</f>
        <v>SiO2(am)</v>
      </c>
      <c r="E283" t="str">
        <f>references_description!G$23</f>
        <v>KCl</v>
      </c>
      <c r="F283" t="str">
        <f>references_description!H$23</f>
        <v>MgCl2</v>
      </c>
      <c r="H283">
        <v>3.0038999999999998</v>
      </c>
      <c r="I283">
        <v>0.36199999999999999</v>
      </c>
      <c r="K283">
        <v>1.3397000000000001E-3</v>
      </c>
    </row>
    <row r="284" spans="1:11" x14ac:dyDescent="0.35">
      <c r="A284" t="str">
        <f>references!B$9</f>
        <v>MEY2006</v>
      </c>
      <c r="B284">
        <v>19</v>
      </c>
      <c r="C284">
        <v>25</v>
      </c>
      <c r="D284" t="str">
        <f>references_description!F$14</f>
        <v>SiO2(am)</v>
      </c>
      <c r="E284" t="str">
        <f>references_description!G$23</f>
        <v>KCl</v>
      </c>
      <c r="F284" t="str">
        <f>references_description!H$23</f>
        <v>MgCl2</v>
      </c>
      <c r="H284">
        <v>2.9683000000000002</v>
      </c>
      <c r="I284">
        <v>0.4748</v>
      </c>
      <c r="K284">
        <v>1.2316E-3</v>
      </c>
    </row>
    <row r="285" spans="1:11" x14ac:dyDescent="0.35">
      <c r="A285" t="str">
        <f>references!B$9</f>
        <v>MEY2006</v>
      </c>
      <c r="B285">
        <v>20</v>
      </c>
      <c r="C285">
        <v>25</v>
      </c>
      <c r="D285" t="str">
        <f>references_description!F$14</f>
        <v>SiO2(am)</v>
      </c>
      <c r="E285" t="str">
        <f>references_description!G$23</f>
        <v>KCl</v>
      </c>
      <c r="F285" t="str">
        <f>references_description!H$23</f>
        <v>MgCl2</v>
      </c>
      <c r="H285">
        <v>2.9946000000000002</v>
      </c>
      <c r="I285">
        <v>0.60419999999999996</v>
      </c>
      <c r="K285">
        <v>1.1835000000000001E-3</v>
      </c>
    </row>
    <row r="286" spans="1:11" x14ac:dyDescent="0.35">
      <c r="A286" t="str">
        <f>references!B$9</f>
        <v>MEY2006</v>
      </c>
      <c r="B286">
        <v>1</v>
      </c>
      <c r="C286">
        <v>25</v>
      </c>
      <c r="D286" t="str">
        <f>references_description!F$14</f>
        <v>SiO2(am)</v>
      </c>
      <c r="E286" t="str">
        <f>references_description!G$25</f>
        <v>CaCl2</v>
      </c>
      <c r="F286" t="str">
        <f>references_description!H$25</f>
        <v>MgCl2</v>
      </c>
      <c r="H286">
        <v>0</v>
      </c>
      <c r="I286">
        <v>0</v>
      </c>
      <c r="K286">
        <v>1.8622000000000001E-3</v>
      </c>
    </row>
    <row r="287" spans="1:11" x14ac:dyDescent="0.35">
      <c r="A287" t="str">
        <f>references!B$9</f>
        <v>MEY2006</v>
      </c>
      <c r="B287">
        <v>2</v>
      </c>
      <c r="C287">
        <v>25</v>
      </c>
      <c r="D287" t="str">
        <f>references_description!F$14</f>
        <v>SiO2(am)</v>
      </c>
      <c r="E287" t="str">
        <f>references_description!G$25</f>
        <v>CaCl2</v>
      </c>
      <c r="F287" t="str">
        <f>references_description!H$25</f>
        <v>MgCl2</v>
      </c>
      <c r="H287">
        <v>0.50229999999999997</v>
      </c>
      <c r="I287">
        <v>0.49940000000000001</v>
      </c>
      <c r="K287">
        <v>1.0510000000000001E-3</v>
      </c>
    </row>
    <row r="288" spans="1:11" x14ac:dyDescent="0.35">
      <c r="A288" t="str">
        <f>references!B$9</f>
        <v>MEY2006</v>
      </c>
      <c r="B288">
        <v>3</v>
      </c>
      <c r="C288">
        <v>25</v>
      </c>
      <c r="D288" t="str">
        <f>references_description!F$14</f>
        <v>SiO2(am)</v>
      </c>
      <c r="E288" t="str">
        <f>references_description!G$25</f>
        <v>CaCl2</v>
      </c>
      <c r="F288" t="str">
        <f>references_description!H$25</f>
        <v>MgCl2</v>
      </c>
      <c r="H288">
        <v>0.51370000000000005</v>
      </c>
      <c r="I288">
        <v>0.99560000000000004</v>
      </c>
      <c r="K288">
        <v>7.3709999999999997E-4</v>
      </c>
    </row>
    <row r="289" spans="1:11" x14ac:dyDescent="0.35">
      <c r="A289" t="str">
        <f>references!B$9</f>
        <v>MEY2006</v>
      </c>
      <c r="B289">
        <v>4</v>
      </c>
      <c r="C289">
        <v>25</v>
      </c>
      <c r="D289" t="str">
        <f>references_description!F$14</f>
        <v>SiO2(am)</v>
      </c>
      <c r="E289" t="str">
        <f>references_description!G$25</f>
        <v>CaCl2</v>
      </c>
      <c r="F289" t="str">
        <f>references_description!H$25</f>
        <v>MgCl2</v>
      </c>
      <c r="H289">
        <v>0.50049999999999994</v>
      </c>
      <c r="I289">
        <v>1.5025999999999999</v>
      </c>
      <c r="K289">
        <v>5.1610000000000002E-4</v>
      </c>
    </row>
    <row r="290" spans="1:11" x14ac:dyDescent="0.35">
      <c r="A290" t="str">
        <f>references!B$9</f>
        <v>MEY2006</v>
      </c>
      <c r="B290">
        <v>5</v>
      </c>
      <c r="C290">
        <v>25</v>
      </c>
      <c r="D290" t="str">
        <f>references_description!F$14</f>
        <v>SiO2(am)</v>
      </c>
      <c r="E290" t="str">
        <f>references_description!G$25</f>
        <v>CaCl2</v>
      </c>
      <c r="F290" t="str">
        <f>references_description!H$25</f>
        <v>MgCl2</v>
      </c>
      <c r="H290">
        <v>0.50239999999999996</v>
      </c>
      <c r="I290">
        <v>1.9966999999999999</v>
      </c>
      <c r="K290">
        <v>3.5710000000000001E-4</v>
      </c>
    </row>
    <row r="291" spans="1:11" x14ac:dyDescent="0.35">
      <c r="A291" t="str">
        <f>references!B$9</f>
        <v>MEY2006</v>
      </c>
      <c r="B291">
        <v>6</v>
      </c>
      <c r="C291">
        <v>25</v>
      </c>
      <c r="D291" t="str">
        <f>references_description!F$14</f>
        <v>SiO2(am)</v>
      </c>
      <c r="E291" t="str">
        <f>references_description!G$25</f>
        <v>CaCl2</v>
      </c>
      <c r="F291" t="str">
        <f>references_description!H$25</f>
        <v>MgCl2</v>
      </c>
      <c r="H291">
        <v>1.0210999999999999</v>
      </c>
      <c r="I291">
        <v>0.39889999999999998</v>
      </c>
      <c r="K291">
        <v>8.1979999999999998E-4</v>
      </c>
    </row>
    <row r="292" spans="1:11" x14ac:dyDescent="0.35">
      <c r="A292" t="str">
        <f>references!B$9</f>
        <v>MEY2006</v>
      </c>
      <c r="B292">
        <v>7</v>
      </c>
      <c r="C292">
        <v>25</v>
      </c>
      <c r="D292" t="str">
        <f>references_description!F$14</f>
        <v>SiO2(am)</v>
      </c>
      <c r="E292" t="str">
        <f>references_description!G$25</f>
        <v>CaCl2</v>
      </c>
      <c r="F292" t="str">
        <f>references_description!H$25</f>
        <v>MgCl2</v>
      </c>
      <c r="H292">
        <v>1.0212000000000001</v>
      </c>
      <c r="I292">
        <v>0.79149999999999998</v>
      </c>
      <c r="K292">
        <v>6.1079999999999999E-4</v>
      </c>
    </row>
    <row r="293" spans="1:11" x14ac:dyDescent="0.35">
      <c r="A293" t="str">
        <f>references!B$9</f>
        <v>MEY2006</v>
      </c>
      <c r="B293">
        <v>8</v>
      </c>
      <c r="C293">
        <v>25</v>
      </c>
      <c r="D293" t="str">
        <f>references_description!F$14</f>
        <v>SiO2(am)</v>
      </c>
      <c r="E293" t="str">
        <f>references_description!G$25</f>
        <v>CaCl2</v>
      </c>
      <c r="F293" t="str">
        <f>references_description!H$25</f>
        <v>MgCl2</v>
      </c>
      <c r="H293">
        <v>1.0024999999999999</v>
      </c>
      <c r="I293">
        <v>1.1969000000000001</v>
      </c>
      <c r="K293">
        <v>4.663E-4</v>
      </c>
    </row>
    <row r="294" spans="1:11" x14ac:dyDescent="0.35">
      <c r="A294" t="str">
        <f>references!B$9</f>
        <v>MEY2006</v>
      </c>
      <c r="B294">
        <v>9</v>
      </c>
      <c r="C294">
        <v>25</v>
      </c>
      <c r="D294" t="str">
        <f>references_description!F$14</f>
        <v>SiO2(am)</v>
      </c>
      <c r="E294" t="str">
        <f>references_description!G$25</f>
        <v>CaCl2</v>
      </c>
      <c r="F294" t="str">
        <f>references_description!H$25</f>
        <v>MgCl2</v>
      </c>
      <c r="H294">
        <v>1.0207999999999999</v>
      </c>
      <c r="I294">
        <v>1.5881000000000001</v>
      </c>
      <c r="K294">
        <v>3.4259999999999998E-4</v>
      </c>
    </row>
    <row r="295" spans="1:11" x14ac:dyDescent="0.35">
      <c r="A295" t="str">
        <f>references!B$9</f>
        <v>MEY2006</v>
      </c>
      <c r="B295">
        <v>10</v>
      </c>
      <c r="C295">
        <v>25</v>
      </c>
      <c r="D295" t="str">
        <f>references_description!F$14</f>
        <v>SiO2(am)</v>
      </c>
      <c r="E295" t="str">
        <f>references_description!G$25</f>
        <v>CaCl2</v>
      </c>
      <c r="F295" t="str">
        <f>references_description!H$25</f>
        <v>MgCl2</v>
      </c>
      <c r="H295">
        <v>0.98499999999999999</v>
      </c>
      <c r="I295">
        <v>1.9639</v>
      </c>
      <c r="K295">
        <v>2.6410000000000002E-4</v>
      </c>
    </row>
    <row r="296" spans="1:11" x14ac:dyDescent="0.35">
      <c r="A296" t="str">
        <f>references!B$9</f>
        <v>MEY2006</v>
      </c>
      <c r="B296">
        <v>11</v>
      </c>
      <c r="C296">
        <v>25</v>
      </c>
      <c r="D296" t="str">
        <f>references_description!F$14</f>
        <v>SiO2(am)</v>
      </c>
      <c r="E296" t="str">
        <f>references_description!G$25</f>
        <v>CaCl2</v>
      </c>
      <c r="F296" t="str">
        <f>references_description!H$25</f>
        <v>MgCl2</v>
      </c>
      <c r="H296">
        <v>1.4995000000000001</v>
      </c>
      <c r="I296">
        <v>0.25119999999999998</v>
      </c>
      <c r="K296">
        <v>6.713E-4</v>
      </c>
    </row>
    <row r="297" spans="1:11" x14ac:dyDescent="0.35">
      <c r="A297" t="str">
        <f>references!B$9</f>
        <v>MEY2006</v>
      </c>
      <c r="B297">
        <v>12</v>
      </c>
      <c r="C297">
        <v>25</v>
      </c>
      <c r="D297" t="str">
        <f>references_description!F$14</f>
        <v>SiO2(am)</v>
      </c>
      <c r="E297" t="str">
        <f>references_description!G$25</f>
        <v>CaCl2</v>
      </c>
      <c r="F297" t="str">
        <f>references_description!H$25</f>
        <v>MgCl2</v>
      </c>
      <c r="H297">
        <v>1.5052000000000001</v>
      </c>
      <c r="I297">
        <v>0.49919999999999998</v>
      </c>
      <c r="K297">
        <v>5.7989999999999995E-4</v>
      </c>
    </row>
    <row r="298" spans="1:11" x14ac:dyDescent="0.35">
      <c r="A298" t="str">
        <f>references!B$9</f>
        <v>MEY2006</v>
      </c>
      <c r="B298">
        <v>13</v>
      </c>
      <c r="C298">
        <v>25</v>
      </c>
      <c r="D298" t="str">
        <f>references_description!F$14</f>
        <v>SiO2(am)</v>
      </c>
      <c r="E298" t="str">
        <f>references_description!G$25</f>
        <v>CaCl2</v>
      </c>
      <c r="F298" t="str">
        <f>references_description!H$25</f>
        <v>MgCl2</v>
      </c>
      <c r="H298">
        <v>1.5013000000000001</v>
      </c>
      <c r="I298">
        <v>0.76529999999999998</v>
      </c>
      <c r="K298">
        <v>4.7409999999999998E-4</v>
      </c>
    </row>
    <row r="299" spans="1:11" x14ac:dyDescent="0.35">
      <c r="A299" t="str">
        <f>references!B$9</f>
        <v>MEY2006</v>
      </c>
      <c r="B299">
        <v>14</v>
      </c>
      <c r="C299">
        <v>25</v>
      </c>
      <c r="D299" t="str">
        <f>references_description!F$14</f>
        <v>SiO2(am)</v>
      </c>
      <c r="E299" t="str">
        <f>references_description!G$25</f>
        <v>CaCl2</v>
      </c>
      <c r="F299" t="str">
        <f>references_description!H$25</f>
        <v>MgCl2</v>
      </c>
      <c r="H299">
        <v>1.4993000000000001</v>
      </c>
      <c r="I299">
        <v>0.999</v>
      </c>
      <c r="K299">
        <v>3.9399999999999998E-4</v>
      </c>
    </row>
    <row r="300" spans="1:11" x14ac:dyDescent="0.35">
      <c r="A300" t="str">
        <f>references!B$9</f>
        <v>MEY2006</v>
      </c>
      <c r="B300">
        <v>15</v>
      </c>
      <c r="C300">
        <v>25</v>
      </c>
      <c r="D300" t="str">
        <f>references_description!F$14</f>
        <v>SiO2(am)</v>
      </c>
      <c r="E300" t="str">
        <f>references_description!G$25</f>
        <v>CaCl2</v>
      </c>
      <c r="F300" t="str">
        <f>references_description!H$25</f>
        <v>MgCl2</v>
      </c>
      <c r="H300">
        <v>1.4992000000000001</v>
      </c>
      <c r="I300">
        <v>1.2494000000000001</v>
      </c>
      <c r="K300">
        <v>3.3119999999999997E-4</v>
      </c>
    </row>
    <row r="301" spans="1:11" x14ac:dyDescent="0.35">
      <c r="A301" t="str">
        <f>references!B$9</f>
        <v>MEY2006</v>
      </c>
      <c r="B301">
        <v>16</v>
      </c>
      <c r="C301">
        <v>25</v>
      </c>
      <c r="D301" t="str">
        <f>references_description!F$14</f>
        <v>SiO2(am)</v>
      </c>
      <c r="E301" t="str">
        <f>references_description!G$25</f>
        <v>CaCl2</v>
      </c>
      <c r="F301" t="str">
        <f>references_description!H$25</f>
        <v>MgCl2</v>
      </c>
      <c r="H301">
        <v>1.9999</v>
      </c>
      <c r="I301">
        <v>0.12089999999999999</v>
      </c>
      <c r="K301">
        <v>5.3989999999999995E-4</v>
      </c>
    </row>
    <row r="302" spans="1:11" x14ac:dyDescent="0.35">
      <c r="A302" t="str">
        <f>references!B$9</f>
        <v>MEY2006</v>
      </c>
      <c r="B302">
        <v>17</v>
      </c>
      <c r="C302">
        <v>25</v>
      </c>
      <c r="D302" t="str">
        <f>references_description!F$14</f>
        <v>SiO2(am)</v>
      </c>
      <c r="E302" t="str">
        <f>references_description!G$25</f>
        <v>CaCl2</v>
      </c>
      <c r="F302" t="str">
        <f>references_description!H$25</f>
        <v>MgCl2</v>
      </c>
      <c r="H302">
        <v>2.0024999999999999</v>
      </c>
      <c r="I302">
        <v>0.2414</v>
      </c>
      <c r="K302">
        <v>4.9330000000000001E-4</v>
      </c>
    </row>
    <row r="303" spans="1:11" x14ac:dyDescent="0.35">
      <c r="A303" t="str">
        <f>references!B$9</f>
        <v>MEY2006</v>
      </c>
      <c r="B303">
        <v>18</v>
      </c>
      <c r="C303">
        <v>25</v>
      </c>
      <c r="D303" t="str">
        <f>references_description!F$14</f>
        <v>SiO2(am)</v>
      </c>
      <c r="E303" t="str">
        <f>references_description!G$25</f>
        <v>CaCl2</v>
      </c>
      <c r="F303" t="str">
        <f>references_description!H$25</f>
        <v>MgCl2</v>
      </c>
      <c r="H303">
        <v>2.0005000000000002</v>
      </c>
      <c r="I303">
        <v>0.3589</v>
      </c>
      <c r="K303">
        <v>4.5639999999999998E-4</v>
      </c>
    </row>
    <row r="304" spans="1:11" x14ac:dyDescent="0.35">
      <c r="A304" t="str">
        <f>references!B$9</f>
        <v>MEY2006</v>
      </c>
      <c r="B304">
        <v>19</v>
      </c>
      <c r="C304">
        <v>25</v>
      </c>
      <c r="D304" t="str">
        <f>references_description!F$14</f>
        <v>SiO2(am)</v>
      </c>
      <c r="E304" t="str">
        <f>references_description!G$25</f>
        <v>CaCl2</v>
      </c>
      <c r="F304" t="str">
        <f>references_description!H$25</f>
        <v>MgCl2</v>
      </c>
      <c r="H304">
        <v>1.9994000000000001</v>
      </c>
      <c r="I304">
        <v>0.48110000000000003</v>
      </c>
      <c r="K304">
        <v>4.1730000000000001E-4</v>
      </c>
    </row>
    <row r="305" spans="1:11" x14ac:dyDescent="0.35">
      <c r="A305" t="str">
        <f>references!B$9</f>
        <v>MEY2006</v>
      </c>
      <c r="B305">
        <v>20</v>
      </c>
      <c r="C305">
        <v>25</v>
      </c>
      <c r="D305" t="str">
        <f>references_description!F$14</f>
        <v>SiO2(am)</v>
      </c>
      <c r="E305" t="str">
        <f>references_description!G$25</f>
        <v>CaCl2</v>
      </c>
      <c r="F305" t="str">
        <f>references_description!H$25</f>
        <v>MgCl2</v>
      </c>
      <c r="H305">
        <v>1.9950000000000001</v>
      </c>
      <c r="I305">
        <v>0.59709999999999996</v>
      </c>
      <c r="K305">
        <v>3.9110000000000002E-4</v>
      </c>
    </row>
    <row r="306" spans="1:11" hidden="1" x14ac:dyDescent="0.35">
      <c r="A306" t="str">
        <f>references!B$9</f>
        <v>MEY2006</v>
      </c>
      <c r="B306">
        <v>1</v>
      </c>
      <c r="C306">
        <v>25</v>
      </c>
      <c r="D306" t="str">
        <f>references_description!F$14</f>
        <v>SiO2(am)</v>
      </c>
      <c r="E306" t="str">
        <f>references_description!G$24</f>
        <v>Na2SO4</v>
      </c>
      <c r="F306" t="str">
        <f>references_description!H$24</f>
        <v>K2SO4</v>
      </c>
      <c r="H306">
        <v>0</v>
      </c>
      <c r="I306">
        <v>0</v>
      </c>
      <c r="K306">
        <v>1.9212999999999999E-3</v>
      </c>
    </row>
    <row r="307" spans="1:11" hidden="1" x14ac:dyDescent="0.35">
      <c r="A307" t="str">
        <f>references!B$9</f>
        <v>MEY2006</v>
      </c>
      <c r="B307">
        <v>2</v>
      </c>
      <c r="C307">
        <v>25</v>
      </c>
      <c r="D307" t="str">
        <f>references_description!F$14</f>
        <v>SiO2(am)</v>
      </c>
      <c r="E307" t="str">
        <f>references_description!G$24</f>
        <v>Na2SO4</v>
      </c>
      <c r="F307" t="str">
        <f>references_description!H$24</f>
        <v>K2SO4</v>
      </c>
      <c r="H307">
        <v>0.25</v>
      </c>
      <c r="I307">
        <v>0.1</v>
      </c>
      <c r="K307">
        <v>2.4202E-3</v>
      </c>
    </row>
    <row r="308" spans="1:11" hidden="1" x14ac:dyDescent="0.35">
      <c r="A308" t="str">
        <f>references!B$9</f>
        <v>MEY2006</v>
      </c>
      <c r="B308">
        <v>3</v>
      </c>
      <c r="C308">
        <v>25</v>
      </c>
      <c r="D308" t="str">
        <f>references_description!F$14</f>
        <v>SiO2(am)</v>
      </c>
      <c r="E308" t="str">
        <f>references_description!G$24</f>
        <v>Na2SO4</v>
      </c>
      <c r="F308" t="str">
        <f>references_description!H$24</f>
        <v>K2SO4</v>
      </c>
      <c r="H308">
        <v>0.25</v>
      </c>
      <c r="I308">
        <v>0.3</v>
      </c>
      <c r="K308">
        <v>2.5084999999999999E-3</v>
      </c>
    </row>
    <row r="309" spans="1:11" hidden="1" x14ac:dyDescent="0.35">
      <c r="A309" t="str">
        <f>references!B$9</f>
        <v>MEY2006</v>
      </c>
      <c r="B309">
        <v>4</v>
      </c>
      <c r="C309">
        <v>25</v>
      </c>
      <c r="D309" t="str">
        <f>references_description!F$14</f>
        <v>SiO2(am)</v>
      </c>
      <c r="E309" t="str">
        <f>references_description!G$24</f>
        <v>Na2SO4</v>
      </c>
      <c r="F309" t="str">
        <f>references_description!H$24</f>
        <v>K2SO4</v>
      </c>
      <c r="H309">
        <v>0.25</v>
      </c>
      <c r="I309">
        <v>0.5</v>
      </c>
      <c r="K309">
        <v>2.7301999999999999E-3</v>
      </c>
    </row>
    <row r="310" spans="1:11" hidden="1" x14ac:dyDescent="0.35">
      <c r="A310" t="str">
        <f>references!B$9</f>
        <v>MEY2006</v>
      </c>
      <c r="B310">
        <v>5</v>
      </c>
      <c r="C310">
        <v>25</v>
      </c>
      <c r="D310" t="str">
        <f>references_description!F$14</f>
        <v>SiO2(am)</v>
      </c>
      <c r="E310" t="str">
        <f>references_description!G$24</f>
        <v>Na2SO4</v>
      </c>
      <c r="F310" t="str">
        <f>references_description!H$24</f>
        <v>K2SO4</v>
      </c>
      <c r="H310">
        <v>0.5</v>
      </c>
      <c r="I310">
        <v>0.2</v>
      </c>
      <c r="K310">
        <v>2.2548999999999998E-3</v>
      </c>
    </row>
    <row r="311" spans="1:11" hidden="1" x14ac:dyDescent="0.35">
      <c r="A311" t="str">
        <f>references!B$9</f>
        <v>MEY2006</v>
      </c>
      <c r="B311">
        <v>6</v>
      </c>
      <c r="C311">
        <v>25</v>
      </c>
      <c r="D311" t="str">
        <f>references_description!F$14</f>
        <v>SiO2(am)</v>
      </c>
      <c r="E311" t="str">
        <f>references_description!G$24</f>
        <v>Na2SO4</v>
      </c>
      <c r="F311" t="str">
        <f>references_description!H$24</f>
        <v>K2SO4</v>
      </c>
      <c r="H311">
        <v>0.5</v>
      </c>
      <c r="I311">
        <v>0.6</v>
      </c>
      <c r="K311">
        <v>2.5961000000000001E-3</v>
      </c>
    </row>
    <row r="312" spans="1:11" hidden="1" x14ac:dyDescent="0.35">
      <c r="A312" t="str">
        <f>references!B$9</f>
        <v>MEY2006</v>
      </c>
      <c r="B312">
        <v>7</v>
      </c>
      <c r="C312">
        <v>25</v>
      </c>
      <c r="D312" t="str">
        <f>references_description!F$14</f>
        <v>SiO2(am)</v>
      </c>
      <c r="E312" t="str">
        <f>references_description!G$24</f>
        <v>Na2SO4</v>
      </c>
      <c r="F312" t="str">
        <f>references_description!H$24</f>
        <v>K2SO4</v>
      </c>
      <c r="H312">
        <v>0.75</v>
      </c>
      <c r="I312">
        <v>0.1</v>
      </c>
      <c r="K312">
        <v>2.3993E-3</v>
      </c>
    </row>
    <row r="313" spans="1:11" hidden="1" x14ac:dyDescent="0.35">
      <c r="A313" t="str">
        <f>references!B$9</f>
        <v>MEY2006</v>
      </c>
      <c r="B313">
        <v>8</v>
      </c>
      <c r="C313">
        <v>25</v>
      </c>
      <c r="D313" t="str">
        <f>references_description!F$14</f>
        <v>SiO2(am)</v>
      </c>
      <c r="E313" t="str">
        <f>references_description!G$24</f>
        <v>Na2SO4</v>
      </c>
      <c r="F313" t="str">
        <f>references_description!H$24</f>
        <v>K2SO4</v>
      </c>
      <c r="H313">
        <v>0.75</v>
      </c>
      <c r="I313">
        <v>0.3</v>
      </c>
      <c r="K313">
        <v>2.467E-3</v>
      </c>
    </row>
    <row r="314" spans="1:11" hidden="1" x14ac:dyDescent="0.35">
      <c r="A314" t="str">
        <f>references!B$9</f>
        <v>MEY2006</v>
      </c>
      <c r="B314">
        <v>9</v>
      </c>
      <c r="C314">
        <v>25</v>
      </c>
      <c r="D314" t="str">
        <f>references_description!F$14</f>
        <v>SiO2(am)</v>
      </c>
      <c r="E314" t="str">
        <f>references_description!G$24</f>
        <v>Na2SO4</v>
      </c>
      <c r="F314" t="str">
        <f>references_description!H$24</f>
        <v>K2SO4</v>
      </c>
      <c r="H314">
        <v>0.75</v>
      </c>
      <c r="I314">
        <v>0.5</v>
      </c>
      <c r="K314">
        <v>2.7017999999999999E-3</v>
      </c>
    </row>
    <row r="315" spans="1:11" hidden="1" x14ac:dyDescent="0.35">
      <c r="A315" t="str">
        <f>references!B$9</f>
        <v>MEY2006</v>
      </c>
      <c r="B315">
        <v>10</v>
      </c>
      <c r="C315">
        <v>25</v>
      </c>
      <c r="D315" t="str">
        <f>references_description!F$14</f>
        <v>SiO2(am)</v>
      </c>
      <c r="E315" t="str">
        <f>references_description!G$24</f>
        <v>Na2SO4</v>
      </c>
      <c r="F315" t="str">
        <f>references_description!H$24</f>
        <v>K2SO4</v>
      </c>
      <c r="H315">
        <v>1</v>
      </c>
      <c r="I315">
        <v>0.4</v>
      </c>
      <c r="K315">
        <v>2.5397000000000002E-3</v>
      </c>
    </row>
    <row r="316" spans="1:11" hidden="1" x14ac:dyDescent="0.35">
      <c r="A316" t="str">
        <f>references!B$9</f>
        <v>MEY2006</v>
      </c>
      <c r="B316">
        <v>11</v>
      </c>
      <c r="C316">
        <v>25</v>
      </c>
      <c r="D316" t="str">
        <f>references_description!F$14</f>
        <v>SiO2(am)</v>
      </c>
      <c r="E316" t="str">
        <f>references_description!G$24</f>
        <v>Na2SO4</v>
      </c>
      <c r="F316" t="str">
        <f>references_description!H$24</f>
        <v>K2SO4</v>
      </c>
      <c r="H316">
        <v>1.25</v>
      </c>
      <c r="I316">
        <v>0.1</v>
      </c>
      <c r="K316">
        <v>2.3858E-3</v>
      </c>
    </row>
    <row r="317" spans="1:11" hidden="1" x14ac:dyDescent="0.35">
      <c r="A317" t="str">
        <f>references!B$9</f>
        <v>MEY2006</v>
      </c>
      <c r="B317">
        <v>12</v>
      </c>
      <c r="C317">
        <v>25</v>
      </c>
      <c r="D317" t="str">
        <f>references_description!F$14</f>
        <v>SiO2(am)</v>
      </c>
      <c r="E317" t="str">
        <f>references_description!G$24</f>
        <v>Na2SO4</v>
      </c>
      <c r="F317" t="str">
        <f>references_description!H$24</f>
        <v>K2SO4</v>
      </c>
      <c r="H317">
        <v>1.25</v>
      </c>
      <c r="I317">
        <v>0.3</v>
      </c>
      <c r="K317">
        <v>2.4876E-3</v>
      </c>
    </row>
    <row r="318" spans="1:11" hidden="1" x14ac:dyDescent="0.35">
      <c r="A318" t="str">
        <f>references!B$9</f>
        <v>MEY2006</v>
      </c>
      <c r="B318">
        <v>13</v>
      </c>
      <c r="C318">
        <v>25</v>
      </c>
      <c r="D318" t="str">
        <f>references_description!F$14</f>
        <v>SiO2(am)</v>
      </c>
      <c r="E318" t="str">
        <f>references_description!G$24</f>
        <v>Na2SO4</v>
      </c>
      <c r="F318" t="str">
        <f>references_description!H$24</f>
        <v>K2SO4</v>
      </c>
      <c r="H318">
        <v>1.25</v>
      </c>
      <c r="I318">
        <v>0.5</v>
      </c>
      <c r="K318">
        <v>2.6132E-3</v>
      </c>
    </row>
    <row r="319" spans="1:11" hidden="1" x14ac:dyDescent="0.35">
      <c r="A319" t="str">
        <f>references!B$9</f>
        <v>MEY2006</v>
      </c>
      <c r="B319">
        <v>14</v>
      </c>
      <c r="C319">
        <v>25</v>
      </c>
      <c r="D319" t="str">
        <f>references_description!F$14</f>
        <v>SiO2(am)</v>
      </c>
      <c r="E319" t="str">
        <f>references_description!G$24</f>
        <v>Na2SO4</v>
      </c>
      <c r="F319" t="str">
        <f>references_description!H$24</f>
        <v>K2SO4</v>
      </c>
      <c r="H319">
        <v>1.5</v>
      </c>
      <c r="I319">
        <v>0.2</v>
      </c>
      <c r="K319">
        <v>2.3806999999999999E-3</v>
      </c>
    </row>
    <row r="320" spans="1:11" hidden="1" x14ac:dyDescent="0.35">
      <c r="A320" t="str">
        <f>references!B$9</f>
        <v>MEY2006</v>
      </c>
      <c r="B320">
        <v>15</v>
      </c>
      <c r="C320">
        <v>25</v>
      </c>
      <c r="D320" t="str">
        <f>references_description!F$14</f>
        <v>SiO2(am)</v>
      </c>
      <c r="E320" t="str">
        <f>references_description!G$24</f>
        <v>Na2SO4</v>
      </c>
      <c r="F320" t="str">
        <f>references_description!H$24</f>
        <v>K2SO4</v>
      </c>
      <c r="H320">
        <v>1.5</v>
      </c>
      <c r="I320">
        <v>0.4</v>
      </c>
      <c r="K320">
        <v>2.4989999999999999E-3</v>
      </c>
    </row>
    <row r="321" spans="1:11" hidden="1" x14ac:dyDescent="0.35">
      <c r="A321" t="str">
        <f>references!B$9</f>
        <v>MEY2006</v>
      </c>
      <c r="B321">
        <v>16</v>
      </c>
      <c r="C321">
        <v>25</v>
      </c>
      <c r="D321" t="str">
        <f>references_description!F$14</f>
        <v>SiO2(am)</v>
      </c>
      <c r="E321" t="str">
        <f>references_description!G$24</f>
        <v>Na2SO4</v>
      </c>
      <c r="F321" t="str">
        <f>references_description!H$24</f>
        <v>K2SO4</v>
      </c>
      <c r="H321">
        <v>1.75</v>
      </c>
      <c r="I321">
        <v>0.1</v>
      </c>
      <c r="K321">
        <v>2.2319000000000002E-3</v>
      </c>
    </row>
    <row r="322" spans="1:11" hidden="1" x14ac:dyDescent="0.35">
      <c r="A322" t="str">
        <f>references!B$9</f>
        <v>MEY2006</v>
      </c>
      <c r="B322">
        <v>17</v>
      </c>
      <c r="C322">
        <v>25</v>
      </c>
      <c r="D322" t="str">
        <f>references_description!F$14</f>
        <v>SiO2(am)</v>
      </c>
      <c r="E322" t="str">
        <f>references_description!G$24</f>
        <v>Na2SO4</v>
      </c>
      <c r="F322" t="str">
        <f>references_description!H$24</f>
        <v>K2SO4</v>
      </c>
      <c r="H322">
        <v>1.75</v>
      </c>
      <c r="I322">
        <v>0.3</v>
      </c>
      <c r="K322">
        <v>2.5755000000000001E-3</v>
      </c>
    </row>
    <row r="323" spans="1:11" hidden="1" x14ac:dyDescent="0.35">
      <c r="A323" t="str">
        <f>references!B$9</f>
        <v>MEY2006</v>
      </c>
      <c r="B323">
        <v>18</v>
      </c>
      <c r="C323">
        <v>25</v>
      </c>
      <c r="D323" t="str">
        <f>references_description!F$14</f>
        <v>SiO2(am)</v>
      </c>
      <c r="E323" t="str">
        <f>references_description!G$24</f>
        <v>Na2SO4</v>
      </c>
      <c r="F323" t="str">
        <f>references_description!H$24</f>
        <v>K2SO4</v>
      </c>
      <c r="H323">
        <v>2</v>
      </c>
      <c r="I323">
        <v>0.4</v>
      </c>
      <c r="K323">
        <v>2.369E-3</v>
      </c>
    </row>
    <row r="324" spans="1:11" x14ac:dyDescent="0.35">
      <c r="A324" t="str">
        <f>references!B$8</f>
        <v>GAL1989</v>
      </c>
      <c r="B324">
        <v>1</v>
      </c>
      <c r="C324">
        <v>25</v>
      </c>
      <c r="D324" t="str">
        <f>references_description!F$26</f>
        <v>SiO2(am)</v>
      </c>
      <c r="K324">
        <v>2.33E-3</v>
      </c>
    </row>
    <row r="325" spans="1:11" x14ac:dyDescent="0.35">
      <c r="A325" t="str">
        <f>references!B$8</f>
        <v>GAL1989</v>
      </c>
      <c r="B325">
        <v>2</v>
      </c>
      <c r="C325">
        <v>100</v>
      </c>
      <c r="D325" t="str">
        <f>references_description!F$26</f>
        <v>SiO2(am)</v>
      </c>
      <c r="K325">
        <v>6.2399999999999999E-3</v>
      </c>
    </row>
    <row r="326" spans="1:11" x14ac:dyDescent="0.35">
      <c r="A326" t="str">
        <f>references!B$8</f>
        <v>GAL1989</v>
      </c>
      <c r="B326">
        <v>3</v>
      </c>
      <c r="C326">
        <v>150</v>
      </c>
      <c r="D326" t="str">
        <f>references_description!F$26</f>
        <v>SiO2(am)</v>
      </c>
      <c r="K326">
        <v>1.03E-2</v>
      </c>
    </row>
    <row r="327" spans="1:11" x14ac:dyDescent="0.35">
      <c r="A327" t="str">
        <f>references!B$8</f>
        <v>GAL1989</v>
      </c>
      <c r="B327">
        <v>4</v>
      </c>
      <c r="C327">
        <v>200</v>
      </c>
      <c r="D327" t="str">
        <f>references_description!F$26</f>
        <v>SiO2(am)</v>
      </c>
      <c r="K327">
        <v>1.61E-2</v>
      </c>
    </row>
    <row r="328" spans="1:11" x14ac:dyDescent="0.35">
      <c r="A328" t="str">
        <f>references!B$8</f>
        <v>GAL1989</v>
      </c>
      <c r="B328">
        <v>5</v>
      </c>
      <c r="C328">
        <v>250</v>
      </c>
      <c r="D328" t="str">
        <f>references_description!F$26</f>
        <v>SiO2(am)</v>
      </c>
      <c r="K328">
        <v>2.1700000000000001E-2</v>
      </c>
    </row>
    <row r="329" spans="1:11" x14ac:dyDescent="0.35">
      <c r="A329" t="str">
        <f>references!B$8</f>
        <v>GAL1989</v>
      </c>
      <c r="B329">
        <v>6</v>
      </c>
      <c r="C329">
        <v>275</v>
      </c>
      <c r="D329" t="str">
        <f>references_description!F$26</f>
        <v>SiO2(am)</v>
      </c>
      <c r="K329">
        <v>2.3800000000000002E-2</v>
      </c>
    </row>
    <row r="330" spans="1:11" x14ac:dyDescent="0.35">
      <c r="A330" t="str">
        <f>references!B$8</f>
        <v>GAL1989</v>
      </c>
      <c r="B330">
        <v>1</v>
      </c>
      <c r="C330">
        <v>25</v>
      </c>
      <c r="D330" t="str">
        <f>references_description!F$27</f>
        <v>SiO2(am)</v>
      </c>
      <c r="E330" t="str">
        <f>references_description!G$27</f>
        <v>NaCl</v>
      </c>
      <c r="H330">
        <v>3.18</v>
      </c>
      <c r="K330">
        <v>7.2999999999999996E-4</v>
      </c>
    </row>
    <row r="331" spans="1:11" x14ac:dyDescent="0.35">
      <c r="A331" t="str">
        <f>references!B$8</f>
        <v>GAL1989</v>
      </c>
      <c r="B331">
        <v>2</v>
      </c>
      <c r="C331">
        <v>100</v>
      </c>
      <c r="D331" t="str">
        <f>references_description!F$27</f>
        <v>SiO2(am)</v>
      </c>
      <c r="E331" t="str">
        <f>references_description!G$27</f>
        <v>NaCl</v>
      </c>
      <c r="H331">
        <v>3.18</v>
      </c>
      <c r="K331">
        <v>3.6800000000000001E-3</v>
      </c>
    </row>
    <row r="332" spans="1:11" x14ac:dyDescent="0.35">
      <c r="A332" t="str">
        <f>references!B$8</f>
        <v>GAL1989</v>
      </c>
      <c r="B332">
        <v>3</v>
      </c>
      <c r="C332">
        <v>150</v>
      </c>
      <c r="D332" t="str">
        <f>references_description!F$27</f>
        <v>SiO2(am)</v>
      </c>
      <c r="E332" t="str">
        <f>references_description!G$27</f>
        <v>NaCl</v>
      </c>
      <c r="H332">
        <v>3.18</v>
      </c>
      <c r="K332">
        <v>6.5300000000000002E-3</v>
      </c>
    </row>
    <row r="333" spans="1:11" x14ac:dyDescent="0.35">
      <c r="A333" t="str">
        <f>references!B$8</f>
        <v>GAL1989</v>
      </c>
      <c r="B333">
        <v>4</v>
      </c>
      <c r="C333">
        <v>200</v>
      </c>
      <c r="D333" t="str">
        <f>references_description!F$27</f>
        <v>SiO2(am)</v>
      </c>
      <c r="E333" t="str">
        <f>references_description!G$27</f>
        <v>NaCl</v>
      </c>
      <c r="H333">
        <v>3.18</v>
      </c>
      <c r="K333">
        <v>1.1599999999999999E-2</v>
      </c>
    </row>
    <row r="334" spans="1:11" x14ac:dyDescent="0.35">
      <c r="A334" t="str">
        <f>references!B$8</f>
        <v>GAL1989</v>
      </c>
      <c r="B334">
        <v>5</v>
      </c>
      <c r="C334">
        <v>250</v>
      </c>
      <c r="D334" t="str">
        <f>references_description!F$27</f>
        <v>SiO2(am)</v>
      </c>
      <c r="E334" t="str">
        <f>references_description!G$27</f>
        <v>NaCl</v>
      </c>
      <c r="H334">
        <v>3.18</v>
      </c>
      <c r="K334">
        <v>1.6199999999999999E-2</v>
      </c>
    </row>
    <row r="335" spans="1:11" x14ac:dyDescent="0.35">
      <c r="A335" t="str">
        <f>references!B$8</f>
        <v>GAL1989</v>
      </c>
      <c r="B335">
        <v>6</v>
      </c>
      <c r="C335">
        <v>275</v>
      </c>
      <c r="D335" t="str">
        <f>references_description!F$27</f>
        <v>SiO2(am)</v>
      </c>
      <c r="E335" t="str">
        <f>references_description!G$27</f>
        <v>NaCl</v>
      </c>
      <c r="H335">
        <v>3.18</v>
      </c>
      <c r="K335">
        <v>1.9E-2</v>
      </c>
    </row>
    <row r="336" spans="1:11" x14ac:dyDescent="0.35">
      <c r="A336" t="str">
        <f>references!B$8</f>
        <v>GAL1989</v>
      </c>
      <c r="B336">
        <v>1</v>
      </c>
      <c r="C336">
        <v>25</v>
      </c>
      <c r="D336" t="str">
        <f>references_description!F$27</f>
        <v>SiO2(am)</v>
      </c>
      <c r="E336" t="str">
        <f>references_description!G$27</f>
        <v>NaCl</v>
      </c>
      <c r="H336">
        <v>5.8</v>
      </c>
      <c r="K336">
        <v>8.0000000000000004E-4</v>
      </c>
    </row>
    <row r="337" spans="1:11" x14ac:dyDescent="0.35">
      <c r="A337" t="str">
        <f>references!B$8</f>
        <v>GAL1989</v>
      </c>
      <c r="B337">
        <v>2</v>
      </c>
      <c r="C337">
        <v>100</v>
      </c>
      <c r="D337" t="str">
        <f>references_description!F$27</f>
        <v>SiO2(am)</v>
      </c>
      <c r="E337" t="str">
        <f>references_description!G$27</f>
        <v>NaCl</v>
      </c>
      <c r="H337">
        <v>5.8</v>
      </c>
      <c r="K337">
        <v>3.3700000000000002E-3</v>
      </c>
    </row>
    <row r="338" spans="1:11" x14ac:dyDescent="0.35">
      <c r="A338" t="str">
        <f>references!B$8</f>
        <v>GAL1989</v>
      </c>
      <c r="B338">
        <v>3</v>
      </c>
      <c r="C338">
        <v>150</v>
      </c>
      <c r="D338" t="str">
        <f>references_description!F$27</f>
        <v>SiO2(am)</v>
      </c>
      <c r="E338" t="str">
        <f>references_description!G$27</f>
        <v>NaCl</v>
      </c>
      <c r="H338">
        <v>5.8</v>
      </c>
      <c r="K338">
        <v>5.62E-2</v>
      </c>
    </row>
    <row r="339" spans="1:11" x14ac:dyDescent="0.35">
      <c r="A339" t="str">
        <f>references!B$8</f>
        <v>GAL1989</v>
      </c>
      <c r="B339">
        <v>4</v>
      </c>
      <c r="C339">
        <v>200</v>
      </c>
      <c r="D339" t="str">
        <f>references_description!F$27</f>
        <v>SiO2(am)</v>
      </c>
      <c r="E339" t="str">
        <f>references_description!G$27</f>
        <v>NaCl</v>
      </c>
      <c r="H339">
        <v>5.8</v>
      </c>
      <c r="K339">
        <v>8.8499999999999995E-2</v>
      </c>
    </row>
    <row r="340" spans="1:11" x14ac:dyDescent="0.35">
      <c r="A340" t="str">
        <f>references!B$8</f>
        <v>GAL1989</v>
      </c>
      <c r="B340">
        <v>5</v>
      </c>
      <c r="C340">
        <v>250</v>
      </c>
      <c r="D340" t="str">
        <f>references_description!F$27</f>
        <v>SiO2(am)</v>
      </c>
      <c r="E340" t="str">
        <f>references_description!G$27</f>
        <v>NaCl</v>
      </c>
      <c r="H340">
        <v>5.8</v>
      </c>
      <c r="K340">
        <v>1.35E-2</v>
      </c>
    </row>
    <row r="341" spans="1:11" x14ac:dyDescent="0.35">
      <c r="A341" t="str">
        <f>references!B$8</f>
        <v>GAL1989</v>
      </c>
      <c r="B341">
        <v>6</v>
      </c>
      <c r="C341">
        <v>275</v>
      </c>
      <c r="D341" t="str">
        <f>references_description!F$27</f>
        <v>SiO2(am)</v>
      </c>
      <c r="E341" t="str">
        <f>references_description!G$27</f>
        <v>NaCl</v>
      </c>
      <c r="H341">
        <v>5.8</v>
      </c>
      <c r="K341">
        <v>2.06E-2</v>
      </c>
    </row>
    <row r="342" spans="1:11" x14ac:dyDescent="0.35">
      <c r="A342" t="str">
        <f>references!B$8</f>
        <v>GAL1989</v>
      </c>
      <c r="B342">
        <v>1</v>
      </c>
      <c r="C342">
        <v>25</v>
      </c>
      <c r="D342" t="str">
        <f>references_description!F$28</f>
        <v>SiO2(am)</v>
      </c>
      <c r="E342" t="str">
        <f>references_description!G$28</f>
        <v>MgCl2</v>
      </c>
      <c r="H342">
        <v>5.8</v>
      </c>
      <c r="K342">
        <v>1.2999999999999999E-4</v>
      </c>
    </row>
    <row r="343" spans="1:11" x14ac:dyDescent="0.35">
      <c r="A343" t="str">
        <f>references!B$8</f>
        <v>GAL1989</v>
      </c>
      <c r="B343">
        <v>2</v>
      </c>
      <c r="C343">
        <v>100</v>
      </c>
      <c r="D343" t="str">
        <f>references_description!F$28</f>
        <v>SiO2(am)</v>
      </c>
      <c r="E343" t="str">
        <f>references_description!G$28</f>
        <v>MgCl2</v>
      </c>
      <c r="H343">
        <v>5.8</v>
      </c>
      <c r="K343">
        <v>4.0000000000000002E-4</v>
      </c>
    </row>
    <row r="344" spans="1:11" x14ac:dyDescent="0.35">
      <c r="A344" t="str">
        <f>references!B$8</f>
        <v>GAL1989</v>
      </c>
      <c r="B344">
        <v>3</v>
      </c>
      <c r="C344">
        <v>150</v>
      </c>
      <c r="D344" t="str">
        <f>references_description!F$28</f>
        <v>SiO2(am)</v>
      </c>
      <c r="E344" t="str">
        <f>references_description!G$28</f>
        <v>MgCl2</v>
      </c>
      <c r="H344">
        <v>5.8</v>
      </c>
      <c r="K344">
        <v>1.15E-3</v>
      </c>
    </row>
    <row r="345" spans="1:11" x14ac:dyDescent="0.35">
      <c r="A345" t="str">
        <f>references!B$8</f>
        <v>GAL1989</v>
      </c>
      <c r="B345">
        <v>4</v>
      </c>
      <c r="C345">
        <v>200</v>
      </c>
      <c r="D345" t="str">
        <f>references_description!F$28</f>
        <v>SiO2(am)</v>
      </c>
      <c r="E345" t="str">
        <f>references_description!G$28</f>
        <v>MgCl2</v>
      </c>
      <c r="H345">
        <v>5.8</v>
      </c>
      <c r="K345">
        <v>2.3999999999999998E-3</v>
      </c>
    </row>
    <row r="346" spans="1:11" x14ac:dyDescent="0.35">
      <c r="A346" t="str">
        <f>references!B$8</f>
        <v>GAL1989</v>
      </c>
      <c r="B346">
        <v>5</v>
      </c>
      <c r="C346">
        <v>250</v>
      </c>
      <c r="D346" t="str">
        <f>references_description!F$28</f>
        <v>SiO2(am)</v>
      </c>
      <c r="E346" t="str">
        <f>references_description!G$28</f>
        <v>MgCl2</v>
      </c>
      <c r="H346">
        <v>5.8</v>
      </c>
      <c r="K346">
        <v>3.7499999999999999E-3</v>
      </c>
    </row>
    <row r="347" spans="1:11" x14ac:dyDescent="0.35">
      <c r="A347" t="str">
        <f>references!B$8</f>
        <v>GAL1989</v>
      </c>
      <c r="B347">
        <v>6</v>
      </c>
      <c r="C347">
        <v>275</v>
      </c>
      <c r="D347" t="str">
        <f>references_description!F$28</f>
        <v>SiO2(am)</v>
      </c>
      <c r="E347" t="str">
        <f>references_description!G$28</f>
        <v>MgCl2</v>
      </c>
      <c r="H347">
        <v>5.8</v>
      </c>
      <c r="K347">
        <v>9.2700000000000005E-3</v>
      </c>
    </row>
    <row r="348" spans="1:11" x14ac:dyDescent="0.35">
      <c r="A348" t="str">
        <f>references!B$8</f>
        <v>GAL1989</v>
      </c>
      <c r="B348">
        <v>7</v>
      </c>
      <c r="C348">
        <v>25</v>
      </c>
      <c r="D348" t="str">
        <f>references_description!F$28</f>
        <v>SiO2(am)</v>
      </c>
      <c r="E348" t="str">
        <f>references_description!G$28</f>
        <v>MgCl2</v>
      </c>
      <c r="H348">
        <v>1.02</v>
      </c>
      <c r="K348" s="15">
        <v>1.1999999999999999E-3</v>
      </c>
    </row>
    <row r="349" spans="1:11" x14ac:dyDescent="0.35">
      <c r="A349" t="str">
        <f>references!B$8</f>
        <v>GAL1989</v>
      </c>
      <c r="B349">
        <v>8</v>
      </c>
      <c r="C349">
        <v>100</v>
      </c>
      <c r="D349" t="str">
        <f>references_description!F$28</f>
        <v>SiO2(am)</v>
      </c>
      <c r="E349" t="str">
        <f>references_description!G$28</f>
        <v>MgCl2</v>
      </c>
      <c r="H349">
        <v>1.02</v>
      </c>
      <c r="K349" s="15">
        <v>4.0600000000000002E-3</v>
      </c>
    </row>
    <row r="350" spans="1:11" x14ac:dyDescent="0.35">
      <c r="A350" t="str">
        <f>references!B$8</f>
        <v>GAL1989</v>
      </c>
      <c r="B350">
        <v>9</v>
      </c>
      <c r="C350">
        <v>150</v>
      </c>
      <c r="D350" t="str">
        <f>references_description!F$28</f>
        <v>SiO2(am)</v>
      </c>
      <c r="E350" t="str">
        <f>references_description!G$28</f>
        <v>MgCl2</v>
      </c>
      <c r="H350">
        <v>1.02</v>
      </c>
      <c r="K350" s="15">
        <v>7.0099999999999997E-3</v>
      </c>
    </row>
    <row r="351" spans="1:11" x14ac:dyDescent="0.35">
      <c r="A351" t="str">
        <f>references!B$8</f>
        <v>GAL1989</v>
      </c>
      <c r="B351">
        <v>10</v>
      </c>
      <c r="C351">
        <v>200</v>
      </c>
      <c r="D351" t="str">
        <f>references_description!F$28</f>
        <v>SiO2(am)</v>
      </c>
      <c r="E351" t="str">
        <f>references_description!G$28</f>
        <v>MgCl2</v>
      </c>
      <c r="H351">
        <v>1.02</v>
      </c>
      <c r="K351" s="15">
        <v>1.0699999999999999E-2</v>
      </c>
    </row>
    <row r="352" spans="1:11" x14ac:dyDescent="0.35">
      <c r="A352" t="str">
        <f>references!B$8</f>
        <v>GAL1989</v>
      </c>
      <c r="B352">
        <v>11</v>
      </c>
      <c r="C352">
        <v>250</v>
      </c>
      <c r="D352" t="str">
        <f>references_description!F$28</f>
        <v>SiO2(am)</v>
      </c>
      <c r="E352" t="str">
        <f>references_description!G$28</f>
        <v>MgCl2</v>
      </c>
      <c r="H352">
        <v>1.02</v>
      </c>
      <c r="K352" s="15">
        <v>1.5900000000000001E-2</v>
      </c>
    </row>
    <row r="353" spans="1:11" x14ac:dyDescent="0.35">
      <c r="A353" t="str">
        <f>references!B$8</f>
        <v>GAL1989</v>
      </c>
      <c r="B353">
        <v>12</v>
      </c>
      <c r="C353">
        <v>275</v>
      </c>
      <c r="D353" t="str">
        <f>references_description!F$28</f>
        <v>SiO2(am)</v>
      </c>
      <c r="E353" t="str">
        <f>references_description!G$28</f>
        <v>MgCl2</v>
      </c>
      <c r="H353">
        <v>1.02</v>
      </c>
      <c r="K353" s="15">
        <v>1.9E-2</v>
      </c>
    </row>
    <row r="354" spans="1:11" x14ac:dyDescent="0.35">
      <c r="A354" t="str">
        <f>references!B$8</f>
        <v>GAL1989</v>
      </c>
      <c r="B354">
        <v>1</v>
      </c>
      <c r="C354">
        <v>25</v>
      </c>
      <c r="D354" t="str">
        <f>references_description!F$29</f>
        <v>SiO2(am)</v>
      </c>
      <c r="E354" t="str">
        <f>references_description!G$29</f>
        <v>CaCl2</v>
      </c>
      <c r="H354">
        <v>1.02</v>
      </c>
      <c r="K354" s="15">
        <v>1.3799999999999999E-3</v>
      </c>
    </row>
    <row r="355" spans="1:11" x14ac:dyDescent="0.35">
      <c r="A355" t="str">
        <f>references!B$8</f>
        <v>GAL1989</v>
      </c>
      <c r="B355">
        <v>2</v>
      </c>
      <c r="C355">
        <v>100</v>
      </c>
      <c r="D355" t="str">
        <f>references_description!F$29</f>
        <v>SiO2(am)</v>
      </c>
      <c r="E355" t="str">
        <f>references_description!G$29</f>
        <v>CaCl2</v>
      </c>
      <c r="H355">
        <v>1.02</v>
      </c>
      <c r="K355" s="15">
        <v>4.2500000000000003E-3</v>
      </c>
    </row>
    <row r="356" spans="1:11" x14ac:dyDescent="0.35">
      <c r="A356" t="str">
        <f>references!B$8</f>
        <v>GAL1989</v>
      </c>
      <c r="B356">
        <v>3</v>
      </c>
      <c r="C356">
        <v>150</v>
      </c>
      <c r="D356" t="str">
        <f>references_description!F$29</f>
        <v>SiO2(am)</v>
      </c>
      <c r="E356" t="str">
        <f>references_description!G$29</f>
        <v>CaCl2</v>
      </c>
      <c r="H356">
        <v>1.02</v>
      </c>
      <c r="K356" s="15">
        <v>6.8700000000000002E-3</v>
      </c>
    </row>
    <row r="357" spans="1:11" x14ac:dyDescent="0.35">
      <c r="A357" t="str">
        <f>references!B$8</f>
        <v>GAL1989</v>
      </c>
      <c r="B357">
        <v>4</v>
      </c>
      <c r="C357">
        <v>200</v>
      </c>
      <c r="D357" t="str">
        <f>references_description!F$29</f>
        <v>SiO2(am)</v>
      </c>
      <c r="E357" t="str">
        <f>references_description!G$29</f>
        <v>CaCl2</v>
      </c>
      <c r="H357">
        <v>1.02</v>
      </c>
      <c r="K357" s="15">
        <v>9.6200000000000001E-3</v>
      </c>
    </row>
    <row r="358" spans="1:11" x14ac:dyDescent="0.35">
      <c r="A358" t="str">
        <f>references!B$8</f>
        <v>GAL1989</v>
      </c>
      <c r="B358">
        <v>5</v>
      </c>
      <c r="C358">
        <v>250</v>
      </c>
      <c r="D358" t="str">
        <f>references_description!F$29</f>
        <v>SiO2(am)</v>
      </c>
      <c r="E358" t="str">
        <f>references_description!G$29</f>
        <v>CaCl2</v>
      </c>
      <c r="H358">
        <v>1.02</v>
      </c>
      <c r="K358" s="15">
        <v>1.6199999999999999E-2</v>
      </c>
    </row>
    <row r="359" spans="1:11" x14ac:dyDescent="0.35">
      <c r="A359" t="str">
        <f>references!B$8</f>
        <v>GAL1989</v>
      </c>
      <c r="B359">
        <v>6</v>
      </c>
      <c r="C359">
        <v>275</v>
      </c>
      <c r="D359" t="str">
        <f>references_description!F$29</f>
        <v>SiO2(am)</v>
      </c>
      <c r="E359" t="str">
        <f>references_description!G$29</f>
        <v>CaCl2</v>
      </c>
      <c r="H359">
        <v>1.02</v>
      </c>
      <c r="K359" s="15">
        <v>1.9300000000000001E-2</v>
      </c>
    </row>
    <row r="360" spans="1:11" x14ac:dyDescent="0.35">
      <c r="A360" t="str">
        <f>references!B$8</f>
        <v>GAL1989</v>
      </c>
      <c r="B360">
        <v>1</v>
      </c>
      <c r="C360">
        <v>25</v>
      </c>
      <c r="D360" t="str">
        <f>references_description!F$30</f>
        <v>SiO2(am)</v>
      </c>
      <c r="E360" t="str">
        <f>references_description!G$30</f>
        <v>KCl</v>
      </c>
      <c r="H360">
        <v>0.51</v>
      </c>
      <c r="K360" s="15">
        <v>2.0899999999999998E-3</v>
      </c>
    </row>
    <row r="361" spans="1:11" x14ac:dyDescent="0.35">
      <c r="A361" t="str">
        <f>references!B$8</f>
        <v>GAL1989</v>
      </c>
      <c r="B361">
        <v>2</v>
      </c>
      <c r="C361">
        <v>100</v>
      </c>
      <c r="D361" t="str">
        <f>references_description!F$30</f>
        <v>SiO2(am)</v>
      </c>
      <c r="E361" t="str">
        <f>references_description!G$30</f>
        <v>KCl</v>
      </c>
      <c r="H361">
        <v>0.51</v>
      </c>
      <c r="K361" s="15">
        <v>6.5500000000000003E-3</v>
      </c>
    </row>
    <row r="362" spans="1:11" x14ac:dyDescent="0.35">
      <c r="A362" t="str">
        <f>references!B$8</f>
        <v>GAL1989</v>
      </c>
      <c r="B362">
        <v>3</v>
      </c>
      <c r="C362">
        <v>150</v>
      </c>
      <c r="D362" t="str">
        <f>references_description!F$30</f>
        <v>SiO2(am)</v>
      </c>
      <c r="E362" t="str">
        <f>references_description!G$30</f>
        <v>KCl</v>
      </c>
      <c r="H362">
        <v>0.51</v>
      </c>
      <c r="K362" s="15">
        <v>1.09E-2</v>
      </c>
    </row>
    <row r="363" spans="1:11" x14ac:dyDescent="0.35">
      <c r="A363" t="str">
        <f>references!B$8</f>
        <v>GAL1989</v>
      </c>
      <c r="B363">
        <v>4</v>
      </c>
      <c r="C363">
        <v>200</v>
      </c>
      <c r="D363" t="str">
        <f>references_description!F$30</f>
        <v>SiO2(am)</v>
      </c>
      <c r="E363" t="str">
        <f>references_description!G$30</f>
        <v>KCl</v>
      </c>
      <c r="H363">
        <v>0.51</v>
      </c>
      <c r="K363" s="15">
        <v>1.5599999999999999E-2</v>
      </c>
    </row>
    <row r="364" spans="1:11" x14ac:dyDescent="0.35">
      <c r="A364" t="str">
        <f>references!B$8</f>
        <v>GAL1989</v>
      </c>
      <c r="B364">
        <v>5</v>
      </c>
      <c r="C364">
        <v>250</v>
      </c>
      <c r="D364" t="str">
        <f>references_description!F$30</f>
        <v>SiO2(am)</v>
      </c>
      <c r="E364" t="str">
        <f>references_description!G$30</f>
        <v>KCl</v>
      </c>
      <c r="H364">
        <v>0.51</v>
      </c>
      <c r="K364" s="15">
        <v>2.0899999999999998E-2</v>
      </c>
    </row>
    <row r="365" spans="1:11" x14ac:dyDescent="0.35">
      <c r="A365" t="str">
        <f>references!B$8</f>
        <v>GAL1989</v>
      </c>
      <c r="B365">
        <v>6</v>
      </c>
      <c r="C365">
        <v>275</v>
      </c>
      <c r="D365" t="str">
        <f>references_description!F$30</f>
        <v>SiO2(am)</v>
      </c>
      <c r="E365" t="str">
        <f>references_description!G$30</f>
        <v>KCl</v>
      </c>
      <c r="H365">
        <v>0.51</v>
      </c>
      <c r="K365" s="15">
        <v>2.4E-2</v>
      </c>
    </row>
    <row r="366" spans="1:11" x14ac:dyDescent="0.35">
      <c r="A366" t="str">
        <f>references!B$8</f>
        <v>GAL1989</v>
      </c>
      <c r="B366">
        <v>7</v>
      </c>
      <c r="C366">
        <v>25</v>
      </c>
      <c r="D366" t="str">
        <f>references_description!F$30</f>
        <v>SiO2(am)</v>
      </c>
      <c r="E366" t="str">
        <f>references_description!G$30</f>
        <v>KCl</v>
      </c>
      <c r="H366">
        <v>1.03</v>
      </c>
      <c r="K366">
        <v>2.0300000000000001E-3</v>
      </c>
    </row>
    <row r="367" spans="1:11" x14ac:dyDescent="0.35">
      <c r="A367" t="str">
        <f>references!B$8</f>
        <v>GAL1989</v>
      </c>
      <c r="B367">
        <v>8</v>
      </c>
      <c r="C367">
        <v>100</v>
      </c>
      <c r="D367" t="str">
        <f>references_description!F$30</f>
        <v>SiO2(am)</v>
      </c>
      <c r="E367" t="str">
        <f>references_description!G$30</f>
        <v>KCl</v>
      </c>
      <c r="H367">
        <v>1.03</v>
      </c>
      <c r="K367">
        <v>6.4599999999999996E-3</v>
      </c>
    </row>
    <row r="368" spans="1:11" x14ac:dyDescent="0.35">
      <c r="A368" t="str">
        <f>references!B$8</f>
        <v>GAL1989</v>
      </c>
      <c r="B368">
        <v>9</v>
      </c>
      <c r="C368">
        <v>150</v>
      </c>
      <c r="D368" t="str">
        <f>references_description!F$30</f>
        <v>SiO2(am)</v>
      </c>
      <c r="E368" t="str">
        <f>references_description!G$30</f>
        <v>KCl</v>
      </c>
      <c r="H368">
        <v>1.03</v>
      </c>
      <c r="K368">
        <v>1.04E-2</v>
      </c>
    </row>
    <row r="369" spans="1:11" x14ac:dyDescent="0.35">
      <c r="A369" t="str">
        <f>references!B$8</f>
        <v>GAL1989</v>
      </c>
      <c r="B369">
        <v>10</v>
      </c>
      <c r="C369">
        <v>200</v>
      </c>
      <c r="D369" t="str">
        <f>references_description!F$30</f>
        <v>SiO2(am)</v>
      </c>
      <c r="E369" t="str">
        <f>references_description!G$30</f>
        <v>KCl</v>
      </c>
      <c r="H369">
        <v>1.03</v>
      </c>
      <c r="K369">
        <v>1.5299999999999999E-2</v>
      </c>
    </row>
    <row r="370" spans="1:11" x14ac:dyDescent="0.35">
      <c r="A370" t="str">
        <f>references!B$8</f>
        <v>GAL1989</v>
      </c>
      <c r="B370">
        <v>11</v>
      </c>
      <c r="C370">
        <v>250</v>
      </c>
      <c r="D370" t="str">
        <f>references_description!F$30</f>
        <v>SiO2(am)</v>
      </c>
      <c r="E370" t="str">
        <f>references_description!G$30</f>
        <v>KCl</v>
      </c>
      <c r="H370">
        <v>1.03</v>
      </c>
      <c r="K370">
        <v>2.1000000000000001E-2</v>
      </c>
    </row>
    <row r="371" spans="1:11" x14ac:dyDescent="0.35">
      <c r="A371" t="str">
        <f>references!B$8</f>
        <v>GAL1989</v>
      </c>
      <c r="B371">
        <v>12</v>
      </c>
      <c r="C371">
        <v>275</v>
      </c>
      <c r="D371" t="str">
        <f>references_description!F$30</f>
        <v>SiO2(am)</v>
      </c>
      <c r="E371" t="str">
        <f>references_description!G$30</f>
        <v>KCl</v>
      </c>
      <c r="H371">
        <v>1.03</v>
      </c>
      <c r="K371">
        <v>2.3699999999999999E-2</v>
      </c>
    </row>
    <row r="372" spans="1:11" x14ac:dyDescent="0.35">
      <c r="A372" t="str">
        <f>references!B$8</f>
        <v>GAL1989</v>
      </c>
      <c r="B372">
        <v>13</v>
      </c>
      <c r="C372">
        <v>100</v>
      </c>
      <c r="D372" t="str">
        <f>references_description!F$30</f>
        <v>SiO2(am)</v>
      </c>
      <c r="E372" t="str">
        <f>references_description!G$30</f>
        <v>KCl</v>
      </c>
      <c r="H372">
        <v>1.04</v>
      </c>
      <c r="K372">
        <v>6.43E-3</v>
      </c>
    </row>
    <row r="373" spans="1:11" x14ac:dyDescent="0.35">
      <c r="A373" t="str">
        <f>references!B$8</f>
        <v>GAL1989</v>
      </c>
      <c r="B373">
        <v>14</v>
      </c>
      <c r="C373">
        <v>100</v>
      </c>
      <c r="D373" t="str">
        <f>references_description!F$30</f>
        <v>SiO2(am)</v>
      </c>
      <c r="E373" t="str">
        <f>references_description!G$30</f>
        <v>KCl</v>
      </c>
      <c r="H373">
        <v>2.13</v>
      </c>
      <c r="K373">
        <v>6.28E-3</v>
      </c>
    </row>
    <row r="374" spans="1:11" x14ac:dyDescent="0.35">
      <c r="A374" t="str">
        <f>references!B$8</f>
        <v>GAL1989</v>
      </c>
      <c r="B374">
        <v>15</v>
      </c>
      <c r="C374">
        <v>100</v>
      </c>
      <c r="D374" t="str">
        <f>references_description!F$30</f>
        <v>SiO2(am)</v>
      </c>
      <c r="E374" t="str">
        <f>references_description!G$30</f>
        <v>KCl</v>
      </c>
      <c r="H374">
        <v>3.31</v>
      </c>
      <c r="K374">
        <v>5.8100000000000001E-3</v>
      </c>
    </row>
    <row r="375" spans="1:11" x14ac:dyDescent="0.35">
      <c r="A375" t="str">
        <f>references!B$10</f>
        <v>CHE/MAR1982</v>
      </c>
      <c r="B375">
        <v>1</v>
      </c>
      <c r="C375">
        <v>100</v>
      </c>
      <c r="D375" t="str">
        <f>references!G$10</f>
        <v>SiO2(am)</v>
      </c>
      <c r="K375">
        <v>6.3E-3</v>
      </c>
    </row>
    <row r="376" spans="1:11" x14ac:dyDescent="0.35">
      <c r="A376" t="str">
        <f>references!B$10</f>
        <v>CHE/MAR1982</v>
      </c>
      <c r="B376">
        <v>2</v>
      </c>
      <c r="C376">
        <v>100</v>
      </c>
      <c r="D376" t="str">
        <f>references!G$10</f>
        <v>SiO2(am)</v>
      </c>
      <c r="K376">
        <v>6.4999999999999997E-3</v>
      </c>
    </row>
    <row r="377" spans="1:11" x14ac:dyDescent="0.35">
      <c r="A377" t="str">
        <f>references!B$10</f>
        <v>CHE/MAR1982</v>
      </c>
      <c r="B377">
        <v>3</v>
      </c>
      <c r="C377">
        <v>150</v>
      </c>
      <c r="D377" t="str">
        <f>references!G$10</f>
        <v>SiO2(am)</v>
      </c>
      <c r="K377">
        <v>1.0500000000000001E-2</v>
      </c>
    </row>
    <row r="378" spans="1:11" x14ac:dyDescent="0.35">
      <c r="A378" t="str">
        <f>references!B$10</f>
        <v>CHE/MAR1982</v>
      </c>
      <c r="B378">
        <v>4</v>
      </c>
      <c r="C378">
        <v>150</v>
      </c>
      <c r="D378" t="str">
        <f>references!G$10</f>
        <v>SiO2(am)</v>
      </c>
      <c r="K378">
        <v>1.0500000000000001E-2</v>
      </c>
    </row>
    <row r="379" spans="1:11" x14ac:dyDescent="0.35">
      <c r="A379" t="str">
        <f>references!B$10</f>
        <v>CHE/MAR1982</v>
      </c>
      <c r="B379">
        <v>5</v>
      </c>
      <c r="C379">
        <v>150</v>
      </c>
      <c r="D379" t="str">
        <f>references!G$10</f>
        <v>SiO2(am)</v>
      </c>
      <c r="K379">
        <v>9.9500000000000005E-3</v>
      </c>
    </row>
    <row r="380" spans="1:11" x14ac:dyDescent="0.35">
      <c r="A380" t="str">
        <f>references!B$10</f>
        <v>CHE/MAR1982</v>
      </c>
      <c r="B380">
        <v>6</v>
      </c>
      <c r="C380">
        <v>200</v>
      </c>
      <c r="D380" t="str">
        <f>references!G$10</f>
        <v>SiO2(am)</v>
      </c>
      <c r="K380">
        <v>1.6199999999999999E-2</v>
      </c>
    </row>
    <row r="381" spans="1:11" x14ac:dyDescent="0.35">
      <c r="A381" t="str">
        <f>references!B$10</f>
        <v>CHE/MAR1982</v>
      </c>
      <c r="B381">
        <v>7</v>
      </c>
      <c r="C381">
        <v>200</v>
      </c>
      <c r="D381" t="str">
        <f>references!G$10</f>
        <v>SiO2(am)</v>
      </c>
      <c r="K381">
        <v>1.5699999999999999E-2</v>
      </c>
    </row>
    <row r="382" spans="1:11" x14ac:dyDescent="0.35">
      <c r="A382" t="str">
        <f>references!B$10</f>
        <v>CHE/MAR1982</v>
      </c>
      <c r="B382">
        <v>8</v>
      </c>
      <c r="C382">
        <v>200</v>
      </c>
      <c r="D382" t="str">
        <f>references!G$10</f>
        <v>SiO2(am)</v>
      </c>
      <c r="K382">
        <v>1.6E-2</v>
      </c>
    </row>
    <row r="383" spans="1:11" x14ac:dyDescent="0.35">
      <c r="A383" t="str">
        <f>references!B$10</f>
        <v>CHE/MAR1982</v>
      </c>
      <c r="B383">
        <v>9</v>
      </c>
      <c r="C383">
        <v>200</v>
      </c>
      <c r="D383" t="str">
        <f>references!G$10</f>
        <v>SiO2(am)</v>
      </c>
      <c r="K383">
        <v>1.6299999999999999E-2</v>
      </c>
    </row>
    <row r="384" spans="1:11" x14ac:dyDescent="0.35">
      <c r="A384" t="str">
        <f>references!B$10</f>
        <v>CHE/MAR1982</v>
      </c>
      <c r="B384">
        <v>10</v>
      </c>
      <c r="C384">
        <v>250</v>
      </c>
      <c r="D384" t="str">
        <f>references!G$10</f>
        <v>SiO2(am)</v>
      </c>
      <c r="K384">
        <v>2.1399999999999999E-2</v>
      </c>
    </row>
    <row r="385" spans="1:11" x14ac:dyDescent="0.35">
      <c r="A385" t="str">
        <f>references!B$10</f>
        <v>CHE/MAR1982</v>
      </c>
      <c r="B385">
        <v>11</v>
      </c>
      <c r="C385">
        <v>250</v>
      </c>
      <c r="D385" t="str">
        <f>references!G$10</f>
        <v>SiO2(am)</v>
      </c>
      <c r="K385">
        <v>2.18E-2</v>
      </c>
    </row>
    <row r="386" spans="1:11" x14ac:dyDescent="0.35">
      <c r="A386" t="str">
        <f>references!B$10</f>
        <v>CHE/MAR1982</v>
      </c>
      <c r="B386">
        <v>12</v>
      </c>
      <c r="C386">
        <v>250</v>
      </c>
      <c r="D386" t="str">
        <f>references!G$10</f>
        <v>SiO2(am)</v>
      </c>
      <c r="K386">
        <v>2.1899999999999999E-2</v>
      </c>
    </row>
    <row r="387" spans="1:11" x14ac:dyDescent="0.35">
      <c r="A387" t="str">
        <f>references!B$10</f>
        <v>CHE/MAR1982</v>
      </c>
      <c r="B387">
        <v>13</v>
      </c>
      <c r="C387">
        <v>275</v>
      </c>
      <c r="D387" t="str">
        <f>references!G$10</f>
        <v>SiO2(am)</v>
      </c>
      <c r="K387">
        <v>2.41E-2</v>
      </c>
    </row>
    <row r="388" spans="1:11" x14ac:dyDescent="0.35">
      <c r="A388" t="str">
        <f>references!B$10</f>
        <v>CHE/MAR1982</v>
      </c>
      <c r="B388">
        <v>14</v>
      </c>
      <c r="C388">
        <v>275</v>
      </c>
      <c r="D388" t="str">
        <f>references!G$10</f>
        <v>SiO2(am)</v>
      </c>
      <c r="K388">
        <v>2.35E-2</v>
      </c>
    </row>
    <row r="389" spans="1:11" x14ac:dyDescent="0.35">
      <c r="A389" t="str">
        <f>references!B$10</f>
        <v>CHE/MAR1982</v>
      </c>
      <c r="B389">
        <v>15</v>
      </c>
      <c r="C389">
        <v>300</v>
      </c>
      <c r="D389" t="str">
        <f>references!G$10</f>
        <v>SiO2(am)</v>
      </c>
      <c r="K389">
        <v>2.63E-2</v>
      </c>
    </row>
    <row r="390" spans="1:11" x14ac:dyDescent="0.35">
      <c r="A390" t="str">
        <f>references!B$10</f>
        <v>CHE/MAR1982</v>
      </c>
      <c r="B390">
        <v>16</v>
      </c>
      <c r="C390">
        <v>300</v>
      </c>
      <c r="D390" t="str">
        <f>references!G$10</f>
        <v>SiO2(am)</v>
      </c>
      <c r="K390">
        <v>2.6200000000000001E-2</v>
      </c>
    </row>
    <row r="391" spans="1:11" x14ac:dyDescent="0.35">
      <c r="A391" t="str">
        <f>references!B$10</f>
        <v>CHE/MAR1982</v>
      </c>
      <c r="B391">
        <v>17</v>
      </c>
      <c r="C391">
        <v>300</v>
      </c>
      <c r="D391" t="str">
        <f>references!G$10</f>
        <v>SiO2(am)</v>
      </c>
      <c r="K391">
        <v>2.6499999999999999E-2</v>
      </c>
    </row>
    <row r="392" spans="1:11" x14ac:dyDescent="0.35">
      <c r="A392" t="str">
        <f>references!B$10</f>
        <v>CHE/MAR1982</v>
      </c>
      <c r="B392">
        <v>18</v>
      </c>
      <c r="C392">
        <v>350</v>
      </c>
      <c r="D392" t="str">
        <f>references!G$10</f>
        <v>SiO2(am)</v>
      </c>
      <c r="K392">
        <v>2.86E-2</v>
      </c>
    </row>
    <row r="393" spans="1:11" x14ac:dyDescent="0.35">
      <c r="A393" t="str">
        <f>references!B$10</f>
        <v>CHE/MAR1982</v>
      </c>
      <c r="B393">
        <v>19</v>
      </c>
      <c r="C393">
        <v>350</v>
      </c>
      <c r="D393" t="str">
        <f>references!G$10</f>
        <v>SiO2(am)</v>
      </c>
      <c r="K393">
        <v>2.6499999999999999E-2</v>
      </c>
    </row>
    <row r="394" spans="1:11" x14ac:dyDescent="0.35">
      <c r="A394" t="str">
        <f>references!B$10</f>
        <v>CHE/MAR1982</v>
      </c>
      <c r="B394">
        <v>20</v>
      </c>
      <c r="C394">
        <v>350</v>
      </c>
      <c r="D394" t="str">
        <f>references!G$10</f>
        <v>SiO2(am)</v>
      </c>
      <c r="K394">
        <v>2.6599999999999999E-2</v>
      </c>
    </row>
    <row r="395" spans="1:11" x14ac:dyDescent="0.35">
      <c r="A395" t="str">
        <f>references!B$10</f>
        <v>CHE/MAR1982</v>
      </c>
      <c r="B395">
        <v>1</v>
      </c>
      <c r="C395">
        <v>100</v>
      </c>
      <c r="D395" t="str">
        <f>references!G$10</f>
        <v>SiO2(am)</v>
      </c>
      <c r="E395" t="str">
        <f>references_description!G$32</f>
        <v>NaCl</v>
      </c>
      <c r="H395">
        <v>0.19</v>
      </c>
      <c r="K395">
        <v>6.1000000000000004E-3</v>
      </c>
    </row>
    <row r="396" spans="1:11" x14ac:dyDescent="0.35">
      <c r="A396" t="str">
        <f>references!B$10</f>
        <v>CHE/MAR1982</v>
      </c>
      <c r="B396">
        <v>2</v>
      </c>
      <c r="C396">
        <v>100</v>
      </c>
      <c r="D396" t="str">
        <f>references!G$10</f>
        <v>SiO2(am)</v>
      </c>
      <c r="E396" t="str">
        <f>references_description!G$32</f>
        <v>NaCl</v>
      </c>
      <c r="H396">
        <v>1.62</v>
      </c>
      <c r="K396">
        <v>4.4999999999999997E-3</v>
      </c>
    </row>
    <row r="397" spans="1:11" x14ac:dyDescent="0.35">
      <c r="A397" t="str">
        <f>references!B$10</f>
        <v>CHE/MAR1982</v>
      </c>
      <c r="B397">
        <v>3</v>
      </c>
      <c r="C397">
        <v>100</v>
      </c>
      <c r="D397" t="str">
        <f>references!G$10</f>
        <v>SiO2(am)</v>
      </c>
      <c r="E397" t="str">
        <f>references_description!G$32</f>
        <v>NaCl</v>
      </c>
      <c r="H397">
        <v>2.58</v>
      </c>
      <c r="K397">
        <v>4.1000000000000003E-3</v>
      </c>
    </row>
    <row r="398" spans="1:11" x14ac:dyDescent="0.35">
      <c r="A398" t="str">
        <f>references!B$10</f>
        <v>CHE/MAR1982</v>
      </c>
      <c r="B398">
        <v>4</v>
      </c>
      <c r="C398">
        <v>100</v>
      </c>
      <c r="D398" t="str">
        <f>references!G$10</f>
        <v>SiO2(am)</v>
      </c>
      <c r="E398" t="str">
        <f>references_description!G$32</f>
        <v>NaCl</v>
      </c>
      <c r="H398">
        <v>2.66</v>
      </c>
      <c r="K398">
        <v>4.0000000000000001E-3</v>
      </c>
    </row>
    <row r="399" spans="1:11" x14ac:dyDescent="0.35">
      <c r="A399" t="str">
        <f>references!B$10</f>
        <v>CHE/MAR1982</v>
      </c>
      <c r="B399">
        <v>5</v>
      </c>
      <c r="C399">
        <v>100</v>
      </c>
      <c r="D399" t="str">
        <f>references!G$10</f>
        <v>SiO2(am)</v>
      </c>
      <c r="E399" t="str">
        <f>references_description!G$32</f>
        <v>NaCl</v>
      </c>
      <c r="H399">
        <v>4.4800000000000004</v>
      </c>
      <c r="K399">
        <v>4.7999999999999996E-3</v>
      </c>
    </row>
    <row r="400" spans="1:11" x14ac:dyDescent="0.35">
      <c r="A400" t="str">
        <f>references!B$10</f>
        <v>CHE/MAR1982</v>
      </c>
      <c r="B400">
        <v>6</v>
      </c>
      <c r="C400">
        <v>100</v>
      </c>
      <c r="D400" t="str">
        <f>references!G$10</f>
        <v>SiO2(am)</v>
      </c>
      <c r="E400" t="str">
        <f>references_description!G$32</f>
        <v>NaCl</v>
      </c>
      <c r="H400">
        <v>5.82</v>
      </c>
      <c r="K400">
        <v>3.3999999999999998E-3</v>
      </c>
    </row>
    <row r="401" spans="1:11" x14ac:dyDescent="0.35">
      <c r="A401" t="str">
        <f>references!B$10</f>
        <v>CHE/MAR1982</v>
      </c>
      <c r="B401">
        <v>7</v>
      </c>
      <c r="C401">
        <v>100</v>
      </c>
      <c r="D401" t="str">
        <f>references!G$10</f>
        <v>SiO2(am)</v>
      </c>
      <c r="E401" t="str">
        <f>references_description!G$32</f>
        <v>NaCl</v>
      </c>
      <c r="H401">
        <v>6.31</v>
      </c>
      <c r="K401">
        <v>3.3999999999999998E-3</v>
      </c>
    </row>
    <row r="402" spans="1:11" x14ac:dyDescent="0.35">
      <c r="A402" t="str">
        <f>references!B$10</f>
        <v>CHE/MAR1982</v>
      </c>
      <c r="B402">
        <v>8</v>
      </c>
      <c r="C402">
        <v>150</v>
      </c>
      <c r="D402" t="str">
        <f>references!G$10</f>
        <v>SiO2(am)</v>
      </c>
      <c r="E402" t="str">
        <f>references_description!G$32</f>
        <v>NaCl</v>
      </c>
      <c r="H402">
        <v>0.19</v>
      </c>
      <c r="K402">
        <v>1.01E-2</v>
      </c>
    </row>
    <row r="403" spans="1:11" x14ac:dyDescent="0.35">
      <c r="A403" t="str">
        <f>references!B$10</f>
        <v>CHE/MAR1982</v>
      </c>
      <c r="B403">
        <v>9</v>
      </c>
      <c r="C403">
        <v>150</v>
      </c>
      <c r="D403" t="str">
        <f>references!G$10</f>
        <v>SiO2(am)</v>
      </c>
      <c r="E403" t="str">
        <f>references_description!G$32</f>
        <v>NaCl</v>
      </c>
      <c r="H403">
        <v>0.43</v>
      </c>
      <c r="K403">
        <v>9.4000000000000004E-3</v>
      </c>
    </row>
    <row r="404" spans="1:11" x14ac:dyDescent="0.35">
      <c r="A404" t="str">
        <f>references!B$10</f>
        <v>CHE/MAR1982</v>
      </c>
      <c r="B404">
        <v>10</v>
      </c>
      <c r="C404">
        <v>150</v>
      </c>
      <c r="D404" t="str">
        <f>references!G$10</f>
        <v>SiO2(am)</v>
      </c>
      <c r="E404" t="str">
        <f>references_description!G$32</f>
        <v>NaCl</v>
      </c>
      <c r="H404">
        <v>0.62</v>
      </c>
      <c r="K404">
        <v>9.4000000000000004E-3</v>
      </c>
    </row>
    <row r="405" spans="1:11" x14ac:dyDescent="0.35">
      <c r="A405" t="str">
        <f>references!B$10</f>
        <v>CHE/MAR1982</v>
      </c>
      <c r="B405">
        <v>11</v>
      </c>
      <c r="C405">
        <v>150</v>
      </c>
      <c r="D405" t="str">
        <f>references!G$10</f>
        <v>SiO2(am)</v>
      </c>
      <c r="E405" t="str">
        <f>references_description!G$32</f>
        <v>NaCl</v>
      </c>
      <c r="H405">
        <v>0.85</v>
      </c>
      <c r="K405">
        <v>8.9999999999999993E-3</v>
      </c>
    </row>
    <row r="406" spans="1:11" x14ac:dyDescent="0.35">
      <c r="A406" t="str">
        <f>references!B$10</f>
        <v>CHE/MAR1982</v>
      </c>
      <c r="B406">
        <v>12</v>
      </c>
      <c r="C406">
        <v>150</v>
      </c>
      <c r="D406" t="str">
        <f>references!G$10</f>
        <v>SiO2(am)</v>
      </c>
      <c r="E406" t="str">
        <f>references_description!G$32</f>
        <v>NaCl</v>
      </c>
      <c r="H406">
        <v>1.62</v>
      </c>
      <c r="K406">
        <v>8.5000000000000006E-3</v>
      </c>
    </row>
    <row r="407" spans="1:11" x14ac:dyDescent="0.35">
      <c r="A407" t="str">
        <f>references!B$10</f>
        <v>CHE/MAR1982</v>
      </c>
      <c r="B407">
        <v>13</v>
      </c>
      <c r="C407">
        <v>150</v>
      </c>
      <c r="D407" t="str">
        <f>references!G$10</f>
        <v>SiO2(am)</v>
      </c>
      <c r="E407" t="str">
        <f>references_description!G$32</f>
        <v>NaCl</v>
      </c>
      <c r="H407">
        <v>2.58</v>
      </c>
      <c r="K407">
        <v>7.1000000000000004E-3</v>
      </c>
    </row>
    <row r="408" spans="1:11" x14ac:dyDescent="0.35">
      <c r="A408" t="str">
        <f>references!B$10</f>
        <v>CHE/MAR1982</v>
      </c>
      <c r="B408">
        <v>14</v>
      </c>
      <c r="C408">
        <v>150</v>
      </c>
      <c r="D408" t="str">
        <f>references!G$10</f>
        <v>SiO2(am)</v>
      </c>
      <c r="E408" t="str">
        <f>references_description!G$32</f>
        <v>NaCl</v>
      </c>
      <c r="H408">
        <v>3.8</v>
      </c>
      <c r="K408">
        <v>7.1000000000000004E-3</v>
      </c>
    </row>
    <row r="409" spans="1:11" x14ac:dyDescent="0.35">
      <c r="A409" t="str">
        <f>references!B$10</f>
        <v>CHE/MAR1982</v>
      </c>
      <c r="B409">
        <v>15</v>
      </c>
      <c r="C409">
        <v>150</v>
      </c>
      <c r="D409" t="str">
        <f>references!G$10</f>
        <v>SiO2(am)</v>
      </c>
      <c r="E409" t="str">
        <f>references_description!G$32</f>
        <v>NaCl</v>
      </c>
      <c r="H409">
        <v>4.0199999999999996</v>
      </c>
      <c r="K409">
        <v>6.0000000000000001E-3</v>
      </c>
    </row>
    <row r="410" spans="1:11" x14ac:dyDescent="0.35">
      <c r="A410" t="str">
        <f>references!B$10</f>
        <v>CHE/MAR1982</v>
      </c>
      <c r="B410">
        <v>16</v>
      </c>
      <c r="C410">
        <v>150</v>
      </c>
      <c r="D410" t="str">
        <f>references!G$10</f>
        <v>SiO2(am)</v>
      </c>
      <c r="E410" t="str">
        <f>references_description!G$32</f>
        <v>NaCl</v>
      </c>
      <c r="H410">
        <v>4.0199999999999996</v>
      </c>
      <c r="K410">
        <v>6.1999999999999998E-3</v>
      </c>
    </row>
    <row r="411" spans="1:11" x14ac:dyDescent="0.35">
      <c r="A411" t="str">
        <f>references!B$10</f>
        <v>CHE/MAR1982</v>
      </c>
      <c r="B411">
        <v>17</v>
      </c>
      <c r="C411">
        <v>150</v>
      </c>
      <c r="D411" t="str">
        <f>references!G$10</f>
        <v>SiO2(am)</v>
      </c>
      <c r="E411" t="str">
        <f>references_description!G$32</f>
        <v>NaCl</v>
      </c>
      <c r="H411">
        <v>4.4800000000000004</v>
      </c>
      <c r="K411">
        <v>6.7999999999999996E-3</v>
      </c>
    </row>
    <row r="412" spans="1:11" x14ac:dyDescent="0.35">
      <c r="A412" t="str">
        <f>references!B$10</f>
        <v>CHE/MAR1982</v>
      </c>
      <c r="B412">
        <v>18</v>
      </c>
      <c r="C412">
        <v>150</v>
      </c>
      <c r="D412" t="str">
        <f>references!G$10</f>
        <v>SiO2(am)</v>
      </c>
      <c r="E412" t="str">
        <f>references_description!G$32</f>
        <v>NaCl</v>
      </c>
      <c r="H412">
        <v>5</v>
      </c>
      <c r="K412">
        <v>5.5999999999999999E-3</v>
      </c>
    </row>
    <row r="413" spans="1:11" x14ac:dyDescent="0.35">
      <c r="A413" t="str">
        <f>references!B$10</f>
        <v>CHE/MAR1982</v>
      </c>
      <c r="B413">
        <v>19</v>
      </c>
      <c r="C413">
        <v>150</v>
      </c>
      <c r="D413" t="str">
        <f>references!G$10</f>
        <v>SiO2(am)</v>
      </c>
      <c r="E413" t="str">
        <f>references_description!G$32</f>
        <v>NaCl</v>
      </c>
      <c r="H413">
        <v>5.73</v>
      </c>
      <c r="K413">
        <v>5.4000000000000003E-3</v>
      </c>
    </row>
    <row r="414" spans="1:11" x14ac:dyDescent="0.35">
      <c r="A414" t="str">
        <f>references!B$10</f>
        <v>CHE/MAR1982</v>
      </c>
      <c r="B414">
        <v>20</v>
      </c>
      <c r="C414">
        <v>150</v>
      </c>
      <c r="D414" t="str">
        <f>references!G$10</f>
        <v>SiO2(am)</v>
      </c>
      <c r="E414" t="str">
        <f>references_description!G$32</f>
        <v>NaCl</v>
      </c>
      <c r="H414">
        <v>5.82</v>
      </c>
      <c r="K414">
        <v>5.1999999999999998E-3</v>
      </c>
    </row>
    <row r="415" spans="1:11" x14ac:dyDescent="0.35">
      <c r="A415" t="str">
        <f>references!B$10</f>
        <v>CHE/MAR1982</v>
      </c>
      <c r="B415">
        <v>21</v>
      </c>
      <c r="C415">
        <v>150</v>
      </c>
      <c r="D415" t="str">
        <f>references!G$10</f>
        <v>SiO2(am)</v>
      </c>
      <c r="E415" t="str">
        <f>references_description!G$32</f>
        <v>NaCl</v>
      </c>
      <c r="H415">
        <v>5.82</v>
      </c>
      <c r="K415">
        <v>5.7000000000000002E-3</v>
      </c>
    </row>
    <row r="416" spans="1:11" x14ac:dyDescent="0.35">
      <c r="A416" t="str">
        <f>references!B$10</f>
        <v>CHE/MAR1982</v>
      </c>
      <c r="B416">
        <v>22</v>
      </c>
      <c r="C416">
        <v>150</v>
      </c>
      <c r="D416" t="str">
        <f>references!G$10</f>
        <v>SiO2(am)</v>
      </c>
      <c r="E416" t="str">
        <f>references_description!G$32</f>
        <v>NaCl</v>
      </c>
      <c r="H416">
        <v>6.31</v>
      </c>
      <c r="K416">
        <v>5.5999999999999999E-3</v>
      </c>
    </row>
    <row r="417" spans="1:11" x14ac:dyDescent="0.35">
      <c r="A417" t="str">
        <f>references!B$10</f>
        <v>CHE/MAR1982</v>
      </c>
      <c r="B417">
        <v>23</v>
      </c>
      <c r="C417">
        <v>200</v>
      </c>
      <c r="D417" t="str">
        <f>references!G$10</f>
        <v>SiO2(am)</v>
      </c>
      <c r="E417" t="str">
        <f>references_description!G$32</f>
        <v>NaCl</v>
      </c>
      <c r="H417">
        <v>4.0199999999999996</v>
      </c>
      <c r="K417">
        <v>1.0200000000000001E-2</v>
      </c>
    </row>
    <row r="418" spans="1:11" x14ac:dyDescent="0.35">
      <c r="A418" t="str">
        <f>references!B$10</f>
        <v>CHE/MAR1982</v>
      </c>
      <c r="B418">
        <v>24</v>
      </c>
      <c r="C418">
        <v>200</v>
      </c>
      <c r="D418" t="str">
        <f>references!G$10</f>
        <v>SiO2(am)</v>
      </c>
      <c r="E418" t="str">
        <f>references_description!G$32</f>
        <v>NaCl</v>
      </c>
      <c r="H418">
        <v>4.0199999999999996</v>
      </c>
      <c r="K418">
        <v>9.9000000000000008E-3</v>
      </c>
    </row>
    <row r="419" spans="1:11" x14ac:dyDescent="0.35">
      <c r="A419" t="str">
        <f>references!B$10</f>
        <v>CHE/MAR1982</v>
      </c>
      <c r="B419">
        <v>25</v>
      </c>
      <c r="C419">
        <v>200</v>
      </c>
      <c r="D419" t="str">
        <f>references!G$10</f>
        <v>SiO2(am)</v>
      </c>
      <c r="E419" t="str">
        <f>references_description!G$32</f>
        <v>NaCl</v>
      </c>
      <c r="H419">
        <v>4.4800000000000004</v>
      </c>
      <c r="K419">
        <v>9.4000000000000004E-3</v>
      </c>
    </row>
    <row r="420" spans="1:11" x14ac:dyDescent="0.35">
      <c r="A420" t="str">
        <f>references!B$10</f>
        <v>CHE/MAR1982</v>
      </c>
      <c r="B420">
        <v>26</v>
      </c>
      <c r="C420">
        <v>200</v>
      </c>
      <c r="D420" t="str">
        <f>references!G$10</f>
        <v>SiO2(am)</v>
      </c>
      <c r="E420" t="str">
        <f>references_description!G$32</f>
        <v>NaCl</v>
      </c>
      <c r="H420">
        <v>5.82</v>
      </c>
      <c r="K420">
        <v>8.8000000000000005E-3</v>
      </c>
    </row>
    <row r="421" spans="1:11" x14ac:dyDescent="0.35">
      <c r="A421" t="str">
        <f>references!B$10</f>
        <v>CHE/MAR1982</v>
      </c>
      <c r="B421">
        <v>27</v>
      </c>
      <c r="C421">
        <v>200</v>
      </c>
      <c r="D421" t="str">
        <f>references!G$10</f>
        <v>SiO2(am)</v>
      </c>
      <c r="E421" t="str">
        <f>references_description!G$32</f>
        <v>NaCl</v>
      </c>
      <c r="H421">
        <v>6.4</v>
      </c>
      <c r="K421">
        <v>7.7000000000000002E-3</v>
      </c>
    </row>
    <row r="422" spans="1:11" x14ac:dyDescent="0.35">
      <c r="A422" t="str">
        <f>references!B$10</f>
        <v>CHE/MAR1982</v>
      </c>
      <c r="B422">
        <v>28</v>
      </c>
      <c r="C422">
        <v>200</v>
      </c>
      <c r="D422" t="str">
        <f>references!G$10</f>
        <v>SiO2(am)</v>
      </c>
      <c r="E422" t="str">
        <f>references_description!G$32</f>
        <v>NaCl</v>
      </c>
      <c r="H422">
        <v>0.19</v>
      </c>
      <c r="K422">
        <v>1.5699999999999999E-2</v>
      </c>
    </row>
    <row r="423" spans="1:11" x14ac:dyDescent="0.35">
      <c r="A423" t="str">
        <f>references!B$10</f>
        <v>CHE/MAR1982</v>
      </c>
      <c r="B423">
        <v>29</v>
      </c>
      <c r="C423">
        <v>200</v>
      </c>
      <c r="D423" t="str">
        <f>references!G$10</f>
        <v>SiO2(am)</v>
      </c>
      <c r="E423" t="str">
        <f>references_description!G$32</f>
        <v>NaCl</v>
      </c>
      <c r="H423">
        <v>0.9</v>
      </c>
      <c r="K423">
        <v>1.4200000000000001E-2</v>
      </c>
    </row>
    <row r="424" spans="1:11" x14ac:dyDescent="0.35">
      <c r="A424" t="str">
        <f>references!B$10</f>
        <v>CHE/MAR1982</v>
      </c>
      <c r="B424">
        <v>30</v>
      </c>
      <c r="C424">
        <v>200</v>
      </c>
      <c r="D424" t="str">
        <f>references!G$10</f>
        <v>SiO2(am)</v>
      </c>
      <c r="E424" t="str">
        <f>references_description!G$32</f>
        <v>NaCl</v>
      </c>
      <c r="H424" s="15">
        <v>1.67</v>
      </c>
      <c r="K424">
        <v>1.4200000000000001E-2</v>
      </c>
    </row>
    <row r="425" spans="1:11" x14ac:dyDescent="0.35">
      <c r="A425" t="str">
        <f>references!B$10</f>
        <v>CHE/MAR1982</v>
      </c>
      <c r="B425">
        <v>31</v>
      </c>
      <c r="C425">
        <v>200</v>
      </c>
      <c r="D425" t="str">
        <f>references!G$10</f>
        <v>SiO2(am)</v>
      </c>
      <c r="E425" t="str">
        <f>references_description!G$32</f>
        <v>NaCl</v>
      </c>
      <c r="H425">
        <v>3.8</v>
      </c>
      <c r="K425">
        <v>1.03E-2</v>
      </c>
    </row>
    <row r="426" spans="1:11" x14ac:dyDescent="0.35">
      <c r="A426" t="str">
        <f>references!B$10</f>
        <v>CHE/MAR1982</v>
      </c>
      <c r="B426">
        <v>32</v>
      </c>
      <c r="C426">
        <v>250</v>
      </c>
      <c r="D426" t="str">
        <f>references!G$10</f>
        <v>SiO2(am)</v>
      </c>
      <c r="E426" t="str">
        <f>references_description!G$32</f>
        <v>NaCl</v>
      </c>
      <c r="H426">
        <v>0.19</v>
      </c>
      <c r="K426">
        <v>2.1299999999999999E-2</v>
      </c>
    </row>
    <row r="427" spans="1:11" x14ac:dyDescent="0.35">
      <c r="A427" t="str">
        <f>references!B$10</f>
        <v>CHE/MAR1982</v>
      </c>
      <c r="B427">
        <v>33</v>
      </c>
      <c r="C427">
        <v>250</v>
      </c>
      <c r="D427" t="str">
        <f>references!G$10</f>
        <v>SiO2(am)</v>
      </c>
      <c r="E427" t="str">
        <f>references_description!G$32</f>
        <v>NaCl</v>
      </c>
      <c r="H427">
        <v>0.65</v>
      </c>
      <c r="K427">
        <v>0.02</v>
      </c>
    </row>
    <row r="428" spans="1:11" x14ac:dyDescent="0.35">
      <c r="A428" t="str">
        <f>references!B$10</f>
        <v>CHE/MAR1982</v>
      </c>
      <c r="B428">
        <v>34</v>
      </c>
      <c r="C428">
        <v>250</v>
      </c>
      <c r="D428" t="str">
        <f>references!G$10</f>
        <v>SiO2(am)</v>
      </c>
      <c r="E428" t="str">
        <f>references_description!G$32</f>
        <v>NaCl</v>
      </c>
      <c r="H428">
        <v>1</v>
      </c>
      <c r="K428">
        <v>1.9300000000000001E-2</v>
      </c>
    </row>
    <row r="429" spans="1:11" x14ac:dyDescent="0.35">
      <c r="A429" t="str">
        <f>references!B$10</f>
        <v>CHE/MAR1982</v>
      </c>
      <c r="B429">
        <v>35</v>
      </c>
      <c r="C429">
        <v>250</v>
      </c>
      <c r="D429" t="str">
        <f>references!G$10</f>
        <v>SiO2(am)</v>
      </c>
      <c r="E429" t="str">
        <f>references_description!G$32</f>
        <v>NaCl</v>
      </c>
      <c r="H429">
        <v>1.62</v>
      </c>
      <c r="K429">
        <v>1.9E-2</v>
      </c>
    </row>
    <row r="430" spans="1:11" x14ac:dyDescent="0.35">
      <c r="A430" t="str">
        <f>references!B$10</f>
        <v>CHE/MAR1982</v>
      </c>
      <c r="B430">
        <v>36</v>
      </c>
      <c r="C430">
        <v>250</v>
      </c>
      <c r="D430" t="str">
        <f>references!G$10</f>
        <v>SiO2(am)</v>
      </c>
      <c r="E430" t="str">
        <f>references_description!G$32</f>
        <v>NaCl</v>
      </c>
      <c r="H430">
        <v>1.67</v>
      </c>
      <c r="K430">
        <v>1.78E-2</v>
      </c>
    </row>
    <row r="431" spans="1:11" x14ac:dyDescent="0.35">
      <c r="A431" t="str">
        <f>references!B$10</f>
        <v>CHE/MAR1982</v>
      </c>
      <c r="B431">
        <v>37</v>
      </c>
      <c r="C431">
        <v>250</v>
      </c>
      <c r="D431" t="str">
        <f>references!G$10</f>
        <v>SiO2(am)</v>
      </c>
      <c r="E431" t="str">
        <f>references_description!G$32</f>
        <v>NaCl</v>
      </c>
      <c r="H431">
        <v>3.8</v>
      </c>
      <c r="K431">
        <v>1.6199999999999999E-2</v>
      </c>
    </row>
    <row r="432" spans="1:11" x14ac:dyDescent="0.35">
      <c r="A432" t="str">
        <f>references!B$10</f>
        <v>CHE/MAR1982</v>
      </c>
      <c r="B432">
        <v>38</v>
      </c>
      <c r="C432">
        <v>250</v>
      </c>
      <c r="D432" t="str">
        <f>references!G$10</f>
        <v>SiO2(am)</v>
      </c>
      <c r="E432" t="str">
        <f>references_description!G$32</f>
        <v>NaCl</v>
      </c>
      <c r="H432">
        <v>4.0199999999999996</v>
      </c>
      <c r="K432">
        <v>1.61E-2</v>
      </c>
    </row>
    <row r="433" spans="1:11" x14ac:dyDescent="0.35">
      <c r="A433" t="str">
        <f>references!B$10</f>
        <v>CHE/MAR1982</v>
      </c>
      <c r="B433">
        <v>39</v>
      </c>
      <c r="C433">
        <v>250</v>
      </c>
      <c r="D433" t="str">
        <f>references!G$10</f>
        <v>SiO2(am)</v>
      </c>
      <c r="E433" t="str">
        <f>references_description!G$32</f>
        <v>NaCl</v>
      </c>
      <c r="H433">
        <v>5.82</v>
      </c>
      <c r="K433">
        <v>1.3299999999999999E-2</v>
      </c>
    </row>
    <row r="434" spans="1:11" x14ac:dyDescent="0.35">
      <c r="A434" t="str">
        <f>references!B$10</f>
        <v>CHE/MAR1982</v>
      </c>
      <c r="B434">
        <v>40</v>
      </c>
      <c r="C434">
        <v>300</v>
      </c>
      <c r="D434" t="str">
        <f>references!G$10</f>
        <v>SiO2(am)</v>
      </c>
      <c r="E434" t="str">
        <f>references_description!G$32</f>
        <v>NaCl</v>
      </c>
      <c r="H434">
        <v>0.2</v>
      </c>
      <c r="K434">
        <v>2.7199999999999998E-2</v>
      </c>
    </row>
    <row r="435" spans="1:11" x14ac:dyDescent="0.35">
      <c r="A435" t="str">
        <f>references!B$10</f>
        <v>CHE/MAR1982</v>
      </c>
      <c r="B435">
        <v>41</v>
      </c>
      <c r="C435">
        <v>300</v>
      </c>
      <c r="D435" t="str">
        <f>references!G$10</f>
        <v>SiO2(am)</v>
      </c>
      <c r="E435" t="str">
        <f>references_description!G$32</f>
        <v>NaCl</v>
      </c>
      <c r="H435">
        <v>0.43</v>
      </c>
      <c r="K435">
        <v>2.6200000000000001E-2</v>
      </c>
    </row>
    <row r="436" spans="1:11" x14ac:dyDescent="0.35">
      <c r="A436" t="str">
        <f>references!B$10</f>
        <v>CHE/MAR1982</v>
      </c>
      <c r="B436">
        <v>42</v>
      </c>
      <c r="C436">
        <v>300</v>
      </c>
      <c r="D436" t="str">
        <f>references!G$10</f>
        <v>SiO2(am)</v>
      </c>
      <c r="E436" t="str">
        <f>references_description!G$32</f>
        <v>NaCl</v>
      </c>
      <c r="H436">
        <v>0.62</v>
      </c>
      <c r="K436">
        <v>2.41E-2</v>
      </c>
    </row>
    <row r="437" spans="1:11" x14ac:dyDescent="0.35">
      <c r="A437" t="str">
        <f>references!B$10</f>
        <v>CHE/MAR1982</v>
      </c>
      <c r="B437">
        <v>43</v>
      </c>
      <c r="C437">
        <v>300</v>
      </c>
      <c r="D437" t="str">
        <f>references!G$10</f>
        <v>SiO2(am)</v>
      </c>
      <c r="E437" t="str">
        <f>references_description!G$32</f>
        <v>NaCl</v>
      </c>
      <c r="H437">
        <v>1</v>
      </c>
      <c r="K437">
        <v>2.2700000000000001E-2</v>
      </c>
    </row>
    <row r="438" spans="1:11" x14ac:dyDescent="0.35">
      <c r="A438" t="str">
        <f>references!B$10</f>
        <v>CHE/MAR1982</v>
      </c>
      <c r="B438">
        <v>44</v>
      </c>
      <c r="C438">
        <v>300</v>
      </c>
      <c r="D438" t="str">
        <f>references!G$10</f>
        <v>SiO2(am)</v>
      </c>
      <c r="E438" t="str">
        <f>references_description!G$32</f>
        <v>NaCl</v>
      </c>
      <c r="H438">
        <v>1.62</v>
      </c>
      <c r="K438">
        <v>2.3400000000000001E-2</v>
      </c>
    </row>
    <row r="439" spans="1:11" x14ac:dyDescent="0.35">
      <c r="A439" t="str">
        <f>references!B$10</f>
        <v>CHE/MAR1982</v>
      </c>
      <c r="B439">
        <v>45</v>
      </c>
      <c r="C439">
        <v>300</v>
      </c>
      <c r="D439" t="str">
        <f>references!G$10</f>
        <v>SiO2(am)</v>
      </c>
      <c r="E439" t="str">
        <f>references_description!G$32</f>
        <v>NaCl</v>
      </c>
      <c r="H439">
        <v>3.82</v>
      </c>
      <c r="K439">
        <v>2.07E-2</v>
      </c>
    </row>
    <row r="440" spans="1:11" x14ac:dyDescent="0.35">
      <c r="A440" t="str">
        <f>references!B$10</f>
        <v>CHE/MAR1982</v>
      </c>
      <c r="B440">
        <v>46</v>
      </c>
      <c r="C440">
        <v>300</v>
      </c>
      <c r="D440" t="str">
        <f>references!G$10</f>
        <v>SiO2(am)</v>
      </c>
      <c r="E440" t="str">
        <f>references_description!G$32</f>
        <v>NaCl</v>
      </c>
      <c r="H440">
        <v>4.0199999999999996</v>
      </c>
      <c r="K440">
        <v>2.1600000000000001E-2</v>
      </c>
    </row>
    <row r="441" spans="1:11" x14ac:dyDescent="0.35">
      <c r="A441" t="str">
        <f>references!B$10</f>
        <v>CHE/MAR1982</v>
      </c>
      <c r="B441">
        <v>47</v>
      </c>
      <c r="C441">
        <v>300</v>
      </c>
      <c r="D441" t="str">
        <f>references!G$10</f>
        <v>SiO2(am)</v>
      </c>
      <c r="E441" t="str">
        <f>references_description!G$32</f>
        <v>NaCl</v>
      </c>
      <c r="H441">
        <v>4.0199999999999996</v>
      </c>
      <c r="K441">
        <v>2.1999999999999999E-2</v>
      </c>
    </row>
    <row r="442" spans="1:11" x14ac:dyDescent="0.35">
      <c r="A442" t="str">
        <f>references!B$10</f>
        <v>CHE/MAR1982</v>
      </c>
      <c r="B442">
        <v>48</v>
      </c>
      <c r="C442">
        <v>300</v>
      </c>
      <c r="D442" t="str">
        <f>references!G$10</f>
        <v>SiO2(am)</v>
      </c>
      <c r="E442" t="str">
        <f>references_description!G$32</f>
        <v>NaCl</v>
      </c>
      <c r="H442">
        <v>4.0199999999999996</v>
      </c>
      <c r="K442">
        <v>2.0500000000000001E-2</v>
      </c>
    </row>
    <row r="443" spans="1:11" x14ac:dyDescent="0.35">
      <c r="A443" t="str">
        <f>references!B$10</f>
        <v>CHE/MAR1982</v>
      </c>
      <c r="B443">
        <v>49</v>
      </c>
      <c r="C443">
        <v>350</v>
      </c>
      <c r="D443" t="str">
        <f>references!G$10</f>
        <v>SiO2(am)</v>
      </c>
      <c r="E443" t="str">
        <f>references_description!G$32</f>
        <v>NaCl</v>
      </c>
      <c r="H443" s="15">
        <v>1.7</v>
      </c>
      <c r="K443">
        <v>2.4500000000000001E-2</v>
      </c>
    </row>
    <row r="444" spans="1:11" x14ac:dyDescent="0.35">
      <c r="A444" t="str">
        <f>references!B$10</f>
        <v>CHE/MAR1982</v>
      </c>
      <c r="B444">
        <v>1</v>
      </c>
      <c r="C444">
        <v>100</v>
      </c>
      <c r="D444" t="str">
        <f>references!G$10</f>
        <v>SiO2(am)</v>
      </c>
      <c r="E444" t="str">
        <f>references_description!G$33</f>
        <v>Na2SO4</v>
      </c>
      <c r="H444">
        <v>0.15</v>
      </c>
      <c r="K444">
        <v>6.5300000000000002E-3</v>
      </c>
    </row>
    <row r="445" spans="1:11" x14ac:dyDescent="0.35">
      <c r="A445" t="str">
        <f>references!B$10</f>
        <v>CHE/MAR1982</v>
      </c>
      <c r="B445">
        <v>2</v>
      </c>
      <c r="C445">
        <v>100</v>
      </c>
      <c r="D445" t="str">
        <f>references!G$10</f>
        <v>SiO2(am)</v>
      </c>
      <c r="E445" t="str">
        <f>references_description!G$33</f>
        <v>Na2SO4</v>
      </c>
      <c r="H445">
        <v>0.24</v>
      </c>
      <c r="K445">
        <v>6.2199999999999998E-3</v>
      </c>
    </row>
    <row r="446" spans="1:11" x14ac:dyDescent="0.35">
      <c r="A446" t="str">
        <f>references!B$10</f>
        <v>CHE/MAR1982</v>
      </c>
      <c r="B446">
        <v>3</v>
      </c>
      <c r="C446">
        <v>100</v>
      </c>
      <c r="D446" t="str">
        <f>references!G$10</f>
        <v>SiO2(am)</v>
      </c>
      <c r="E446" t="str">
        <f>references_description!G$33</f>
        <v>Na2SO4</v>
      </c>
      <c r="H446">
        <v>0.46</v>
      </c>
      <c r="K446">
        <v>6.2599999999999999E-3</v>
      </c>
    </row>
    <row r="447" spans="1:11" x14ac:dyDescent="0.35">
      <c r="A447" t="str">
        <f>references!B$10</f>
        <v>CHE/MAR1982</v>
      </c>
      <c r="B447">
        <v>4</v>
      </c>
      <c r="C447">
        <v>100</v>
      </c>
      <c r="D447" t="str">
        <f>references!G$10</f>
        <v>SiO2(am)</v>
      </c>
      <c r="E447" t="str">
        <f>references_description!G$33</f>
        <v>Na2SO4</v>
      </c>
      <c r="H447">
        <v>0.74</v>
      </c>
      <c r="K447">
        <v>6.4999999999999997E-3</v>
      </c>
    </row>
    <row r="448" spans="1:11" x14ac:dyDescent="0.35">
      <c r="A448" t="str">
        <f>references!B$10</f>
        <v>CHE/MAR1982</v>
      </c>
      <c r="B448">
        <v>5</v>
      </c>
      <c r="C448">
        <v>100</v>
      </c>
      <c r="D448" t="str">
        <f>references!G$10</f>
        <v>SiO2(am)</v>
      </c>
      <c r="E448" t="str">
        <f>references_description!G$33</f>
        <v>Na2SO4</v>
      </c>
      <c r="H448">
        <v>0.89</v>
      </c>
      <c r="K448">
        <v>6.4099999999999999E-3</v>
      </c>
    </row>
    <row r="449" spans="1:11" x14ac:dyDescent="0.35">
      <c r="A449" t="str">
        <f>references!B$10</f>
        <v>CHE/MAR1982</v>
      </c>
      <c r="B449">
        <v>6</v>
      </c>
      <c r="C449">
        <v>100</v>
      </c>
      <c r="D449" t="str">
        <f>references!G$10</f>
        <v>SiO2(am)</v>
      </c>
      <c r="E449" t="str">
        <f>references_description!G$33</f>
        <v>Na2SO4</v>
      </c>
      <c r="H449">
        <v>0.91</v>
      </c>
      <c r="K449">
        <v>6.8700000000000002E-3</v>
      </c>
    </row>
    <row r="450" spans="1:11" x14ac:dyDescent="0.35">
      <c r="A450" t="str">
        <f>references!B$10</f>
        <v>CHE/MAR1982</v>
      </c>
      <c r="B450">
        <v>7</v>
      </c>
      <c r="C450">
        <v>100</v>
      </c>
      <c r="D450" t="str">
        <f>references!G$10</f>
        <v>SiO2(am)</v>
      </c>
      <c r="E450" t="str">
        <f>references_description!G$33</f>
        <v>Na2SO4</v>
      </c>
      <c r="H450">
        <v>1.28</v>
      </c>
      <c r="K450">
        <v>6.5300000000000002E-3</v>
      </c>
    </row>
    <row r="451" spans="1:11" x14ac:dyDescent="0.35">
      <c r="A451" t="str">
        <f>references!B$10</f>
        <v>CHE/MAR1982</v>
      </c>
      <c r="B451">
        <v>8</v>
      </c>
      <c r="C451">
        <v>100</v>
      </c>
      <c r="D451" t="str">
        <f>references!G$10</f>
        <v>SiO2(am)</v>
      </c>
      <c r="E451" t="str">
        <f>references_description!G$33</f>
        <v>Na2SO4</v>
      </c>
      <c r="H451">
        <v>1.3</v>
      </c>
      <c r="K451">
        <v>6.28E-3</v>
      </c>
    </row>
    <row r="452" spans="1:11" x14ac:dyDescent="0.35">
      <c r="A452" t="str">
        <f>references!B$10</f>
        <v>CHE/MAR1982</v>
      </c>
      <c r="B452">
        <v>9</v>
      </c>
      <c r="C452">
        <v>100</v>
      </c>
      <c r="D452" t="str">
        <f>references!G$10</f>
        <v>SiO2(am)</v>
      </c>
      <c r="E452" t="str">
        <f>references_description!G$33</f>
        <v>Na2SO4</v>
      </c>
      <c r="H452">
        <v>1.38</v>
      </c>
      <c r="K452">
        <v>5.4799999999999996E-3</v>
      </c>
    </row>
    <row r="453" spans="1:11" x14ac:dyDescent="0.35">
      <c r="A453" t="str">
        <f>references!B$10</f>
        <v>CHE/MAR1982</v>
      </c>
      <c r="B453">
        <v>10</v>
      </c>
      <c r="C453">
        <v>100</v>
      </c>
      <c r="D453" t="str">
        <f>references!G$10</f>
        <v>SiO2(am)</v>
      </c>
      <c r="E453" t="str">
        <f>references_description!G$33</f>
        <v>Na2SO4</v>
      </c>
      <c r="H453">
        <v>2.37</v>
      </c>
      <c r="K453">
        <v>6.0000000000000001E-3</v>
      </c>
    </row>
    <row r="454" spans="1:11" x14ac:dyDescent="0.35">
      <c r="A454" t="str">
        <f>references!B$10</f>
        <v>CHE/MAR1982</v>
      </c>
      <c r="B454">
        <v>11</v>
      </c>
      <c r="C454">
        <v>150</v>
      </c>
      <c r="D454" t="str">
        <f>references!G$10</f>
        <v>SiO2(am)</v>
      </c>
      <c r="E454" t="str">
        <f>references_description!G$33</f>
        <v>Na2SO4</v>
      </c>
      <c r="H454">
        <v>7.0000000000000007E-2</v>
      </c>
      <c r="K454">
        <v>1.01E-2</v>
      </c>
    </row>
    <row r="455" spans="1:11" x14ac:dyDescent="0.35">
      <c r="A455" t="str">
        <f>references!B$10</f>
        <v>CHE/MAR1982</v>
      </c>
      <c r="B455">
        <v>12</v>
      </c>
      <c r="C455">
        <v>150</v>
      </c>
      <c r="D455" t="str">
        <f>references!G$10</f>
        <v>SiO2(am)</v>
      </c>
      <c r="E455" t="str">
        <f>references_description!G$33</f>
        <v>Na2SO4</v>
      </c>
      <c r="H455">
        <v>0.15</v>
      </c>
      <c r="K455">
        <v>1.0500000000000001E-2</v>
      </c>
    </row>
    <row r="456" spans="1:11" x14ac:dyDescent="0.35">
      <c r="A456" t="str">
        <f>references!B$10</f>
        <v>CHE/MAR1982</v>
      </c>
      <c r="B456">
        <v>13</v>
      </c>
      <c r="C456">
        <v>150</v>
      </c>
      <c r="D456" t="str">
        <f>references!G$10</f>
        <v>SiO2(am)</v>
      </c>
      <c r="E456" t="str">
        <f>references_description!G$33</f>
        <v>Na2SO4</v>
      </c>
      <c r="H456">
        <v>0.24</v>
      </c>
      <c r="K456">
        <v>1.04E-2</v>
      </c>
    </row>
    <row r="457" spans="1:11" x14ac:dyDescent="0.35">
      <c r="A457" t="str">
        <f>references!B$10</f>
        <v>CHE/MAR1982</v>
      </c>
      <c r="B457">
        <v>14</v>
      </c>
      <c r="C457">
        <v>150</v>
      </c>
      <c r="D457" t="str">
        <f>references!G$10</f>
        <v>SiO2(am)</v>
      </c>
      <c r="E457" t="str">
        <f>references_description!G$33</f>
        <v>Na2SO4</v>
      </c>
      <c r="H457">
        <v>0.46</v>
      </c>
      <c r="K457">
        <v>1.0800000000000001E-2</v>
      </c>
    </row>
    <row r="458" spans="1:11" x14ac:dyDescent="0.35">
      <c r="A458" t="str">
        <f>references!B$10</f>
        <v>CHE/MAR1982</v>
      </c>
      <c r="B458">
        <v>15</v>
      </c>
      <c r="C458">
        <v>150</v>
      </c>
      <c r="D458" t="str">
        <f>references!G$10</f>
        <v>SiO2(am)</v>
      </c>
      <c r="E458" t="str">
        <f>references_description!G$33</f>
        <v>Na2SO4</v>
      </c>
      <c r="H458">
        <v>0.74</v>
      </c>
      <c r="K458">
        <v>1.12E-2</v>
      </c>
    </row>
    <row r="459" spans="1:11" x14ac:dyDescent="0.35">
      <c r="A459" t="str">
        <f>references!B$10</f>
        <v>CHE/MAR1982</v>
      </c>
      <c r="B459">
        <v>16</v>
      </c>
      <c r="C459">
        <v>150</v>
      </c>
      <c r="D459" t="str">
        <f>references!G$10</f>
        <v>SiO2(am)</v>
      </c>
      <c r="E459" t="str">
        <f>references_description!G$33</f>
        <v>Na2SO4</v>
      </c>
      <c r="H459">
        <v>0.89</v>
      </c>
      <c r="K459">
        <v>1.0999999999999999E-2</v>
      </c>
    </row>
    <row r="460" spans="1:11" x14ac:dyDescent="0.35">
      <c r="A460" t="str">
        <f>references!B$10</f>
        <v>CHE/MAR1982</v>
      </c>
      <c r="B460">
        <v>17</v>
      </c>
      <c r="C460">
        <v>150</v>
      </c>
      <c r="D460" t="str">
        <f>references!G$10</f>
        <v>SiO2(am)</v>
      </c>
      <c r="E460" t="str">
        <f>references_description!G$33</f>
        <v>Na2SO4</v>
      </c>
      <c r="H460">
        <v>0.9</v>
      </c>
      <c r="K460">
        <v>1.0800000000000001E-2</v>
      </c>
    </row>
    <row r="461" spans="1:11" x14ac:dyDescent="0.35">
      <c r="A461" t="str">
        <f>references!B$10</f>
        <v>CHE/MAR1982</v>
      </c>
      <c r="B461">
        <v>18</v>
      </c>
      <c r="C461">
        <v>150</v>
      </c>
      <c r="D461" t="str">
        <f>references!G$10</f>
        <v>SiO2(am)</v>
      </c>
      <c r="E461" t="str">
        <f>references_description!G$33</f>
        <v>Na2SO4</v>
      </c>
      <c r="H461">
        <v>1.3</v>
      </c>
      <c r="K461">
        <v>1.14E-2</v>
      </c>
    </row>
    <row r="462" spans="1:11" x14ac:dyDescent="0.35">
      <c r="A462" t="str">
        <f>references!B$10</f>
        <v>CHE/MAR1982</v>
      </c>
      <c r="B462">
        <v>19</v>
      </c>
      <c r="C462">
        <v>150</v>
      </c>
      <c r="D462" t="str">
        <f>references!G$10</f>
        <v>SiO2(am)</v>
      </c>
      <c r="E462" t="str">
        <f>references_description!G$33</f>
        <v>Na2SO4</v>
      </c>
      <c r="H462">
        <v>1.46</v>
      </c>
      <c r="K462">
        <v>1.15E-2</v>
      </c>
    </row>
    <row r="463" spans="1:11" x14ac:dyDescent="0.35">
      <c r="A463" t="str">
        <f>references!B$10</f>
        <v>CHE/MAR1982</v>
      </c>
      <c r="B463">
        <v>20</v>
      </c>
      <c r="C463">
        <v>150</v>
      </c>
      <c r="D463" t="str">
        <f>references!G$10</f>
        <v>SiO2(am)</v>
      </c>
      <c r="E463" t="str">
        <f>references_description!G$33</f>
        <v>Na2SO4</v>
      </c>
      <c r="H463">
        <v>1.52</v>
      </c>
      <c r="K463">
        <v>1.14E-2</v>
      </c>
    </row>
    <row r="464" spans="1:11" x14ac:dyDescent="0.35">
      <c r="A464" t="str">
        <f>references!B$10</f>
        <v>CHE/MAR1982</v>
      </c>
      <c r="B464">
        <v>21</v>
      </c>
      <c r="C464">
        <v>150</v>
      </c>
      <c r="D464" t="str">
        <f>references!G$10</f>
        <v>SiO2(am)</v>
      </c>
      <c r="E464" t="str">
        <f>references_description!G$33</f>
        <v>Na2SO4</v>
      </c>
      <c r="H464">
        <v>2.2000000000000002</v>
      </c>
      <c r="K464">
        <v>1.21E-2</v>
      </c>
    </row>
    <row r="465" spans="1:11" x14ac:dyDescent="0.35">
      <c r="A465" t="str">
        <f>references!B$10</f>
        <v>CHE/MAR1982</v>
      </c>
      <c r="B465">
        <v>22</v>
      </c>
      <c r="C465">
        <v>150</v>
      </c>
      <c r="D465" t="str">
        <f>references!G$10</f>
        <v>SiO2(am)</v>
      </c>
      <c r="E465" t="str">
        <f>references_description!G$33</f>
        <v>Na2SO4</v>
      </c>
      <c r="H465">
        <v>2.97</v>
      </c>
      <c r="K465">
        <v>1.23E-2</v>
      </c>
    </row>
    <row r="466" spans="1:11" x14ac:dyDescent="0.35">
      <c r="A466" t="str">
        <f>references!B$10</f>
        <v>CHE/MAR1982</v>
      </c>
      <c r="B466">
        <v>23</v>
      </c>
      <c r="C466">
        <v>200</v>
      </c>
      <c r="D466" t="str">
        <f>references!G$10</f>
        <v>SiO2(am)</v>
      </c>
      <c r="E466" t="str">
        <f>references_description!G$33</f>
        <v>Na2SO4</v>
      </c>
      <c r="H466">
        <v>7.0000000000000007E-2</v>
      </c>
      <c r="K466">
        <v>1.5900000000000001E-2</v>
      </c>
    </row>
    <row r="467" spans="1:11" x14ac:dyDescent="0.35">
      <c r="A467" t="str">
        <f>references!B$10</f>
        <v>CHE/MAR1982</v>
      </c>
      <c r="B467">
        <v>24</v>
      </c>
      <c r="C467">
        <v>200</v>
      </c>
      <c r="D467" t="str">
        <f>references!G$10</f>
        <v>SiO2(am)</v>
      </c>
      <c r="E467" t="str">
        <f>references_description!G$33</f>
        <v>Na2SO4</v>
      </c>
      <c r="H467">
        <v>0.15</v>
      </c>
      <c r="K467">
        <v>1.5900000000000001E-2</v>
      </c>
    </row>
    <row r="468" spans="1:11" x14ac:dyDescent="0.35">
      <c r="A468" t="str">
        <f>references!B$10</f>
        <v>CHE/MAR1982</v>
      </c>
      <c r="B468">
        <v>25</v>
      </c>
      <c r="C468">
        <v>200</v>
      </c>
      <c r="D468" t="str">
        <f>references!G$10</f>
        <v>SiO2(am)</v>
      </c>
      <c r="E468" t="str">
        <f>references_description!G$33</f>
        <v>Na2SO4</v>
      </c>
      <c r="H468">
        <v>0.25</v>
      </c>
      <c r="K468">
        <v>1.6400000000000001E-2</v>
      </c>
    </row>
    <row r="469" spans="1:11" x14ac:dyDescent="0.35">
      <c r="A469" t="str">
        <f>references!B$10</f>
        <v>CHE/MAR1982</v>
      </c>
      <c r="B469">
        <v>26</v>
      </c>
      <c r="C469">
        <v>200</v>
      </c>
      <c r="D469" t="str">
        <f>references!G$10</f>
        <v>SiO2(am)</v>
      </c>
      <c r="E469" t="str">
        <f>references_description!G$33</f>
        <v>Na2SO4</v>
      </c>
      <c r="H469">
        <v>0.45</v>
      </c>
      <c r="K469">
        <v>1.7399999999999999E-2</v>
      </c>
    </row>
    <row r="470" spans="1:11" x14ac:dyDescent="0.35">
      <c r="A470" t="str">
        <f>references!B$10</f>
        <v>CHE/MAR1982</v>
      </c>
      <c r="B470">
        <v>27</v>
      </c>
      <c r="C470">
        <v>200</v>
      </c>
      <c r="D470" t="str">
        <f>references!G$10</f>
        <v>SiO2(am)</v>
      </c>
      <c r="E470" t="str">
        <f>references_description!G$33</f>
        <v>Na2SO4</v>
      </c>
      <c r="H470">
        <v>0.46</v>
      </c>
      <c r="K470">
        <v>1.72E-2</v>
      </c>
    </row>
    <row r="471" spans="1:11" x14ac:dyDescent="0.35">
      <c r="A471" t="str">
        <f>references!B$10</f>
        <v>CHE/MAR1982</v>
      </c>
      <c r="B471">
        <v>28</v>
      </c>
      <c r="C471">
        <v>200</v>
      </c>
      <c r="D471" t="str">
        <f>references!G$10</f>
        <v>SiO2(am)</v>
      </c>
      <c r="E471" t="str">
        <f>references_description!G$33</f>
        <v>Na2SO4</v>
      </c>
      <c r="H471">
        <v>0.71</v>
      </c>
      <c r="K471">
        <v>1.7999999999999999E-2</v>
      </c>
    </row>
    <row r="472" spans="1:11" x14ac:dyDescent="0.35">
      <c r="A472" t="str">
        <f>references!B$10</f>
        <v>CHE/MAR1982</v>
      </c>
      <c r="B472">
        <v>29</v>
      </c>
      <c r="C472">
        <v>200</v>
      </c>
      <c r="D472" t="str">
        <f>references!G$10</f>
        <v>SiO2(am)</v>
      </c>
      <c r="E472" t="str">
        <f>references_description!G$33</f>
        <v>Na2SO4</v>
      </c>
      <c r="H472">
        <v>0.89</v>
      </c>
      <c r="K472">
        <v>1.78E-2</v>
      </c>
    </row>
    <row r="473" spans="1:11" x14ac:dyDescent="0.35">
      <c r="A473" t="str">
        <f>references!B$10</f>
        <v>CHE/MAR1982</v>
      </c>
      <c r="B473">
        <v>30</v>
      </c>
      <c r="C473">
        <v>200</v>
      </c>
      <c r="D473" t="str">
        <f>references!G$10</f>
        <v>SiO2(am)</v>
      </c>
      <c r="E473" t="str">
        <f>references_description!G$33</f>
        <v>Na2SO4</v>
      </c>
      <c r="H473">
        <v>0.91</v>
      </c>
      <c r="K473">
        <v>1.8100000000000002E-2</v>
      </c>
    </row>
    <row r="474" spans="1:11" x14ac:dyDescent="0.35">
      <c r="A474" t="str">
        <f>references!B$10</f>
        <v>CHE/MAR1982</v>
      </c>
      <c r="B474">
        <v>31</v>
      </c>
      <c r="C474">
        <v>200</v>
      </c>
      <c r="D474" t="str">
        <f>references!G$10</f>
        <v>SiO2(am)</v>
      </c>
      <c r="E474" t="str">
        <f>references_description!G$33</f>
        <v>Na2SO4</v>
      </c>
      <c r="H474">
        <v>1.28</v>
      </c>
      <c r="K474">
        <v>1.77E-2</v>
      </c>
    </row>
    <row r="475" spans="1:11" x14ac:dyDescent="0.35">
      <c r="A475" t="str">
        <f>references!B$10</f>
        <v>CHE/MAR1982</v>
      </c>
      <c r="B475">
        <v>32</v>
      </c>
      <c r="C475">
        <v>200</v>
      </c>
      <c r="D475" t="str">
        <f>references!G$10</f>
        <v>SiO2(am)</v>
      </c>
      <c r="E475" t="str">
        <f>references_description!G$33</f>
        <v>Na2SO4</v>
      </c>
      <c r="H475">
        <v>1.3</v>
      </c>
      <c r="K475">
        <v>1.9E-2</v>
      </c>
    </row>
    <row r="476" spans="1:11" x14ac:dyDescent="0.35">
      <c r="A476" t="str">
        <f>references!B$10</f>
        <v>CHE/MAR1982</v>
      </c>
      <c r="B476">
        <v>33</v>
      </c>
      <c r="C476">
        <v>200</v>
      </c>
      <c r="D476" t="str">
        <f>references!G$10</f>
        <v>SiO2(am)</v>
      </c>
      <c r="E476" t="str">
        <f>references_description!G$33</f>
        <v>Na2SO4</v>
      </c>
      <c r="H476">
        <v>1.44</v>
      </c>
      <c r="K476">
        <v>1.8800000000000001E-2</v>
      </c>
    </row>
    <row r="477" spans="1:11" x14ac:dyDescent="0.35">
      <c r="A477" t="str">
        <f>references!B$10</f>
        <v>CHE/MAR1982</v>
      </c>
      <c r="B477">
        <v>34</v>
      </c>
      <c r="C477">
        <v>200</v>
      </c>
      <c r="D477" t="str">
        <f>references!G$10</f>
        <v>SiO2(am)</v>
      </c>
      <c r="E477" t="str">
        <f>references_description!G$33</f>
        <v>Na2SO4</v>
      </c>
      <c r="H477">
        <v>3.11</v>
      </c>
      <c r="K477">
        <v>2.1100000000000001E-2</v>
      </c>
    </row>
    <row r="478" spans="1:11" x14ac:dyDescent="0.35">
      <c r="A478" t="str">
        <f>references!B$10</f>
        <v>CHE/MAR1982</v>
      </c>
      <c r="B478">
        <v>35</v>
      </c>
      <c r="C478">
        <v>250</v>
      </c>
      <c r="D478" t="str">
        <f>references!G$10</f>
        <v>SiO2(am)</v>
      </c>
      <c r="E478" t="str">
        <f>references_description!G$33</f>
        <v>Na2SO4</v>
      </c>
      <c r="H478">
        <v>7.0000000000000007E-2</v>
      </c>
      <c r="K478">
        <v>2.1499999999999998E-2</v>
      </c>
    </row>
    <row r="479" spans="1:11" x14ac:dyDescent="0.35">
      <c r="A479" t="str">
        <f>references!B$10</f>
        <v>CHE/MAR1982</v>
      </c>
      <c r="B479">
        <v>36</v>
      </c>
      <c r="C479">
        <v>250</v>
      </c>
      <c r="D479" t="str">
        <f>references!G$10</f>
        <v>SiO2(am)</v>
      </c>
      <c r="E479" t="str">
        <f>references_description!G$33</f>
        <v>Na2SO4</v>
      </c>
      <c r="H479">
        <v>0.25</v>
      </c>
      <c r="K479">
        <v>2.2100000000000002E-2</v>
      </c>
    </row>
    <row r="480" spans="1:11" x14ac:dyDescent="0.35">
      <c r="A480" t="str">
        <f>references!B$10</f>
        <v>CHE/MAR1982</v>
      </c>
      <c r="B480">
        <v>37</v>
      </c>
      <c r="C480">
        <v>250</v>
      </c>
      <c r="D480" t="str">
        <f>references!G$10</f>
        <v>SiO2(am)</v>
      </c>
      <c r="E480" t="str">
        <f>references_description!G$33</f>
        <v>Na2SO4</v>
      </c>
      <c r="H480">
        <v>0.46</v>
      </c>
      <c r="K480">
        <v>2.4400000000000002E-2</v>
      </c>
    </row>
    <row r="481" spans="1:11" x14ac:dyDescent="0.35">
      <c r="A481" t="str">
        <f>references!B$10</f>
        <v>CHE/MAR1982</v>
      </c>
      <c r="B481">
        <v>38</v>
      </c>
      <c r="C481">
        <v>250</v>
      </c>
      <c r="D481" t="str">
        <f>references!G$10</f>
        <v>SiO2(am)</v>
      </c>
      <c r="E481" t="str">
        <f>references_description!G$33</f>
        <v>Na2SO4</v>
      </c>
      <c r="H481">
        <v>0.76</v>
      </c>
      <c r="K481">
        <v>2.5600000000000001E-2</v>
      </c>
    </row>
    <row r="482" spans="1:11" x14ac:dyDescent="0.35">
      <c r="A482" t="str">
        <f>references!B$10</f>
        <v>CHE/MAR1982</v>
      </c>
      <c r="B482">
        <v>39</v>
      </c>
      <c r="C482">
        <v>250</v>
      </c>
      <c r="D482" t="str">
        <f>references!G$10</f>
        <v>SiO2(am)</v>
      </c>
      <c r="E482" t="str">
        <f>references_description!G$33</f>
        <v>Na2SO4</v>
      </c>
      <c r="H482">
        <v>0.92</v>
      </c>
      <c r="K482">
        <v>2.6100000000000002E-2</v>
      </c>
    </row>
    <row r="483" spans="1:11" x14ac:dyDescent="0.35">
      <c r="A483" t="str">
        <f>references!B$10</f>
        <v>CHE/MAR1982</v>
      </c>
      <c r="B483">
        <v>40</v>
      </c>
      <c r="C483">
        <v>250</v>
      </c>
      <c r="D483" t="str">
        <f>references!G$10</f>
        <v>SiO2(am)</v>
      </c>
      <c r="E483" t="str">
        <f>references_description!G$33</f>
        <v>Na2SO4</v>
      </c>
      <c r="H483">
        <v>1.34</v>
      </c>
      <c r="K483">
        <v>2.7400000000000001E-2</v>
      </c>
    </row>
    <row r="484" spans="1:11" x14ac:dyDescent="0.35">
      <c r="A484" t="str">
        <f>references!B$10</f>
        <v>CHE/MAR1982</v>
      </c>
      <c r="B484">
        <v>41</v>
      </c>
      <c r="C484">
        <v>250</v>
      </c>
      <c r="D484" t="str">
        <f>references!G$10</f>
        <v>SiO2(am)</v>
      </c>
      <c r="E484" t="str">
        <f>references_description!G$33</f>
        <v>Na2SO4</v>
      </c>
      <c r="H484">
        <v>1.4</v>
      </c>
      <c r="K484">
        <v>2.7099999999999999E-2</v>
      </c>
    </row>
    <row r="485" spans="1:11" x14ac:dyDescent="0.35">
      <c r="A485" t="str">
        <f>references!B$10</f>
        <v>CHE/MAR1982</v>
      </c>
      <c r="B485">
        <v>42</v>
      </c>
      <c r="C485">
        <v>250</v>
      </c>
      <c r="D485" t="str">
        <f>references!G$10</f>
        <v>SiO2(am)</v>
      </c>
      <c r="E485" t="str">
        <f>references_description!G$33</f>
        <v>Na2SO4</v>
      </c>
      <c r="H485">
        <v>1.46</v>
      </c>
      <c r="K485">
        <v>2.7199999999999998E-2</v>
      </c>
    </row>
    <row r="486" spans="1:11" x14ac:dyDescent="0.35">
      <c r="A486" t="str">
        <f>references!B$10</f>
        <v>CHE/MAR1982</v>
      </c>
      <c r="B486">
        <v>43</v>
      </c>
      <c r="C486">
        <v>250</v>
      </c>
      <c r="D486" t="str">
        <f>references!G$10</f>
        <v>SiO2(am)</v>
      </c>
      <c r="E486" t="str">
        <f>references_description!G$33</f>
        <v>Na2SO4</v>
      </c>
      <c r="H486">
        <v>2.2000000000000002</v>
      </c>
      <c r="K486">
        <v>2.9600000000000001E-2</v>
      </c>
    </row>
    <row r="487" spans="1:11" x14ac:dyDescent="0.35">
      <c r="A487" t="str">
        <f>references!B$10</f>
        <v>CHE/MAR1982</v>
      </c>
      <c r="B487">
        <v>44</v>
      </c>
      <c r="C487">
        <v>250</v>
      </c>
      <c r="D487" t="str">
        <f>references!G$10</f>
        <v>SiO2(am)</v>
      </c>
      <c r="E487" t="str">
        <f>references_description!G$33</f>
        <v>Na2SO4</v>
      </c>
      <c r="H487">
        <v>1.1000000000000001</v>
      </c>
      <c r="K487">
        <v>3.1899999999999998E-2</v>
      </c>
    </row>
    <row r="488" spans="1:11" x14ac:dyDescent="0.35">
      <c r="A488" t="str">
        <f>references!B$10</f>
        <v>CHE/MAR1982</v>
      </c>
      <c r="B488">
        <v>45</v>
      </c>
      <c r="C488">
        <v>275</v>
      </c>
      <c r="D488" t="str">
        <f>references!G$10</f>
        <v>SiO2(am)</v>
      </c>
      <c r="E488" t="str">
        <f>references_description!G$33</f>
        <v>Na2SO4</v>
      </c>
      <c r="H488">
        <v>0.14000000000000001</v>
      </c>
      <c r="K488">
        <v>2.6200000000000001E-2</v>
      </c>
    </row>
    <row r="489" spans="1:11" x14ac:dyDescent="0.35">
      <c r="A489" t="str">
        <f>references!B$10</f>
        <v>CHE/MAR1982</v>
      </c>
      <c r="B489">
        <v>46</v>
      </c>
      <c r="C489">
        <v>275</v>
      </c>
      <c r="D489" t="str">
        <f>references!G$10</f>
        <v>SiO2(am)</v>
      </c>
      <c r="E489" t="str">
        <f>references_description!G$33</f>
        <v>Na2SO4</v>
      </c>
      <c r="H489">
        <v>0.14000000000000001</v>
      </c>
      <c r="K489">
        <v>2.6200000000000001E-2</v>
      </c>
    </row>
    <row r="490" spans="1:11" x14ac:dyDescent="0.35">
      <c r="A490" t="str">
        <f>references!B$10</f>
        <v>CHE/MAR1982</v>
      </c>
      <c r="B490">
        <v>47</v>
      </c>
      <c r="C490">
        <v>275</v>
      </c>
      <c r="D490" t="str">
        <f>references!G$10</f>
        <v>SiO2(am)</v>
      </c>
      <c r="E490" t="str">
        <f>references_description!G$33</f>
        <v>Na2SO4</v>
      </c>
      <c r="H490">
        <v>0.14000000000000001</v>
      </c>
      <c r="K490">
        <v>2.5999999999999999E-2</v>
      </c>
    </row>
    <row r="491" spans="1:11" x14ac:dyDescent="0.35">
      <c r="A491" t="str">
        <f>references!B$10</f>
        <v>CHE/MAR1982</v>
      </c>
      <c r="B491">
        <v>48</v>
      </c>
      <c r="C491">
        <v>275</v>
      </c>
      <c r="D491" t="str">
        <f>references!G$10</f>
        <v>SiO2(am)</v>
      </c>
      <c r="E491" t="str">
        <f>references_description!G$33</f>
        <v>Na2SO4</v>
      </c>
      <c r="H491">
        <v>0.92</v>
      </c>
      <c r="K491">
        <v>3.1399999999999997E-2</v>
      </c>
    </row>
    <row r="492" spans="1:11" x14ac:dyDescent="0.35">
      <c r="A492" t="str">
        <f>references!B$10</f>
        <v>CHE/MAR1982</v>
      </c>
      <c r="B492">
        <v>49</v>
      </c>
      <c r="C492">
        <v>275</v>
      </c>
      <c r="D492" t="str">
        <f>references!G$10</f>
        <v>SiO2(am)</v>
      </c>
      <c r="E492" t="str">
        <f>references_description!G$33</f>
        <v>Na2SO4</v>
      </c>
      <c r="H492">
        <v>0.92</v>
      </c>
      <c r="K492">
        <v>3.1E-2</v>
      </c>
    </row>
    <row r="493" spans="1:11" x14ac:dyDescent="0.35">
      <c r="A493" t="str">
        <f>references!B$10</f>
        <v>CHE/MAR1982</v>
      </c>
      <c r="B493">
        <v>50</v>
      </c>
      <c r="C493">
        <v>300</v>
      </c>
      <c r="D493" t="str">
        <f>references!G$10</f>
        <v>SiO2(am)</v>
      </c>
      <c r="E493" t="str">
        <f>references_description!G$33</f>
        <v>Na2SO4</v>
      </c>
      <c r="H493" s="15">
        <v>7.0000000000000007E-2</v>
      </c>
      <c r="K493">
        <v>2.58E-2</v>
      </c>
    </row>
    <row r="494" spans="1:11" x14ac:dyDescent="0.35">
      <c r="A494" t="str">
        <f>references!B$10</f>
        <v>CHE/MAR1982</v>
      </c>
      <c r="B494">
        <v>51</v>
      </c>
      <c r="C494">
        <v>300</v>
      </c>
      <c r="D494" t="str">
        <f>references!G$10</f>
        <v>SiO2(am)</v>
      </c>
      <c r="E494" t="str">
        <f>references_description!G$33</f>
        <v>Na2SO4</v>
      </c>
      <c r="H494" s="15">
        <v>0.14000000000000001</v>
      </c>
      <c r="K494">
        <v>2.86E-2</v>
      </c>
    </row>
    <row r="495" spans="1:11" x14ac:dyDescent="0.35">
      <c r="A495" t="str">
        <f>references!B$10</f>
        <v>CHE/MAR1982</v>
      </c>
      <c r="B495">
        <v>52</v>
      </c>
      <c r="C495">
        <v>300</v>
      </c>
      <c r="D495" t="str">
        <f>references!G$10</f>
        <v>SiO2(am)</v>
      </c>
      <c r="E495" t="str">
        <f>references_description!G$33</f>
        <v>Na2SO4</v>
      </c>
      <c r="H495" s="15">
        <v>0.76</v>
      </c>
      <c r="K495">
        <v>3.2199999999999999E-2</v>
      </c>
    </row>
    <row r="496" spans="1:11" x14ac:dyDescent="0.35">
      <c r="A496" t="str">
        <f>references!B$10</f>
        <v>CHE/MAR1982</v>
      </c>
      <c r="B496">
        <v>53</v>
      </c>
      <c r="C496">
        <v>300</v>
      </c>
      <c r="D496" t="str">
        <f>references!G$10</f>
        <v>SiO2(am)</v>
      </c>
      <c r="E496" t="str">
        <f>references_description!G$33</f>
        <v>Na2SO4</v>
      </c>
      <c r="H496" s="15">
        <v>0.95</v>
      </c>
      <c r="K496">
        <v>3.61E-2</v>
      </c>
    </row>
    <row r="497" spans="1:11" x14ac:dyDescent="0.35">
      <c r="A497" t="str">
        <f>references!B$10</f>
        <v>CHE/MAR1982</v>
      </c>
      <c r="B497">
        <v>54</v>
      </c>
      <c r="C497">
        <v>300</v>
      </c>
      <c r="D497" t="str">
        <f>references!G$10</f>
        <v>SiO2(am)</v>
      </c>
      <c r="E497" t="str">
        <f>references_description!G$33</f>
        <v>Na2SO4</v>
      </c>
      <c r="H497" s="15">
        <v>1.55</v>
      </c>
      <c r="K497">
        <v>3.7699999999999997E-2</v>
      </c>
    </row>
    <row r="498" spans="1:11" x14ac:dyDescent="0.35">
      <c r="A498" t="str">
        <f>references!B$10</f>
        <v>CHE/MAR1982</v>
      </c>
      <c r="B498">
        <v>55</v>
      </c>
      <c r="C498">
        <v>300</v>
      </c>
      <c r="D498" t="str">
        <f>references!G$10</f>
        <v>SiO2(am)</v>
      </c>
      <c r="E498" t="str">
        <f>references_description!G$33</f>
        <v>Na2SO4</v>
      </c>
      <c r="H498" s="15">
        <v>1.62</v>
      </c>
      <c r="K498">
        <v>3.9899999999999998E-2</v>
      </c>
    </row>
    <row r="499" spans="1:11" x14ac:dyDescent="0.35">
      <c r="A499" t="str">
        <f>references!B$10</f>
        <v>CHE/MAR1982</v>
      </c>
      <c r="B499">
        <v>56</v>
      </c>
      <c r="C499">
        <v>350</v>
      </c>
      <c r="D499" t="str">
        <f>references!G$10</f>
        <v>SiO2(am)</v>
      </c>
      <c r="E499" t="str">
        <f>references_description!G$33</f>
        <v>Na2SO4</v>
      </c>
      <c r="H499" s="15">
        <v>7.0000000000000007E-2</v>
      </c>
      <c r="K499">
        <v>2.7799999999999998E-2</v>
      </c>
    </row>
    <row r="500" spans="1:11" x14ac:dyDescent="0.35">
      <c r="A500" t="str">
        <f>references!B$10</f>
        <v>CHE/MAR1982</v>
      </c>
      <c r="B500">
        <v>1</v>
      </c>
      <c r="C500">
        <v>100</v>
      </c>
      <c r="D500" t="str">
        <f>references!G$10</f>
        <v>SiO2(am)</v>
      </c>
      <c r="E500" t="str">
        <f>references_description!G$34</f>
        <v>MgCl2</v>
      </c>
      <c r="H500">
        <v>1</v>
      </c>
      <c r="K500">
        <v>3.64E-3</v>
      </c>
    </row>
    <row r="501" spans="1:11" x14ac:dyDescent="0.35">
      <c r="A501" t="str">
        <f>references!B$10</f>
        <v>CHE/MAR1982</v>
      </c>
      <c r="B501">
        <v>2</v>
      </c>
      <c r="C501">
        <v>100</v>
      </c>
      <c r="D501" t="str">
        <f>references!G$10</f>
        <v>SiO2(am)</v>
      </c>
      <c r="E501" t="str">
        <f>references_description!G$34</f>
        <v>MgCl2</v>
      </c>
      <c r="H501">
        <v>2.0499999999999998</v>
      </c>
      <c r="K501">
        <v>2.4299999999999999E-3</v>
      </c>
    </row>
    <row r="502" spans="1:11" x14ac:dyDescent="0.35">
      <c r="A502" t="str">
        <f>references!B$10</f>
        <v>CHE/MAR1982</v>
      </c>
      <c r="B502">
        <v>3</v>
      </c>
      <c r="C502">
        <v>100</v>
      </c>
      <c r="D502" t="str">
        <f>references!G$10</f>
        <v>SiO2(am)</v>
      </c>
      <c r="E502" t="str">
        <f>references_description!G$34</f>
        <v>MgCl2</v>
      </c>
      <c r="H502">
        <v>3.32</v>
      </c>
      <c r="K502">
        <v>3.8999999999999999E-4</v>
      </c>
    </row>
    <row r="503" spans="1:11" x14ac:dyDescent="0.35">
      <c r="A503" t="str">
        <f>references!B$10</f>
        <v>CHE/MAR1982</v>
      </c>
      <c r="B503">
        <v>4</v>
      </c>
      <c r="C503">
        <v>100</v>
      </c>
      <c r="D503" t="str">
        <f>references!G$10</f>
        <v>SiO2(am)</v>
      </c>
      <c r="E503" t="str">
        <f>references_description!G$34</f>
        <v>MgCl2</v>
      </c>
      <c r="H503">
        <v>5.64</v>
      </c>
      <c r="K503">
        <v>4.2999999999999999E-4</v>
      </c>
    </row>
    <row r="504" spans="1:11" x14ac:dyDescent="0.35">
      <c r="A504" t="str">
        <f>references!B$10</f>
        <v>CHE/MAR1982</v>
      </c>
      <c r="B504">
        <v>5</v>
      </c>
      <c r="C504">
        <v>150</v>
      </c>
      <c r="D504" t="str">
        <f>references!G$10</f>
        <v>SiO2(am)</v>
      </c>
      <c r="E504" t="str">
        <f>references_description!G$34</f>
        <v>MgCl2</v>
      </c>
      <c r="H504">
        <v>0.5</v>
      </c>
      <c r="K504">
        <v>8.43E-3</v>
      </c>
    </row>
    <row r="505" spans="1:11" x14ac:dyDescent="0.35">
      <c r="A505" t="str">
        <f>references!B$10</f>
        <v>CHE/MAR1982</v>
      </c>
      <c r="B505">
        <v>6</v>
      </c>
      <c r="C505">
        <v>150</v>
      </c>
      <c r="D505" t="str">
        <f>references!G$10</f>
        <v>SiO2(am)</v>
      </c>
      <c r="E505" t="str">
        <f>references_description!G$34</f>
        <v>MgCl2</v>
      </c>
      <c r="H505">
        <v>1</v>
      </c>
      <c r="K505">
        <v>7.1000000000000004E-3</v>
      </c>
    </row>
    <row r="506" spans="1:11" x14ac:dyDescent="0.35">
      <c r="A506" t="str">
        <f>references!B$10</f>
        <v>CHE/MAR1982</v>
      </c>
      <c r="B506">
        <v>7</v>
      </c>
      <c r="C506">
        <v>150</v>
      </c>
      <c r="D506" t="str">
        <f>references!G$10</f>
        <v>SiO2(am)</v>
      </c>
      <c r="E506" t="str">
        <f>references_description!G$34</f>
        <v>MgCl2</v>
      </c>
      <c r="H506">
        <v>1.5</v>
      </c>
      <c r="K506">
        <v>4.9699999999999996E-3</v>
      </c>
    </row>
    <row r="507" spans="1:11" x14ac:dyDescent="0.35">
      <c r="A507" t="str">
        <f>references!B$10</f>
        <v>CHE/MAR1982</v>
      </c>
      <c r="B507">
        <v>8</v>
      </c>
      <c r="C507">
        <v>150</v>
      </c>
      <c r="D507" t="str">
        <f>references!G$10</f>
        <v>SiO2(am)</v>
      </c>
      <c r="E507" t="str">
        <f>references_description!G$34</f>
        <v>MgCl2</v>
      </c>
      <c r="H507">
        <v>2.0499999999999998</v>
      </c>
      <c r="K507">
        <v>4.1200000000000004E-3</v>
      </c>
    </row>
    <row r="508" spans="1:11" x14ac:dyDescent="0.35">
      <c r="A508" t="str">
        <f>references!B$10</f>
        <v>CHE/MAR1982</v>
      </c>
      <c r="B508">
        <v>9</v>
      </c>
      <c r="C508">
        <v>150</v>
      </c>
      <c r="D508" t="str">
        <f>references!G$10</f>
        <v>SiO2(am)</v>
      </c>
      <c r="E508" t="str">
        <f>references_description!G$34</f>
        <v>MgCl2</v>
      </c>
      <c r="H508">
        <v>2.75</v>
      </c>
      <c r="K508">
        <v>3.2599999999999999E-3</v>
      </c>
    </row>
    <row r="509" spans="1:11" x14ac:dyDescent="0.35">
      <c r="A509" t="str">
        <f>references!B$10</f>
        <v>CHE/MAR1982</v>
      </c>
      <c r="B509">
        <v>10</v>
      </c>
      <c r="C509">
        <v>150</v>
      </c>
      <c r="D509" t="str">
        <f>references!G$10</f>
        <v>SiO2(am)</v>
      </c>
      <c r="E509" t="str">
        <f>references_description!G$34</f>
        <v>MgCl2</v>
      </c>
      <c r="H509">
        <v>3.35</v>
      </c>
      <c r="K509">
        <v>2.1800000000000001E-3</v>
      </c>
    </row>
    <row r="510" spans="1:11" x14ac:dyDescent="0.35">
      <c r="A510" t="str">
        <f>references!B$10</f>
        <v>CHE/MAR1982</v>
      </c>
      <c r="B510">
        <v>11</v>
      </c>
      <c r="C510">
        <v>150</v>
      </c>
      <c r="D510" t="str">
        <f>references!G$10</f>
        <v>SiO2(am)</v>
      </c>
      <c r="E510" t="str">
        <f>references_description!G$34</f>
        <v>MgCl2</v>
      </c>
      <c r="H510">
        <v>3.8</v>
      </c>
      <c r="K510">
        <v>1.32E-3</v>
      </c>
    </row>
    <row r="511" spans="1:11" x14ac:dyDescent="0.35">
      <c r="A511" t="str">
        <f>references!B$10</f>
        <v>CHE/MAR1982</v>
      </c>
      <c r="B511">
        <v>12</v>
      </c>
      <c r="C511">
        <v>150</v>
      </c>
      <c r="D511" t="str">
        <f>references!G$10</f>
        <v>SiO2(am)</v>
      </c>
      <c r="E511" t="str">
        <f>references_description!G$34</f>
        <v>MgCl2</v>
      </c>
      <c r="H511">
        <v>5.64</v>
      </c>
      <c r="K511">
        <v>1.17E-3</v>
      </c>
    </row>
    <row r="512" spans="1:11" x14ac:dyDescent="0.35">
      <c r="A512" t="str">
        <f>references!B$10</f>
        <v>CHE/MAR1982</v>
      </c>
      <c r="B512">
        <v>13</v>
      </c>
      <c r="C512">
        <v>150</v>
      </c>
      <c r="D512" t="str">
        <f>references!G$10</f>
        <v>SiO2(am)</v>
      </c>
      <c r="E512" t="str">
        <f>references_description!G$34</f>
        <v>MgCl2</v>
      </c>
      <c r="H512">
        <v>5.75</v>
      </c>
      <c r="K512">
        <v>8.0999999999999996E-4</v>
      </c>
    </row>
    <row r="513" spans="1:11" x14ac:dyDescent="0.35">
      <c r="A513" t="str">
        <f>references!B$10</f>
        <v>CHE/MAR1982</v>
      </c>
      <c r="B513">
        <v>14</v>
      </c>
      <c r="C513">
        <v>150</v>
      </c>
      <c r="D513" t="str">
        <f>references!G$10</f>
        <v>SiO2(am)</v>
      </c>
      <c r="E513" t="str">
        <f>references_description!G$34</f>
        <v>MgCl2</v>
      </c>
      <c r="H513">
        <v>7</v>
      </c>
      <c r="K513">
        <v>8.8999999999999995E-4</v>
      </c>
    </row>
    <row r="514" spans="1:11" x14ac:dyDescent="0.35">
      <c r="A514" t="str">
        <f>references!B$10</f>
        <v>CHE/MAR1982</v>
      </c>
      <c r="B514">
        <v>15</v>
      </c>
      <c r="C514">
        <v>200</v>
      </c>
      <c r="D514" t="str">
        <f>references!G$10</f>
        <v>SiO2(am)</v>
      </c>
      <c r="E514" t="str">
        <f>references_description!G$34</f>
        <v>MgCl2</v>
      </c>
      <c r="H514">
        <v>0.5</v>
      </c>
      <c r="K514">
        <v>1.41E-2</v>
      </c>
    </row>
    <row r="515" spans="1:11" x14ac:dyDescent="0.35">
      <c r="A515" t="str">
        <f>references!B$10</f>
        <v>CHE/MAR1982</v>
      </c>
      <c r="B515">
        <v>16</v>
      </c>
      <c r="C515">
        <v>200</v>
      </c>
      <c r="D515" t="str">
        <f>references!G$10</f>
        <v>SiO2(am)</v>
      </c>
      <c r="E515" t="str">
        <f>references_description!G$34</f>
        <v>MgCl2</v>
      </c>
      <c r="H515">
        <v>1</v>
      </c>
      <c r="K515">
        <v>1.24E-2</v>
      </c>
    </row>
    <row r="516" spans="1:11" x14ac:dyDescent="0.35">
      <c r="A516" t="str">
        <f>references!B$10</f>
        <v>CHE/MAR1982</v>
      </c>
      <c r="B516">
        <v>17</v>
      </c>
      <c r="C516">
        <v>200</v>
      </c>
      <c r="D516" t="str">
        <f>references!G$10</f>
        <v>SiO2(am)</v>
      </c>
      <c r="E516" t="str">
        <f>references_description!G$34</f>
        <v>MgCl2</v>
      </c>
      <c r="H516">
        <v>1</v>
      </c>
      <c r="K516">
        <v>1.3100000000000001E-2</v>
      </c>
    </row>
    <row r="517" spans="1:11" x14ac:dyDescent="0.35">
      <c r="A517" t="str">
        <f>references!B$10</f>
        <v>CHE/MAR1982</v>
      </c>
      <c r="B517">
        <v>18</v>
      </c>
      <c r="C517">
        <v>200</v>
      </c>
      <c r="D517" t="str">
        <f>references!G$10</f>
        <v>SiO2(am)</v>
      </c>
      <c r="E517" t="str">
        <f>references_description!G$34</f>
        <v>MgCl2</v>
      </c>
      <c r="H517">
        <v>1.5</v>
      </c>
      <c r="K517">
        <v>1.0699999999999999E-2</v>
      </c>
    </row>
    <row r="518" spans="1:11" x14ac:dyDescent="0.35">
      <c r="A518" t="str">
        <f>references!B$10</f>
        <v>CHE/MAR1982</v>
      </c>
      <c r="B518">
        <v>19</v>
      </c>
      <c r="C518">
        <v>200</v>
      </c>
      <c r="D518" t="str">
        <f>references!G$10</f>
        <v>SiO2(am)</v>
      </c>
      <c r="E518" t="str">
        <f>references_description!G$34</f>
        <v>MgCl2</v>
      </c>
      <c r="H518">
        <v>1.5</v>
      </c>
      <c r="K518">
        <v>9.4000000000000004E-3</v>
      </c>
    </row>
    <row r="519" spans="1:11" x14ac:dyDescent="0.35">
      <c r="A519" t="str">
        <f>references!B$10</f>
        <v>CHE/MAR1982</v>
      </c>
      <c r="B519">
        <v>20</v>
      </c>
      <c r="C519">
        <v>200</v>
      </c>
      <c r="D519" t="str">
        <f>references!G$10</f>
        <v>SiO2(am)</v>
      </c>
      <c r="E519" t="str">
        <f>references_description!G$34</f>
        <v>MgCl2</v>
      </c>
      <c r="H519">
        <v>1.5</v>
      </c>
      <c r="K519">
        <v>9.5600000000000008E-3</v>
      </c>
    </row>
    <row r="520" spans="1:11" x14ac:dyDescent="0.35">
      <c r="A520" t="str">
        <f>references!B$10</f>
        <v>CHE/MAR1982</v>
      </c>
      <c r="B520">
        <v>21</v>
      </c>
      <c r="C520">
        <v>200</v>
      </c>
      <c r="D520" t="str">
        <f>references!G$10</f>
        <v>SiO2(am)</v>
      </c>
      <c r="E520" t="str">
        <f>references_description!G$34</f>
        <v>MgCl2</v>
      </c>
      <c r="H520">
        <v>2.0499999999999998</v>
      </c>
      <c r="K520">
        <v>9.6900000000000007E-3</v>
      </c>
    </row>
    <row r="521" spans="1:11" x14ac:dyDescent="0.35">
      <c r="A521" t="str">
        <f>references!B$10</f>
        <v>CHE/MAR1982</v>
      </c>
      <c r="B521">
        <v>22</v>
      </c>
      <c r="C521">
        <v>200</v>
      </c>
      <c r="D521" t="str">
        <f>references!G$10</f>
        <v>SiO2(am)</v>
      </c>
      <c r="E521" t="str">
        <f>references_description!G$34</f>
        <v>MgCl2</v>
      </c>
      <c r="H521">
        <v>2.6</v>
      </c>
      <c r="K521">
        <v>7.2100000000000003E-3</v>
      </c>
    </row>
    <row r="522" spans="1:11" x14ac:dyDescent="0.35">
      <c r="A522" t="str">
        <f>references!B$10</f>
        <v>CHE/MAR1982</v>
      </c>
      <c r="B522">
        <v>23</v>
      </c>
      <c r="C522">
        <v>200</v>
      </c>
      <c r="D522" t="str">
        <f>references!G$10</f>
        <v>SiO2(am)</v>
      </c>
      <c r="E522" t="str">
        <f>references_description!G$34</f>
        <v>MgCl2</v>
      </c>
      <c r="H522">
        <v>3.8</v>
      </c>
      <c r="K522">
        <v>4.3699999999999998E-3</v>
      </c>
    </row>
    <row r="523" spans="1:11" x14ac:dyDescent="0.35">
      <c r="A523" t="str">
        <f>references!B$10</f>
        <v>CHE/MAR1982</v>
      </c>
      <c r="B523">
        <v>24</v>
      </c>
      <c r="C523">
        <v>200</v>
      </c>
      <c r="D523" t="str">
        <f>references!G$10</f>
        <v>SiO2(am)</v>
      </c>
      <c r="E523" t="str">
        <f>references_description!G$34</f>
        <v>MgCl2</v>
      </c>
      <c r="H523">
        <v>4.5999999999999996</v>
      </c>
      <c r="K523">
        <v>3.3500000000000001E-3</v>
      </c>
    </row>
    <row r="524" spans="1:11" x14ac:dyDescent="0.35">
      <c r="A524" t="str">
        <f>references!B$10</f>
        <v>CHE/MAR1982</v>
      </c>
      <c r="B524">
        <v>25</v>
      </c>
      <c r="C524">
        <v>250</v>
      </c>
      <c r="D524" t="str">
        <f>references!G$10</f>
        <v>SiO2(am)</v>
      </c>
      <c r="E524" t="str">
        <f>references_description!G$34</f>
        <v>MgCl2</v>
      </c>
      <c r="H524">
        <v>0.5</v>
      </c>
      <c r="K524">
        <v>2.07E-2</v>
      </c>
    </row>
    <row r="525" spans="1:11" x14ac:dyDescent="0.35">
      <c r="A525" t="str">
        <f>references!B$10</f>
        <v>CHE/MAR1982</v>
      </c>
      <c r="B525">
        <v>26</v>
      </c>
      <c r="C525">
        <v>250</v>
      </c>
      <c r="D525" t="str">
        <f>references!G$10</f>
        <v>SiO2(am)</v>
      </c>
      <c r="E525" t="str">
        <f>references_description!G$34</f>
        <v>MgCl2</v>
      </c>
      <c r="H525">
        <v>1</v>
      </c>
      <c r="K525">
        <v>1.72E-2</v>
      </c>
    </row>
    <row r="526" spans="1:11" x14ac:dyDescent="0.35">
      <c r="A526" t="str">
        <f>references!B$10</f>
        <v>CHE/MAR1982</v>
      </c>
      <c r="B526">
        <v>27</v>
      </c>
      <c r="C526">
        <v>250</v>
      </c>
      <c r="D526" t="str">
        <f>references!G$10</f>
        <v>SiO2(am)</v>
      </c>
      <c r="E526" t="str">
        <f>references_description!G$34</f>
        <v>MgCl2</v>
      </c>
      <c r="H526">
        <v>1</v>
      </c>
      <c r="K526">
        <v>1.7899999999999999E-2</v>
      </c>
    </row>
    <row r="527" spans="1:11" x14ac:dyDescent="0.35">
      <c r="A527" t="str">
        <f>references!B$10</f>
        <v>CHE/MAR1982</v>
      </c>
      <c r="B527">
        <v>28</v>
      </c>
      <c r="C527">
        <v>250</v>
      </c>
      <c r="D527" t="str">
        <f>references!G$10</f>
        <v>SiO2(am)</v>
      </c>
      <c r="E527" t="str">
        <f>references_description!G$34</f>
        <v>MgCl2</v>
      </c>
      <c r="H527">
        <v>1.5</v>
      </c>
      <c r="K527">
        <v>1.5900000000000001E-2</v>
      </c>
    </row>
    <row r="528" spans="1:11" x14ac:dyDescent="0.35">
      <c r="A528" t="str">
        <f>references!B$10</f>
        <v>CHE/MAR1982</v>
      </c>
      <c r="B528">
        <v>29</v>
      </c>
      <c r="C528">
        <v>250</v>
      </c>
      <c r="D528" t="str">
        <f>references!G$10</f>
        <v>SiO2(am)</v>
      </c>
      <c r="E528" t="str">
        <f>references_description!G$34</f>
        <v>MgCl2</v>
      </c>
      <c r="H528">
        <v>1.5</v>
      </c>
      <c r="K528">
        <v>1.44E-2</v>
      </c>
    </row>
    <row r="529" spans="1:11" x14ac:dyDescent="0.35">
      <c r="A529" t="str">
        <f>references!B$10</f>
        <v>CHE/MAR1982</v>
      </c>
      <c r="B529">
        <v>30</v>
      </c>
      <c r="C529">
        <v>250</v>
      </c>
      <c r="D529" t="str">
        <f>references!G$10</f>
        <v>SiO2(am)</v>
      </c>
      <c r="E529" t="str">
        <f>references_description!G$34</f>
        <v>MgCl2</v>
      </c>
      <c r="H529">
        <v>2.6</v>
      </c>
      <c r="K529">
        <v>1.2200000000000001E-2</v>
      </c>
    </row>
    <row r="530" spans="1:11" x14ac:dyDescent="0.35">
      <c r="A530" t="str">
        <f>references!B$10</f>
        <v>CHE/MAR1982</v>
      </c>
      <c r="B530">
        <v>31</v>
      </c>
      <c r="C530">
        <v>250</v>
      </c>
      <c r="D530" t="str">
        <f>references!G$10</f>
        <v>SiO2(am)</v>
      </c>
      <c r="E530" t="str">
        <f>references_description!G$34</f>
        <v>MgCl2</v>
      </c>
      <c r="H530">
        <v>6</v>
      </c>
      <c r="K530">
        <v>3.7299999999999998E-3</v>
      </c>
    </row>
    <row r="531" spans="1:11" x14ac:dyDescent="0.35">
      <c r="A531" t="str">
        <f>references!B$10</f>
        <v>CHE/MAR1982</v>
      </c>
      <c r="B531">
        <v>32</v>
      </c>
      <c r="C531">
        <v>275</v>
      </c>
      <c r="D531" t="str">
        <f>references!G$10</f>
        <v>SiO2(am)</v>
      </c>
      <c r="E531" t="str">
        <f>references_description!G$34</f>
        <v>MgCl2</v>
      </c>
      <c r="H531">
        <v>1</v>
      </c>
      <c r="K531">
        <v>1.0229999999999999</v>
      </c>
    </row>
    <row r="532" spans="1:11" x14ac:dyDescent="0.35">
      <c r="A532" t="str">
        <f>references!B$10</f>
        <v>CHE/MAR1982</v>
      </c>
      <c r="B532">
        <v>33</v>
      </c>
      <c r="C532">
        <v>275</v>
      </c>
      <c r="D532" t="str">
        <f>references!G$10</f>
        <v>SiO2(am)</v>
      </c>
      <c r="E532" t="str">
        <f>references_description!G$34</f>
        <v>MgCl2</v>
      </c>
      <c r="H532">
        <v>1</v>
      </c>
      <c r="K532">
        <v>2.2800000000000001E-2</v>
      </c>
    </row>
    <row r="533" spans="1:11" x14ac:dyDescent="0.35">
      <c r="A533" t="str">
        <f>references!B$10</f>
        <v>CHE/MAR1982</v>
      </c>
      <c r="B533">
        <v>34</v>
      </c>
      <c r="C533">
        <v>275</v>
      </c>
      <c r="D533" t="str">
        <f>references!G$10</f>
        <v>SiO2(am)</v>
      </c>
      <c r="E533" t="str">
        <f>references_description!G$34</f>
        <v>MgCl2</v>
      </c>
      <c r="H533">
        <v>1</v>
      </c>
      <c r="K533">
        <v>2.1999999999999999E-2</v>
      </c>
    </row>
    <row r="534" spans="1:11" x14ac:dyDescent="0.35">
      <c r="A534" t="str">
        <f>references!B$10</f>
        <v>CHE/MAR1982</v>
      </c>
      <c r="B534">
        <v>35</v>
      </c>
      <c r="C534">
        <v>275</v>
      </c>
      <c r="D534" t="str">
        <f>references!G$10</f>
        <v>SiO2(am)</v>
      </c>
      <c r="E534" t="str">
        <f>references_description!G$34</f>
        <v>MgCl2</v>
      </c>
      <c r="H534">
        <v>2.0499999999999998</v>
      </c>
      <c r="K534">
        <v>1.6E-2</v>
      </c>
    </row>
    <row r="535" spans="1:11" x14ac:dyDescent="0.35">
      <c r="A535" t="str">
        <f>references!B$10</f>
        <v>CHE/MAR1982</v>
      </c>
      <c r="B535">
        <v>36</v>
      </c>
      <c r="C535">
        <v>275</v>
      </c>
      <c r="D535" t="str">
        <f>references!G$10</f>
        <v>SiO2(am)</v>
      </c>
      <c r="E535" t="str">
        <f>references_description!G$34</f>
        <v>MgCl2</v>
      </c>
      <c r="H535">
        <v>2.0499999999999998</v>
      </c>
      <c r="K535">
        <v>1.5699999999999999E-2</v>
      </c>
    </row>
    <row r="536" spans="1:11" x14ac:dyDescent="0.35">
      <c r="A536" t="str">
        <f>references!B$10</f>
        <v>CHE/MAR1982</v>
      </c>
      <c r="B536">
        <v>37</v>
      </c>
      <c r="C536">
        <v>275</v>
      </c>
      <c r="D536" t="str">
        <f>references!G$10</f>
        <v>SiO2(am)</v>
      </c>
      <c r="E536" t="str">
        <f>references_description!G$34</f>
        <v>MgCl2</v>
      </c>
      <c r="H536">
        <v>2.0499999999999998</v>
      </c>
      <c r="K536">
        <v>1.5900000000000001E-2</v>
      </c>
    </row>
    <row r="537" spans="1:11" x14ac:dyDescent="0.35">
      <c r="A537" t="str">
        <f>references!B$10</f>
        <v>CHE/MAR1982</v>
      </c>
      <c r="B537">
        <v>38</v>
      </c>
      <c r="C537">
        <v>275</v>
      </c>
      <c r="D537" t="str">
        <f>references!G$10</f>
        <v>SiO2(am)</v>
      </c>
      <c r="E537" t="str">
        <f>references_description!G$34</f>
        <v>MgCl2</v>
      </c>
      <c r="H537">
        <v>5.0999999999999996</v>
      </c>
      <c r="K537">
        <v>7.28E-3</v>
      </c>
    </row>
    <row r="538" spans="1:11" x14ac:dyDescent="0.35">
      <c r="A538" t="str">
        <f>references!B$10</f>
        <v>CHE/MAR1982</v>
      </c>
      <c r="B538">
        <v>39</v>
      </c>
      <c r="C538">
        <v>275</v>
      </c>
      <c r="D538" t="str">
        <f>references!G$10</f>
        <v>SiO2(am)</v>
      </c>
      <c r="E538" t="str">
        <f>references_description!G$34</f>
        <v>MgCl2</v>
      </c>
      <c r="H538">
        <v>5.0999999999999996</v>
      </c>
      <c r="K538">
        <v>6.0899999999999999E-3</v>
      </c>
    </row>
    <row r="539" spans="1:11" x14ac:dyDescent="0.35">
      <c r="A539" t="str">
        <f>references!B$10</f>
        <v>CHE/MAR1982</v>
      </c>
      <c r="B539">
        <v>40</v>
      </c>
      <c r="C539">
        <v>300</v>
      </c>
      <c r="D539" t="str">
        <f>references!G$10</f>
        <v>SiO2(am)</v>
      </c>
      <c r="E539" t="str">
        <f>references_description!G$34</f>
        <v>MgCl2</v>
      </c>
      <c r="H539">
        <v>0.5</v>
      </c>
      <c r="K539">
        <v>2.76E-2</v>
      </c>
    </row>
    <row r="540" spans="1:11" x14ac:dyDescent="0.35">
      <c r="A540" t="str">
        <f>references!B$10</f>
        <v>CHE/MAR1982</v>
      </c>
      <c r="B540">
        <v>41</v>
      </c>
      <c r="C540">
        <v>300</v>
      </c>
      <c r="D540" t="str">
        <f>references!G$10</f>
        <v>SiO2(am)</v>
      </c>
      <c r="E540" t="str">
        <f>references_description!G$34</f>
        <v>MgCl2</v>
      </c>
      <c r="H540">
        <v>1</v>
      </c>
      <c r="K540">
        <v>2.4899999999999999E-2</v>
      </c>
    </row>
    <row r="541" spans="1:11" x14ac:dyDescent="0.35">
      <c r="A541" t="str">
        <f>references!B$10</f>
        <v>CHE/MAR1982</v>
      </c>
      <c r="B541">
        <v>42</v>
      </c>
      <c r="C541">
        <v>300</v>
      </c>
      <c r="D541" t="str">
        <f>references!G$10</f>
        <v>SiO2(am)</v>
      </c>
      <c r="E541" t="str">
        <f>references_description!G$34</f>
        <v>MgCl2</v>
      </c>
      <c r="H541">
        <v>1</v>
      </c>
      <c r="K541">
        <v>2.6100000000000002E-2</v>
      </c>
    </row>
    <row r="542" spans="1:11" x14ac:dyDescent="0.35">
      <c r="A542" t="str">
        <f>references!B$10</f>
        <v>CHE/MAR1982</v>
      </c>
      <c r="B542">
        <v>43</v>
      </c>
      <c r="C542">
        <v>300</v>
      </c>
      <c r="D542" t="str">
        <f>references!G$10</f>
        <v>SiO2(am)</v>
      </c>
      <c r="E542" t="str">
        <f>references_description!G$34</f>
        <v>MgCl2</v>
      </c>
      <c r="H542">
        <v>1.5</v>
      </c>
      <c r="K542">
        <v>2.29E-2</v>
      </c>
    </row>
    <row r="543" spans="1:11" x14ac:dyDescent="0.35">
      <c r="A543" t="str">
        <f>references!B$10</f>
        <v>CHE/MAR1982</v>
      </c>
      <c r="B543">
        <v>44</v>
      </c>
      <c r="C543">
        <v>300</v>
      </c>
      <c r="D543" t="str">
        <f>references!G$10</f>
        <v>SiO2(am)</v>
      </c>
      <c r="E543" t="str">
        <f>references_description!G$34</f>
        <v>MgCl2</v>
      </c>
      <c r="H543">
        <v>1.5</v>
      </c>
      <c r="K543">
        <v>2.01E-2</v>
      </c>
    </row>
    <row r="544" spans="1:11" x14ac:dyDescent="0.35">
      <c r="A544" t="str">
        <f>references!B$10</f>
        <v>CHE/MAR1982</v>
      </c>
      <c r="B544">
        <v>45</v>
      </c>
      <c r="C544">
        <v>300</v>
      </c>
      <c r="D544" t="str">
        <f>references!G$10</f>
        <v>SiO2(am)</v>
      </c>
      <c r="E544" t="str">
        <f>references_description!G$34</f>
        <v>MgCl2</v>
      </c>
      <c r="H544">
        <v>2.0499999999999998</v>
      </c>
      <c r="K544">
        <v>2.01E-2</v>
      </c>
    </row>
    <row r="545" spans="1:11" x14ac:dyDescent="0.35">
      <c r="A545" t="str">
        <f>references!B$10</f>
        <v>CHE/MAR1982</v>
      </c>
      <c r="B545">
        <v>46</v>
      </c>
      <c r="C545">
        <v>300</v>
      </c>
      <c r="D545" t="str">
        <f>references!G$10</f>
        <v>SiO2(am)</v>
      </c>
      <c r="E545" t="str">
        <f>references_description!G$34</f>
        <v>MgCl2</v>
      </c>
      <c r="H545">
        <v>2.0499999999999998</v>
      </c>
      <c r="K545">
        <v>1.77E-2</v>
      </c>
    </row>
    <row r="546" spans="1:11" x14ac:dyDescent="0.35">
      <c r="A546" t="str">
        <f>references!B$10</f>
        <v>CHE/MAR1982</v>
      </c>
      <c r="B546">
        <v>47</v>
      </c>
      <c r="C546">
        <v>300</v>
      </c>
      <c r="D546" t="str">
        <f>references!G$10</f>
        <v>SiO2(am)</v>
      </c>
      <c r="E546" t="str">
        <f>references_description!G$34</f>
        <v>MgCl2</v>
      </c>
      <c r="H546">
        <v>2.86</v>
      </c>
      <c r="K546">
        <v>1.9400000000000001E-2</v>
      </c>
    </row>
    <row r="547" spans="1:11" x14ac:dyDescent="0.35">
      <c r="A547" t="str">
        <f>references!B$10</f>
        <v>CHE/MAR1982</v>
      </c>
      <c r="B547">
        <v>48</v>
      </c>
      <c r="C547">
        <v>300</v>
      </c>
      <c r="D547" t="str">
        <f>references!G$10</f>
        <v>SiO2(am)</v>
      </c>
      <c r="E547" t="str">
        <f>references_description!G$34</f>
        <v>MgCl2</v>
      </c>
      <c r="H547">
        <v>5.0999999999999996</v>
      </c>
      <c r="K547">
        <v>7.4400000000000004E-3</v>
      </c>
    </row>
    <row r="548" spans="1:11" x14ac:dyDescent="0.35">
      <c r="A548" t="str">
        <f>references!B$10</f>
        <v>CHE/MAR1982</v>
      </c>
      <c r="B548">
        <v>1</v>
      </c>
      <c r="C548">
        <v>100</v>
      </c>
      <c r="D548" t="str">
        <f>references!G$10</f>
        <v>SiO2(am)</v>
      </c>
      <c r="E548" t="str">
        <f>references_description!G$35</f>
        <v>MgSO4</v>
      </c>
      <c r="H548">
        <v>0.06</v>
      </c>
      <c r="K548">
        <v>6.0200000000000002E-3</v>
      </c>
    </row>
    <row r="549" spans="1:11" x14ac:dyDescent="0.35">
      <c r="A549" t="str">
        <f>references!B$10</f>
        <v>CHE/MAR1982</v>
      </c>
      <c r="B549">
        <v>2</v>
      </c>
      <c r="C549">
        <v>100</v>
      </c>
      <c r="D549" t="str">
        <f>references!G$10</f>
        <v>SiO2(am)</v>
      </c>
      <c r="E549" t="str">
        <f>references_description!G$35</f>
        <v>MgSO4</v>
      </c>
      <c r="H549">
        <v>0.64</v>
      </c>
      <c r="K549">
        <v>5.5999999999999999E-3</v>
      </c>
    </row>
    <row r="550" spans="1:11" x14ac:dyDescent="0.35">
      <c r="A550" t="str">
        <f>references!B$10</f>
        <v>CHE/MAR1982</v>
      </c>
      <c r="B550">
        <v>3</v>
      </c>
      <c r="C550">
        <v>100</v>
      </c>
      <c r="D550" t="str">
        <f>references!G$10</f>
        <v>SiO2(am)</v>
      </c>
      <c r="E550" t="str">
        <f>references_description!G$35</f>
        <v>MgSO4</v>
      </c>
      <c r="H550">
        <v>1</v>
      </c>
      <c r="K550">
        <v>4.8900000000000002E-3</v>
      </c>
    </row>
    <row r="551" spans="1:11" x14ac:dyDescent="0.35">
      <c r="A551" t="str">
        <f>references!B$10</f>
        <v>CHE/MAR1982</v>
      </c>
      <c r="B551">
        <v>4</v>
      </c>
      <c r="C551">
        <v>100</v>
      </c>
      <c r="D551" t="str">
        <f>references!G$10</f>
        <v>SiO2(am)</v>
      </c>
      <c r="E551" t="str">
        <f>references_description!G$35</f>
        <v>MgSO4</v>
      </c>
      <c r="H551">
        <v>1.2</v>
      </c>
      <c r="K551">
        <v>4.3299999999999996E-3</v>
      </c>
    </row>
    <row r="552" spans="1:11" x14ac:dyDescent="0.35">
      <c r="A552" t="str">
        <f>references!B$10</f>
        <v>CHE/MAR1982</v>
      </c>
      <c r="B552">
        <v>5</v>
      </c>
      <c r="C552">
        <v>100</v>
      </c>
      <c r="D552" t="str">
        <f>references!G$10</f>
        <v>SiO2(am)</v>
      </c>
      <c r="E552" t="str">
        <f>references_description!G$35</f>
        <v>MgSO4</v>
      </c>
      <c r="H552">
        <v>1.31</v>
      </c>
      <c r="K552">
        <v>5.0200000000000002E-3</v>
      </c>
    </row>
    <row r="553" spans="1:11" x14ac:dyDescent="0.35">
      <c r="A553" t="str">
        <f>references!B$10</f>
        <v>CHE/MAR1982</v>
      </c>
      <c r="B553">
        <v>6</v>
      </c>
      <c r="C553">
        <v>100</v>
      </c>
      <c r="D553" t="str">
        <f>references!G$10</f>
        <v>SiO2(am)</v>
      </c>
      <c r="E553" t="str">
        <f>references_description!G$35</f>
        <v>MgSO4</v>
      </c>
      <c r="H553">
        <v>1.92</v>
      </c>
      <c r="K553">
        <v>4.6299999999999996E-3</v>
      </c>
    </row>
    <row r="554" spans="1:11" x14ac:dyDescent="0.35">
      <c r="A554" t="str">
        <f>references!B$10</f>
        <v>CHE/MAR1982</v>
      </c>
      <c r="B554">
        <v>7</v>
      </c>
      <c r="C554">
        <v>100</v>
      </c>
      <c r="D554" t="str">
        <f>references!G$10</f>
        <v>SiO2(am)</v>
      </c>
      <c r="E554" t="str">
        <f>references_description!G$35</f>
        <v>MgSO4</v>
      </c>
      <c r="H554">
        <v>2.27</v>
      </c>
      <c r="K554">
        <v>3.5400000000000002E-3</v>
      </c>
    </row>
    <row r="555" spans="1:11" x14ac:dyDescent="0.35">
      <c r="A555" t="str">
        <f>references!B$10</f>
        <v>CHE/MAR1982</v>
      </c>
      <c r="B555">
        <v>8</v>
      </c>
      <c r="C555">
        <v>100</v>
      </c>
      <c r="D555" t="str">
        <f>references!G$10</f>
        <v>SiO2(am)</v>
      </c>
      <c r="E555" t="str">
        <f>references_description!G$35</f>
        <v>MgSO4</v>
      </c>
      <c r="H555">
        <v>3.61</v>
      </c>
      <c r="K555">
        <v>3.7200000000000002E-3</v>
      </c>
    </row>
    <row r="556" spans="1:11" x14ac:dyDescent="0.35">
      <c r="A556" t="str">
        <f>references!B$10</f>
        <v>CHE/MAR1982</v>
      </c>
      <c r="B556">
        <v>9</v>
      </c>
      <c r="C556">
        <v>150</v>
      </c>
      <c r="D556" t="str">
        <f>references!G$10</f>
        <v>SiO2(am)</v>
      </c>
      <c r="E556" t="str">
        <f>references_description!G$35</f>
        <v>MgSO4</v>
      </c>
      <c r="H556">
        <v>0.06</v>
      </c>
      <c r="K556">
        <v>9.8399999999999998E-3</v>
      </c>
    </row>
    <row r="557" spans="1:11" x14ac:dyDescent="0.35">
      <c r="A557" t="str">
        <f>references!B$10</f>
        <v>CHE/MAR1982</v>
      </c>
      <c r="B557">
        <v>10</v>
      </c>
      <c r="C557">
        <v>150</v>
      </c>
      <c r="D557" t="str">
        <f>references!G$10</f>
        <v>SiO2(am)</v>
      </c>
      <c r="E557" t="str">
        <f>references_description!G$35</f>
        <v>MgSO4</v>
      </c>
      <c r="H557">
        <v>0.06</v>
      </c>
      <c r="K557">
        <v>9.3699999999999999E-3</v>
      </c>
    </row>
    <row r="558" spans="1:11" x14ac:dyDescent="0.35">
      <c r="A558" t="str">
        <f>references!B$10</f>
        <v>CHE/MAR1982</v>
      </c>
      <c r="B558">
        <v>11</v>
      </c>
      <c r="C558">
        <v>150</v>
      </c>
      <c r="D558" t="str">
        <f>references!G$10</f>
        <v>SiO2(am)</v>
      </c>
      <c r="E558" t="str">
        <f>references_description!G$35</f>
        <v>MgSO4</v>
      </c>
      <c r="H558">
        <v>0.06</v>
      </c>
      <c r="K558">
        <v>9.3900000000000008E-3</v>
      </c>
    </row>
    <row r="559" spans="1:11" x14ac:dyDescent="0.35">
      <c r="A559" t="str">
        <f>references!B$10</f>
        <v>CHE/MAR1982</v>
      </c>
      <c r="B559">
        <v>12</v>
      </c>
      <c r="C559">
        <v>150</v>
      </c>
      <c r="D559" t="str">
        <f>references!G$10</f>
        <v>SiO2(am)</v>
      </c>
      <c r="E559" t="str">
        <f>references_description!G$35</f>
        <v>MgSO4</v>
      </c>
      <c r="H559">
        <v>0.64</v>
      </c>
      <c r="K559">
        <v>9.58E-3</v>
      </c>
    </row>
    <row r="560" spans="1:11" x14ac:dyDescent="0.35">
      <c r="A560" t="str">
        <f>references!B$10</f>
        <v>CHE/MAR1982</v>
      </c>
      <c r="B560">
        <v>13</v>
      </c>
      <c r="C560">
        <v>150</v>
      </c>
      <c r="D560" t="str">
        <f>references!G$10</f>
        <v>SiO2(am)</v>
      </c>
      <c r="E560" t="str">
        <f>references_description!G$35</f>
        <v>MgSO4</v>
      </c>
      <c r="H560">
        <v>0.64</v>
      </c>
      <c r="K560">
        <v>9.58E-3</v>
      </c>
    </row>
    <row r="561" spans="1:11" x14ac:dyDescent="0.35">
      <c r="A561" t="str">
        <f>references!B$10</f>
        <v>CHE/MAR1982</v>
      </c>
      <c r="B561">
        <v>14</v>
      </c>
      <c r="C561">
        <v>150</v>
      </c>
      <c r="D561" t="str">
        <f>references!G$10</f>
        <v>SiO2(am)</v>
      </c>
      <c r="E561" t="str">
        <f>references_description!G$35</f>
        <v>MgSO4</v>
      </c>
      <c r="H561">
        <v>0.64</v>
      </c>
      <c r="K561">
        <v>9.1299999999999992E-3</v>
      </c>
    </row>
    <row r="562" spans="1:11" x14ac:dyDescent="0.35">
      <c r="A562" t="str">
        <f>references!B$10</f>
        <v>CHE/MAR1982</v>
      </c>
      <c r="B562">
        <v>15</v>
      </c>
      <c r="C562">
        <v>150</v>
      </c>
      <c r="D562" t="str">
        <f>references!G$10</f>
        <v>SiO2(am)</v>
      </c>
      <c r="E562" t="str">
        <f>references_description!G$35</f>
        <v>MgSO4</v>
      </c>
      <c r="H562">
        <v>1</v>
      </c>
      <c r="K562">
        <v>8.7200000000000003E-3</v>
      </c>
    </row>
    <row r="563" spans="1:11" x14ac:dyDescent="0.35">
      <c r="A563" t="str">
        <f>references!B$10</f>
        <v>CHE/MAR1982</v>
      </c>
      <c r="B563">
        <v>16</v>
      </c>
      <c r="C563">
        <v>150</v>
      </c>
      <c r="D563" t="str">
        <f>references!G$10</f>
        <v>SiO2(am)</v>
      </c>
      <c r="E563" t="str">
        <f>references_description!G$35</f>
        <v>MgSO4</v>
      </c>
      <c r="H563">
        <v>1</v>
      </c>
      <c r="K563">
        <v>8.6E-3</v>
      </c>
    </row>
    <row r="564" spans="1:11" x14ac:dyDescent="0.35">
      <c r="A564" t="str">
        <f>references!B$10</f>
        <v>CHE/MAR1982</v>
      </c>
      <c r="B564">
        <v>17</v>
      </c>
      <c r="C564">
        <v>150</v>
      </c>
      <c r="D564" t="str">
        <f>references!G$10</f>
        <v>SiO2(am)</v>
      </c>
      <c r="E564" t="str">
        <f>references_description!G$35</f>
        <v>MgSO4</v>
      </c>
      <c r="H564">
        <v>1</v>
      </c>
      <c r="K564">
        <v>8.6400000000000001E-3</v>
      </c>
    </row>
    <row r="565" spans="1:11" x14ac:dyDescent="0.35">
      <c r="A565" t="str">
        <f>references!B$10</f>
        <v>CHE/MAR1982</v>
      </c>
      <c r="B565">
        <v>18</v>
      </c>
      <c r="C565">
        <v>150</v>
      </c>
      <c r="D565" t="str">
        <f>references!G$10</f>
        <v>SiO2(am)</v>
      </c>
      <c r="E565" t="str">
        <f>references_description!G$35</f>
        <v>MgSO4</v>
      </c>
      <c r="H565">
        <v>1.2</v>
      </c>
      <c r="K565">
        <v>8.5900000000000004E-3</v>
      </c>
    </row>
    <row r="566" spans="1:11" x14ac:dyDescent="0.35">
      <c r="A566" t="str">
        <f>references!B$10</f>
        <v>CHE/MAR1982</v>
      </c>
      <c r="B566">
        <v>19</v>
      </c>
      <c r="C566">
        <v>150</v>
      </c>
      <c r="D566" t="str">
        <f>references!G$10</f>
        <v>SiO2(am)</v>
      </c>
      <c r="E566" t="str">
        <f>references_description!G$35</f>
        <v>MgSO4</v>
      </c>
      <c r="H566">
        <v>1.39</v>
      </c>
      <c r="K566">
        <v>8.4700000000000001E-3</v>
      </c>
    </row>
    <row r="567" spans="1:11" x14ac:dyDescent="0.35">
      <c r="A567" t="str">
        <f>references!B$10</f>
        <v>CHE/MAR1982</v>
      </c>
      <c r="B567">
        <v>20</v>
      </c>
      <c r="C567">
        <v>150</v>
      </c>
      <c r="D567" t="str">
        <f>references!G$10</f>
        <v>SiO2(am)</v>
      </c>
      <c r="E567" t="str">
        <f>references_description!G$35</f>
        <v>MgSO4</v>
      </c>
      <c r="H567">
        <v>1.39</v>
      </c>
      <c r="K567">
        <v>8.5800000000000008E-3</v>
      </c>
    </row>
    <row r="568" spans="1:11" x14ac:dyDescent="0.35">
      <c r="A568" t="str">
        <f>references!B$10</f>
        <v>CHE/MAR1982</v>
      </c>
      <c r="B568">
        <v>21</v>
      </c>
      <c r="C568">
        <v>150</v>
      </c>
      <c r="D568" t="str">
        <f>references!G$10</f>
        <v>SiO2(am)</v>
      </c>
      <c r="E568" t="str">
        <f>references_description!G$35</f>
        <v>MgSO4</v>
      </c>
      <c r="H568">
        <v>1.57</v>
      </c>
      <c r="K568">
        <v>8.3400000000000002E-3</v>
      </c>
    </row>
    <row r="569" spans="1:11" x14ac:dyDescent="0.35">
      <c r="A569" t="str">
        <f>references!B$10</f>
        <v>CHE/MAR1982</v>
      </c>
      <c r="B569">
        <v>22</v>
      </c>
      <c r="C569">
        <v>150</v>
      </c>
      <c r="D569" t="str">
        <f>references!G$10</f>
        <v>SiO2(am)</v>
      </c>
      <c r="E569" t="str">
        <f>references_description!G$35</f>
        <v>MgSO4</v>
      </c>
      <c r="H569">
        <v>1.92</v>
      </c>
      <c r="K569">
        <v>8.6400000000000001E-3</v>
      </c>
    </row>
    <row r="570" spans="1:11" x14ac:dyDescent="0.35">
      <c r="A570" t="str">
        <f>references!B$10</f>
        <v>CHE/MAR1982</v>
      </c>
      <c r="B570">
        <v>23</v>
      </c>
      <c r="C570">
        <v>150</v>
      </c>
      <c r="D570" t="str">
        <f>references!G$10</f>
        <v>SiO2(am)</v>
      </c>
      <c r="E570" t="str">
        <f>references_description!G$35</f>
        <v>MgSO4</v>
      </c>
      <c r="H570">
        <v>2.27</v>
      </c>
      <c r="K570">
        <v>8.6999999999999994E-3</v>
      </c>
    </row>
    <row r="571" spans="1:11" x14ac:dyDescent="0.35">
      <c r="A571" t="str">
        <f>references!B$10</f>
        <v>CHE/MAR1982</v>
      </c>
      <c r="B571">
        <v>24</v>
      </c>
      <c r="C571">
        <v>200</v>
      </c>
      <c r="D571" t="str">
        <f>references!G$10</f>
        <v>SiO2(am)</v>
      </c>
      <c r="E571" t="str">
        <f>references_description!G$35</f>
        <v>MgSO4</v>
      </c>
      <c r="H571">
        <v>0.06</v>
      </c>
      <c r="K571">
        <v>1.5800000000000002E-2</v>
      </c>
    </row>
    <row r="572" spans="1:11" x14ac:dyDescent="0.35">
      <c r="A572" t="str">
        <f>references!B$10</f>
        <v>CHE/MAR1982</v>
      </c>
      <c r="B572">
        <v>25</v>
      </c>
      <c r="C572">
        <v>200</v>
      </c>
      <c r="D572" t="str">
        <f>references!G$10</f>
        <v>SiO2(am)</v>
      </c>
      <c r="E572" t="str">
        <f>references_description!G$35</f>
        <v>MgSO4</v>
      </c>
      <c r="H572">
        <v>0.11</v>
      </c>
      <c r="K572">
        <v>1.5299999999999999E-2</v>
      </c>
    </row>
    <row r="573" spans="1:11" x14ac:dyDescent="0.35">
      <c r="A573" t="str">
        <f>references!B$10</f>
        <v>CHE/MAR1982</v>
      </c>
      <c r="B573">
        <v>26</v>
      </c>
      <c r="C573">
        <v>200</v>
      </c>
      <c r="D573" t="str">
        <f>references!G$10</f>
        <v>SiO2(am)</v>
      </c>
      <c r="E573" t="str">
        <f>references_description!G$35</f>
        <v>MgSO4</v>
      </c>
      <c r="H573">
        <v>0.11</v>
      </c>
      <c r="K573">
        <v>1.5800000000000002E-2</v>
      </c>
    </row>
    <row r="574" spans="1:11" x14ac:dyDescent="0.35">
      <c r="A574" t="str">
        <f>references!B$10</f>
        <v>CHE/MAR1982</v>
      </c>
      <c r="B574">
        <v>27</v>
      </c>
      <c r="C574">
        <v>200</v>
      </c>
      <c r="D574" t="str">
        <f>references!G$10</f>
        <v>SiO2(am)</v>
      </c>
      <c r="E574" t="str">
        <f>references_description!G$35</f>
        <v>MgSO4</v>
      </c>
      <c r="H574">
        <v>0.11</v>
      </c>
      <c r="K574">
        <v>1.5900000000000001E-2</v>
      </c>
    </row>
    <row r="575" spans="1:11" x14ac:dyDescent="0.35">
      <c r="A575" t="str">
        <f>references!B$10</f>
        <v>CHE/MAR1982</v>
      </c>
      <c r="B575">
        <v>28</v>
      </c>
      <c r="C575">
        <v>250</v>
      </c>
      <c r="D575" t="str">
        <f>references!G$10</f>
        <v>SiO2(am)</v>
      </c>
      <c r="E575" t="str">
        <f>references_description!G$35</f>
        <v>MgSO4</v>
      </c>
      <c r="H575">
        <v>1.2999999999999999E-2</v>
      </c>
      <c r="K575">
        <v>2.0500000000000001E-2</v>
      </c>
    </row>
    <row r="576" spans="1:11" x14ac:dyDescent="0.35">
      <c r="A576" t="str">
        <f>references!B$10</f>
        <v>CHE/MAR1982</v>
      </c>
      <c r="B576">
        <v>29</v>
      </c>
      <c r="C576">
        <v>250</v>
      </c>
      <c r="D576" t="str">
        <f>references!G$10</f>
        <v>SiO2(am)</v>
      </c>
      <c r="E576" t="str">
        <f>references_description!G$35</f>
        <v>MgSO4</v>
      </c>
      <c r="H576">
        <v>1.2999999999999999E-2</v>
      </c>
      <c r="K576">
        <v>2.1000000000000001E-2</v>
      </c>
    </row>
    <row r="577" spans="1:11" x14ac:dyDescent="0.35">
      <c r="A577" t="str">
        <f>references!B$10</f>
        <v>CHE/MAR1982</v>
      </c>
      <c r="B577">
        <v>30</v>
      </c>
      <c r="C577">
        <v>250</v>
      </c>
      <c r="D577" t="str">
        <f>references!G$10</f>
        <v>SiO2(am)</v>
      </c>
      <c r="E577" t="str">
        <f>references_description!G$35</f>
        <v>MgSO4</v>
      </c>
      <c r="H577">
        <v>1.2999999999999999E-2</v>
      </c>
      <c r="K577">
        <v>2.1100000000000001E-2</v>
      </c>
    </row>
    <row r="578" spans="1:11" x14ac:dyDescent="0.35">
      <c r="A578" t="str">
        <f>references_description!B$36</f>
        <v>MEY/WIL2008</v>
      </c>
      <c r="B578">
        <v>1</v>
      </c>
      <c r="C578">
        <v>45</v>
      </c>
      <c r="D578" t="str">
        <f>references!G$5</f>
        <v>SiO2(am)</v>
      </c>
      <c r="E578" t="str">
        <f>references_description!G$36</f>
        <v>NaCl</v>
      </c>
      <c r="H578">
        <v>0</v>
      </c>
      <c r="K578">
        <v>2.7284100000000001E-3</v>
      </c>
    </row>
    <row r="579" spans="1:11" x14ac:dyDescent="0.35">
      <c r="A579" t="str">
        <f>references_description!B$36</f>
        <v>MEY/WIL2008</v>
      </c>
      <c r="B579">
        <v>2</v>
      </c>
      <c r="C579">
        <v>45</v>
      </c>
      <c r="D579" t="str">
        <f>references!G$5</f>
        <v>SiO2(am)</v>
      </c>
      <c r="E579" t="str">
        <f>references_description!G$36</f>
        <v>NaCl</v>
      </c>
      <c r="H579">
        <v>0.94662000000000002</v>
      </c>
      <c r="K579">
        <v>2.2465900000000001E-3</v>
      </c>
    </row>
    <row r="580" spans="1:11" x14ac:dyDescent="0.35">
      <c r="A580" t="str">
        <f>references_description!B$36</f>
        <v>MEY/WIL2008</v>
      </c>
      <c r="B580">
        <v>3</v>
      </c>
      <c r="C580">
        <v>45</v>
      </c>
      <c r="D580" t="str">
        <f>references!G$5</f>
        <v>SiO2(am)</v>
      </c>
      <c r="E580" t="str">
        <f>references_description!G$36</f>
        <v>NaCl</v>
      </c>
      <c r="H580">
        <v>1.9979</v>
      </c>
      <c r="K580">
        <v>1.7600700000000001E-3</v>
      </c>
    </row>
    <row r="581" spans="1:11" x14ac:dyDescent="0.35">
      <c r="A581" t="str">
        <f>references_description!B$36</f>
        <v>MEY/WIL2008</v>
      </c>
      <c r="B581">
        <v>4</v>
      </c>
      <c r="C581">
        <v>45</v>
      </c>
      <c r="D581" t="str">
        <f>references!G$5</f>
        <v>SiO2(am)</v>
      </c>
      <c r="E581" t="str">
        <f>references_description!G$36</f>
        <v>NaCl</v>
      </c>
      <c r="H581">
        <v>3.2201900000000001</v>
      </c>
      <c r="K581">
        <v>1.40665E-3</v>
      </c>
    </row>
    <row r="582" spans="1:11" x14ac:dyDescent="0.35">
      <c r="A582" t="str">
        <f>references_description!B$36</f>
        <v>MEY/WIL2008</v>
      </c>
      <c r="B582">
        <v>5</v>
      </c>
      <c r="C582">
        <v>45</v>
      </c>
      <c r="D582" t="str">
        <f>references!G$5</f>
        <v>SiO2(am)</v>
      </c>
      <c r="E582" t="str">
        <f>references_description!G$36</f>
        <v>NaCl</v>
      </c>
      <c r="H582">
        <v>4.5374800000000004</v>
      </c>
      <c r="K582">
        <v>1.0822200000000001E-3</v>
      </c>
    </row>
    <row r="583" spans="1:11" x14ac:dyDescent="0.35">
      <c r="A583" t="str">
        <f>references_description!B$36</f>
        <v>MEY/WIL2008</v>
      </c>
      <c r="B583">
        <v>6</v>
      </c>
      <c r="C583">
        <v>45</v>
      </c>
      <c r="D583" t="str">
        <f>references!G$5</f>
        <v>SiO2(am)</v>
      </c>
      <c r="E583" t="str">
        <f>references_description!G$36</f>
        <v>NaCl</v>
      </c>
      <c r="H583">
        <v>5.7999400000000003</v>
      </c>
      <c r="K583">
        <v>8.3199000000000001E-4</v>
      </c>
    </row>
    <row r="584" spans="1:11" x14ac:dyDescent="0.35">
      <c r="A584" t="str">
        <f>references_description!B$36</f>
        <v>MEY/WIL2008</v>
      </c>
      <c r="B584">
        <v>1</v>
      </c>
      <c r="C584">
        <v>45</v>
      </c>
      <c r="D584" t="str">
        <f>references!G$5</f>
        <v>SiO2(am)</v>
      </c>
      <c r="E584" t="str">
        <f>references_description!G$37</f>
        <v>KCl</v>
      </c>
      <c r="H584">
        <v>0</v>
      </c>
      <c r="K584">
        <v>2.7284100000000001E-3</v>
      </c>
    </row>
    <row r="585" spans="1:11" x14ac:dyDescent="0.35">
      <c r="A585" t="str">
        <f>references_description!B$36</f>
        <v>MEY/WIL2008</v>
      </c>
      <c r="B585">
        <v>2</v>
      </c>
      <c r="C585">
        <v>45</v>
      </c>
      <c r="D585" t="str">
        <f>references!G$5</f>
        <v>SiO2(am)</v>
      </c>
      <c r="E585" t="str">
        <f>references_description!G$37</f>
        <v>KCl</v>
      </c>
      <c r="H585">
        <v>0.71111000000000002</v>
      </c>
      <c r="K585">
        <v>2.50745E-3</v>
      </c>
    </row>
    <row r="586" spans="1:11" x14ac:dyDescent="0.35">
      <c r="A586" t="str">
        <f>references_description!B$36</f>
        <v>MEY/WIL2008</v>
      </c>
      <c r="B586">
        <v>3</v>
      </c>
      <c r="C586">
        <v>45</v>
      </c>
      <c r="D586" t="str">
        <f>references!G$5</f>
        <v>SiO2(am)</v>
      </c>
      <c r="E586" t="str">
        <f>references_description!G$37</f>
        <v>KCl</v>
      </c>
      <c r="H586">
        <v>1.5137</v>
      </c>
      <c r="K586">
        <v>2.3699099999999998E-3</v>
      </c>
    </row>
    <row r="587" spans="1:11" x14ac:dyDescent="0.35">
      <c r="A587" t="str">
        <f>references_description!B$36</f>
        <v>MEY/WIL2008</v>
      </c>
      <c r="B587">
        <v>4</v>
      </c>
      <c r="C587">
        <v>45</v>
      </c>
      <c r="D587" t="str">
        <f>references!G$5</f>
        <v>SiO2(am)</v>
      </c>
      <c r="E587" t="str">
        <f>references_description!G$37</f>
        <v>KCl</v>
      </c>
      <c r="H587">
        <v>2.3728500000000001</v>
      </c>
      <c r="K587">
        <v>2.22346E-3</v>
      </c>
    </row>
    <row r="588" spans="1:11" x14ac:dyDescent="0.35">
      <c r="A588" t="str">
        <f>references_description!B$36</f>
        <v>MEY/WIL2008</v>
      </c>
      <c r="B588">
        <v>5</v>
      </c>
      <c r="C588">
        <v>45</v>
      </c>
      <c r="D588" t="str">
        <f>references!G$5</f>
        <v>SiO2(am)</v>
      </c>
      <c r="E588" t="str">
        <f>references_description!G$37</f>
        <v>KCl</v>
      </c>
      <c r="H588">
        <v>3.3704800000000001</v>
      </c>
      <c r="K588">
        <v>1.9908E-3</v>
      </c>
    </row>
    <row r="589" spans="1:11" x14ac:dyDescent="0.35">
      <c r="A589" t="str">
        <f>references_description!B$36</f>
        <v>MEY/WIL2008</v>
      </c>
      <c r="B589">
        <v>6</v>
      </c>
      <c r="C589">
        <v>45</v>
      </c>
      <c r="D589" t="str">
        <f>references!G$5</f>
        <v>SiO2(am)</v>
      </c>
      <c r="E589" t="str">
        <f>references_description!G$37</f>
        <v>KCl</v>
      </c>
      <c r="H589">
        <v>4.4978199999999999</v>
      </c>
      <c r="K589">
        <v>1.84588E-3</v>
      </c>
    </row>
    <row r="590" spans="1:11" x14ac:dyDescent="0.35">
      <c r="A590" t="str">
        <f>references_description!B$36</f>
        <v>MEY/WIL2008</v>
      </c>
      <c r="B590">
        <v>1</v>
      </c>
      <c r="C590">
        <v>45</v>
      </c>
      <c r="D590" t="str">
        <f>references!G$5</f>
        <v>SiO2(am)</v>
      </c>
      <c r="E590" t="str">
        <f>references_description!G$38</f>
        <v>MgCl2</v>
      </c>
      <c r="H590">
        <v>0</v>
      </c>
      <c r="K590">
        <v>2.7284100000000001E-3</v>
      </c>
    </row>
    <row r="591" spans="1:11" x14ac:dyDescent="0.35">
      <c r="A591" t="str">
        <f>references_description!B$36</f>
        <v>MEY/WIL2008</v>
      </c>
      <c r="B591">
        <v>2</v>
      </c>
      <c r="C591">
        <v>45</v>
      </c>
      <c r="D591" t="str">
        <f>references!G$5</f>
        <v>SiO2(am)</v>
      </c>
      <c r="E591" t="str">
        <f>references_description!G$38</f>
        <v>MgCl2</v>
      </c>
      <c r="H591">
        <v>0.83643000000000001</v>
      </c>
      <c r="K591">
        <v>1.5738499999999999E-3</v>
      </c>
    </row>
    <row r="592" spans="1:11" x14ac:dyDescent="0.35">
      <c r="A592" t="str">
        <f>references_description!B$36</f>
        <v>MEY/WIL2008</v>
      </c>
      <c r="B592">
        <v>3</v>
      </c>
      <c r="C592">
        <v>45</v>
      </c>
      <c r="D592" t="str">
        <f>references!G$5</f>
        <v>SiO2(am)</v>
      </c>
      <c r="E592" t="str">
        <f>references_description!G$38</f>
        <v>MgCl2</v>
      </c>
      <c r="H592">
        <v>1.8326</v>
      </c>
      <c r="K592">
        <v>7.9478999999999997E-4</v>
      </c>
    </row>
    <row r="593" spans="1:11" x14ac:dyDescent="0.35">
      <c r="A593" t="str">
        <f>references_description!B$36</f>
        <v>MEY/WIL2008</v>
      </c>
      <c r="B593">
        <v>4</v>
      </c>
      <c r="C593">
        <v>45</v>
      </c>
      <c r="D593" t="str">
        <f>references!G$5</f>
        <v>SiO2(am)</v>
      </c>
      <c r="E593" t="str">
        <f>references_description!G$38</f>
        <v>MgCl2</v>
      </c>
      <c r="H593">
        <v>2.9709599999999998</v>
      </c>
      <c r="K593">
        <v>3.7237000000000001E-4</v>
      </c>
    </row>
    <row r="594" spans="1:11" x14ac:dyDescent="0.35">
      <c r="A594" t="str">
        <f>references_description!B$36</f>
        <v>MEY/WIL2008</v>
      </c>
      <c r="B594">
        <v>5</v>
      </c>
      <c r="C594">
        <v>45</v>
      </c>
      <c r="D594" t="str">
        <f>references!G$5</f>
        <v>SiO2(am)</v>
      </c>
      <c r="E594" t="str">
        <f>references_description!G$38</f>
        <v>MgCl2</v>
      </c>
      <c r="H594">
        <v>4.3589000000000002</v>
      </c>
      <c r="K594">
        <v>1.2311000000000001E-4</v>
      </c>
    </row>
    <row r="595" spans="1:11" x14ac:dyDescent="0.35">
      <c r="A595" t="str">
        <f>references_description!B$36</f>
        <v>MEY/WIL2008</v>
      </c>
      <c r="B595">
        <v>6</v>
      </c>
      <c r="C595">
        <v>45</v>
      </c>
      <c r="D595" t="str">
        <f>references!G$5</f>
        <v>SiO2(am)</v>
      </c>
      <c r="E595" t="str">
        <f>references_description!G$38</f>
        <v>MgCl2</v>
      </c>
      <c r="H595">
        <v>5.7842700000000002</v>
      </c>
      <c r="K595">
        <v>3.5389999999999998E-5</v>
      </c>
    </row>
    <row r="596" spans="1:11" x14ac:dyDescent="0.35">
      <c r="A596" t="str">
        <f>references_description!B$36</f>
        <v>MEY/WIL2008</v>
      </c>
      <c r="B596">
        <v>1</v>
      </c>
      <c r="C596">
        <v>45</v>
      </c>
      <c r="D596" t="str">
        <f>references!G$5</f>
        <v>SiO2(am)</v>
      </c>
      <c r="E596" t="str">
        <f>references_description!G$39</f>
        <v>CaCl2</v>
      </c>
      <c r="H596">
        <v>0</v>
      </c>
      <c r="K596">
        <v>2.7284100000000001E-3</v>
      </c>
    </row>
    <row r="597" spans="1:11" x14ac:dyDescent="0.35">
      <c r="A597" t="str">
        <f>references_description!B$36</f>
        <v>MEY/WIL2008</v>
      </c>
      <c r="B597">
        <v>2</v>
      </c>
      <c r="C597">
        <v>45</v>
      </c>
      <c r="D597" t="str">
        <f>references!G$5</f>
        <v>SiO2(am)</v>
      </c>
      <c r="E597" t="str">
        <f>references_description!G$39</f>
        <v>CaCl2</v>
      </c>
      <c r="H597">
        <v>0.70594999999999997</v>
      </c>
      <c r="K597">
        <v>1.8043E-3</v>
      </c>
    </row>
    <row r="598" spans="1:11" x14ac:dyDescent="0.35">
      <c r="A598" t="str">
        <f>references_description!B$36</f>
        <v>MEY/WIL2008</v>
      </c>
      <c r="B598">
        <v>3</v>
      </c>
      <c r="C598">
        <v>45</v>
      </c>
      <c r="D598" t="str">
        <f>references!G$5</f>
        <v>SiO2(am)</v>
      </c>
      <c r="E598" t="str">
        <f>references_description!G$39</f>
        <v>CaCl2</v>
      </c>
      <c r="H598">
        <v>1.4897899999999999</v>
      </c>
      <c r="K598">
        <v>1.09143E-3</v>
      </c>
    </row>
    <row r="599" spans="1:11" x14ac:dyDescent="0.35">
      <c r="A599" t="str">
        <f>references_description!B$36</f>
        <v>MEY/WIL2008</v>
      </c>
      <c r="B599">
        <v>4</v>
      </c>
      <c r="C599">
        <v>45</v>
      </c>
      <c r="D599" t="str">
        <f>references!G$5</f>
        <v>SiO2(am)</v>
      </c>
      <c r="E599" t="str">
        <f>references_description!G$39</f>
        <v>CaCl2</v>
      </c>
      <c r="H599">
        <v>2.4828100000000002</v>
      </c>
      <c r="K599">
        <v>5.7978000000000001E-4</v>
      </c>
    </row>
    <row r="600" spans="1:11" x14ac:dyDescent="0.35">
      <c r="A600" t="str">
        <f>references_description!B$36</f>
        <v>MEY/WIL2008</v>
      </c>
      <c r="B600">
        <v>5</v>
      </c>
      <c r="C600">
        <v>45</v>
      </c>
      <c r="D600" t="str">
        <f>references!G$5</f>
        <v>SiO2(am)</v>
      </c>
      <c r="E600" t="str">
        <f>references_description!G$39</f>
        <v>CaCl2</v>
      </c>
      <c r="H600">
        <v>3.6602000000000001</v>
      </c>
      <c r="K600">
        <v>2.6248999999999999E-4</v>
      </c>
    </row>
    <row r="601" spans="1:11" x14ac:dyDescent="0.35">
      <c r="A601" t="str">
        <f>references_description!B$36</f>
        <v>MEY/WIL2008</v>
      </c>
      <c r="B601">
        <v>6</v>
      </c>
      <c r="C601">
        <v>45</v>
      </c>
      <c r="D601" t="str">
        <f>references!G$5</f>
        <v>SiO2(am)</v>
      </c>
      <c r="E601" t="str">
        <f>references_description!G$39</f>
        <v>CaCl2</v>
      </c>
      <c r="H601">
        <v>4.8000499999999997</v>
      </c>
      <c r="K601">
        <v>1.1369E-4</v>
      </c>
    </row>
    <row r="602" spans="1:11" x14ac:dyDescent="0.35">
      <c r="A602" t="str">
        <f>references_description!B$36</f>
        <v>MEY/WIL2008</v>
      </c>
      <c r="B602">
        <v>1</v>
      </c>
      <c r="C602">
        <v>45</v>
      </c>
      <c r="D602" t="str">
        <f>references!G$5</f>
        <v>SiO2(am)</v>
      </c>
      <c r="E602" t="str">
        <f>references_description!G$40</f>
        <v>Na2SO4</v>
      </c>
      <c r="H602">
        <v>0</v>
      </c>
      <c r="K602">
        <v>2.7284100000000001E-3</v>
      </c>
    </row>
    <row r="603" spans="1:11" x14ac:dyDescent="0.35">
      <c r="A603" t="str">
        <f>references_description!B$36</f>
        <v>MEY/WIL2008</v>
      </c>
      <c r="B603">
        <v>2</v>
      </c>
      <c r="C603">
        <v>45</v>
      </c>
      <c r="D603" t="str">
        <f>references!G$5</f>
        <v>SiO2(am)</v>
      </c>
      <c r="E603" t="str">
        <f>references_description!G$40</f>
        <v>Na2SO4</v>
      </c>
      <c r="H603">
        <v>0.29859999999999998</v>
      </c>
      <c r="K603">
        <v>2.7769800000000001E-3</v>
      </c>
    </row>
    <row r="604" spans="1:11" x14ac:dyDescent="0.35">
      <c r="A604" t="str">
        <f>references_description!B$36</f>
        <v>MEY/WIL2008</v>
      </c>
      <c r="B604">
        <v>3</v>
      </c>
      <c r="C604">
        <v>45</v>
      </c>
      <c r="D604" t="str">
        <f>references!G$5</f>
        <v>SiO2(am)</v>
      </c>
      <c r="E604" t="str">
        <f>references_description!G$40</f>
        <v>Na2SO4</v>
      </c>
      <c r="H604">
        <v>0.62402000000000002</v>
      </c>
      <c r="K604">
        <v>2.9753700000000002E-3</v>
      </c>
    </row>
    <row r="605" spans="1:11" x14ac:dyDescent="0.35">
      <c r="A605" t="str">
        <f>references_description!B$36</f>
        <v>MEY/WIL2008</v>
      </c>
      <c r="B605">
        <v>4</v>
      </c>
      <c r="C605">
        <v>45</v>
      </c>
      <c r="D605" t="str">
        <f>references!G$5</f>
        <v>SiO2(am)</v>
      </c>
      <c r="E605" t="str">
        <f>references_description!G$40</f>
        <v>Na2SO4</v>
      </c>
      <c r="H605">
        <v>0.98102999999999996</v>
      </c>
      <c r="K605">
        <v>2.6012399999999999E-3</v>
      </c>
    </row>
    <row r="606" spans="1:11" x14ac:dyDescent="0.35">
      <c r="A606" t="str">
        <f>references_description!B$36</f>
        <v>MEY/WIL2008</v>
      </c>
      <c r="B606">
        <v>5</v>
      </c>
      <c r="C606">
        <v>45</v>
      </c>
      <c r="D606" t="str">
        <f>references!G$5</f>
        <v>SiO2(am)</v>
      </c>
      <c r="E606" t="str">
        <f>references_description!G$40</f>
        <v>Na2SO4</v>
      </c>
      <c r="H606">
        <v>1.3625799999999999</v>
      </c>
      <c r="K606">
        <v>2.4988100000000002E-3</v>
      </c>
    </row>
    <row r="607" spans="1:11" x14ac:dyDescent="0.35">
      <c r="A607" t="str">
        <f>references_description!B$36</f>
        <v>MEY/WIL2008</v>
      </c>
      <c r="B607">
        <v>6</v>
      </c>
      <c r="C607">
        <v>45</v>
      </c>
      <c r="D607" t="str">
        <f>references!G$5</f>
        <v>SiO2(am)</v>
      </c>
      <c r="E607" t="str">
        <f>references_description!G$40</f>
        <v>Na2SO4</v>
      </c>
      <c r="H607">
        <v>1.79895</v>
      </c>
      <c r="K607">
        <v>2.3564900000000001E-3</v>
      </c>
    </row>
    <row r="608" spans="1:11" x14ac:dyDescent="0.35">
      <c r="A608" t="str">
        <f>references_description!B$36</f>
        <v>MEY/WIL2008</v>
      </c>
      <c r="B608">
        <v>1</v>
      </c>
      <c r="C608">
        <v>45</v>
      </c>
      <c r="D608" t="str">
        <f>references!G$5</f>
        <v>SiO2(am)</v>
      </c>
      <c r="E608" t="str">
        <f>references_description!G$41</f>
        <v>K2SO4</v>
      </c>
      <c r="H608">
        <v>0</v>
      </c>
      <c r="K608">
        <v>2.7284100000000001E-3</v>
      </c>
    </row>
    <row r="609" spans="1:11" x14ac:dyDescent="0.35">
      <c r="A609" t="str">
        <f>references_description!B$36</f>
        <v>MEY/WIL2008</v>
      </c>
      <c r="B609">
        <v>2</v>
      </c>
      <c r="C609">
        <v>45</v>
      </c>
      <c r="D609" t="str">
        <f>references!G$5</f>
        <v>SiO2(am)</v>
      </c>
      <c r="E609" t="str">
        <f>references_description!G$41</f>
        <v>K2SO4</v>
      </c>
      <c r="H609">
        <v>0.12792000000000001</v>
      </c>
      <c r="K609">
        <v>2.8160699999999999E-3</v>
      </c>
    </row>
    <row r="610" spans="1:11" x14ac:dyDescent="0.35">
      <c r="A610" t="str">
        <f>references_description!B$36</f>
        <v>MEY/WIL2008</v>
      </c>
      <c r="B610">
        <v>3</v>
      </c>
      <c r="C610">
        <v>45</v>
      </c>
      <c r="D610" t="str">
        <f>references!G$5</f>
        <v>SiO2(am)</v>
      </c>
      <c r="E610" t="str">
        <f>references_description!G$41</f>
        <v>K2SO4</v>
      </c>
      <c r="H610">
        <v>0.25982</v>
      </c>
      <c r="K610">
        <v>2.8342699999999998E-3</v>
      </c>
    </row>
    <row r="611" spans="1:11" x14ac:dyDescent="0.35">
      <c r="A611" t="str">
        <f>references_description!B$36</f>
        <v>MEY/WIL2008</v>
      </c>
      <c r="B611">
        <v>4</v>
      </c>
      <c r="C611">
        <v>45</v>
      </c>
      <c r="D611" t="str">
        <f>references!G$5</f>
        <v>SiO2(am)</v>
      </c>
      <c r="E611" t="str">
        <f>references_description!G$41</f>
        <v>K2SO4</v>
      </c>
      <c r="H611">
        <v>0.39981</v>
      </c>
      <c r="K611">
        <v>2.9296499999999998E-3</v>
      </c>
    </row>
    <row r="612" spans="1:11" x14ac:dyDescent="0.35">
      <c r="A612" t="str">
        <f>references_description!B$36</f>
        <v>MEY/WIL2008</v>
      </c>
      <c r="B612">
        <v>5</v>
      </c>
      <c r="C612">
        <v>45</v>
      </c>
      <c r="D612" t="str">
        <f>references!G$5</f>
        <v>SiO2(am)</v>
      </c>
      <c r="E612" t="str">
        <f>references_description!G$41</f>
        <v>K2SO4</v>
      </c>
      <c r="H612">
        <v>0.54532999999999998</v>
      </c>
      <c r="K612">
        <v>2.9635799999999999E-3</v>
      </c>
    </row>
    <row r="613" spans="1:11" x14ac:dyDescent="0.35">
      <c r="A613" t="str">
        <f>references_description!B$36</f>
        <v>MEY/WIL2008</v>
      </c>
      <c r="B613">
        <v>6</v>
      </c>
      <c r="C613">
        <v>45</v>
      </c>
      <c r="D613" t="str">
        <f>references!G$5</f>
        <v>SiO2(am)</v>
      </c>
      <c r="E613" t="str">
        <f>references_description!G$41</f>
        <v>K2SO4</v>
      </c>
      <c r="H613">
        <v>0.69962999999999997</v>
      </c>
      <c r="K613">
        <v>3.0421900000000002E-3</v>
      </c>
    </row>
    <row r="614" spans="1:11" x14ac:dyDescent="0.35">
      <c r="A614" t="str">
        <f>references_description!B$36</f>
        <v>MEY/WIL2008</v>
      </c>
      <c r="B614">
        <v>1</v>
      </c>
      <c r="C614">
        <v>65</v>
      </c>
      <c r="D614" t="str">
        <f>references!G$5</f>
        <v>SiO2(am)</v>
      </c>
      <c r="E614" t="str">
        <f>references_description!G$36</f>
        <v>NaCl</v>
      </c>
      <c r="H614">
        <v>0</v>
      </c>
      <c r="K614">
        <v>3.6870100000000001E-3</v>
      </c>
    </row>
    <row r="615" spans="1:11" x14ac:dyDescent="0.35">
      <c r="A615" t="str">
        <f>references_description!B$36</f>
        <v>MEY/WIL2008</v>
      </c>
      <c r="B615">
        <v>2</v>
      </c>
      <c r="C615">
        <v>65</v>
      </c>
      <c r="D615" t="str">
        <f>references!G$5</f>
        <v>SiO2(am)</v>
      </c>
      <c r="E615" t="str">
        <f>references_description!G$36</f>
        <v>NaCl</v>
      </c>
      <c r="H615">
        <v>0.95137000000000005</v>
      </c>
      <c r="K615">
        <v>3.0078399999999999E-3</v>
      </c>
    </row>
    <row r="616" spans="1:11" x14ac:dyDescent="0.35">
      <c r="A616" t="str">
        <f>references_description!B$36</f>
        <v>MEY/WIL2008</v>
      </c>
      <c r="B616">
        <v>3</v>
      </c>
      <c r="C616">
        <v>65</v>
      </c>
      <c r="D616" t="str">
        <f>references!G$5</f>
        <v>SiO2(am)</v>
      </c>
      <c r="E616" t="str">
        <f>references_description!G$36</f>
        <v>NaCl</v>
      </c>
      <c r="H616">
        <v>2.0042900000000001</v>
      </c>
      <c r="K616">
        <v>2.4736099999999998E-3</v>
      </c>
    </row>
    <row r="617" spans="1:11" x14ac:dyDescent="0.35">
      <c r="A617" t="str">
        <f>references_description!B$36</f>
        <v>MEY/WIL2008</v>
      </c>
      <c r="B617">
        <v>4</v>
      </c>
      <c r="C617">
        <v>65</v>
      </c>
      <c r="D617" t="str">
        <f>references!G$5</f>
        <v>SiO2(am)</v>
      </c>
      <c r="E617" t="str">
        <f>references_description!G$36</f>
        <v>NaCl</v>
      </c>
      <c r="H617">
        <v>3.1908500000000002</v>
      </c>
      <c r="K617">
        <v>1.9680700000000001E-3</v>
      </c>
    </row>
    <row r="618" spans="1:11" x14ac:dyDescent="0.35">
      <c r="A618" t="str">
        <f>references_description!B$36</f>
        <v>MEY/WIL2008</v>
      </c>
      <c r="B618">
        <v>5</v>
      </c>
      <c r="C618">
        <v>65</v>
      </c>
      <c r="D618" t="str">
        <f>references!G$5</f>
        <v>SiO2(am)</v>
      </c>
      <c r="E618" t="str">
        <f>references_description!G$36</f>
        <v>NaCl</v>
      </c>
      <c r="H618">
        <v>4.53261</v>
      </c>
      <c r="K618">
        <v>1.5438100000000001E-3</v>
      </c>
    </row>
    <row r="619" spans="1:11" x14ac:dyDescent="0.35">
      <c r="A619" t="str">
        <f>references_description!B$36</f>
        <v>MEY/WIL2008</v>
      </c>
      <c r="B619">
        <v>6</v>
      </c>
      <c r="C619">
        <v>65</v>
      </c>
      <c r="D619" t="str">
        <f>references!G$5</f>
        <v>SiO2(am)</v>
      </c>
      <c r="E619" t="str">
        <f>references_description!G$36</f>
        <v>NaCl</v>
      </c>
      <c r="H619">
        <v>5.7999400000000003</v>
      </c>
      <c r="K619">
        <v>1.2486800000000001E-3</v>
      </c>
    </row>
    <row r="620" spans="1:11" x14ac:dyDescent="0.35">
      <c r="A620" t="str">
        <f>references_description!B$36</f>
        <v>MEY/WIL2008</v>
      </c>
      <c r="B620">
        <v>1</v>
      </c>
      <c r="C620">
        <v>65</v>
      </c>
      <c r="D620" t="str">
        <f>references!G$5</f>
        <v>SiO2(am)</v>
      </c>
      <c r="E620" t="str">
        <f>references_description!G$37</f>
        <v>KCl</v>
      </c>
      <c r="H620">
        <v>0</v>
      </c>
      <c r="K620">
        <v>3.6870100000000001E-3</v>
      </c>
    </row>
    <row r="621" spans="1:11" x14ac:dyDescent="0.35">
      <c r="A621" t="str">
        <f>references_description!B$36</f>
        <v>MEY/WIL2008</v>
      </c>
      <c r="B621">
        <v>2</v>
      </c>
      <c r="C621">
        <v>65</v>
      </c>
      <c r="D621" t="str">
        <f>references!G$5</f>
        <v>SiO2(am)</v>
      </c>
      <c r="E621" t="str">
        <f>references_description!G$37</f>
        <v>KCl</v>
      </c>
      <c r="H621">
        <v>0.70694999999999997</v>
      </c>
      <c r="K621">
        <v>3.54601E-3</v>
      </c>
    </row>
    <row r="622" spans="1:11" x14ac:dyDescent="0.35">
      <c r="A622" t="str">
        <f>references_description!B$36</f>
        <v>MEY/WIL2008</v>
      </c>
      <c r="B622">
        <v>3</v>
      </c>
      <c r="C622">
        <v>65</v>
      </c>
      <c r="D622" t="str">
        <f>references!G$5</f>
        <v>SiO2(am)</v>
      </c>
      <c r="E622" t="str">
        <f>references_description!G$37</f>
        <v>KCl</v>
      </c>
      <c r="H622">
        <v>1.4971699999999999</v>
      </c>
      <c r="K622">
        <v>3.5087E-3</v>
      </c>
    </row>
    <row r="623" spans="1:11" x14ac:dyDescent="0.35">
      <c r="A623" t="str">
        <f>references_description!B$36</f>
        <v>MEY/WIL2008</v>
      </c>
      <c r="B623">
        <v>4</v>
      </c>
      <c r="C623">
        <v>65</v>
      </c>
      <c r="D623" t="str">
        <f>references!G$5</f>
        <v>SiO2(am)</v>
      </c>
      <c r="E623" t="str">
        <f>references_description!G$37</f>
        <v>KCl</v>
      </c>
      <c r="H623">
        <v>3.3646799999999999</v>
      </c>
      <c r="K623">
        <v>2.9956599999999998E-3</v>
      </c>
    </row>
    <row r="624" spans="1:11" x14ac:dyDescent="0.35">
      <c r="A624" t="str">
        <f>references_description!B$36</f>
        <v>MEY/WIL2008</v>
      </c>
      <c r="B624">
        <v>5</v>
      </c>
      <c r="C624">
        <v>65</v>
      </c>
      <c r="D624" t="str">
        <f>references!G$5</f>
        <v>SiO2(am)</v>
      </c>
      <c r="E624" t="str">
        <f>references_description!G$37</f>
        <v>KCl</v>
      </c>
      <c r="H624">
        <v>3.4356499999999999</v>
      </c>
      <c r="K624">
        <v>3.53865E-3</v>
      </c>
    </row>
    <row r="625" spans="1:11" x14ac:dyDescent="0.35">
      <c r="A625" t="str">
        <f>references_description!B$36</f>
        <v>MEY/WIL2008</v>
      </c>
      <c r="B625">
        <v>6</v>
      </c>
      <c r="C625">
        <v>65</v>
      </c>
      <c r="D625" t="str">
        <f>references!G$5</f>
        <v>SiO2(am)</v>
      </c>
      <c r="E625" t="str">
        <f>references_description!G$37</f>
        <v>KCl</v>
      </c>
      <c r="H625">
        <v>4.4978199999999999</v>
      </c>
      <c r="K625">
        <v>2.7453600000000001E-3</v>
      </c>
    </row>
    <row r="626" spans="1:11" x14ac:dyDescent="0.35">
      <c r="A626" t="str">
        <f>references_description!B$36</f>
        <v>MEY/WIL2008</v>
      </c>
      <c r="B626">
        <v>1</v>
      </c>
      <c r="C626">
        <v>65</v>
      </c>
      <c r="D626" t="str">
        <f>references!G$5</f>
        <v>SiO2(am)</v>
      </c>
      <c r="E626" t="str">
        <f>references_description!G$38</f>
        <v>MgCl2</v>
      </c>
      <c r="H626">
        <v>0</v>
      </c>
      <c r="K626">
        <v>3.6870100000000001E-3</v>
      </c>
    </row>
    <row r="627" spans="1:11" x14ac:dyDescent="0.35">
      <c r="A627" t="str">
        <f>references_description!B$36</f>
        <v>MEY/WIL2008</v>
      </c>
      <c r="B627">
        <v>2</v>
      </c>
      <c r="C627">
        <v>65</v>
      </c>
      <c r="D627" t="str">
        <f>references!G$5</f>
        <v>SiO2(am)</v>
      </c>
      <c r="E627" t="str">
        <f>references_description!G$38</f>
        <v>MgCl2</v>
      </c>
      <c r="H627">
        <v>0.83653</v>
      </c>
      <c r="K627">
        <v>2.1521299999999999E-3</v>
      </c>
    </row>
    <row r="628" spans="1:11" x14ac:dyDescent="0.35">
      <c r="A628" t="str">
        <f>references_description!B$36</f>
        <v>MEY/WIL2008</v>
      </c>
      <c r="B628">
        <v>3</v>
      </c>
      <c r="C628">
        <v>65</v>
      </c>
      <c r="D628" t="str">
        <f>references!G$5</f>
        <v>SiO2(am)</v>
      </c>
      <c r="E628" t="str">
        <f>references_description!G$38</f>
        <v>MgCl2</v>
      </c>
      <c r="H628">
        <v>1.8109500000000001</v>
      </c>
      <c r="K628">
        <v>1.13503E-3</v>
      </c>
    </row>
    <row r="629" spans="1:11" x14ac:dyDescent="0.35">
      <c r="A629" t="str">
        <f>references_description!B$36</f>
        <v>MEY/WIL2008</v>
      </c>
      <c r="B629">
        <v>4</v>
      </c>
      <c r="C629">
        <v>65</v>
      </c>
      <c r="D629" t="str">
        <f>references!G$5</f>
        <v>SiO2(am)</v>
      </c>
      <c r="E629" t="str">
        <f>references_description!G$38</f>
        <v>MgCl2</v>
      </c>
      <c r="H629">
        <v>2.9821599999999999</v>
      </c>
      <c r="K629">
        <v>5.0633000000000004E-4</v>
      </c>
    </row>
    <row r="630" spans="1:11" x14ac:dyDescent="0.35">
      <c r="A630" t="str">
        <f>references_description!B$36</f>
        <v>MEY/WIL2008</v>
      </c>
      <c r="B630">
        <v>5</v>
      </c>
      <c r="C630">
        <v>65</v>
      </c>
      <c r="D630" t="str">
        <f>references!G$5</f>
        <v>SiO2(am)</v>
      </c>
      <c r="E630" t="str">
        <f>references_description!G$38</f>
        <v>MgCl2</v>
      </c>
      <c r="H630">
        <v>4.3708200000000001</v>
      </c>
      <c r="K630">
        <v>1.8066999999999999E-4</v>
      </c>
    </row>
    <row r="631" spans="1:11" x14ac:dyDescent="0.35">
      <c r="A631" t="str">
        <f>references_description!B$36</f>
        <v>MEY/WIL2008</v>
      </c>
      <c r="B631">
        <v>6</v>
      </c>
      <c r="C631">
        <v>65</v>
      </c>
      <c r="D631" t="str">
        <f>references!G$5</f>
        <v>SiO2(am)</v>
      </c>
      <c r="E631" t="str">
        <f>references_description!G$38</f>
        <v>MgCl2</v>
      </c>
      <c r="H631">
        <v>5.7842700000000002</v>
      </c>
      <c r="K631">
        <v>6.6950000000000001E-5</v>
      </c>
    </row>
    <row r="632" spans="1:11" x14ac:dyDescent="0.35">
      <c r="A632" t="str">
        <f>references_description!B$36</f>
        <v>MEY/WIL2008</v>
      </c>
      <c r="B632">
        <v>1</v>
      </c>
      <c r="C632">
        <v>65</v>
      </c>
      <c r="D632" t="str">
        <f>references!G$5</f>
        <v>SiO2(am)</v>
      </c>
      <c r="E632" t="str">
        <f>references_description!G$39</f>
        <v>CaCl2</v>
      </c>
      <c r="H632">
        <v>0</v>
      </c>
      <c r="K632">
        <v>3.6870100000000001E-3</v>
      </c>
    </row>
    <row r="633" spans="1:11" x14ac:dyDescent="0.35">
      <c r="A633" t="str">
        <f>references_description!B$36</f>
        <v>MEY/WIL2008</v>
      </c>
      <c r="B633">
        <v>2</v>
      </c>
      <c r="C633">
        <v>65</v>
      </c>
      <c r="D633" t="str">
        <f>references!G$5</f>
        <v>SiO2(am)</v>
      </c>
      <c r="E633" t="str">
        <f>references_description!G$39</f>
        <v>CaCl2</v>
      </c>
      <c r="H633">
        <v>0.70515000000000005</v>
      </c>
      <c r="K633">
        <v>2.37769E-3</v>
      </c>
    </row>
    <row r="634" spans="1:11" x14ac:dyDescent="0.35">
      <c r="A634" t="str">
        <f>references_description!B$36</f>
        <v>MEY/WIL2008</v>
      </c>
      <c r="B634">
        <v>3</v>
      </c>
      <c r="C634">
        <v>65</v>
      </c>
      <c r="D634" t="str">
        <f>references!G$5</f>
        <v>SiO2(am)</v>
      </c>
      <c r="E634" t="str">
        <f>references_description!G$39</f>
        <v>CaCl2</v>
      </c>
      <c r="H634">
        <v>1.5284899999999999</v>
      </c>
      <c r="K634">
        <v>1.45477E-3</v>
      </c>
    </row>
    <row r="635" spans="1:11" x14ac:dyDescent="0.35">
      <c r="A635" t="str">
        <f>references_description!B$36</f>
        <v>MEY/WIL2008</v>
      </c>
      <c r="B635">
        <v>4</v>
      </c>
      <c r="C635">
        <v>65</v>
      </c>
      <c r="D635" t="str">
        <f>references!G$5</f>
        <v>SiO2(am)</v>
      </c>
      <c r="E635" t="str">
        <f>references_description!G$39</f>
        <v>CaCl2</v>
      </c>
      <c r="H635">
        <v>2.5020500000000001</v>
      </c>
      <c r="K635">
        <v>6.9300000000000004E-4</v>
      </c>
    </row>
    <row r="636" spans="1:11" x14ac:dyDescent="0.35">
      <c r="A636" t="str">
        <f>references_description!B$36</f>
        <v>MEY/WIL2008</v>
      </c>
      <c r="B636">
        <v>5</v>
      </c>
      <c r="C636">
        <v>65</v>
      </c>
      <c r="D636" t="str">
        <f>references!G$5</f>
        <v>SiO2(am)</v>
      </c>
      <c r="E636" t="str">
        <f>references_description!G$39</f>
        <v>CaCl2</v>
      </c>
      <c r="H636">
        <v>3.6772399999999998</v>
      </c>
      <c r="K636">
        <v>3.5604000000000001E-4</v>
      </c>
    </row>
    <row r="637" spans="1:11" x14ac:dyDescent="0.35">
      <c r="A637" t="str">
        <f>references_description!B$36</f>
        <v>MEY/WIL2008</v>
      </c>
      <c r="B637">
        <v>6</v>
      </c>
      <c r="C637">
        <v>65</v>
      </c>
      <c r="D637" t="str">
        <f>references!G$5</f>
        <v>SiO2(am)</v>
      </c>
      <c r="E637" t="str">
        <f>references_description!G$39</f>
        <v>CaCl2</v>
      </c>
      <c r="H637">
        <v>4.8000499999999997</v>
      </c>
      <c r="K637">
        <v>1.4255E-4</v>
      </c>
    </row>
    <row r="638" spans="1:11" x14ac:dyDescent="0.35">
      <c r="A638" t="str">
        <f>references_description!B$36</f>
        <v>MEY/WIL2008</v>
      </c>
      <c r="B638">
        <v>1</v>
      </c>
      <c r="C638">
        <v>65</v>
      </c>
      <c r="D638" t="str">
        <f>references!G$5</f>
        <v>SiO2(am)</v>
      </c>
      <c r="E638" t="str">
        <f>references_description!G$40</f>
        <v>Na2SO4</v>
      </c>
      <c r="H638">
        <v>0</v>
      </c>
      <c r="K638">
        <v>3.6870100000000001E-3</v>
      </c>
    </row>
    <row r="639" spans="1:11" x14ac:dyDescent="0.35">
      <c r="A639" t="str">
        <f>references_description!B$36</f>
        <v>MEY/WIL2008</v>
      </c>
      <c r="B639">
        <v>2</v>
      </c>
      <c r="C639">
        <v>65</v>
      </c>
      <c r="D639" t="str">
        <f>references!G$5</f>
        <v>SiO2(am)</v>
      </c>
      <c r="E639" t="str">
        <f>references_description!G$40</f>
        <v>Na2SO4</v>
      </c>
      <c r="H639">
        <v>0.29977999999999999</v>
      </c>
      <c r="K639">
        <v>3.3654100000000001E-3</v>
      </c>
    </row>
    <row r="640" spans="1:11" x14ac:dyDescent="0.35">
      <c r="A640" t="str">
        <f>references_description!B$36</f>
        <v>MEY/WIL2008</v>
      </c>
      <c r="B640">
        <v>3</v>
      </c>
      <c r="C640">
        <v>65</v>
      </c>
      <c r="D640" t="str">
        <f>references!G$5</f>
        <v>SiO2(am)</v>
      </c>
      <c r="E640" t="str">
        <f>references_description!G$40</f>
        <v>Na2SO4</v>
      </c>
      <c r="H640">
        <v>0.63012000000000001</v>
      </c>
      <c r="K640">
        <v>3.4317900000000001E-3</v>
      </c>
    </row>
    <row r="641" spans="1:11" x14ac:dyDescent="0.35">
      <c r="A641" t="str">
        <f>references_description!B$36</f>
        <v>MEY/WIL2008</v>
      </c>
      <c r="B641">
        <v>4</v>
      </c>
      <c r="C641">
        <v>65</v>
      </c>
      <c r="D641" t="str">
        <f>references!G$5</f>
        <v>SiO2(am)</v>
      </c>
      <c r="E641" t="str">
        <f>references_description!G$40</f>
        <v>Na2SO4</v>
      </c>
      <c r="H641">
        <v>0.97772000000000003</v>
      </c>
      <c r="K641">
        <v>3.38609E-3</v>
      </c>
    </row>
    <row r="642" spans="1:11" x14ac:dyDescent="0.35">
      <c r="A642" t="str">
        <f>references_description!B$36</f>
        <v>MEY/WIL2008</v>
      </c>
      <c r="B642">
        <v>5</v>
      </c>
      <c r="C642">
        <v>65</v>
      </c>
      <c r="D642" t="str">
        <f>references!G$5</f>
        <v>SiO2(am)</v>
      </c>
      <c r="E642" t="str">
        <f>references_description!G$40</f>
        <v>Na2SO4</v>
      </c>
      <c r="H642">
        <v>1.3592</v>
      </c>
      <c r="K642">
        <v>3.2204400000000002E-3</v>
      </c>
    </row>
    <row r="643" spans="1:11" x14ac:dyDescent="0.35">
      <c r="A643" t="str">
        <f>references_description!B$36</f>
        <v>MEY/WIL2008</v>
      </c>
      <c r="B643">
        <v>6</v>
      </c>
      <c r="C643">
        <v>65</v>
      </c>
      <c r="D643" t="str">
        <f>references!G$5</f>
        <v>SiO2(am)</v>
      </c>
      <c r="E643" t="str">
        <f>references_description!G$40</f>
        <v>Na2SO4</v>
      </c>
      <c r="H643">
        <v>1.79895</v>
      </c>
      <c r="K643">
        <v>3.1276099999999999E-3</v>
      </c>
    </row>
    <row r="644" spans="1:11" x14ac:dyDescent="0.35">
      <c r="A644" t="str">
        <f>references_description!B$36</f>
        <v>MEY/WIL2008</v>
      </c>
      <c r="B644">
        <v>1</v>
      </c>
      <c r="C644">
        <v>65</v>
      </c>
      <c r="D644" t="str">
        <f>references!G$5</f>
        <v>SiO2(am)</v>
      </c>
      <c r="E644" t="str">
        <f>references_description!G$41</f>
        <v>K2SO4</v>
      </c>
      <c r="H644">
        <v>0</v>
      </c>
      <c r="K644">
        <v>3.6870100000000001E-3</v>
      </c>
    </row>
    <row r="645" spans="1:11" x14ac:dyDescent="0.35">
      <c r="A645" t="str">
        <f>references_description!B$36</f>
        <v>MEY/WIL2008</v>
      </c>
      <c r="B645">
        <v>2</v>
      </c>
      <c r="C645">
        <v>65</v>
      </c>
      <c r="D645" t="str">
        <f>references!G$5</f>
        <v>SiO2(am)</v>
      </c>
      <c r="E645" t="str">
        <f>references_description!G$41</f>
        <v>K2SO4</v>
      </c>
      <c r="H645">
        <v>0.12814999999999999</v>
      </c>
      <c r="K645">
        <v>3.7940169999999998E-3</v>
      </c>
    </row>
    <row r="646" spans="1:11" x14ac:dyDescent="0.35">
      <c r="A646" t="str">
        <f>references_description!B$36</f>
        <v>MEY/WIL2008</v>
      </c>
      <c r="B646">
        <v>3</v>
      </c>
      <c r="C646">
        <v>65</v>
      </c>
      <c r="D646" t="str">
        <f>references!G$5</f>
        <v>SiO2(am)</v>
      </c>
      <c r="E646" t="str">
        <f>references_description!G$41</f>
        <v>K2SO4</v>
      </c>
      <c r="H646">
        <v>0.26057999999999998</v>
      </c>
      <c r="K646">
        <v>3.90522E-3</v>
      </c>
    </row>
    <row r="647" spans="1:11" x14ac:dyDescent="0.35">
      <c r="A647" t="str">
        <f>references_description!B$36</f>
        <v>MEY/WIL2008</v>
      </c>
      <c r="B647">
        <v>4</v>
      </c>
      <c r="C647">
        <v>65</v>
      </c>
      <c r="D647" t="str">
        <f>references!G$5</f>
        <v>SiO2(am)</v>
      </c>
      <c r="E647" t="str">
        <f>references_description!G$41</f>
        <v>K2SO4</v>
      </c>
      <c r="H647">
        <v>0.39387</v>
      </c>
      <c r="K647">
        <v>4.0146899999999996E-3</v>
      </c>
    </row>
    <row r="648" spans="1:11" x14ac:dyDescent="0.35">
      <c r="A648" t="str">
        <f>references_description!B$36</f>
        <v>MEY/WIL2008</v>
      </c>
      <c r="B648">
        <v>5</v>
      </c>
      <c r="C648">
        <v>65</v>
      </c>
      <c r="D648" t="str">
        <f>references!G$5</f>
        <v>SiO2(am)</v>
      </c>
      <c r="E648" t="str">
        <f>references_description!G$41</f>
        <v>K2SO4</v>
      </c>
      <c r="H648">
        <v>0.54420000000000002</v>
      </c>
      <c r="K648">
        <v>4.2575900000000003E-3</v>
      </c>
    </row>
    <row r="649" spans="1:11" x14ac:dyDescent="0.35">
      <c r="A649" t="str">
        <f>references_description!B$36</f>
        <v>MEY/WIL2008</v>
      </c>
      <c r="B649">
        <v>6</v>
      </c>
      <c r="C649">
        <v>65</v>
      </c>
      <c r="D649" t="str">
        <f>references!G$5</f>
        <v>SiO2(am)</v>
      </c>
      <c r="E649" t="str">
        <f>references_description!G$41</f>
        <v>K2SO4</v>
      </c>
      <c r="H649">
        <v>0.69962000000000002</v>
      </c>
      <c r="K649">
        <v>4.2189000000000003E-3</v>
      </c>
    </row>
    <row r="650" spans="1:11" x14ac:dyDescent="0.35">
      <c r="A650" t="str">
        <f>references_description!B$36</f>
        <v>MEY/WIL2008</v>
      </c>
      <c r="B650">
        <v>1</v>
      </c>
      <c r="C650">
        <v>85</v>
      </c>
      <c r="D650" t="str">
        <f>references!G$5</f>
        <v>SiO2(am)</v>
      </c>
      <c r="E650" t="str">
        <f>references_description!G$36</f>
        <v>NaCl</v>
      </c>
      <c r="H650">
        <v>0</v>
      </c>
      <c r="K650">
        <v>4.9034400000000002E-3</v>
      </c>
    </row>
    <row r="651" spans="1:11" x14ac:dyDescent="0.35">
      <c r="A651" t="str">
        <f>references_description!B$36</f>
        <v>MEY/WIL2008</v>
      </c>
      <c r="B651">
        <v>2</v>
      </c>
      <c r="C651">
        <v>85</v>
      </c>
      <c r="D651" t="str">
        <f>references!G$5</f>
        <v>SiO2(am)</v>
      </c>
      <c r="E651" t="str">
        <f>references_description!G$36</f>
        <v>NaCl</v>
      </c>
      <c r="H651">
        <v>0.94891999999999999</v>
      </c>
      <c r="K651">
        <v>3.9510300000000003E-3</v>
      </c>
    </row>
    <row r="652" spans="1:11" x14ac:dyDescent="0.35">
      <c r="A652" t="str">
        <f>references_description!B$36</f>
        <v>MEY/WIL2008</v>
      </c>
      <c r="B652">
        <v>3</v>
      </c>
      <c r="C652">
        <v>85</v>
      </c>
      <c r="D652" t="str">
        <f>references!G$5</f>
        <v>SiO2(am)</v>
      </c>
      <c r="E652" t="str">
        <f>references_description!G$36</f>
        <v>NaCl</v>
      </c>
      <c r="H652">
        <v>1.9753000000000001</v>
      </c>
      <c r="K652">
        <v>3.3219500000000002E-3</v>
      </c>
    </row>
    <row r="653" spans="1:11" x14ac:dyDescent="0.35">
      <c r="A653" t="str">
        <f>references_description!B$36</f>
        <v>MEY/WIL2008</v>
      </c>
      <c r="B653">
        <v>4</v>
      </c>
      <c r="C653">
        <v>85</v>
      </c>
      <c r="D653" t="str">
        <f>references!G$5</f>
        <v>SiO2(am)</v>
      </c>
      <c r="E653" t="str">
        <f>references_description!G$36</f>
        <v>NaCl</v>
      </c>
      <c r="H653">
        <v>3.1902900000000001</v>
      </c>
      <c r="K653">
        <v>2.5904399999999998E-3</v>
      </c>
    </row>
    <row r="654" spans="1:11" x14ac:dyDescent="0.35">
      <c r="A654" t="str">
        <f>references_description!B$36</f>
        <v>MEY/WIL2008</v>
      </c>
      <c r="B654">
        <v>5</v>
      </c>
      <c r="C654">
        <v>85</v>
      </c>
      <c r="D654" t="str">
        <f>references!G$5</f>
        <v>SiO2(am)</v>
      </c>
      <c r="E654" t="str">
        <f>references_description!G$36</f>
        <v>NaCl</v>
      </c>
      <c r="H654">
        <v>4.5359800000000003</v>
      </c>
      <c r="K654">
        <v>2.0614399999999999E-3</v>
      </c>
    </row>
    <row r="655" spans="1:11" x14ac:dyDescent="0.35">
      <c r="A655" t="str">
        <f>references_description!B$36</f>
        <v>MEY/WIL2008</v>
      </c>
      <c r="B655">
        <v>6</v>
      </c>
      <c r="C655">
        <v>85</v>
      </c>
      <c r="D655" t="str">
        <f>references!G$5</f>
        <v>SiO2(am)</v>
      </c>
      <c r="E655" t="str">
        <f>references_description!G$36</f>
        <v>NaCl</v>
      </c>
      <c r="H655">
        <v>5.7999400000000003</v>
      </c>
      <c r="K655">
        <v>1.6231500000000001E-3</v>
      </c>
    </row>
    <row r="656" spans="1:11" x14ac:dyDescent="0.35">
      <c r="A656" t="str">
        <f>references_description!B$36</f>
        <v>MEY/WIL2008</v>
      </c>
      <c r="B656">
        <v>1</v>
      </c>
      <c r="C656">
        <v>85</v>
      </c>
      <c r="D656" t="str">
        <f>references!G$5</f>
        <v>SiO2(am)</v>
      </c>
      <c r="E656" t="str">
        <f>references_description!G$37</f>
        <v>KCl</v>
      </c>
      <c r="H656">
        <v>0</v>
      </c>
      <c r="K656">
        <v>4.9034400000000002E-3</v>
      </c>
    </row>
    <row r="657" spans="1:11" x14ac:dyDescent="0.35">
      <c r="A657" t="str">
        <f>references_description!B$36</f>
        <v>MEY/WIL2008</v>
      </c>
      <c r="B657">
        <v>2</v>
      </c>
      <c r="C657">
        <v>85</v>
      </c>
      <c r="D657" t="str">
        <f>references!G$5</f>
        <v>SiO2(am)</v>
      </c>
      <c r="E657" t="str">
        <f>references_description!G$37</f>
        <v>KCl</v>
      </c>
      <c r="H657">
        <v>0.64705999999999997</v>
      </c>
      <c r="K657">
        <v>4.5508199999999997E-3</v>
      </c>
    </row>
    <row r="658" spans="1:11" x14ac:dyDescent="0.35">
      <c r="A658" t="str">
        <f>references_description!B$36</f>
        <v>MEY/WIL2008</v>
      </c>
      <c r="B658">
        <v>3</v>
      </c>
      <c r="C658">
        <v>85</v>
      </c>
      <c r="D658" t="str">
        <f>references!G$5</f>
        <v>SiO2(am)</v>
      </c>
      <c r="E658" t="str">
        <f>references_description!G$37</f>
        <v>KCl</v>
      </c>
      <c r="H658">
        <v>1.4748399999999999</v>
      </c>
      <c r="K658">
        <v>4.2300699999999998E-3</v>
      </c>
    </row>
    <row r="659" spans="1:11" x14ac:dyDescent="0.35">
      <c r="A659" t="str">
        <f>references_description!B$36</f>
        <v>MEY/WIL2008</v>
      </c>
      <c r="B659">
        <v>4</v>
      </c>
      <c r="C659">
        <v>85</v>
      </c>
      <c r="D659" t="str">
        <f>references!G$5</f>
        <v>SiO2(am)</v>
      </c>
      <c r="E659" t="str">
        <f>references_description!G$37</f>
        <v>KCl</v>
      </c>
      <c r="H659">
        <v>2.3764599999999998</v>
      </c>
      <c r="K659">
        <v>3.8292000000000001E-3</v>
      </c>
    </row>
    <row r="660" spans="1:11" x14ac:dyDescent="0.35">
      <c r="A660" t="str">
        <f>references_description!B$36</f>
        <v>MEY/WIL2008</v>
      </c>
      <c r="B660">
        <v>5</v>
      </c>
      <c r="C660">
        <v>85</v>
      </c>
      <c r="D660" t="str">
        <f>references!G$5</f>
        <v>SiO2(am)</v>
      </c>
      <c r="E660" t="str">
        <f>references_description!G$37</f>
        <v>KCl</v>
      </c>
      <c r="H660">
        <v>3.3732500000000001</v>
      </c>
      <c r="K660">
        <v>3.5336399999999998E-3</v>
      </c>
    </row>
    <row r="661" spans="1:11" x14ac:dyDescent="0.35">
      <c r="A661" t="str">
        <f>references_description!B$36</f>
        <v>MEY/WIL2008</v>
      </c>
      <c r="B661">
        <v>6</v>
      </c>
      <c r="C661">
        <v>85</v>
      </c>
      <c r="D661" t="str">
        <f>references!G$5</f>
        <v>SiO2(am)</v>
      </c>
      <c r="E661" t="str">
        <f>references_description!G$37</f>
        <v>KCl</v>
      </c>
      <c r="H661">
        <v>4.4978199999999999</v>
      </c>
      <c r="K661">
        <v>3.3698000000000001E-3</v>
      </c>
    </row>
    <row r="662" spans="1:11" x14ac:dyDescent="0.35">
      <c r="A662" t="str">
        <f>references_description!B$36</f>
        <v>MEY/WIL2008</v>
      </c>
      <c r="B662">
        <v>1</v>
      </c>
      <c r="C662">
        <v>85</v>
      </c>
      <c r="D662" t="str">
        <f>references!G$5</f>
        <v>SiO2(am)</v>
      </c>
      <c r="E662" t="str">
        <f>references_description!G$38</f>
        <v>MgCl2</v>
      </c>
      <c r="H662">
        <v>0</v>
      </c>
      <c r="K662">
        <v>4.9034400000000002E-3</v>
      </c>
    </row>
    <row r="663" spans="1:11" x14ac:dyDescent="0.35">
      <c r="A663" t="str">
        <f>references_description!B$36</f>
        <v>MEY/WIL2008</v>
      </c>
      <c r="B663">
        <v>2</v>
      </c>
      <c r="C663">
        <v>85</v>
      </c>
      <c r="D663" t="str">
        <f>references!G$5</f>
        <v>SiO2(am)</v>
      </c>
      <c r="E663" t="str">
        <f>references_description!G$38</f>
        <v>MgCl2</v>
      </c>
      <c r="H663">
        <v>0.83674000000000004</v>
      </c>
      <c r="K663">
        <v>2.8561300000000001E-3</v>
      </c>
    </row>
    <row r="664" spans="1:11" x14ac:dyDescent="0.35">
      <c r="A664" t="str">
        <f>references_description!B$36</f>
        <v>MEY/WIL2008</v>
      </c>
      <c r="B664">
        <v>3</v>
      </c>
      <c r="C664">
        <v>85</v>
      </c>
      <c r="D664" t="str">
        <f>references!G$5</f>
        <v>SiO2(am)</v>
      </c>
      <c r="E664" t="str">
        <f>references_description!G$38</f>
        <v>MgCl2</v>
      </c>
      <c r="H664">
        <v>1.81138</v>
      </c>
      <c r="K664">
        <v>1.6025E-3</v>
      </c>
    </row>
    <row r="665" spans="1:11" x14ac:dyDescent="0.35">
      <c r="A665" t="str">
        <f>references_description!B$36</f>
        <v>MEY/WIL2008</v>
      </c>
      <c r="B665">
        <v>4</v>
      </c>
      <c r="C665">
        <v>85</v>
      </c>
      <c r="D665" t="str">
        <f>references!G$5</f>
        <v>SiO2(am)</v>
      </c>
      <c r="E665" t="str">
        <f>references_description!G$38</f>
        <v>MgCl2</v>
      </c>
      <c r="H665">
        <v>2.9841899999999999</v>
      </c>
      <c r="K665">
        <v>7.3295000000000001E-4</v>
      </c>
    </row>
    <row r="666" spans="1:11" x14ac:dyDescent="0.35">
      <c r="A666" t="str">
        <f>references_description!B$36</f>
        <v>MEY/WIL2008</v>
      </c>
      <c r="B666">
        <v>5</v>
      </c>
      <c r="C666">
        <v>85</v>
      </c>
      <c r="D666" t="str">
        <f>references!G$5</f>
        <v>SiO2(am)</v>
      </c>
      <c r="E666" t="str">
        <f>references_description!G$38</f>
        <v>MgCl2</v>
      </c>
      <c r="H666">
        <v>4.3692799999999998</v>
      </c>
      <c r="K666">
        <v>2.7975E-4</v>
      </c>
    </row>
    <row r="667" spans="1:11" x14ac:dyDescent="0.35">
      <c r="A667" t="str">
        <f>references_description!B$36</f>
        <v>MEY/WIL2008</v>
      </c>
      <c r="B667">
        <v>6</v>
      </c>
      <c r="C667">
        <v>85</v>
      </c>
      <c r="D667" t="str">
        <f>references!G$5</f>
        <v>SiO2(am)</v>
      </c>
      <c r="E667" t="str">
        <f>references_description!G$38</f>
        <v>MgCl2</v>
      </c>
      <c r="H667">
        <v>5.7842700000000002</v>
      </c>
      <c r="K667">
        <v>1.0856E-4</v>
      </c>
    </row>
    <row r="668" spans="1:11" x14ac:dyDescent="0.35">
      <c r="A668" t="str">
        <f>references_description!B$36</f>
        <v>MEY/WIL2008</v>
      </c>
      <c r="B668">
        <v>1</v>
      </c>
      <c r="C668">
        <v>85</v>
      </c>
      <c r="D668" t="str">
        <f>references!G$5</f>
        <v>SiO2(am)</v>
      </c>
      <c r="E668" t="str">
        <f>references_description!G$39</f>
        <v>CaCl2</v>
      </c>
      <c r="H668">
        <v>0</v>
      </c>
      <c r="K668">
        <v>4.9034400000000002E-3</v>
      </c>
    </row>
    <row r="669" spans="1:11" x14ac:dyDescent="0.35">
      <c r="A669" t="str">
        <f>references_description!B$36</f>
        <v>MEY/WIL2008</v>
      </c>
      <c r="B669">
        <v>2</v>
      </c>
      <c r="C669">
        <v>85</v>
      </c>
      <c r="D669" t="str">
        <f>references!G$5</f>
        <v>SiO2(am)</v>
      </c>
      <c r="E669" t="str">
        <f>references_description!G$39</f>
        <v>CaCl2</v>
      </c>
      <c r="H669">
        <v>0.70965999999999996</v>
      </c>
      <c r="K669">
        <v>3.3348900000000001E-3</v>
      </c>
    </row>
    <row r="670" spans="1:11" x14ac:dyDescent="0.35">
      <c r="A670" t="str">
        <f>references_description!B$36</f>
        <v>MEY/WIL2008</v>
      </c>
      <c r="B670">
        <v>3</v>
      </c>
      <c r="C670">
        <v>85</v>
      </c>
      <c r="D670" t="str">
        <f>references!G$5</f>
        <v>SiO2(am)</v>
      </c>
      <c r="E670" t="str">
        <f>references_description!G$39</f>
        <v>CaCl2</v>
      </c>
      <c r="H670">
        <v>1.53129</v>
      </c>
      <c r="K670">
        <v>1.93264E-3</v>
      </c>
    </row>
    <row r="671" spans="1:11" x14ac:dyDescent="0.35">
      <c r="A671" t="str">
        <f>references_description!B$36</f>
        <v>MEY/WIL2008</v>
      </c>
      <c r="B671">
        <v>4</v>
      </c>
      <c r="C671">
        <v>85</v>
      </c>
      <c r="D671" t="str">
        <f>references!G$5</f>
        <v>SiO2(am)</v>
      </c>
      <c r="E671" t="str">
        <f>references_description!G$39</f>
        <v>CaCl2</v>
      </c>
      <c r="H671">
        <v>2.4975200000000002</v>
      </c>
      <c r="K671">
        <v>1.0829100000000001E-3</v>
      </c>
    </row>
    <row r="672" spans="1:11" x14ac:dyDescent="0.35">
      <c r="A672" t="str">
        <f>references_description!B$36</f>
        <v>MEY/WIL2008</v>
      </c>
      <c r="B672">
        <v>5</v>
      </c>
      <c r="C672">
        <v>85</v>
      </c>
      <c r="D672" t="str">
        <f>references!G$5</f>
        <v>SiO2(am)</v>
      </c>
      <c r="E672" t="str">
        <f>references_description!G$39</f>
        <v>CaCl2</v>
      </c>
      <c r="H672">
        <v>3.6617700000000002</v>
      </c>
      <c r="K672">
        <v>5.1405999999999999E-4</v>
      </c>
    </row>
    <row r="673" spans="1:11" x14ac:dyDescent="0.35">
      <c r="A673" t="str">
        <f>references_description!B$36</f>
        <v>MEY/WIL2008</v>
      </c>
      <c r="B673">
        <v>6</v>
      </c>
      <c r="C673">
        <v>85</v>
      </c>
      <c r="D673" t="str">
        <f>references!G$5</f>
        <v>SiO2(am)</v>
      </c>
      <c r="E673" t="str">
        <f>references_description!G$39</f>
        <v>CaCl2</v>
      </c>
      <c r="H673">
        <v>4.8000499999999997</v>
      </c>
      <c r="K673">
        <v>2.4198000000000001E-4</v>
      </c>
    </row>
    <row r="674" spans="1:11" x14ac:dyDescent="0.35">
      <c r="A674" t="str">
        <f>references_description!B$36</f>
        <v>MEY/WIL2008</v>
      </c>
      <c r="B674">
        <v>1</v>
      </c>
      <c r="C674">
        <v>85</v>
      </c>
      <c r="D674" t="str">
        <f>references!G$5</f>
        <v>SiO2(am)</v>
      </c>
      <c r="E674" t="str">
        <f>references_description!G$40</f>
        <v>Na2SO4</v>
      </c>
      <c r="H674">
        <v>0</v>
      </c>
      <c r="K674">
        <v>4.9034400000000002E-3</v>
      </c>
    </row>
    <row r="675" spans="1:11" x14ac:dyDescent="0.35">
      <c r="A675" t="str">
        <f>references_description!B$36</f>
        <v>MEY/WIL2008</v>
      </c>
      <c r="B675">
        <v>2</v>
      </c>
      <c r="C675">
        <v>85</v>
      </c>
      <c r="D675" t="str">
        <f>references!G$5</f>
        <v>SiO2(am)</v>
      </c>
      <c r="E675" t="str">
        <f>references_description!G$40</f>
        <v>Na2SO4</v>
      </c>
      <c r="H675">
        <v>0.29926000000000003</v>
      </c>
      <c r="K675">
        <v>4.2792100000000003E-3</v>
      </c>
    </row>
    <row r="676" spans="1:11" x14ac:dyDescent="0.35">
      <c r="A676" t="str">
        <f>references_description!B$36</f>
        <v>MEY/WIL2008</v>
      </c>
      <c r="B676">
        <v>3</v>
      </c>
      <c r="C676">
        <v>85</v>
      </c>
      <c r="D676" t="str">
        <f>references!G$5</f>
        <v>SiO2(am)</v>
      </c>
      <c r="E676" t="str">
        <f>references_description!G$40</f>
        <v>Na2SO4</v>
      </c>
      <c r="H676">
        <v>0.59241999999999995</v>
      </c>
      <c r="K676">
        <v>4.2171500000000002E-3</v>
      </c>
    </row>
    <row r="677" spans="1:11" x14ac:dyDescent="0.35">
      <c r="A677" t="str">
        <f>references_description!B$36</f>
        <v>MEY/WIL2008</v>
      </c>
      <c r="B677">
        <v>4</v>
      </c>
      <c r="C677">
        <v>85</v>
      </c>
      <c r="D677" t="str">
        <f>references!G$5</f>
        <v>SiO2(am)</v>
      </c>
      <c r="E677" t="str">
        <f>references_description!G$40</f>
        <v>Na2SO4</v>
      </c>
      <c r="H677">
        <v>0.97828000000000004</v>
      </c>
      <c r="K677">
        <v>4.1457300000000002E-3</v>
      </c>
    </row>
    <row r="678" spans="1:11" x14ac:dyDescent="0.35">
      <c r="A678" t="str">
        <f>references_description!B$36</f>
        <v>MEY/WIL2008</v>
      </c>
      <c r="B678">
        <v>5</v>
      </c>
      <c r="C678">
        <v>85</v>
      </c>
      <c r="D678" t="str">
        <f>references!G$5</f>
        <v>SiO2(am)</v>
      </c>
      <c r="E678" t="str">
        <f>references_description!G$40</f>
        <v>Na2SO4</v>
      </c>
      <c r="H678">
        <v>1.3659699999999999</v>
      </c>
      <c r="K678">
        <v>4.1386000000000001E-3</v>
      </c>
    </row>
    <row r="679" spans="1:11" x14ac:dyDescent="0.35">
      <c r="A679" t="str">
        <f>references_description!B$36</f>
        <v>MEY/WIL2008</v>
      </c>
      <c r="B679">
        <v>6</v>
      </c>
      <c r="C679">
        <v>85</v>
      </c>
      <c r="D679" t="str">
        <f>references!G$5</f>
        <v>SiO2(am)</v>
      </c>
      <c r="E679" t="str">
        <f>references_description!G$40</f>
        <v>Na2SO4</v>
      </c>
      <c r="H679">
        <v>1.79895</v>
      </c>
      <c r="K679">
        <v>3.8595600000000002E-3</v>
      </c>
    </row>
    <row r="680" spans="1:11" x14ac:dyDescent="0.35">
      <c r="A680" t="str">
        <f>references_description!B$36</f>
        <v>MEY/WIL2008</v>
      </c>
      <c r="B680">
        <v>1</v>
      </c>
      <c r="C680">
        <v>85</v>
      </c>
      <c r="D680" t="str">
        <f>references!G$5</f>
        <v>SiO2(am)</v>
      </c>
      <c r="E680" t="str">
        <f>references_description!G$41</f>
        <v>K2SO4</v>
      </c>
      <c r="H680">
        <v>0.12995000000000001</v>
      </c>
      <c r="K680">
        <v>4.8586499999999999E-3</v>
      </c>
    </row>
    <row r="681" spans="1:11" x14ac:dyDescent="0.35">
      <c r="A681" t="str">
        <f>references_description!B$36</f>
        <v>MEY/WIL2008</v>
      </c>
      <c r="B681">
        <v>2</v>
      </c>
      <c r="C681">
        <v>85</v>
      </c>
      <c r="D681" t="str">
        <f>references!G$5</f>
        <v>SiO2(am)</v>
      </c>
      <c r="E681" t="str">
        <f>references_description!G$41</f>
        <v>K2SO4</v>
      </c>
      <c r="H681">
        <v>0.25941999999999998</v>
      </c>
      <c r="K681">
        <v>5.0343899999999997E-3</v>
      </c>
    </row>
    <row r="682" spans="1:11" x14ac:dyDescent="0.35">
      <c r="A682" t="str">
        <f>references_description!B$36</f>
        <v>MEY/WIL2008</v>
      </c>
      <c r="B682">
        <v>3</v>
      </c>
      <c r="C682">
        <v>85</v>
      </c>
      <c r="D682" t="str">
        <f>references!G$5</f>
        <v>SiO2(am)</v>
      </c>
      <c r="E682" t="str">
        <f>references_description!G$41</f>
        <v>K2SO4</v>
      </c>
      <c r="H682">
        <v>0.39972000000000002</v>
      </c>
      <c r="K682">
        <v>5.1509099999999999E-3</v>
      </c>
    </row>
    <row r="683" spans="1:11" x14ac:dyDescent="0.35">
      <c r="A683" t="str">
        <f>references_description!B$36</f>
        <v>MEY/WIL2008</v>
      </c>
      <c r="B683">
        <v>4</v>
      </c>
      <c r="C683">
        <v>85</v>
      </c>
      <c r="D683" t="str">
        <f>references!G$5</f>
        <v>SiO2(am)</v>
      </c>
      <c r="E683" t="str">
        <f>references_description!G$41</f>
        <v>K2SO4</v>
      </c>
      <c r="H683">
        <v>0.54459000000000002</v>
      </c>
      <c r="K683">
        <v>5.3005200000000004E-3</v>
      </c>
    </row>
    <row r="684" spans="1:11" x14ac:dyDescent="0.35">
      <c r="A684" t="str">
        <f>references_description!B$36</f>
        <v>MEY/WIL2008</v>
      </c>
      <c r="B684">
        <v>5</v>
      </c>
      <c r="C684">
        <v>85</v>
      </c>
      <c r="D684" t="str">
        <f>references!G$5</f>
        <v>SiO2(am)</v>
      </c>
      <c r="E684" t="str">
        <f>references_description!G$41</f>
        <v>K2SO4</v>
      </c>
      <c r="H684">
        <v>0.69962999999999997</v>
      </c>
      <c r="K684">
        <v>5.6094600000000001E-3</v>
      </c>
    </row>
    <row r="685" spans="1:11" hidden="1" x14ac:dyDescent="0.35">
      <c r="A685" t="str">
        <f>references_description!B$36</f>
        <v>MEY/WIL2008</v>
      </c>
      <c r="B685">
        <v>1</v>
      </c>
      <c r="C685">
        <v>45</v>
      </c>
      <c r="D685" t="str">
        <f>references!G$5</f>
        <v>SiO2(am)</v>
      </c>
      <c r="E685" t="str">
        <f>references_description!G$42</f>
        <v>NaCl</v>
      </c>
      <c r="F685" t="str">
        <f>references_description!H$42</f>
        <v>CaCl2</v>
      </c>
      <c r="H685">
        <v>0.95931</v>
      </c>
      <c r="I685">
        <v>0.28188999999999997</v>
      </c>
      <c r="K685">
        <v>7.8248E-4</v>
      </c>
    </row>
    <row r="686" spans="1:11" hidden="1" x14ac:dyDescent="0.35">
      <c r="A686" t="str">
        <f>references_description!B$36</f>
        <v>MEY/WIL2008</v>
      </c>
      <c r="B686">
        <v>2</v>
      </c>
      <c r="C686">
        <v>45</v>
      </c>
      <c r="D686" t="str">
        <f>references!G$5</f>
        <v>SiO2(am)</v>
      </c>
      <c r="E686" t="str">
        <f>references_description!G$42</f>
        <v>NaCl</v>
      </c>
      <c r="F686" t="str">
        <f>references_description!H$42</f>
        <v>CaCl2</v>
      </c>
      <c r="H686">
        <v>0.34819</v>
      </c>
      <c r="I686">
        <v>0.91581999999999997</v>
      </c>
      <c r="K686">
        <v>8.4062999999999998E-4</v>
      </c>
    </row>
    <row r="687" spans="1:11" hidden="1" x14ac:dyDescent="0.35">
      <c r="A687" t="str">
        <f>references_description!B$36</f>
        <v>MEY/WIL2008</v>
      </c>
      <c r="B687">
        <v>3</v>
      </c>
      <c r="C687">
        <v>45</v>
      </c>
      <c r="D687" t="str">
        <f>references!G$5</f>
        <v>SiO2(am)</v>
      </c>
      <c r="E687" t="str">
        <f>references_description!G$42</f>
        <v>NaCl</v>
      </c>
      <c r="F687" t="str">
        <f>references_description!H$42</f>
        <v>CaCl2</v>
      </c>
      <c r="H687">
        <v>0.12216</v>
      </c>
      <c r="I687">
        <v>0.95216000000000001</v>
      </c>
      <c r="K687">
        <v>1.07588E-3</v>
      </c>
    </row>
    <row r="688" spans="1:11" hidden="1" x14ac:dyDescent="0.35">
      <c r="A688" t="str">
        <f>references_description!B$36</f>
        <v>MEY/WIL2008</v>
      </c>
      <c r="B688">
        <v>4</v>
      </c>
      <c r="C688">
        <v>45</v>
      </c>
      <c r="D688" t="str">
        <f>references!G$5</f>
        <v>SiO2(am)</v>
      </c>
      <c r="E688" t="str">
        <f>references_description!G$42</f>
        <v>NaCl</v>
      </c>
      <c r="F688" t="str">
        <f>references_description!H$42</f>
        <v>CaCl2</v>
      </c>
      <c r="H688">
        <v>0.45923000000000003</v>
      </c>
      <c r="I688">
        <v>1.1874499999999999</v>
      </c>
      <c r="K688">
        <v>5.8060999999999996E-4</v>
      </c>
    </row>
    <row r="689" spans="1:11" hidden="1" x14ac:dyDescent="0.35">
      <c r="A689" t="str">
        <f>references_description!B$36</f>
        <v>MEY/WIL2008</v>
      </c>
      <c r="B689">
        <v>5</v>
      </c>
      <c r="C689">
        <v>45</v>
      </c>
      <c r="D689" t="str">
        <f>references!G$5</f>
        <v>SiO2(am)</v>
      </c>
      <c r="E689" t="str">
        <f>references_description!G$42</f>
        <v>NaCl</v>
      </c>
      <c r="F689" t="str">
        <f>references_description!H$42</f>
        <v>CaCl2</v>
      </c>
      <c r="H689">
        <v>0.22370000000000001</v>
      </c>
      <c r="I689">
        <v>1.2489699999999999</v>
      </c>
      <c r="K689">
        <v>6.9167000000000002E-4</v>
      </c>
    </row>
    <row r="690" spans="1:11" hidden="1" x14ac:dyDescent="0.35">
      <c r="A690" t="str">
        <f>references_description!B$36</f>
        <v>MEY/WIL2008</v>
      </c>
      <c r="B690">
        <v>6</v>
      </c>
      <c r="C690">
        <v>45</v>
      </c>
      <c r="D690" t="str">
        <f>references!G$5</f>
        <v>SiO2(am)</v>
      </c>
      <c r="E690" t="str">
        <f>references_description!G$42</f>
        <v>NaCl</v>
      </c>
      <c r="F690" t="str">
        <f>references_description!H$42</f>
        <v>CaCl2</v>
      </c>
      <c r="H690">
        <v>0.74919999999999998</v>
      </c>
      <c r="I690">
        <v>0.34473999999999999</v>
      </c>
      <c r="K690">
        <v>9.2305999999999996E-4</v>
      </c>
    </row>
    <row r="691" spans="1:11" hidden="1" x14ac:dyDescent="0.35">
      <c r="A691" t="str">
        <f>references_description!B$36</f>
        <v>MEY/WIL2008</v>
      </c>
      <c r="B691">
        <v>7</v>
      </c>
      <c r="C691">
        <v>45</v>
      </c>
      <c r="D691" t="str">
        <f>references!G$5</f>
        <v>SiO2(am)</v>
      </c>
      <c r="E691" t="str">
        <f>references_description!G$42</f>
        <v>NaCl</v>
      </c>
      <c r="F691" t="str">
        <f>references_description!H$42</f>
        <v>CaCl2</v>
      </c>
      <c r="H691">
        <v>0.58087999999999995</v>
      </c>
      <c r="I691">
        <v>0.29522999999999999</v>
      </c>
      <c r="K691">
        <v>1.2001500000000001E-3</v>
      </c>
    </row>
    <row r="692" spans="1:11" hidden="1" x14ac:dyDescent="0.35">
      <c r="A692" t="str">
        <f>references_description!B$36</f>
        <v>MEY/WIL2008</v>
      </c>
      <c r="B692">
        <v>8</v>
      </c>
      <c r="C692">
        <v>45</v>
      </c>
      <c r="D692" t="str">
        <f>references!G$5</f>
        <v>SiO2(am)</v>
      </c>
      <c r="E692" t="str">
        <f>references_description!G$42</f>
        <v>NaCl</v>
      </c>
      <c r="F692" t="str">
        <f>references_description!H$42</f>
        <v>CaCl2</v>
      </c>
      <c r="H692">
        <v>0.37637999999999999</v>
      </c>
      <c r="I692">
        <v>0.30535000000000001</v>
      </c>
      <c r="K692">
        <v>1.5515500000000001E-3</v>
      </c>
    </row>
    <row r="693" spans="1:11" hidden="1" x14ac:dyDescent="0.35">
      <c r="A693" t="str">
        <f>references_description!B$36</f>
        <v>MEY/WIL2008</v>
      </c>
      <c r="B693">
        <v>9</v>
      </c>
      <c r="C693">
        <v>45</v>
      </c>
      <c r="D693" t="str">
        <f>references!G$5</f>
        <v>SiO2(am)</v>
      </c>
      <c r="E693" t="str">
        <f>references_description!G$42</f>
        <v>NaCl</v>
      </c>
      <c r="F693" t="str">
        <f>references_description!H$42</f>
        <v>CaCl2</v>
      </c>
      <c r="H693">
        <v>0.12556999999999999</v>
      </c>
      <c r="I693">
        <v>0.32423000000000002</v>
      </c>
      <c r="K693">
        <v>1.9261199999999999E-3</v>
      </c>
    </row>
    <row r="694" spans="1:11" hidden="1" x14ac:dyDescent="0.35">
      <c r="A694" t="str">
        <f>references_description!B$36</f>
        <v>MEY/WIL2008</v>
      </c>
      <c r="B694">
        <v>10</v>
      </c>
      <c r="C694">
        <v>45</v>
      </c>
      <c r="D694" t="str">
        <f>references!G$5</f>
        <v>SiO2(am)</v>
      </c>
      <c r="E694" t="str">
        <f>references_description!G$42</f>
        <v>NaCl</v>
      </c>
      <c r="F694" t="str">
        <f>references_description!H$42</f>
        <v>CaCl2</v>
      </c>
      <c r="H694">
        <v>0.64093</v>
      </c>
      <c r="I694">
        <v>0.58409</v>
      </c>
      <c r="K694">
        <v>8.0674999999999996E-4</v>
      </c>
    </row>
    <row r="695" spans="1:11" hidden="1" x14ac:dyDescent="0.35">
      <c r="A695" t="str">
        <f>references_description!B$36</f>
        <v>MEY/WIL2008</v>
      </c>
      <c r="B695">
        <v>11</v>
      </c>
      <c r="C695">
        <v>45</v>
      </c>
      <c r="D695" t="str">
        <f>references!G$5</f>
        <v>SiO2(am)</v>
      </c>
      <c r="E695" t="str">
        <f>references_description!G$42</f>
        <v>NaCl</v>
      </c>
      <c r="F695" t="str">
        <f>references_description!H$42</f>
        <v>CaCl2</v>
      </c>
      <c r="H695">
        <v>0.44575999999999999</v>
      </c>
      <c r="I695">
        <v>0.60899000000000003</v>
      </c>
      <c r="K695">
        <v>9.8851999999999989E-4</v>
      </c>
    </row>
    <row r="696" spans="1:11" hidden="1" x14ac:dyDescent="0.35">
      <c r="A696" t="str">
        <f>references_description!B$36</f>
        <v>MEY/WIL2008</v>
      </c>
      <c r="B696">
        <v>12</v>
      </c>
      <c r="C696">
        <v>45</v>
      </c>
      <c r="D696" t="str">
        <f>references!G$5</f>
        <v>SiO2(am)</v>
      </c>
      <c r="E696" t="str">
        <f>references_description!G$42</f>
        <v>NaCl</v>
      </c>
      <c r="F696" t="str">
        <f>references_description!H$42</f>
        <v>CaCl2</v>
      </c>
      <c r="H696">
        <v>0.23100999999999999</v>
      </c>
      <c r="I696">
        <v>0.63561999999999996</v>
      </c>
      <c r="K696">
        <v>1.2775799999999999E-3</v>
      </c>
    </row>
    <row r="697" spans="1:11" hidden="1" x14ac:dyDescent="0.35">
      <c r="A697" t="str">
        <f>references_description!B$36</f>
        <v>MEY/WIL2008</v>
      </c>
      <c r="B697">
        <v>13</v>
      </c>
      <c r="C697">
        <v>45</v>
      </c>
      <c r="D697" t="str">
        <f>references!G$5</f>
        <v>SiO2(am)</v>
      </c>
      <c r="E697" t="str">
        <f>references_description!G$42</f>
        <v>NaCl</v>
      </c>
      <c r="F697" t="str">
        <f>references_description!H$42</f>
        <v>CaCl2</v>
      </c>
      <c r="H697">
        <v>0.57743999999999995</v>
      </c>
      <c r="I697">
        <v>0.87039999999999995</v>
      </c>
      <c r="K697">
        <v>6.1930000000000004E-4</v>
      </c>
    </row>
    <row r="698" spans="1:11" hidden="1" x14ac:dyDescent="0.35">
      <c r="A698" t="str">
        <f>references_description!B$36</f>
        <v>MEY/WIL2008</v>
      </c>
      <c r="B698">
        <v>14</v>
      </c>
      <c r="C698">
        <v>45</v>
      </c>
      <c r="D698" t="str">
        <f>references!G$5</f>
        <v>SiO2(am)</v>
      </c>
      <c r="E698" t="str">
        <f>references_description!G$42</f>
        <v>NaCl</v>
      </c>
      <c r="F698" t="str">
        <f>references_description!H$42</f>
        <v>CaCl2</v>
      </c>
      <c r="H698">
        <v>0.83760000000000001</v>
      </c>
      <c r="I698">
        <v>0.11298999999999999</v>
      </c>
      <c r="K698">
        <v>1.0020300000000001E-3</v>
      </c>
    </row>
    <row r="699" spans="1:11" hidden="1" x14ac:dyDescent="0.35">
      <c r="A699" t="str">
        <f>references_description!B$36</f>
        <v>MEY/WIL2008</v>
      </c>
      <c r="B699">
        <v>15</v>
      </c>
      <c r="C699">
        <v>45</v>
      </c>
      <c r="D699" t="str">
        <f>references!G$5</f>
        <v>SiO2(am)</v>
      </c>
      <c r="E699" t="str">
        <f>references_description!G$42</f>
        <v>NaCl</v>
      </c>
      <c r="F699" t="str">
        <f>references_description!H$42</f>
        <v>CaCl2</v>
      </c>
      <c r="H699">
        <v>0.43028</v>
      </c>
      <c r="I699">
        <v>0.32071</v>
      </c>
      <c r="K699">
        <v>1.3908099999999999E-3</v>
      </c>
    </row>
    <row r="700" spans="1:11" hidden="1" x14ac:dyDescent="0.35">
      <c r="A700" t="str">
        <f>references_description!B$36</f>
        <v>MEY/WIL2008</v>
      </c>
      <c r="B700">
        <v>16</v>
      </c>
      <c r="C700">
        <v>45</v>
      </c>
      <c r="D700" t="str">
        <f>references!G$5</f>
        <v>SiO2(am)</v>
      </c>
      <c r="E700" t="str">
        <f>references_description!G$42</f>
        <v>NaCl</v>
      </c>
      <c r="F700" t="str">
        <f>references_description!H$42</f>
        <v>CaCl2</v>
      </c>
      <c r="H700">
        <v>0.22528000000000001</v>
      </c>
      <c r="I700">
        <v>0.33796999999999999</v>
      </c>
      <c r="K700">
        <v>1.7912500000000001E-3</v>
      </c>
    </row>
    <row r="701" spans="1:11" hidden="1" x14ac:dyDescent="0.35">
      <c r="A701" t="str">
        <f>references_description!B$36</f>
        <v>MEY/WIL2008</v>
      </c>
      <c r="B701">
        <v>17</v>
      </c>
      <c r="C701">
        <v>45</v>
      </c>
      <c r="D701" t="str">
        <f>references!G$5</f>
        <v>SiO2(am)</v>
      </c>
      <c r="E701" t="str">
        <f>references_description!G$42</f>
        <v>NaCl</v>
      </c>
      <c r="F701" t="str">
        <f>references_description!H$42</f>
        <v>CaCl2</v>
      </c>
      <c r="H701">
        <v>0.51832</v>
      </c>
      <c r="I701">
        <v>0.41032000000000002</v>
      </c>
      <c r="K701">
        <v>1.1590000000000001E-3</v>
      </c>
    </row>
    <row r="702" spans="1:11" hidden="1" x14ac:dyDescent="0.35">
      <c r="A702" t="str">
        <f>references_description!B$36</f>
        <v>MEY/WIL2008</v>
      </c>
      <c r="B702">
        <v>1</v>
      </c>
      <c r="C702">
        <v>45</v>
      </c>
      <c r="D702" t="str">
        <f>references!G$5</f>
        <v>SiO2(am)</v>
      </c>
      <c r="E702" t="str">
        <f>references_description!G$43</f>
        <v>KCl</v>
      </c>
      <c r="F702" t="str">
        <f>references_description!H$43</f>
        <v>CaCl2</v>
      </c>
      <c r="H702">
        <v>0.72726000000000002</v>
      </c>
      <c r="I702">
        <v>0.32667000000000002</v>
      </c>
      <c r="K702">
        <v>1.2810499999999999E-3</v>
      </c>
    </row>
    <row r="703" spans="1:11" hidden="1" x14ac:dyDescent="0.35">
      <c r="A703" t="str">
        <f>references_description!B$36</f>
        <v>MEY/WIL2008</v>
      </c>
      <c r="B703">
        <v>2</v>
      </c>
      <c r="C703">
        <v>45</v>
      </c>
      <c r="D703" t="str">
        <f>references!G$5</f>
        <v>SiO2(am)</v>
      </c>
      <c r="E703" t="str">
        <f>references_description!G$43</f>
        <v>KCl</v>
      </c>
      <c r="F703" t="str">
        <f>references_description!H$43</f>
        <v>CaCl2</v>
      </c>
      <c r="H703">
        <v>0.43880000000000002</v>
      </c>
      <c r="I703">
        <v>0.60272999999999999</v>
      </c>
      <c r="K703">
        <v>1.11808E-3</v>
      </c>
    </row>
    <row r="704" spans="1:11" hidden="1" x14ac:dyDescent="0.35">
      <c r="A704" t="str">
        <f>references_description!B$36</f>
        <v>MEY/WIL2008</v>
      </c>
      <c r="B704">
        <v>3</v>
      </c>
      <c r="C704">
        <v>45</v>
      </c>
      <c r="D704" t="str">
        <f>references!G$5</f>
        <v>SiO2(am)</v>
      </c>
      <c r="E704" t="str">
        <f>references_description!G$43</f>
        <v>KCl</v>
      </c>
      <c r="F704" t="str">
        <f>references_description!H$43</f>
        <v>CaCl2</v>
      </c>
      <c r="H704">
        <v>0.33288000000000001</v>
      </c>
      <c r="I704">
        <v>0.62683999999999995</v>
      </c>
      <c r="K704">
        <v>1.6462099999999999E-3</v>
      </c>
    </row>
    <row r="705" spans="1:11" hidden="1" x14ac:dyDescent="0.35">
      <c r="A705" t="str">
        <f>references_description!B$36</f>
        <v>MEY/WIL2008</v>
      </c>
      <c r="B705">
        <v>4</v>
      </c>
      <c r="C705">
        <v>45</v>
      </c>
      <c r="D705" t="str">
        <f>references!G$5</f>
        <v>SiO2(am)</v>
      </c>
      <c r="E705" t="str">
        <f>references_description!G$43</f>
        <v>KCl</v>
      </c>
      <c r="F705" t="str">
        <f>references_description!H$43</f>
        <v>CaCl2</v>
      </c>
      <c r="H705">
        <v>0.23055</v>
      </c>
      <c r="I705">
        <v>0.62692000000000003</v>
      </c>
      <c r="K705">
        <v>1.34786E-3</v>
      </c>
    </row>
    <row r="706" spans="1:11" hidden="1" x14ac:dyDescent="0.35">
      <c r="A706" t="str">
        <f>references_description!B$36</f>
        <v>MEY/WIL2008</v>
      </c>
      <c r="B706">
        <v>5</v>
      </c>
      <c r="C706">
        <v>45</v>
      </c>
      <c r="D706" t="str">
        <f>references!G$5</f>
        <v>SiO2(am)</v>
      </c>
      <c r="E706" t="str">
        <f>references_description!G$43</f>
        <v>KCl</v>
      </c>
      <c r="F706" t="str">
        <f>references_description!H$43</f>
        <v>CaCl2</v>
      </c>
      <c r="H706">
        <v>0.12698999999999999</v>
      </c>
      <c r="I706">
        <v>0.66776000000000002</v>
      </c>
      <c r="K706">
        <v>1.3647900000000001E-3</v>
      </c>
    </row>
    <row r="707" spans="1:11" hidden="1" x14ac:dyDescent="0.35">
      <c r="A707" t="str">
        <f>references_description!B$36</f>
        <v>MEY/WIL2008</v>
      </c>
      <c r="B707">
        <v>6</v>
      </c>
      <c r="C707">
        <v>45</v>
      </c>
      <c r="D707" t="str">
        <f>references!G$5</f>
        <v>SiO2(am)</v>
      </c>
      <c r="E707" t="str">
        <f>references_description!G$43</f>
        <v>KCl</v>
      </c>
      <c r="F707" t="str">
        <f>references_description!H$43</f>
        <v>CaCl2</v>
      </c>
      <c r="H707">
        <v>0.42462</v>
      </c>
      <c r="I707">
        <v>0.88663000000000003</v>
      </c>
      <c r="K707">
        <v>8.3058000000000003E-4</v>
      </c>
    </row>
    <row r="708" spans="1:11" hidden="1" x14ac:dyDescent="0.35">
      <c r="A708" t="str">
        <f>references_description!B$36</f>
        <v>MEY/WIL2008</v>
      </c>
      <c r="B708">
        <v>7</v>
      </c>
      <c r="C708">
        <v>45</v>
      </c>
      <c r="D708" t="str">
        <f>references!G$5</f>
        <v>SiO2(am)</v>
      </c>
      <c r="E708" t="str">
        <f>references_description!G$43</f>
        <v>KCl</v>
      </c>
      <c r="F708" t="str">
        <f>references_description!H$43</f>
        <v>CaCl2</v>
      </c>
      <c r="H708">
        <v>0.34475</v>
      </c>
      <c r="I708">
        <v>0.90339999999999998</v>
      </c>
      <c r="K708">
        <v>9.2493999999999996E-4</v>
      </c>
    </row>
    <row r="709" spans="1:11" hidden="1" x14ac:dyDescent="0.35">
      <c r="A709" t="str">
        <f>references_description!B$36</f>
        <v>MEY/WIL2008</v>
      </c>
      <c r="B709">
        <v>8</v>
      </c>
      <c r="C709">
        <v>45</v>
      </c>
      <c r="D709" t="str">
        <f>references!G$5</f>
        <v>SiO2(am)</v>
      </c>
      <c r="E709" t="str">
        <f>references_description!G$43</f>
        <v>KCl</v>
      </c>
      <c r="F709" t="str">
        <f>references_description!H$43</f>
        <v>CaCl2</v>
      </c>
      <c r="H709">
        <v>0.22325</v>
      </c>
      <c r="I709">
        <v>0.91447000000000001</v>
      </c>
      <c r="K709">
        <v>9.8219999999999991E-4</v>
      </c>
    </row>
    <row r="710" spans="1:11" hidden="1" x14ac:dyDescent="0.35">
      <c r="A710" t="str">
        <f>references_description!B$36</f>
        <v>MEY/WIL2008</v>
      </c>
      <c r="B710">
        <v>9</v>
      </c>
      <c r="C710">
        <v>45</v>
      </c>
      <c r="D710" t="str">
        <f>references!G$5</f>
        <v>SiO2(am)</v>
      </c>
      <c r="E710" t="str">
        <f>references_description!G$43</f>
        <v>KCl</v>
      </c>
      <c r="F710" t="str">
        <f>references_description!H$43</f>
        <v>CaCl2</v>
      </c>
      <c r="H710">
        <v>0.11568000000000001</v>
      </c>
      <c r="I710">
        <v>0.95872999999999997</v>
      </c>
      <c r="K710">
        <v>1.05091E-3</v>
      </c>
    </row>
    <row r="711" spans="1:11" hidden="1" x14ac:dyDescent="0.35">
      <c r="A711" t="str">
        <f>references_description!B$36</f>
        <v>MEY/WIL2008</v>
      </c>
      <c r="B711">
        <v>10</v>
      </c>
      <c r="C711">
        <v>45</v>
      </c>
      <c r="D711" t="str">
        <f>references!G$5</f>
        <v>SiO2(am)</v>
      </c>
      <c r="E711" t="str">
        <f>references_description!G$43</f>
        <v>KCl</v>
      </c>
      <c r="F711" t="str">
        <f>references_description!H$43</f>
        <v>CaCl2</v>
      </c>
      <c r="H711">
        <v>0.33028000000000002</v>
      </c>
      <c r="I711">
        <v>1.20112</v>
      </c>
      <c r="K711">
        <v>6.7228999999999998E-4</v>
      </c>
    </row>
    <row r="712" spans="1:11" hidden="1" x14ac:dyDescent="0.35">
      <c r="A712" t="str">
        <f>references_description!B$36</f>
        <v>MEY/WIL2008</v>
      </c>
      <c r="B712">
        <v>11</v>
      </c>
      <c r="C712">
        <v>45</v>
      </c>
      <c r="D712" t="str">
        <f>references!G$5</f>
        <v>SiO2(am)</v>
      </c>
      <c r="E712" t="str">
        <f>references_description!G$43</f>
        <v>KCl</v>
      </c>
      <c r="F712" t="str">
        <f>references_description!H$43</f>
        <v>CaCl2</v>
      </c>
      <c r="H712">
        <v>0.21931999999999999</v>
      </c>
      <c r="I712">
        <v>1.13967</v>
      </c>
      <c r="K712">
        <v>8.0018000000000005E-4</v>
      </c>
    </row>
    <row r="713" spans="1:11" hidden="1" x14ac:dyDescent="0.35">
      <c r="A713" t="str">
        <f>references_description!B$36</f>
        <v>MEY/WIL2008</v>
      </c>
      <c r="B713">
        <v>12</v>
      </c>
      <c r="C713">
        <v>45</v>
      </c>
      <c r="D713" t="str">
        <f>references!G$5</f>
        <v>SiO2(am)</v>
      </c>
      <c r="E713" t="str">
        <f>references_description!G$43</f>
        <v>KCl</v>
      </c>
      <c r="F713" t="str">
        <f>references_description!H$43</f>
        <v>CaCl2</v>
      </c>
      <c r="H713">
        <v>0.11619</v>
      </c>
      <c r="I713">
        <v>1.2307300000000001</v>
      </c>
      <c r="K713">
        <v>7.3642E-4</v>
      </c>
    </row>
    <row r="714" spans="1:11" hidden="1" x14ac:dyDescent="0.35">
      <c r="A714" t="str">
        <f>references_description!B$36</f>
        <v>MEY/WIL2008</v>
      </c>
      <c r="B714">
        <v>13</v>
      </c>
      <c r="C714">
        <v>45</v>
      </c>
      <c r="D714" t="str">
        <f>references!G$5</f>
        <v>SiO2(am)</v>
      </c>
      <c r="E714" t="str">
        <f>references_description!G$43</f>
        <v>KCl</v>
      </c>
      <c r="F714" t="str">
        <f>references_description!H$43</f>
        <v>CaCl2</v>
      </c>
      <c r="H714">
        <v>0.62304999999999999</v>
      </c>
      <c r="I714">
        <v>0.29069</v>
      </c>
      <c r="K714">
        <v>1.38838E-3</v>
      </c>
    </row>
    <row r="715" spans="1:11" hidden="1" x14ac:dyDescent="0.35">
      <c r="A715" t="str">
        <f>references_description!B$36</f>
        <v>MEY/WIL2008</v>
      </c>
      <c r="B715">
        <v>14</v>
      </c>
      <c r="C715">
        <v>45</v>
      </c>
      <c r="D715" t="str">
        <f>references!G$5</f>
        <v>SiO2(am)</v>
      </c>
      <c r="E715" t="str">
        <f>references_description!G$43</f>
        <v>KCl</v>
      </c>
      <c r="F715" t="str">
        <f>references_description!H$43</f>
        <v>CaCl2</v>
      </c>
      <c r="H715">
        <v>0.22488</v>
      </c>
      <c r="I715">
        <v>1.4688300000000001</v>
      </c>
      <c r="K715">
        <v>4.6892E-4</v>
      </c>
    </row>
    <row r="716" spans="1:11" hidden="1" x14ac:dyDescent="0.35">
      <c r="A716" t="str">
        <f>references_description!B$36</f>
        <v>MEY/WIL2008</v>
      </c>
      <c r="B716">
        <v>15</v>
      </c>
      <c r="C716">
        <v>45</v>
      </c>
      <c r="D716" t="str">
        <f>references!G$5</f>
        <v>SiO2(am)</v>
      </c>
      <c r="E716" t="str">
        <f>references_description!G$43</f>
        <v>KCl</v>
      </c>
      <c r="F716" t="str">
        <f>references_description!H$43</f>
        <v>CaCl2</v>
      </c>
      <c r="H716">
        <v>0.13614000000000001</v>
      </c>
      <c r="I716">
        <v>1.79708</v>
      </c>
      <c r="K716">
        <v>3.1953999999999999E-4</v>
      </c>
    </row>
    <row r="717" spans="1:11" hidden="1" x14ac:dyDescent="0.35">
      <c r="A717" t="str">
        <f>references_description!B$36</f>
        <v>MEY/WIL2008</v>
      </c>
      <c r="B717">
        <v>16</v>
      </c>
      <c r="C717">
        <v>45</v>
      </c>
      <c r="D717" t="str">
        <f>references!G$5</f>
        <v>SiO2(am)</v>
      </c>
      <c r="E717" t="str">
        <f>references_description!G$43</f>
        <v>KCl</v>
      </c>
      <c r="F717" t="str">
        <f>references_description!H$43</f>
        <v>CaCl2</v>
      </c>
      <c r="H717">
        <v>0.54039000000000004</v>
      </c>
      <c r="I717">
        <v>0.29964000000000002</v>
      </c>
      <c r="K717">
        <v>1.4875400000000001E-3</v>
      </c>
    </row>
    <row r="718" spans="1:11" hidden="1" x14ac:dyDescent="0.35">
      <c r="A718" t="str">
        <f>references_description!B$36</f>
        <v>MEY/WIL2008</v>
      </c>
      <c r="B718">
        <v>17</v>
      </c>
      <c r="C718">
        <v>45</v>
      </c>
      <c r="D718" t="str">
        <f>references!G$5</f>
        <v>SiO2(am)</v>
      </c>
      <c r="E718" t="str">
        <f>references_description!G$43</f>
        <v>KCl</v>
      </c>
      <c r="F718" t="str">
        <f>references_description!H$43</f>
        <v>CaCl2</v>
      </c>
      <c r="H718">
        <v>0.44008000000000003</v>
      </c>
      <c r="I718">
        <v>0.31030000000000002</v>
      </c>
      <c r="K718">
        <v>1.55847E-3</v>
      </c>
    </row>
    <row r="719" spans="1:11" hidden="1" x14ac:dyDescent="0.35">
      <c r="A719" t="str">
        <f>references_description!B$36</f>
        <v>MEY/WIL2008</v>
      </c>
      <c r="B719">
        <v>18</v>
      </c>
      <c r="C719">
        <v>45</v>
      </c>
      <c r="D719" t="str">
        <f>references!G$5</f>
        <v>SiO2(am)</v>
      </c>
      <c r="E719" t="str">
        <f>references_description!G$43</f>
        <v>KCl</v>
      </c>
      <c r="F719" t="str">
        <f>references_description!H$43</f>
        <v>CaCl2</v>
      </c>
      <c r="H719">
        <v>0.38318999999999998</v>
      </c>
      <c r="I719">
        <v>0.30031999999999998</v>
      </c>
      <c r="K719">
        <v>1.7095700000000001E-3</v>
      </c>
    </row>
    <row r="720" spans="1:11" hidden="1" x14ac:dyDescent="0.35">
      <c r="A720" t="str">
        <f>references_description!B$36</f>
        <v>MEY/WIL2008</v>
      </c>
      <c r="B720">
        <v>19</v>
      </c>
      <c r="C720">
        <v>45</v>
      </c>
      <c r="D720" t="str">
        <f>references!G$5</f>
        <v>SiO2(am)</v>
      </c>
      <c r="E720" t="str">
        <f>references_description!G$43</f>
        <v>KCl</v>
      </c>
      <c r="F720" t="str">
        <f>references_description!H$43</f>
        <v>CaCl2</v>
      </c>
      <c r="H720">
        <v>0.24748999999999999</v>
      </c>
      <c r="I720">
        <v>0.34334999999999999</v>
      </c>
      <c r="K720">
        <v>1.83289E-3</v>
      </c>
    </row>
    <row r="721" spans="1:11" hidden="1" x14ac:dyDescent="0.35">
      <c r="A721" t="str">
        <f>references_description!B$36</f>
        <v>MEY/WIL2008</v>
      </c>
      <c r="B721">
        <v>20</v>
      </c>
      <c r="C721">
        <v>45</v>
      </c>
      <c r="D721" t="str">
        <f>references!G$5</f>
        <v>SiO2(am)</v>
      </c>
      <c r="E721" t="str">
        <f>references_description!G$43</f>
        <v>KCl</v>
      </c>
      <c r="F721" t="str">
        <f>references_description!H$43</f>
        <v>CaCl2</v>
      </c>
      <c r="H721">
        <v>0.11434</v>
      </c>
      <c r="I721">
        <v>0.33222000000000002</v>
      </c>
      <c r="K721">
        <v>1.96736E-3</v>
      </c>
    </row>
    <row r="722" spans="1:11" hidden="1" x14ac:dyDescent="0.35">
      <c r="A722" t="str">
        <f>references_description!B$36</f>
        <v>MEY/WIL2008</v>
      </c>
      <c r="B722">
        <v>21</v>
      </c>
      <c r="C722">
        <v>45</v>
      </c>
      <c r="D722" t="str">
        <f>references!G$5</f>
        <v>SiO2(am)</v>
      </c>
      <c r="E722" t="str">
        <f>references_description!G$43</f>
        <v>KCl</v>
      </c>
      <c r="F722" t="str">
        <f>references_description!H$43</f>
        <v>CaCl2</v>
      </c>
      <c r="H722">
        <v>0.53993000000000002</v>
      </c>
      <c r="I722">
        <v>0.57896000000000003</v>
      </c>
      <c r="K722">
        <v>1.12203E-3</v>
      </c>
    </row>
    <row r="723" spans="1:11" hidden="1" x14ac:dyDescent="0.35">
      <c r="A723" t="str">
        <f>references_description!B$36</f>
        <v>MEY/WIL2008</v>
      </c>
      <c r="B723">
        <v>1</v>
      </c>
      <c r="C723">
        <v>65</v>
      </c>
      <c r="D723" t="str">
        <f>references!G$5</f>
        <v>SiO2(am)</v>
      </c>
      <c r="E723" t="str">
        <f>references_description!G$42</f>
        <v>NaCl</v>
      </c>
      <c r="F723" t="str">
        <f>references_description!H$42</f>
        <v>CaCl2</v>
      </c>
      <c r="H723">
        <v>0.93301000000000001</v>
      </c>
      <c r="I723">
        <v>0.28267999999999999</v>
      </c>
      <c r="K723">
        <v>1.0532600000000001E-3</v>
      </c>
    </row>
    <row r="724" spans="1:11" hidden="1" x14ac:dyDescent="0.35">
      <c r="A724" t="str">
        <f>references_description!B$36</f>
        <v>MEY/WIL2008</v>
      </c>
      <c r="B724">
        <v>2</v>
      </c>
      <c r="C724">
        <v>65</v>
      </c>
      <c r="D724" t="str">
        <f>references!G$5</f>
        <v>SiO2(am)</v>
      </c>
      <c r="E724" t="str">
        <f>references_description!G$42</f>
        <v>NaCl</v>
      </c>
      <c r="F724" t="str">
        <f>references_description!H$42</f>
        <v>CaCl2</v>
      </c>
      <c r="H724">
        <v>0.33784999999999998</v>
      </c>
      <c r="I724">
        <v>0.92093000000000003</v>
      </c>
      <c r="K724">
        <v>1.12031E-3</v>
      </c>
    </row>
    <row r="725" spans="1:11" hidden="1" x14ac:dyDescent="0.35">
      <c r="A725" t="str">
        <f>references_description!B$36</f>
        <v>MEY/WIL2008</v>
      </c>
      <c r="B725">
        <v>3</v>
      </c>
      <c r="C725">
        <v>65</v>
      </c>
      <c r="D725" t="str">
        <f>references!G$5</f>
        <v>SiO2(am)</v>
      </c>
      <c r="E725" t="str">
        <f>references_description!G$42</f>
        <v>NaCl</v>
      </c>
      <c r="F725" t="str">
        <f>references_description!H$42</f>
        <v>CaCl2</v>
      </c>
      <c r="H725">
        <v>0.11822000000000001</v>
      </c>
      <c r="I725">
        <v>0.95299999999999996</v>
      </c>
      <c r="K725">
        <v>1.3884699999999999E-3</v>
      </c>
    </row>
    <row r="726" spans="1:11" hidden="1" x14ac:dyDescent="0.35">
      <c r="A726" t="str">
        <f>references_description!B$36</f>
        <v>MEY/WIL2008</v>
      </c>
      <c r="B726">
        <v>4</v>
      </c>
      <c r="C726">
        <v>65</v>
      </c>
      <c r="D726" t="str">
        <f>references!G$5</f>
        <v>SiO2(am)</v>
      </c>
      <c r="E726" t="str">
        <f>references_description!G$42</f>
        <v>NaCl</v>
      </c>
      <c r="F726" t="str">
        <f>references_description!H$42</f>
        <v>CaCl2</v>
      </c>
      <c r="H726">
        <v>0.42609000000000002</v>
      </c>
      <c r="I726">
        <v>1.1865300000000001</v>
      </c>
      <c r="K726">
        <v>7.3760000000000004E-4</v>
      </c>
    </row>
    <row r="727" spans="1:11" hidden="1" x14ac:dyDescent="0.35">
      <c r="A727" t="str">
        <f>references_description!B$36</f>
        <v>MEY/WIL2008</v>
      </c>
      <c r="B727">
        <v>5</v>
      </c>
      <c r="C727">
        <v>65</v>
      </c>
      <c r="D727" t="str">
        <f>references!G$5</f>
        <v>SiO2(am)</v>
      </c>
      <c r="E727" t="str">
        <f>references_description!G$42</f>
        <v>NaCl</v>
      </c>
      <c r="F727" t="str">
        <f>references_description!H$42</f>
        <v>CaCl2</v>
      </c>
      <c r="H727">
        <v>0.22309000000000001</v>
      </c>
      <c r="I727">
        <v>1.2405900000000001</v>
      </c>
      <c r="K727">
        <v>9.2139999999999995E-4</v>
      </c>
    </row>
    <row r="728" spans="1:11" hidden="1" x14ac:dyDescent="0.35">
      <c r="A728" t="str">
        <f>references_description!B$36</f>
        <v>MEY/WIL2008</v>
      </c>
      <c r="B728">
        <v>6</v>
      </c>
      <c r="C728">
        <v>65</v>
      </c>
      <c r="D728" t="str">
        <f>references!G$5</f>
        <v>SiO2(am)</v>
      </c>
      <c r="E728" t="str">
        <f>references_description!G$42</f>
        <v>NaCl</v>
      </c>
      <c r="F728" t="str">
        <f>references_description!H$42</f>
        <v>CaCl2</v>
      </c>
      <c r="H728">
        <v>0.32734999999999997</v>
      </c>
      <c r="I728">
        <v>1.4854799999999999</v>
      </c>
      <c r="K728">
        <v>6.0313000000000001E-4</v>
      </c>
    </row>
    <row r="729" spans="1:11" hidden="1" x14ac:dyDescent="0.35">
      <c r="A729" t="str">
        <f>references_description!B$36</f>
        <v>MEY/WIL2008</v>
      </c>
      <c r="B729">
        <v>7</v>
      </c>
      <c r="C729">
        <v>65</v>
      </c>
      <c r="D729" t="str">
        <f>references!G$5</f>
        <v>SiO2(am)</v>
      </c>
      <c r="E729" t="str">
        <f>references_description!G$42</f>
        <v>NaCl</v>
      </c>
      <c r="F729" t="str">
        <f>references_description!H$42</f>
        <v>CaCl2</v>
      </c>
      <c r="H729">
        <v>0.12295</v>
      </c>
      <c r="I729">
        <v>1.50116</v>
      </c>
      <c r="K729">
        <v>7.7565000000000002E-4</v>
      </c>
    </row>
    <row r="730" spans="1:11" hidden="1" x14ac:dyDescent="0.35">
      <c r="A730" t="str">
        <f>references_description!B$36</f>
        <v>MEY/WIL2008</v>
      </c>
      <c r="B730">
        <v>8</v>
      </c>
      <c r="C730">
        <v>65</v>
      </c>
      <c r="D730" t="str">
        <f>references!G$5</f>
        <v>SiO2(am)</v>
      </c>
      <c r="E730" t="str">
        <f>references_description!G$42</f>
        <v>NaCl</v>
      </c>
      <c r="F730" t="str">
        <f>references_description!H$42</f>
        <v>CaCl2</v>
      </c>
      <c r="H730">
        <v>0.26433000000000001</v>
      </c>
      <c r="I730">
        <v>1.7522</v>
      </c>
      <c r="K730">
        <v>5.0480999999999996E-4</v>
      </c>
    </row>
    <row r="731" spans="1:11" hidden="1" x14ac:dyDescent="0.35">
      <c r="A731" t="str">
        <f>references_description!B$36</f>
        <v>MEY/WIL2008</v>
      </c>
      <c r="B731">
        <v>9</v>
      </c>
      <c r="C731">
        <v>65</v>
      </c>
      <c r="D731" t="str">
        <f>references!G$5</f>
        <v>SiO2(am)</v>
      </c>
      <c r="E731" t="str">
        <f>references_description!G$42</f>
        <v>NaCl</v>
      </c>
      <c r="F731" t="str">
        <f>references_description!H$42</f>
        <v>CaCl2</v>
      </c>
      <c r="H731">
        <v>0.11253000000000001</v>
      </c>
      <c r="I731">
        <v>2.03945</v>
      </c>
      <c r="K731">
        <v>4.3899999999999999E-4</v>
      </c>
    </row>
    <row r="732" spans="1:11" hidden="1" x14ac:dyDescent="0.35">
      <c r="A732" t="str">
        <f>references_description!B$36</f>
        <v>MEY/WIL2008</v>
      </c>
      <c r="B732">
        <v>10</v>
      </c>
      <c r="C732">
        <v>65</v>
      </c>
      <c r="D732" t="str">
        <f>references!G$5</f>
        <v>SiO2(am)</v>
      </c>
      <c r="E732" t="str">
        <f>references_description!G$42</f>
        <v>NaCl</v>
      </c>
      <c r="F732" t="str">
        <f>references_description!H$42</f>
        <v>CaCl2</v>
      </c>
      <c r="H732">
        <v>0.72496000000000005</v>
      </c>
      <c r="I732">
        <v>0.38873000000000002</v>
      </c>
      <c r="K732">
        <v>1.25687E-3</v>
      </c>
    </row>
    <row r="733" spans="1:11" hidden="1" x14ac:dyDescent="0.35">
      <c r="A733" t="str">
        <f>references_description!B$36</f>
        <v>MEY/WIL2008</v>
      </c>
      <c r="B733">
        <v>11</v>
      </c>
      <c r="C733">
        <v>65</v>
      </c>
      <c r="D733" t="str">
        <f>references!G$5</f>
        <v>SiO2(am)</v>
      </c>
      <c r="E733" t="str">
        <f>references_description!G$42</f>
        <v>NaCl</v>
      </c>
      <c r="F733" t="str">
        <f>references_description!H$42</f>
        <v>CaCl2</v>
      </c>
      <c r="H733">
        <v>0.54368000000000005</v>
      </c>
      <c r="I733">
        <v>0.39590999999999998</v>
      </c>
      <c r="K733">
        <v>1.5063100000000001E-3</v>
      </c>
    </row>
    <row r="734" spans="1:11" hidden="1" x14ac:dyDescent="0.35">
      <c r="A734" t="str">
        <f>references_description!B$36</f>
        <v>MEY/WIL2008</v>
      </c>
      <c r="B734">
        <v>12</v>
      </c>
      <c r="C734">
        <v>65</v>
      </c>
      <c r="D734" t="str">
        <f>references!G$5</f>
        <v>SiO2(am)</v>
      </c>
      <c r="E734" t="str">
        <f>references_description!G$42</f>
        <v>NaCl</v>
      </c>
      <c r="F734" t="str">
        <f>references_description!H$42</f>
        <v>CaCl2</v>
      </c>
      <c r="H734">
        <v>0.37998999999999999</v>
      </c>
      <c r="I734">
        <v>0.32155</v>
      </c>
      <c r="K734">
        <v>1.94159E-3</v>
      </c>
    </row>
    <row r="735" spans="1:11" hidden="1" x14ac:dyDescent="0.35">
      <c r="A735" t="str">
        <f>references_description!B$36</f>
        <v>MEY/WIL2008</v>
      </c>
      <c r="B735">
        <v>13</v>
      </c>
      <c r="C735">
        <v>65</v>
      </c>
      <c r="D735" t="str">
        <f>references!G$5</f>
        <v>SiO2(am)</v>
      </c>
      <c r="E735" t="str">
        <f>references_description!G$42</f>
        <v>NaCl</v>
      </c>
      <c r="F735" t="str">
        <f>references_description!H$42</f>
        <v>CaCl2</v>
      </c>
      <c r="H735">
        <v>0.14374000000000001</v>
      </c>
      <c r="I735">
        <v>0.35403000000000001</v>
      </c>
      <c r="K735">
        <v>2.3763600000000001E-3</v>
      </c>
    </row>
    <row r="736" spans="1:11" hidden="1" x14ac:dyDescent="0.35">
      <c r="A736" t="str">
        <f>references_description!B$36</f>
        <v>MEY/WIL2008</v>
      </c>
      <c r="B736">
        <v>14</v>
      </c>
      <c r="C736">
        <v>65</v>
      </c>
      <c r="D736" t="str">
        <f>references!G$5</f>
        <v>SiO2(am)</v>
      </c>
      <c r="E736" t="str">
        <f>references_description!G$42</f>
        <v>NaCl</v>
      </c>
      <c r="F736" t="str">
        <f>references_description!H$42</f>
        <v>CaCl2</v>
      </c>
      <c r="H736">
        <v>0.64792000000000005</v>
      </c>
      <c r="I736">
        <v>0.57642000000000004</v>
      </c>
      <c r="K736">
        <v>1.0722800000000001E-3</v>
      </c>
    </row>
    <row r="737" spans="1:11" hidden="1" x14ac:dyDescent="0.35">
      <c r="A737" t="str">
        <f>references_description!B$36</f>
        <v>MEY/WIL2008</v>
      </c>
      <c r="B737">
        <v>15</v>
      </c>
      <c r="C737">
        <v>65</v>
      </c>
      <c r="D737" t="str">
        <f>references!G$5</f>
        <v>SiO2(am)</v>
      </c>
      <c r="E737" t="str">
        <f>references_description!G$42</f>
        <v>NaCl</v>
      </c>
      <c r="F737" t="str">
        <f>references_description!H$42</f>
        <v>CaCl2</v>
      </c>
      <c r="H737">
        <v>0.44784000000000002</v>
      </c>
      <c r="I737">
        <v>0.60368999999999995</v>
      </c>
      <c r="K737">
        <v>1.3620699999999999E-3</v>
      </c>
    </row>
    <row r="738" spans="1:11" hidden="1" x14ac:dyDescent="0.35">
      <c r="A738" t="str">
        <f>references_description!B$36</f>
        <v>MEY/WIL2008</v>
      </c>
      <c r="B738">
        <v>16</v>
      </c>
      <c r="C738">
        <v>65</v>
      </c>
      <c r="D738" t="str">
        <f>references!G$5</f>
        <v>SiO2(am)</v>
      </c>
      <c r="E738" t="str">
        <f>references_description!G$42</f>
        <v>NaCl</v>
      </c>
      <c r="F738" t="str">
        <f>references_description!H$42</f>
        <v>CaCl2</v>
      </c>
      <c r="H738">
        <v>0.22883999999999999</v>
      </c>
      <c r="I738">
        <v>0.64019000000000004</v>
      </c>
      <c r="K738">
        <v>1.6771500000000001E-3</v>
      </c>
    </row>
    <row r="739" spans="1:11" hidden="1" x14ac:dyDescent="0.35">
      <c r="A739" t="str">
        <f>references_description!B$36</f>
        <v>MEY/WIL2008</v>
      </c>
      <c r="B739">
        <v>17</v>
      </c>
      <c r="C739">
        <v>65</v>
      </c>
      <c r="D739" t="str">
        <f>references!G$5</f>
        <v>SiO2(am)</v>
      </c>
      <c r="E739" t="str">
        <f>references_description!G$42</f>
        <v>NaCl</v>
      </c>
      <c r="F739" t="str">
        <f>references_description!H$42</f>
        <v>CaCl2</v>
      </c>
      <c r="H739">
        <v>0.53813</v>
      </c>
      <c r="I739">
        <v>0.90314000000000005</v>
      </c>
      <c r="K739">
        <v>9.0479999999999998E-4</v>
      </c>
    </row>
    <row r="740" spans="1:11" hidden="1" x14ac:dyDescent="0.35">
      <c r="A740" t="str">
        <f>references_description!B$36</f>
        <v>MEY/WIL2008</v>
      </c>
      <c r="B740">
        <v>1</v>
      </c>
      <c r="C740">
        <v>65</v>
      </c>
      <c r="D740" t="str">
        <f>references!G$5</f>
        <v>SiO2(am)</v>
      </c>
      <c r="E740" t="str">
        <f>references_description!G$43</f>
        <v>KCl</v>
      </c>
      <c r="F740" t="str">
        <f>references_description!H$43</f>
        <v>CaCl2</v>
      </c>
      <c r="H740">
        <v>0.72109000000000001</v>
      </c>
      <c r="I740">
        <v>0.28805999999999998</v>
      </c>
      <c r="K740">
        <v>1.8656899999999999E-3</v>
      </c>
    </row>
    <row r="741" spans="1:11" hidden="1" x14ac:dyDescent="0.35">
      <c r="A741" t="str">
        <f>references_description!B$36</f>
        <v>MEY/WIL2008</v>
      </c>
      <c r="B741">
        <v>2</v>
      </c>
      <c r="C741">
        <v>65</v>
      </c>
      <c r="D741" t="str">
        <f>references!G$5</f>
        <v>SiO2(am)</v>
      </c>
      <c r="E741" t="str">
        <f>references_description!G$43</f>
        <v>KCl</v>
      </c>
      <c r="F741" t="str">
        <f>references_description!H$43</f>
        <v>CaCl2</v>
      </c>
      <c r="H741">
        <v>0.35441</v>
      </c>
      <c r="I741">
        <v>0.61331000000000002</v>
      </c>
      <c r="K741">
        <v>1.7279400000000001E-3</v>
      </c>
    </row>
    <row r="742" spans="1:11" hidden="1" x14ac:dyDescent="0.35">
      <c r="A742" t="str">
        <f>references_description!B$36</f>
        <v>MEY/WIL2008</v>
      </c>
      <c r="B742">
        <v>3</v>
      </c>
      <c r="C742">
        <v>65</v>
      </c>
      <c r="D742" t="str">
        <f>references!G$5</f>
        <v>SiO2(am)</v>
      </c>
      <c r="E742" t="str">
        <f>references_description!G$43</f>
        <v>KCl</v>
      </c>
      <c r="F742" t="str">
        <f>references_description!H$43</f>
        <v>CaCl2</v>
      </c>
      <c r="H742">
        <v>0.23008999999999999</v>
      </c>
      <c r="I742">
        <v>0.62773999999999996</v>
      </c>
      <c r="K742">
        <v>1.8210100000000001E-3</v>
      </c>
    </row>
    <row r="743" spans="1:11" hidden="1" x14ac:dyDescent="0.35">
      <c r="A743" t="str">
        <f>references_description!B$36</f>
        <v>MEY/WIL2008</v>
      </c>
      <c r="B743">
        <v>4</v>
      </c>
      <c r="C743">
        <v>65</v>
      </c>
      <c r="D743" t="str">
        <f>references!G$5</f>
        <v>SiO2(am)</v>
      </c>
      <c r="E743" t="str">
        <f>references_description!G$43</f>
        <v>KCl</v>
      </c>
      <c r="F743" t="str">
        <f>references_description!H$43</f>
        <v>CaCl2</v>
      </c>
      <c r="H743">
        <v>0.12081</v>
      </c>
      <c r="I743">
        <v>0.67318999999999996</v>
      </c>
      <c r="K743">
        <v>1.8877500000000001E-3</v>
      </c>
    </row>
    <row r="744" spans="1:11" hidden="1" x14ac:dyDescent="0.35">
      <c r="A744" t="str">
        <f>references_description!B$36</f>
        <v>MEY/WIL2008</v>
      </c>
      <c r="B744">
        <v>5</v>
      </c>
      <c r="C744">
        <v>65</v>
      </c>
      <c r="D744" t="str">
        <f>references!G$5</f>
        <v>SiO2(am)</v>
      </c>
      <c r="E744" t="str">
        <f>references_description!G$43</f>
        <v>KCl</v>
      </c>
      <c r="F744" t="str">
        <f>references_description!H$43</f>
        <v>CaCl2</v>
      </c>
      <c r="H744">
        <v>0.42799999999999999</v>
      </c>
      <c r="I744">
        <v>0.89449999999999996</v>
      </c>
      <c r="K744">
        <v>1.19198E-3</v>
      </c>
    </row>
    <row r="745" spans="1:11" hidden="1" x14ac:dyDescent="0.35">
      <c r="A745" t="str">
        <f>references_description!B$36</f>
        <v>MEY/WIL2008</v>
      </c>
      <c r="B745">
        <v>6</v>
      </c>
      <c r="C745">
        <v>65</v>
      </c>
      <c r="D745" t="str">
        <f>references!G$5</f>
        <v>SiO2(am)</v>
      </c>
      <c r="E745" t="str">
        <f>references_description!G$43</f>
        <v>KCl</v>
      </c>
      <c r="F745" t="str">
        <f>references_description!H$43</f>
        <v>CaCl2</v>
      </c>
      <c r="H745">
        <v>0.34178999999999998</v>
      </c>
      <c r="I745">
        <v>0.89632000000000001</v>
      </c>
      <c r="K745">
        <v>1.2703E-3</v>
      </c>
    </row>
    <row r="746" spans="1:11" hidden="1" x14ac:dyDescent="0.35">
      <c r="A746" t="str">
        <f>references_description!B$36</f>
        <v>MEY/WIL2008</v>
      </c>
      <c r="B746">
        <v>7</v>
      </c>
      <c r="C746">
        <v>65</v>
      </c>
      <c r="D746" t="str">
        <f>references!G$5</f>
        <v>SiO2(am)</v>
      </c>
      <c r="E746" t="str">
        <f>references_description!G$43</f>
        <v>KCl</v>
      </c>
      <c r="F746" t="str">
        <f>references_description!H$43</f>
        <v>CaCl2</v>
      </c>
      <c r="H746">
        <v>0.23805999999999999</v>
      </c>
      <c r="I746">
        <v>0.93274999999999997</v>
      </c>
      <c r="K746">
        <v>1.3137800000000001E-3</v>
      </c>
    </row>
    <row r="747" spans="1:11" hidden="1" x14ac:dyDescent="0.35">
      <c r="A747" t="str">
        <f>references_description!B$36</f>
        <v>MEY/WIL2008</v>
      </c>
      <c r="B747">
        <v>8</v>
      </c>
      <c r="C747">
        <v>65</v>
      </c>
      <c r="D747" t="str">
        <f>references!G$5</f>
        <v>SiO2(am)</v>
      </c>
      <c r="E747" t="str">
        <f>references_description!G$43</f>
        <v>KCl</v>
      </c>
      <c r="F747" t="str">
        <f>references_description!H$43</f>
        <v>CaCl2</v>
      </c>
      <c r="H747">
        <v>0.1201</v>
      </c>
      <c r="I747">
        <v>0.94132000000000005</v>
      </c>
      <c r="K747">
        <v>1.4169600000000001E-3</v>
      </c>
    </row>
    <row r="748" spans="1:11" hidden="1" x14ac:dyDescent="0.35">
      <c r="A748" t="str">
        <f>references_description!B$36</f>
        <v>MEY/WIL2008</v>
      </c>
      <c r="B748">
        <v>9</v>
      </c>
      <c r="C748">
        <v>65</v>
      </c>
      <c r="D748" t="str">
        <f>references!G$5</f>
        <v>SiO2(am)</v>
      </c>
      <c r="E748" t="str">
        <f>references_description!G$43</f>
        <v>KCl</v>
      </c>
      <c r="F748" t="str">
        <f>references_description!H$43</f>
        <v>CaCl2</v>
      </c>
      <c r="H748">
        <v>0.33365</v>
      </c>
      <c r="I748">
        <v>1.1790499999999999</v>
      </c>
      <c r="K748">
        <v>9.8313000000000003E-4</v>
      </c>
    </row>
    <row r="749" spans="1:11" hidden="1" x14ac:dyDescent="0.35">
      <c r="A749" t="str">
        <f>references_description!B$36</f>
        <v>MEY/WIL2008</v>
      </c>
      <c r="B749">
        <v>10</v>
      </c>
      <c r="C749">
        <v>65</v>
      </c>
      <c r="D749" t="str">
        <f>references!G$5</f>
        <v>SiO2(am)</v>
      </c>
      <c r="E749" t="str">
        <f>references_description!G$43</f>
        <v>KCl</v>
      </c>
      <c r="F749" t="str">
        <f>references_description!H$43</f>
        <v>CaCl2</v>
      </c>
      <c r="H749">
        <v>0.22034000000000001</v>
      </c>
      <c r="I749">
        <v>1.2216100000000001</v>
      </c>
      <c r="K749">
        <v>1.0202399999999999E-3</v>
      </c>
    </row>
    <row r="750" spans="1:11" hidden="1" x14ac:dyDescent="0.35">
      <c r="A750" t="str">
        <f>references_description!B$36</f>
        <v>MEY/WIL2008</v>
      </c>
      <c r="B750">
        <v>11</v>
      </c>
      <c r="C750">
        <v>65</v>
      </c>
      <c r="D750" t="str">
        <f>references!G$5</f>
        <v>SiO2(am)</v>
      </c>
      <c r="E750" t="str">
        <f>references_description!G$43</f>
        <v>KCl</v>
      </c>
      <c r="F750" t="str">
        <f>references_description!H$43</f>
        <v>CaCl2</v>
      </c>
      <c r="H750">
        <v>0.1346</v>
      </c>
      <c r="I750">
        <v>1.2364599999999999</v>
      </c>
      <c r="K750">
        <v>1.0313200000000001E-3</v>
      </c>
    </row>
    <row r="751" spans="1:11" hidden="1" x14ac:dyDescent="0.35">
      <c r="A751" t="str">
        <f>references_description!B$36</f>
        <v>MEY/WIL2008</v>
      </c>
      <c r="B751">
        <v>12</v>
      </c>
      <c r="C751">
        <v>65</v>
      </c>
      <c r="D751" t="str">
        <f>references!G$5</f>
        <v>SiO2(am)</v>
      </c>
      <c r="E751" t="str">
        <f>references_description!G$43</f>
        <v>KCl</v>
      </c>
      <c r="F751" t="str">
        <f>references_description!H$43</f>
        <v>CaCl2</v>
      </c>
      <c r="H751">
        <v>0.62856000000000001</v>
      </c>
      <c r="I751">
        <v>0.31025000000000003</v>
      </c>
      <c r="K751">
        <v>1.9003100000000001E-3</v>
      </c>
    </row>
    <row r="752" spans="1:11" hidden="1" x14ac:dyDescent="0.35">
      <c r="A752" t="str">
        <f>references_description!B$36</f>
        <v>MEY/WIL2008</v>
      </c>
      <c r="B752">
        <v>13</v>
      </c>
      <c r="C752">
        <v>65</v>
      </c>
      <c r="D752" t="str">
        <f>references!G$5</f>
        <v>SiO2(am)</v>
      </c>
      <c r="E752" t="str">
        <f>references_description!G$43</f>
        <v>KCl</v>
      </c>
      <c r="F752" t="str">
        <f>references_description!H$43</f>
        <v>CaCl2</v>
      </c>
      <c r="H752">
        <v>0.22020000000000001</v>
      </c>
      <c r="I752">
        <v>1.4769699999999999</v>
      </c>
      <c r="K752">
        <v>7.3548999999999999E-4</v>
      </c>
    </row>
    <row r="753" spans="1:11" hidden="1" x14ac:dyDescent="0.35">
      <c r="A753" t="str">
        <f>references_description!B$36</f>
        <v>MEY/WIL2008</v>
      </c>
      <c r="B753">
        <v>14</v>
      </c>
      <c r="C753">
        <v>65</v>
      </c>
      <c r="D753" t="str">
        <f>references!G$5</f>
        <v>SiO2(am)</v>
      </c>
      <c r="E753" t="str">
        <f>references_description!G$43</f>
        <v>KCl</v>
      </c>
      <c r="F753" t="str">
        <f>references_description!H$43</f>
        <v>CaCl2</v>
      </c>
      <c r="H753">
        <v>0.11339</v>
      </c>
      <c r="I753">
        <v>1.8049900000000001</v>
      </c>
      <c r="K753">
        <v>5.6437999999999996E-4</v>
      </c>
    </row>
    <row r="754" spans="1:11" hidden="1" x14ac:dyDescent="0.35">
      <c r="A754" t="str">
        <f>references_description!B$36</f>
        <v>MEY/WIL2008</v>
      </c>
      <c r="B754">
        <v>15</v>
      </c>
      <c r="C754">
        <v>65</v>
      </c>
      <c r="D754" t="str">
        <f>references!G$5</f>
        <v>SiO2(am)</v>
      </c>
      <c r="E754" t="str">
        <f>references_description!G$43</f>
        <v>KCl</v>
      </c>
      <c r="F754" t="str">
        <f>references_description!H$43</f>
        <v>CaCl2</v>
      </c>
      <c r="H754">
        <v>0.54691999999999996</v>
      </c>
      <c r="I754">
        <v>0.30323</v>
      </c>
      <c r="K754">
        <v>2.0301500000000001E-3</v>
      </c>
    </row>
    <row r="755" spans="1:11" hidden="1" x14ac:dyDescent="0.35">
      <c r="A755" t="str">
        <f>references_description!B$36</f>
        <v>MEY/WIL2008</v>
      </c>
      <c r="B755">
        <v>16</v>
      </c>
      <c r="C755">
        <v>65</v>
      </c>
      <c r="D755" t="str">
        <f>references!G$5</f>
        <v>SiO2(am)</v>
      </c>
      <c r="E755" t="str">
        <f>references_description!G$43</f>
        <v>KCl</v>
      </c>
      <c r="F755" t="str">
        <f>references_description!H$43</f>
        <v>CaCl2</v>
      </c>
      <c r="H755">
        <v>0.44729000000000002</v>
      </c>
      <c r="I755">
        <v>0.31403999999999999</v>
      </c>
      <c r="K755">
        <v>1.82106E-3</v>
      </c>
    </row>
    <row r="756" spans="1:11" hidden="1" x14ac:dyDescent="0.35">
      <c r="A756" t="str">
        <f>references_description!B$36</f>
        <v>MEY/WIL2008</v>
      </c>
      <c r="B756">
        <v>17</v>
      </c>
      <c r="C756">
        <v>65</v>
      </c>
      <c r="D756" t="str">
        <f>references!G$5</f>
        <v>SiO2(am)</v>
      </c>
      <c r="E756" t="str">
        <f>references_description!G$43</f>
        <v>KCl</v>
      </c>
      <c r="F756" t="str">
        <f>references_description!H$43</f>
        <v>CaCl2</v>
      </c>
      <c r="H756">
        <v>0.34139999999999998</v>
      </c>
      <c r="I756">
        <v>0.32579999999999998</v>
      </c>
      <c r="K756">
        <v>2.2840600000000001E-3</v>
      </c>
    </row>
    <row r="757" spans="1:11" hidden="1" x14ac:dyDescent="0.35">
      <c r="A757" t="str">
        <f>references_description!B$36</f>
        <v>MEY/WIL2008</v>
      </c>
      <c r="B757">
        <v>18</v>
      </c>
      <c r="C757">
        <v>65</v>
      </c>
      <c r="D757" t="str">
        <f>references!G$5</f>
        <v>SiO2(am)</v>
      </c>
      <c r="E757" t="str">
        <f>references_description!G$43</f>
        <v>KCl</v>
      </c>
      <c r="F757" t="str">
        <f>references_description!H$43</f>
        <v>CaCl2</v>
      </c>
      <c r="H757">
        <v>0.23696999999999999</v>
      </c>
      <c r="I757">
        <v>0.32750000000000001</v>
      </c>
      <c r="K757">
        <v>2.4664700000000001E-3</v>
      </c>
    </row>
    <row r="758" spans="1:11" hidden="1" x14ac:dyDescent="0.35">
      <c r="A758" t="str">
        <f>references_description!B$36</f>
        <v>MEY/WIL2008</v>
      </c>
      <c r="B758">
        <v>19</v>
      </c>
      <c r="C758">
        <v>65</v>
      </c>
      <c r="D758" t="str">
        <f>references!G$5</f>
        <v>SiO2(am)</v>
      </c>
      <c r="E758" t="str">
        <f>references_description!G$43</f>
        <v>KCl</v>
      </c>
      <c r="F758" t="str">
        <f>references_description!H$43</f>
        <v>CaCl2</v>
      </c>
      <c r="H758">
        <v>0.12012</v>
      </c>
      <c r="I758">
        <v>0.32451999999999998</v>
      </c>
      <c r="K758">
        <v>2.6459500000000002E-3</v>
      </c>
    </row>
    <row r="759" spans="1:11" hidden="1" x14ac:dyDescent="0.35">
      <c r="A759" t="str">
        <f>references_description!B$36</f>
        <v>MEY/WIL2008</v>
      </c>
      <c r="B759">
        <v>20</v>
      </c>
      <c r="C759">
        <v>65</v>
      </c>
      <c r="D759" t="str">
        <f>references!G$5</f>
        <v>SiO2(am)</v>
      </c>
      <c r="E759" t="str">
        <f>references_description!G$43</f>
        <v>KCl</v>
      </c>
      <c r="F759" t="str">
        <f>references_description!H$43</f>
        <v>CaCl2</v>
      </c>
      <c r="H759">
        <v>0.53220999999999996</v>
      </c>
      <c r="I759">
        <v>0.59013000000000004</v>
      </c>
      <c r="K759">
        <v>1.5458900000000001E-3</v>
      </c>
    </row>
    <row r="760" spans="1:11" hidden="1" x14ac:dyDescent="0.35">
      <c r="A760" t="str">
        <f>references_description!B$36</f>
        <v>MEY/WIL2008</v>
      </c>
      <c r="B760">
        <v>21</v>
      </c>
      <c r="C760">
        <v>65</v>
      </c>
      <c r="D760" t="str">
        <f>references!G$5</f>
        <v>SiO2(am)</v>
      </c>
      <c r="E760" t="str">
        <f>references_description!G$43</f>
        <v>KCl</v>
      </c>
      <c r="F760" t="str">
        <f>references_description!H$43</f>
        <v>CaCl2</v>
      </c>
      <c r="H760">
        <v>0.43371999999999999</v>
      </c>
      <c r="I760">
        <v>0.60938000000000003</v>
      </c>
      <c r="K760">
        <v>1.62144E-3</v>
      </c>
    </row>
    <row r="761" spans="1:11" hidden="1" x14ac:dyDescent="0.35">
      <c r="A761" t="str">
        <f>references_description!B$36</f>
        <v>MEY/WIL2008</v>
      </c>
      <c r="B761">
        <v>1</v>
      </c>
      <c r="C761">
        <v>85</v>
      </c>
      <c r="D761" t="str">
        <f>references!G$5</f>
        <v>SiO2(am)</v>
      </c>
      <c r="E761" t="str">
        <f>references_description!G$43</f>
        <v>KCl</v>
      </c>
      <c r="F761" t="str">
        <f>references_description!H$43</f>
        <v>CaCl2</v>
      </c>
      <c r="H761">
        <v>0.72109000000000001</v>
      </c>
      <c r="I761">
        <v>0.28805999999999998</v>
      </c>
      <c r="K761">
        <v>2.53054E-3</v>
      </c>
    </row>
    <row r="762" spans="1:11" hidden="1" x14ac:dyDescent="0.35">
      <c r="A762" t="str">
        <f>references_description!B$36</f>
        <v>MEY/WIL2008</v>
      </c>
      <c r="B762">
        <v>2</v>
      </c>
      <c r="C762">
        <v>85</v>
      </c>
      <c r="D762" t="str">
        <f>references!G$5</f>
        <v>SiO2(am)</v>
      </c>
      <c r="E762" t="str">
        <f>references_description!G$43</f>
        <v>KCl</v>
      </c>
      <c r="F762" t="str">
        <f>references_description!H$43</f>
        <v>CaCl2</v>
      </c>
      <c r="H762">
        <v>0.35441</v>
      </c>
      <c r="I762">
        <v>0.61331000000000002</v>
      </c>
      <c r="K762">
        <v>2.26238E-3</v>
      </c>
    </row>
    <row r="763" spans="1:11" hidden="1" x14ac:dyDescent="0.35">
      <c r="A763" t="str">
        <f>references_description!B$36</f>
        <v>MEY/WIL2008</v>
      </c>
      <c r="B763">
        <v>3</v>
      </c>
      <c r="C763">
        <v>85</v>
      </c>
      <c r="D763" t="str">
        <f>references!G$5</f>
        <v>SiO2(am)</v>
      </c>
      <c r="E763" t="str">
        <f>references_description!G$43</f>
        <v>KCl</v>
      </c>
      <c r="F763" t="str">
        <f>references_description!H$43</f>
        <v>CaCl2</v>
      </c>
      <c r="H763">
        <v>0.23008999999999999</v>
      </c>
      <c r="I763">
        <v>0.62773999999999996</v>
      </c>
      <c r="K763">
        <v>2.4645100000000001E-3</v>
      </c>
    </row>
    <row r="764" spans="1:11" hidden="1" x14ac:dyDescent="0.35">
      <c r="A764" t="str">
        <f>references_description!B$36</f>
        <v>MEY/WIL2008</v>
      </c>
      <c r="B764">
        <v>4</v>
      </c>
      <c r="C764">
        <v>85</v>
      </c>
      <c r="D764" t="str">
        <f>references!G$5</f>
        <v>SiO2(am)</v>
      </c>
      <c r="E764" t="str">
        <f>references_description!G$43</f>
        <v>KCl</v>
      </c>
      <c r="F764" t="str">
        <f>references_description!H$43</f>
        <v>CaCl2</v>
      </c>
      <c r="H764">
        <v>0.12081</v>
      </c>
      <c r="I764">
        <v>0.67318999999999996</v>
      </c>
      <c r="K764">
        <v>2.5452600000000001E-3</v>
      </c>
    </row>
    <row r="765" spans="1:11" hidden="1" x14ac:dyDescent="0.35">
      <c r="A765" t="str">
        <f>references_description!B$36</f>
        <v>MEY/WIL2008</v>
      </c>
      <c r="B765">
        <v>5</v>
      </c>
      <c r="C765">
        <v>85</v>
      </c>
      <c r="D765" t="str">
        <f>references!G$5</f>
        <v>SiO2(am)</v>
      </c>
      <c r="E765" t="str">
        <f>references_description!G$43</f>
        <v>KCl</v>
      </c>
      <c r="F765" t="str">
        <f>references_description!H$43</f>
        <v>CaCl2</v>
      </c>
      <c r="H765">
        <v>0.42799999999999999</v>
      </c>
      <c r="I765">
        <v>0.89449999999999996</v>
      </c>
      <c r="K765">
        <v>1.5760399999999999E-3</v>
      </c>
    </row>
    <row r="766" spans="1:11" hidden="1" x14ac:dyDescent="0.35">
      <c r="A766" t="str">
        <f>references_description!B$36</f>
        <v>MEY/WIL2008</v>
      </c>
      <c r="B766">
        <v>6</v>
      </c>
      <c r="C766">
        <v>85</v>
      </c>
      <c r="D766" t="str">
        <f>references!G$5</f>
        <v>SiO2(am)</v>
      </c>
      <c r="E766" t="str">
        <f>references_description!G$43</f>
        <v>KCl</v>
      </c>
      <c r="F766" t="str">
        <f>references_description!H$43</f>
        <v>CaCl2</v>
      </c>
      <c r="H766">
        <v>0.34178999999999998</v>
      </c>
      <c r="I766">
        <v>0.89632000000000001</v>
      </c>
      <c r="K766">
        <v>1.67242E-3</v>
      </c>
    </row>
    <row r="767" spans="1:11" hidden="1" x14ac:dyDescent="0.35">
      <c r="A767" t="str">
        <f>references_description!B$36</f>
        <v>MEY/WIL2008</v>
      </c>
      <c r="B767">
        <v>7</v>
      </c>
      <c r="C767">
        <v>85</v>
      </c>
      <c r="D767" t="str">
        <f>references!G$5</f>
        <v>SiO2(am)</v>
      </c>
      <c r="E767" t="str">
        <f>references_description!G$43</f>
        <v>KCl</v>
      </c>
      <c r="F767" t="str">
        <f>references_description!H$43</f>
        <v>CaCl2</v>
      </c>
      <c r="H767">
        <v>0.23805999999999999</v>
      </c>
      <c r="I767">
        <v>0.93274999999999997</v>
      </c>
      <c r="K767">
        <v>1.78703E-3</v>
      </c>
    </row>
    <row r="768" spans="1:11" hidden="1" x14ac:dyDescent="0.35">
      <c r="A768" t="str">
        <f>references_description!B$36</f>
        <v>MEY/WIL2008</v>
      </c>
      <c r="B768">
        <v>8</v>
      </c>
      <c r="C768">
        <v>85</v>
      </c>
      <c r="D768" t="str">
        <f>references!G$5</f>
        <v>SiO2(am)</v>
      </c>
      <c r="E768" t="str">
        <f>references_description!G$43</f>
        <v>KCl</v>
      </c>
      <c r="F768" t="str">
        <f>references_description!H$43</f>
        <v>CaCl2</v>
      </c>
      <c r="H768">
        <v>0.1201</v>
      </c>
      <c r="I768">
        <v>0.94132000000000005</v>
      </c>
      <c r="K768">
        <v>1.90675E-3</v>
      </c>
    </row>
    <row r="769" spans="1:11" hidden="1" x14ac:dyDescent="0.35">
      <c r="A769" t="str">
        <f>references_description!B$36</f>
        <v>MEY/WIL2008</v>
      </c>
      <c r="B769">
        <v>9</v>
      </c>
      <c r="C769">
        <v>85</v>
      </c>
      <c r="D769" t="str">
        <f>references!G$5</f>
        <v>SiO2(am)</v>
      </c>
      <c r="E769" t="str">
        <f>references_description!G$43</f>
        <v>KCl</v>
      </c>
      <c r="F769" t="str">
        <f>references_description!H$43</f>
        <v>CaCl2</v>
      </c>
      <c r="H769">
        <v>0.33365</v>
      </c>
      <c r="I769">
        <v>1.1790499999999999</v>
      </c>
      <c r="K769">
        <v>1.2858399999999999E-3</v>
      </c>
    </row>
    <row r="770" spans="1:11" hidden="1" x14ac:dyDescent="0.35">
      <c r="A770" t="str">
        <f>references_description!B$36</f>
        <v>MEY/WIL2008</v>
      </c>
      <c r="B770">
        <v>10</v>
      </c>
      <c r="C770">
        <v>85</v>
      </c>
      <c r="D770" t="str">
        <f>references!G$5</f>
        <v>SiO2(am)</v>
      </c>
      <c r="E770" t="str">
        <f>references_description!G$43</f>
        <v>KCl</v>
      </c>
      <c r="F770" t="str">
        <f>references_description!H$43</f>
        <v>CaCl2</v>
      </c>
      <c r="H770">
        <v>0.22034000000000001</v>
      </c>
      <c r="I770">
        <v>1.2216100000000001</v>
      </c>
      <c r="K770">
        <v>1.31039E-3</v>
      </c>
    </row>
    <row r="771" spans="1:11" hidden="1" x14ac:dyDescent="0.35">
      <c r="A771" t="str">
        <f>references_description!B$36</f>
        <v>MEY/WIL2008</v>
      </c>
      <c r="B771">
        <v>11</v>
      </c>
      <c r="C771">
        <v>85</v>
      </c>
      <c r="D771" t="str">
        <f>references!G$5</f>
        <v>SiO2(am)</v>
      </c>
      <c r="E771" t="str">
        <f>references_description!G$43</f>
        <v>KCl</v>
      </c>
      <c r="F771" t="str">
        <f>references_description!H$43</f>
        <v>CaCl2</v>
      </c>
      <c r="H771">
        <v>0.1346</v>
      </c>
      <c r="I771">
        <v>1.2364599999999999</v>
      </c>
      <c r="K771">
        <v>1.37809E-3</v>
      </c>
    </row>
    <row r="772" spans="1:11" hidden="1" x14ac:dyDescent="0.35">
      <c r="A772" t="str">
        <f>references_description!B$36</f>
        <v>MEY/WIL2008</v>
      </c>
      <c r="B772">
        <v>12</v>
      </c>
      <c r="C772">
        <v>85</v>
      </c>
      <c r="D772" t="str">
        <f>references!G$5</f>
        <v>SiO2(am)</v>
      </c>
      <c r="E772" t="str">
        <f>references_description!G$43</f>
        <v>KCl</v>
      </c>
      <c r="F772" t="str">
        <f>references_description!H$43</f>
        <v>CaCl2</v>
      </c>
      <c r="H772">
        <v>0.62856000000000001</v>
      </c>
      <c r="I772">
        <v>0.31025000000000003</v>
      </c>
      <c r="K772">
        <v>2.6204000000000002E-3</v>
      </c>
    </row>
    <row r="773" spans="1:11" hidden="1" x14ac:dyDescent="0.35">
      <c r="A773" t="str">
        <f>references_description!B$36</f>
        <v>MEY/WIL2008</v>
      </c>
      <c r="B773">
        <v>13</v>
      </c>
      <c r="C773">
        <v>85</v>
      </c>
      <c r="D773" t="str">
        <f>references!G$5</f>
        <v>SiO2(am)</v>
      </c>
      <c r="E773" t="str">
        <f>references_description!G$43</f>
        <v>KCl</v>
      </c>
      <c r="F773" t="str">
        <f>references_description!H$43</f>
        <v>CaCl2</v>
      </c>
      <c r="H773">
        <v>0.22020000000000001</v>
      </c>
      <c r="I773">
        <v>1.4769699999999999</v>
      </c>
      <c r="K773">
        <v>9.8879000000000002E-4</v>
      </c>
    </row>
    <row r="774" spans="1:11" hidden="1" x14ac:dyDescent="0.35">
      <c r="A774" t="str">
        <f>references_description!B$36</f>
        <v>MEY/WIL2008</v>
      </c>
      <c r="B774">
        <v>14</v>
      </c>
      <c r="C774">
        <v>85</v>
      </c>
      <c r="D774" t="str">
        <f>references!G$5</f>
        <v>SiO2(am)</v>
      </c>
      <c r="E774" t="str">
        <f>references_description!G$43</f>
        <v>KCl</v>
      </c>
      <c r="F774" t="str">
        <f>references_description!H$43</f>
        <v>CaCl2</v>
      </c>
      <c r="H774">
        <v>0.11339</v>
      </c>
      <c r="I774">
        <v>1.8049900000000001</v>
      </c>
      <c r="K774">
        <v>7.4837999999999999E-4</v>
      </c>
    </row>
    <row r="775" spans="1:11" hidden="1" x14ac:dyDescent="0.35">
      <c r="A775" t="str">
        <f>references_description!B$36</f>
        <v>MEY/WIL2008</v>
      </c>
      <c r="B775">
        <v>15</v>
      </c>
      <c r="C775">
        <v>85</v>
      </c>
      <c r="D775" t="str">
        <f>references!G$5</f>
        <v>SiO2(am)</v>
      </c>
      <c r="E775" t="str">
        <f>references_description!G$43</f>
        <v>KCl</v>
      </c>
      <c r="F775" t="str">
        <f>references_description!H$43</f>
        <v>CaCl2</v>
      </c>
      <c r="H775">
        <v>0.54691999999999996</v>
      </c>
      <c r="I775">
        <v>0.30323</v>
      </c>
      <c r="K775">
        <v>2.7783E-3</v>
      </c>
    </row>
    <row r="776" spans="1:11" hidden="1" x14ac:dyDescent="0.35">
      <c r="A776" t="str">
        <f>references_description!B$36</f>
        <v>MEY/WIL2008</v>
      </c>
      <c r="B776">
        <v>16</v>
      </c>
      <c r="C776">
        <v>85</v>
      </c>
      <c r="D776" t="str">
        <f>references!G$5</f>
        <v>SiO2(am)</v>
      </c>
      <c r="E776" t="str">
        <f>references_description!G$43</f>
        <v>KCl</v>
      </c>
      <c r="F776" t="str">
        <f>references_description!H$43</f>
        <v>CaCl2</v>
      </c>
      <c r="H776">
        <v>0.44729000000000002</v>
      </c>
      <c r="I776">
        <v>0.31403999999999999</v>
      </c>
      <c r="K776">
        <v>2.96722E-3</v>
      </c>
    </row>
    <row r="777" spans="1:11" hidden="1" x14ac:dyDescent="0.35">
      <c r="A777" t="str">
        <f>references_description!B$36</f>
        <v>MEY/WIL2008</v>
      </c>
      <c r="B777">
        <v>17</v>
      </c>
      <c r="C777">
        <v>85</v>
      </c>
      <c r="D777" t="str">
        <f>references!G$5</f>
        <v>SiO2(am)</v>
      </c>
      <c r="E777" t="str">
        <f>references_description!G$43</f>
        <v>KCl</v>
      </c>
      <c r="F777" t="str">
        <f>references_description!H$43</f>
        <v>CaCl2</v>
      </c>
      <c r="H777">
        <v>0.34139999999999998</v>
      </c>
      <c r="I777">
        <v>0.32579999999999998</v>
      </c>
      <c r="K777">
        <v>3.1187599999999999E-3</v>
      </c>
    </row>
    <row r="778" spans="1:11" hidden="1" x14ac:dyDescent="0.35">
      <c r="A778" t="str">
        <f>references_description!B$36</f>
        <v>MEY/WIL2008</v>
      </c>
      <c r="B778">
        <v>18</v>
      </c>
      <c r="C778">
        <v>85</v>
      </c>
      <c r="D778" t="str">
        <f>references!G$5</f>
        <v>SiO2(am)</v>
      </c>
      <c r="E778" t="str">
        <f>references_description!G$43</f>
        <v>KCl</v>
      </c>
      <c r="F778" t="str">
        <f>references_description!H$43</f>
        <v>CaCl2</v>
      </c>
      <c r="H778">
        <v>0.23696999999999999</v>
      </c>
      <c r="I778">
        <v>0.32750000000000001</v>
      </c>
      <c r="K778">
        <v>3.2536000000000002E-3</v>
      </c>
    </row>
    <row r="779" spans="1:11" hidden="1" x14ac:dyDescent="0.35">
      <c r="A779" t="str">
        <f>references_description!B$36</f>
        <v>MEY/WIL2008</v>
      </c>
      <c r="B779">
        <v>19</v>
      </c>
      <c r="C779">
        <v>85</v>
      </c>
      <c r="D779" t="str">
        <f>references!G$5</f>
        <v>SiO2(am)</v>
      </c>
      <c r="E779" t="str">
        <f>references_description!G$43</f>
        <v>KCl</v>
      </c>
      <c r="F779" t="str">
        <f>references_description!H$43</f>
        <v>CaCl2</v>
      </c>
      <c r="H779">
        <v>0.12012</v>
      </c>
      <c r="I779">
        <v>0.32451999999999998</v>
      </c>
      <c r="K779">
        <v>3.3897599999999999E-3</v>
      </c>
    </row>
    <row r="780" spans="1:11" hidden="1" x14ac:dyDescent="0.35">
      <c r="A780" t="str">
        <f>references_description!B$36</f>
        <v>MEY/WIL2008</v>
      </c>
      <c r="B780">
        <v>20</v>
      </c>
      <c r="C780">
        <v>85</v>
      </c>
      <c r="D780" t="str">
        <f>references!G$5</f>
        <v>SiO2(am)</v>
      </c>
      <c r="E780" t="str">
        <f>references_description!G$43</f>
        <v>KCl</v>
      </c>
      <c r="F780" t="str">
        <f>references_description!H$43</f>
        <v>CaCl2</v>
      </c>
      <c r="H780">
        <v>0.53220999999999996</v>
      </c>
      <c r="I780">
        <v>0.59013000000000004</v>
      </c>
      <c r="K780">
        <v>2.0311600000000002E-3</v>
      </c>
    </row>
    <row r="781" spans="1:11" hidden="1" x14ac:dyDescent="0.35">
      <c r="A781" t="str">
        <f>references_description!B$36</f>
        <v>MEY/WIL2008</v>
      </c>
      <c r="B781">
        <v>21</v>
      </c>
      <c r="C781">
        <v>85</v>
      </c>
      <c r="D781" t="str">
        <f>references!G$5</f>
        <v>SiO2(am)</v>
      </c>
      <c r="E781" t="str">
        <f>references_description!G$43</f>
        <v>KCl</v>
      </c>
      <c r="F781" t="str">
        <f>references_description!H$43</f>
        <v>CaCl2</v>
      </c>
      <c r="H781">
        <v>0.43371999999999999</v>
      </c>
      <c r="I781">
        <v>0.60938000000000003</v>
      </c>
      <c r="K781">
        <v>2.1781000000000001E-3</v>
      </c>
    </row>
    <row r="782" spans="1:11" hidden="1" x14ac:dyDescent="0.35">
      <c r="A782" t="str">
        <f>references_description!B$36</f>
        <v>MEY/WIL2008</v>
      </c>
      <c r="B782">
        <v>1</v>
      </c>
      <c r="C782">
        <v>85</v>
      </c>
      <c r="D782" t="str">
        <f>references!G$5</f>
        <v>SiO2(am)</v>
      </c>
      <c r="E782" t="str">
        <f>references_description!G$42</f>
        <v>NaCl</v>
      </c>
      <c r="F782" t="str">
        <f>references_description!H$42</f>
        <v>CaCl2</v>
      </c>
      <c r="H782">
        <v>0.93301000000000001</v>
      </c>
      <c r="I782">
        <v>0.28267999999999999</v>
      </c>
      <c r="K782">
        <v>2.4389099999999999E-3</v>
      </c>
    </row>
    <row r="783" spans="1:11" hidden="1" x14ac:dyDescent="0.35">
      <c r="A783" t="str">
        <f>references_description!B$36</f>
        <v>MEY/WIL2008</v>
      </c>
      <c r="B783">
        <v>2</v>
      </c>
      <c r="C783">
        <v>85</v>
      </c>
      <c r="D783" t="str">
        <f>references!G$5</f>
        <v>SiO2(am)</v>
      </c>
      <c r="E783" t="str">
        <f>references_description!G$42</f>
        <v>NaCl</v>
      </c>
      <c r="F783" t="str">
        <f>references_description!H$42</f>
        <v>CaCl2</v>
      </c>
      <c r="H783">
        <v>0.33784999999999998</v>
      </c>
      <c r="I783">
        <v>0.92093000000000003</v>
      </c>
      <c r="K783">
        <v>2.0756500000000001E-3</v>
      </c>
    </row>
    <row r="784" spans="1:11" hidden="1" x14ac:dyDescent="0.35">
      <c r="A784" t="str">
        <f>references_description!B$36</f>
        <v>MEY/WIL2008</v>
      </c>
      <c r="B784">
        <v>3</v>
      </c>
      <c r="C784">
        <v>85</v>
      </c>
      <c r="D784" t="str">
        <f>references!G$5</f>
        <v>SiO2(am)</v>
      </c>
      <c r="E784" t="str">
        <f>references_description!G$42</f>
        <v>NaCl</v>
      </c>
      <c r="F784" t="str">
        <f>references_description!H$42</f>
        <v>CaCl2</v>
      </c>
      <c r="H784">
        <v>0.11822000000000001</v>
      </c>
      <c r="I784">
        <v>0.95299999999999996</v>
      </c>
      <c r="K784">
        <v>2.5410099999999998E-3</v>
      </c>
    </row>
    <row r="785" spans="1:11" hidden="1" x14ac:dyDescent="0.35">
      <c r="A785" t="str">
        <f>references_description!B$36</f>
        <v>MEY/WIL2008</v>
      </c>
      <c r="B785">
        <v>4</v>
      </c>
      <c r="C785">
        <v>85</v>
      </c>
      <c r="D785" t="str">
        <f>references!G$5</f>
        <v>SiO2(am)</v>
      </c>
      <c r="E785" t="str">
        <f>references_description!G$42</f>
        <v>NaCl</v>
      </c>
      <c r="F785" t="str">
        <f>references_description!H$42</f>
        <v>CaCl2</v>
      </c>
      <c r="H785">
        <v>0.42609000000000002</v>
      </c>
      <c r="I785">
        <v>1.1865300000000001</v>
      </c>
      <c r="K785">
        <v>2.9376000000000001E-4</v>
      </c>
    </row>
    <row r="786" spans="1:11" hidden="1" x14ac:dyDescent="0.35">
      <c r="A786" t="str">
        <f>references_description!B$36</f>
        <v>MEY/WIL2008</v>
      </c>
      <c r="B786">
        <v>5</v>
      </c>
      <c r="C786">
        <v>85</v>
      </c>
      <c r="D786" t="str">
        <f>references!G$5</f>
        <v>SiO2(am)</v>
      </c>
      <c r="E786" t="str">
        <f>references_description!G$42</f>
        <v>NaCl</v>
      </c>
      <c r="F786" t="str">
        <f>references_description!H$42</f>
        <v>CaCl2</v>
      </c>
      <c r="H786">
        <v>0.22309000000000001</v>
      </c>
      <c r="I786">
        <v>1.2405900000000001</v>
      </c>
      <c r="K786">
        <v>6.4356000000000005E-4</v>
      </c>
    </row>
    <row r="787" spans="1:11" hidden="1" x14ac:dyDescent="0.35">
      <c r="A787" t="str">
        <f>references_description!B$36</f>
        <v>MEY/WIL2008</v>
      </c>
      <c r="B787">
        <v>6</v>
      </c>
      <c r="C787">
        <v>85</v>
      </c>
      <c r="D787" t="str">
        <f>references!G$5</f>
        <v>SiO2(am)</v>
      </c>
      <c r="E787" t="str">
        <f>references_description!G$42</f>
        <v>NaCl</v>
      </c>
      <c r="F787" t="str">
        <f>references_description!H$42</f>
        <v>CaCl2</v>
      </c>
      <c r="H787">
        <v>0.32734999999999997</v>
      </c>
      <c r="I787">
        <v>1.4854799999999999</v>
      </c>
      <c r="K787">
        <v>1.3463E-4</v>
      </c>
    </row>
    <row r="788" spans="1:11" hidden="1" x14ac:dyDescent="0.35">
      <c r="A788" t="str">
        <f>references_description!B$36</f>
        <v>MEY/WIL2008</v>
      </c>
      <c r="B788">
        <v>7</v>
      </c>
      <c r="C788">
        <v>85</v>
      </c>
      <c r="D788" t="str">
        <f>references!G$5</f>
        <v>SiO2(am)</v>
      </c>
      <c r="E788" t="str">
        <f>references_description!G$42</f>
        <v>NaCl</v>
      </c>
      <c r="F788" t="str">
        <f>references_description!H$42</f>
        <v>CaCl2</v>
      </c>
      <c r="H788">
        <v>0.12295</v>
      </c>
      <c r="I788">
        <v>1.50116</v>
      </c>
      <c r="K788">
        <v>3.5000999999999999E-4</v>
      </c>
    </row>
    <row r="789" spans="1:11" hidden="1" x14ac:dyDescent="0.35">
      <c r="A789" t="str">
        <f>references_description!B$36</f>
        <v>MEY/WIL2008</v>
      </c>
      <c r="B789">
        <v>8</v>
      </c>
      <c r="C789">
        <v>85</v>
      </c>
      <c r="D789" t="str">
        <f>references!G$5</f>
        <v>SiO2(am)</v>
      </c>
      <c r="E789" t="str">
        <f>references_description!G$42</f>
        <v>NaCl</v>
      </c>
      <c r="F789" t="str">
        <f>references_description!H$42</f>
        <v>CaCl2</v>
      </c>
      <c r="H789">
        <v>0.26433000000000001</v>
      </c>
      <c r="I789">
        <v>1.7522</v>
      </c>
      <c r="K789">
        <v>9.2093999999999997E-4</v>
      </c>
    </row>
    <row r="790" spans="1:11" hidden="1" x14ac:dyDescent="0.35">
      <c r="A790" t="str">
        <f>references_description!B$36</f>
        <v>MEY/WIL2008</v>
      </c>
      <c r="B790">
        <v>9</v>
      </c>
      <c r="C790">
        <v>85</v>
      </c>
      <c r="D790" t="str">
        <f>references!G$5</f>
        <v>SiO2(am)</v>
      </c>
      <c r="E790" t="str">
        <f>references_description!G$42</f>
        <v>NaCl</v>
      </c>
      <c r="F790" t="str">
        <f>references_description!H$42</f>
        <v>CaCl2</v>
      </c>
      <c r="H790">
        <v>0.11253000000000001</v>
      </c>
      <c r="I790">
        <v>2.03945</v>
      </c>
      <c r="K790">
        <v>7.4372999999999996E-4</v>
      </c>
    </row>
    <row r="791" spans="1:11" hidden="1" x14ac:dyDescent="0.35">
      <c r="A791" t="str">
        <f>references_description!B$36</f>
        <v>MEY/WIL2008</v>
      </c>
      <c r="B791">
        <v>10</v>
      </c>
      <c r="C791">
        <v>85</v>
      </c>
      <c r="D791" t="str">
        <f>references!G$5</f>
        <v>SiO2(am)</v>
      </c>
      <c r="E791" t="str">
        <f>references_description!G$42</f>
        <v>NaCl</v>
      </c>
      <c r="F791" t="str">
        <f>references_description!H$42</f>
        <v>CaCl2</v>
      </c>
      <c r="H791">
        <v>0.72496000000000005</v>
      </c>
      <c r="I791">
        <v>0.38873000000000002</v>
      </c>
      <c r="K791">
        <v>2.8989100000000002E-3</v>
      </c>
    </row>
    <row r="792" spans="1:11" hidden="1" x14ac:dyDescent="0.35">
      <c r="A792" t="str">
        <f>references_description!B$36</f>
        <v>MEY/WIL2008</v>
      </c>
      <c r="B792">
        <v>11</v>
      </c>
      <c r="C792">
        <v>85</v>
      </c>
      <c r="D792" t="str">
        <f>references!G$5</f>
        <v>SiO2(am)</v>
      </c>
      <c r="E792" t="str">
        <f>references_description!G$42</f>
        <v>NaCl</v>
      </c>
      <c r="F792" t="str">
        <f>references_description!H$42</f>
        <v>CaCl2</v>
      </c>
      <c r="H792">
        <v>0.54368000000000005</v>
      </c>
      <c r="I792">
        <v>0.39590999999999998</v>
      </c>
      <c r="K792">
        <v>3.49308E-3</v>
      </c>
    </row>
    <row r="793" spans="1:11" hidden="1" x14ac:dyDescent="0.35">
      <c r="A793" t="str">
        <f>references_description!B$36</f>
        <v>MEY/WIL2008</v>
      </c>
      <c r="B793">
        <v>12</v>
      </c>
      <c r="C793">
        <v>85</v>
      </c>
      <c r="D793" t="str">
        <f>references!G$5</f>
        <v>SiO2(am)</v>
      </c>
      <c r="E793" t="str">
        <f>references_description!G$42</f>
        <v>NaCl</v>
      </c>
      <c r="F793" t="str">
        <f>references_description!H$42</f>
        <v>CaCl2</v>
      </c>
      <c r="H793">
        <v>0.37998999999999999</v>
      </c>
      <c r="I793">
        <v>0.32155</v>
      </c>
      <c r="K793">
        <v>4.2006999999999999E-3</v>
      </c>
    </row>
    <row r="794" spans="1:11" hidden="1" x14ac:dyDescent="0.35">
      <c r="A794" t="str">
        <f>references_description!B$36</f>
        <v>MEY/WIL2008</v>
      </c>
      <c r="B794">
        <v>13</v>
      </c>
      <c r="C794">
        <v>85</v>
      </c>
      <c r="D794" t="str">
        <f>references!G$5</f>
        <v>SiO2(am)</v>
      </c>
      <c r="E794" t="str">
        <f>references_description!G$42</f>
        <v>NaCl</v>
      </c>
      <c r="F794" t="str">
        <f>references_description!H$42</f>
        <v>CaCl2</v>
      </c>
      <c r="H794">
        <v>0.14374000000000001</v>
      </c>
      <c r="I794">
        <v>0.35403000000000001</v>
      </c>
      <c r="K794">
        <v>5.2524700000000004E-3</v>
      </c>
    </row>
    <row r="795" spans="1:11" hidden="1" x14ac:dyDescent="0.35">
      <c r="A795" t="str">
        <f>references_description!B$36</f>
        <v>MEY/WIL2008</v>
      </c>
      <c r="B795">
        <v>14</v>
      </c>
      <c r="C795">
        <v>85</v>
      </c>
      <c r="D795" t="str">
        <f>references!G$5</f>
        <v>SiO2(am)</v>
      </c>
      <c r="E795" t="str">
        <f>references_description!G$42</f>
        <v>NaCl</v>
      </c>
      <c r="F795" t="str">
        <f>references_description!H$42</f>
        <v>CaCl2</v>
      </c>
      <c r="H795">
        <v>0.64792000000000005</v>
      </c>
      <c r="I795">
        <v>0.57642000000000004</v>
      </c>
      <c r="K795">
        <v>2.3666500000000001E-3</v>
      </c>
    </row>
    <row r="796" spans="1:11" hidden="1" x14ac:dyDescent="0.35">
      <c r="A796" t="str">
        <f>references_description!B$36</f>
        <v>MEY/WIL2008</v>
      </c>
      <c r="B796">
        <v>15</v>
      </c>
      <c r="C796">
        <v>85</v>
      </c>
      <c r="D796" t="str">
        <f>references!G$5</f>
        <v>SiO2(am)</v>
      </c>
      <c r="E796" t="str">
        <f>references_description!G$42</f>
        <v>NaCl</v>
      </c>
      <c r="F796" t="str">
        <f>references_description!H$42</f>
        <v>CaCl2</v>
      </c>
      <c r="H796">
        <v>0.44784000000000002</v>
      </c>
      <c r="I796">
        <v>0.60368999999999995</v>
      </c>
      <c r="K796">
        <v>2.8470100000000001E-3</v>
      </c>
    </row>
    <row r="797" spans="1:11" hidden="1" x14ac:dyDescent="0.35">
      <c r="A797" t="str">
        <f>references_description!B$36</f>
        <v>MEY/WIL2008</v>
      </c>
      <c r="B797">
        <v>16</v>
      </c>
      <c r="C797">
        <v>85</v>
      </c>
      <c r="D797" t="str">
        <f>references!G$5</f>
        <v>SiO2(am)</v>
      </c>
      <c r="E797" t="str">
        <f>references_description!G$42</f>
        <v>NaCl</v>
      </c>
      <c r="F797" t="str">
        <f>references_description!H$42</f>
        <v>CaCl2</v>
      </c>
      <c r="H797">
        <v>0.22883999999999999</v>
      </c>
      <c r="I797">
        <v>0.64019000000000004</v>
      </c>
      <c r="K797">
        <v>3.64066E-3</v>
      </c>
    </row>
    <row r="798" spans="1:11" hidden="1" x14ac:dyDescent="0.35">
      <c r="A798" t="str">
        <f>references_description!B$36</f>
        <v>MEY/WIL2008</v>
      </c>
      <c r="B798">
        <v>17</v>
      </c>
      <c r="C798">
        <v>85</v>
      </c>
      <c r="D798" t="str">
        <f>references!G$5</f>
        <v>SiO2(am)</v>
      </c>
      <c r="E798" t="str">
        <f>references_description!G$42</f>
        <v>NaCl</v>
      </c>
      <c r="F798" t="str">
        <f>references_description!H$42</f>
        <v>CaCl2</v>
      </c>
      <c r="H798">
        <v>0.53813</v>
      </c>
      <c r="I798">
        <v>0.90314000000000005</v>
      </c>
      <c r="K798">
        <v>2.0042100000000002E-3</v>
      </c>
    </row>
    <row r="799" spans="1:11" hidden="1" x14ac:dyDescent="0.35">
      <c r="A799" t="str">
        <f>references_description!B$36</f>
        <v>MEY/WIL2008</v>
      </c>
      <c r="B799">
        <v>1</v>
      </c>
      <c r="C799">
        <v>85</v>
      </c>
      <c r="D799" t="str">
        <f>references!G$5</f>
        <v>SiO2(am)</v>
      </c>
      <c r="E799" t="str">
        <f>references_description!G$44</f>
        <v>NaCl</v>
      </c>
      <c r="F799" t="str">
        <f>references_description!H$44</f>
        <v>KCl</v>
      </c>
      <c r="H799">
        <v>0.83942000000000005</v>
      </c>
      <c r="I799">
        <v>0.11475</v>
      </c>
      <c r="K799">
        <v>2.1982999999999998E-3</v>
      </c>
    </row>
    <row r="800" spans="1:11" hidden="1" x14ac:dyDescent="0.35">
      <c r="A800" t="str">
        <f>references_description!B$36</f>
        <v>MEY/WIL2008</v>
      </c>
      <c r="B800">
        <v>2</v>
      </c>
      <c r="C800">
        <v>85</v>
      </c>
      <c r="D800" t="str">
        <f>references!G$5</f>
        <v>SiO2(am)</v>
      </c>
      <c r="E800" t="str">
        <f>references_description!G$44</f>
        <v>NaCl</v>
      </c>
      <c r="F800" t="str">
        <f>references_description!H$44</f>
        <v>KCl</v>
      </c>
      <c r="H800">
        <v>0.65541000000000005</v>
      </c>
      <c r="I800">
        <v>0.10825</v>
      </c>
      <c r="K800">
        <v>2.3962599999999999E-3</v>
      </c>
    </row>
    <row r="801" spans="1:11" hidden="1" x14ac:dyDescent="0.35">
      <c r="A801" t="str">
        <f>references_description!B$36</f>
        <v>MEY/WIL2008</v>
      </c>
      <c r="B801">
        <v>3</v>
      </c>
      <c r="C801">
        <v>85</v>
      </c>
      <c r="D801" t="str">
        <f>references!G$5</f>
        <v>SiO2(am)</v>
      </c>
      <c r="E801" t="str">
        <f>references_description!G$44</f>
        <v>NaCl</v>
      </c>
      <c r="F801" t="str">
        <f>references_description!H$44</f>
        <v>KCl</v>
      </c>
      <c r="H801">
        <v>0.45222000000000001</v>
      </c>
      <c r="I801">
        <v>0.11259</v>
      </c>
      <c r="K801">
        <v>2.9635500000000001E-3</v>
      </c>
    </row>
    <row r="802" spans="1:11" hidden="1" x14ac:dyDescent="0.35">
      <c r="A802" t="str">
        <f>references_description!B$36</f>
        <v>MEY/WIL2008</v>
      </c>
      <c r="B802">
        <v>4</v>
      </c>
      <c r="C802">
        <v>85</v>
      </c>
      <c r="D802" t="str">
        <f>references!G$5</f>
        <v>SiO2(am)</v>
      </c>
      <c r="E802" t="str">
        <f>references_description!G$44</f>
        <v>NaCl</v>
      </c>
      <c r="F802" t="str">
        <f>references_description!H$44</f>
        <v>KCl</v>
      </c>
      <c r="H802">
        <v>0.23562</v>
      </c>
      <c r="I802">
        <v>0.1183</v>
      </c>
      <c r="K802">
        <v>3.7538200000000002E-3</v>
      </c>
    </row>
    <row r="803" spans="1:11" hidden="1" x14ac:dyDescent="0.35">
      <c r="A803" t="str">
        <f>references_description!B$36</f>
        <v>MEY/WIL2008</v>
      </c>
      <c r="B803">
        <v>5</v>
      </c>
      <c r="C803">
        <v>85</v>
      </c>
      <c r="D803" t="str">
        <f>references!G$5</f>
        <v>SiO2(am)</v>
      </c>
      <c r="E803" t="str">
        <f>references_description!G$44</f>
        <v>NaCl</v>
      </c>
      <c r="F803" t="str">
        <f>references_description!H$44</f>
        <v>KCl</v>
      </c>
      <c r="H803">
        <v>0.73011999999999999</v>
      </c>
      <c r="I803">
        <v>0.20721999999999999</v>
      </c>
      <c r="K803">
        <v>2.03316E-3</v>
      </c>
    </row>
    <row r="804" spans="1:11" hidden="1" x14ac:dyDescent="0.35">
      <c r="A804" t="str">
        <f>references_description!B$36</f>
        <v>MEY/WIL2008</v>
      </c>
      <c r="B804">
        <v>6</v>
      </c>
      <c r="C804">
        <v>85</v>
      </c>
      <c r="D804" t="str">
        <f>references!G$5</f>
        <v>SiO2(am)</v>
      </c>
      <c r="E804" t="str">
        <f>references_description!G$44</f>
        <v>NaCl</v>
      </c>
      <c r="F804" t="str">
        <f>references_description!H$44</f>
        <v>KCl</v>
      </c>
      <c r="H804">
        <v>0.54398000000000002</v>
      </c>
      <c r="I804">
        <v>0.21565000000000001</v>
      </c>
      <c r="K804">
        <v>2.5107599999999999E-3</v>
      </c>
    </row>
    <row r="805" spans="1:11" hidden="1" x14ac:dyDescent="0.35">
      <c r="A805" t="str">
        <f>references_description!B$36</f>
        <v>MEY/WIL2008</v>
      </c>
      <c r="B805">
        <v>7</v>
      </c>
      <c r="C805">
        <v>85</v>
      </c>
      <c r="D805" t="str">
        <f>references!G$5</f>
        <v>SiO2(am)</v>
      </c>
      <c r="E805" t="str">
        <f>references_description!G$44</f>
        <v>NaCl</v>
      </c>
      <c r="F805" t="str">
        <f>references_description!H$44</f>
        <v>KCl</v>
      </c>
      <c r="H805">
        <v>0.34131</v>
      </c>
      <c r="I805">
        <v>0.22339000000000001</v>
      </c>
      <c r="K805">
        <v>3.1025499999999999E-3</v>
      </c>
    </row>
    <row r="806" spans="1:11" hidden="1" x14ac:dyDescent="0.35">
      <c r="A806" t="str">
        <f>references_description!B$36</f>
        <v>MEY/WIL2008</v>
      </c>
      <c r="B806">
        <v>8</v>
      </c>
      <c r="C806">
        <v>85</v>
      </c>
      <c r="D806" t="str">
        <f>references!G$5</f>
        <v>SiO2(am)</v>
      </c>
      <c r="E806" t="str">
        <f>references_description!G$44</f>
        <v>NaCl</v>
      </c>
      <c r="F806" t="str">
        <f>references_description!H$44</f>
        <v>KCl</v>
      </c>
      <c r="H806">
        <v>0.1183</v>
      </c>
      <c r="I806">
        <v>0.23565</v>
      </c>
      <c r="K806">
        <v>3.9693699999999998E-3</v>
      </c>
    </row>
    <row r="807" spans="1:11" hidden="1" x14ac:dyDescent="0.35">
      <c r="A807" t="str">
        <f>references_description!B$36</f>
        <v>MEY/WIL2008</v>
      </c>
      <c r="B807">
        <v>9</v>
      </c>
      <c r="C807">
        <v>85</v>
      </c>
      <c r="D807" t="str">
        <f>references!G$5</f>
        <v>SiO2(am)</v>
      </c>
      <c r="E807" t="str">
        <f>references_description!G$44</f>
        <v>NaCl</v>
      </c>
      <c r="F807" t="str">
        <f>references_description!H$44</f>
        <v>KCl</v>
      </c>
      <c r="H807">
        <v>0.63941999999999999</v>
      </c>
      <c r="I807">
        <v>0.30624000000000001</v>
      </c>
      <c r="K807">
        <v>2.1969400000000001E-3</v>
      </c>
    </row>
    <row r="808" spans="1:11" hidden="1" x14ac:dyDescent="0.35">
      <c r="A808" t="str">
        <f>references_description!B$36</f>
        <v>MEY/WIL2008</v>
      </c>
      <c r="B808">
        <v>10</v>
      </c>
      <c r="C808">
        <v>85</v>
      </c>
      <c r="D808" t="str">
        <f>references!G$5</f>
        <v>SiO2(am)</v>
      </c>
      <c r="E808" t="str">
        <f>references_description!G$44</f>
        <v>NaCl</v>
      </c>
      <c r="F808" t="str">
        <f>references_description!H$44</f>
        <v>KCl</v>
      </c>
      <c r="H808">
        <v>0.44929000000000002</v>
      </c>
      <c r="I808">
        <v>0.32012000000000002</v>
      </c>
      <c r="K808">
        <v>2.1441400000000001E-3</v>
      </c>
    </row>
    <row r="809" spans="1:11" x14ac:dyDescent="0.35">
      <c r="A809" t="str">
        <f>references_description!B$36</f>
        <v>MEY/WIL2008</v>
      </c>
      <c r="B809">
        <v>1</v>
      </c>
      <c r="C809">
        <v>85</v>
      </c>
      <c r="D809" t="str">
        <f>references!G$5</f>
        <v>SiO2(am)</v>
      </c>
      <c r="E809" t="str">
        <f>references_description!G$45</f>
        <v>NaCl</v>
      </c>
      <c r="F809" t="str">
        <f>references_description!H$45</f>
        <v>MgCl2</v>
      </c>
      <c r="H809">
        <v>0.86822999999999995</v>
      </c>
      <c r="I809">
        <v>0.38558999999999999</v>
      </c>
      <c r="K809">
        <v>1.5425700000000001E-3</v>
      </c>
    </row>
    <row r="810" spans="1:11" x14ac:dyDescent="0.35">
      <c r="A810" t="str">
        <f>references_description!B$36</f>
        <v>MEY/WIL2008</v>
      </c>
      <c r="B810">
        <v>2</v>
      </c>
      <c r="C810">
        <v>85</v>
      </c>
      <c r="D810" t="str">
        <f>references!G$5</f>
        <v>SiO2(am)</v>
      </c>
      <c r="E810" t="str">
        <f>references_description!G$45</f>
        <v>NaCl</v>
      </c>
      <c r="F810" t="str">
        <f>references_description!H$45</f>
        <v>MgCl2</v>
      </c>
      <c r="H810">
        <v>0.83130999999999999</v>
      </c>
      <c r="I810">
        <v>0.27565000000000001</v>
      </c>
      <c r="K810">
        <v>1.61429E-3</v>
      </c>
    </row>
    <row r="811" spans="1:11" x14ac:dyDescent="0.35">
      <c r="A811" t="str">
        <f>references_description!B$36</f>
        <v>MEY/WIL2008</v>
      </c>
      <c r="B811">
        <v>3</v>
      </c>
      <c r="C811">
        <v>85</v>
      </c>
      <c r="D811" t="str">
        <f>references!G$5</f>
        <v>SiO2(am)</v>
      </c>
      <c r="E811" t="str">
        <f>references_description!G$45</f>
        <v>NaCl</v>
      </c>
      <c r="F811" t="str">
        <f>references_description!H$45</f>
        <v>MgCl2</v>
      </c>
      <c r="H811">
        <v>0.85962000000000005</v>
      </c>
      <c r="I811">
        <v>0.13406000000000001</v>
      </c>
      <c r="K811">
        <v>1.8603300000000001E-3</v>
      </c>
    </row>
    <row r="812" spans="1:11" x14ac:dyDescent="0.35">
      <c r="A812" t="str">
        <f>references_description!B$36</f>
        <v>MEY/WIL2008</v>
      </c>
      <c r="B812">
        <v>4</v>
      </c>
      <c r="C812">
        <v>85</v>
      </c>
      <c r="D812" t="str">
        <f>references!G$5</f>
        <v>SiO2(am)</v>
      </c>
      <c r="E812" t="str">
        <f>references_description!G$45</f>
        <v>NaCl</v>
      </c>
      <c r="F812" t="str">
        <f>references_description!H$45</f>
        <v>MgCl2</v>
      </c>
      <c r="H812">
        <v>0.86687999999999998</v>
      </c>
      <c r="I812">
        <v>6.9750000000000006E-2</v>
      </c>
      <c r="K812">
        <v>1.9663900000000002E-3</v>
      </c>
    </row>
    <row r="813" spans="1:11" x14ac:dyDescent="0.35">
      <c r="A813" t="str">
        <f>references_description!B$36</f>
        <v>MEY/WIL2008</v>
      </c>
      <c r="B813">
        <v>5</v>
      </c>
      <c r="C813">
        <v>85</v>
      </c>
      <c r="D813" t="str">
        <f>references!G$5</f>
        <v>SiO2(am)</v>
      </c>
      <c r="E813" t="str">
        <f>references_description!G$45</f>
        <v>NaCl</v>
      </c>
      <c r="F813" t="str">
        <f>references_description!H$45</f>
        <v>MgCl2</v>
      </c>
      <c r="H813">
        <v>0.66281999999999996</v>
      </c>
      <c r="I813">
        <v>0.40360000000000001</v>
      </c>
      <c r="K813">
        <v>1.83497E-3</v>
      </c>
    </row>
    <row r="814" spans="1:11" x14ac:dyDescent="0.35">
      <c r="A814" t="str">
        <f>references_description!B$36</f>
        <v>MEY/WIL2008</v>
      </c>
      <c r="B814">
        <v>6</v>
      </c>
      <c r="C814">
        <v>85</v>
      </c>
      <c r="D814" t="str">
        <f>references!G$5</f>
        <v>SiO2(am)</v>
      </c>
      <c r="E814" t="str">
        <f>references_description!G$45</f>
        <v>NaCl</v>
      </c>
      <c r="F814" t="str">
        <f>references_description!H$45</f>
        <v>MgCl2</v>
      </c>
      <c r="H814">
        <v>0.66174999999999995</v>
      </c>
      <c r="I814">
        <v>0.27240999999999999</v>
      </c>
      <c r="K814">
        <v>1.9778299999999999E-3</v>
      </c>
    </row>
    <row r="815" spans="1:11" x14ac:dyDescent="0.35">
      <c r="A815" t="str">
        <f>references_description!B$36</f>
        <v>MEY/WIL2008</v>
      </c>
      <c r="B815">
        <v>7</v>
      </c>
      <c r="C815">
        <v>85</v>
      </c>
      <c r="D815" t="str">
        <f>references!G$5</f>
        <v>SiO2(am)</v>
      </c>
      <c r="E815" t="str">
        <f>references_description!G$45</f>
        <v>NaCl</v>
      </c>
      <c r="F815" t="str">
        <f>references_description!H$45</f>
        <v>MgCl2</v>
      </c>
      <c r="H815">
        <v>0.67654999999999998</v>
      </c>
      <c r="I815">
        <v>0.18629000000000001</v>
      </c>
      <c r="K815">
        <v>2.0786400000000001E-3</v>
      </c>
    </row>
    <row r="816" spans="1:11" x14ac:dyDescent="0.35">
      <c r="A816" t="str">
        <f>references_description!B$36</f>
        <v>MEY/WIL2008</v>
      </c>
      <c r="B816">
        <v>8</v>
      </c>
      <c r="C816">
        <v>85</v>
      </c>
      <c r="D816" t="str">
        <f>references!G$5</f>
        <v>SiO2(am)</v>
      </c>
      <c r="E816" t="str">
        <f>references_description!G$45</f>
        <v>NaCl</v>
      </c>
      <c r="F816" t="str">
        <f>references_description!H$45</f>
        <v>MgCl2</v>
      </c>
      <c r="H816">
        <v>0.67737000000000003</v>
      </c>
      <c r="I816">
        <v>7.2400000000000006E-2</v>
      </c>
      <c r="K816">
        <v>2.3213000000000001E-3</v>
      </c>
    </row>
    <row r="817" spans="1:11" x14ac:dyDescent="0.35">
      <c r="A817" t="str">
        <f>references_description!B$36</f>
        <v>MEY/WIL2008</v>
      </c>
      <c r="B817">
        <v>9</v>
      </c>
      <c r="C817">
        <v>85</v>
      </c>
      <c r="D817" t="str">
        <f>references!G$5</f>
        <v>SiO2(am)</v>
      </c>
      <c r="E817" t="str">
        <f>references_description!G$45</f>
        <v>NaCl</v>
      </c>
      <c r="F817" t="str">
        <f>references_description!H$45</f>
        <v>MgCl2</v>
      </c>
      <c r="H817">
        <v>0.45828999999999998</v>
      </c>
      <c r="I817">
        <v>0.67703000000000002</v>
      </c>
      <c r="K817">
        <v>1.7158900000000001E-3</v>
      </c>
    </row>
    <row r="818" spans="1:11" x14ac:dyDescent="0.35">
      <c r="A818" t="str">
        <f>references_description!B$36</f>
        <v>MEY/WIL2008</v>
      </c>
      <c r="B818">
        <v>10</v>
      </c>
      <c r="C818">
        <v>85</v>
      </c>
      <c r="D818" t="str">
        <f>references!G$5</f>
        <v>SiO2(am)</v>
      </c>
      <c r="E818" t="str">
        <f>references_description!G$45</f>
        <v>NaCl</v>
      </c>
      <c r="F818" t="str">
        <f>references_description!H$45</f>
        <v>MgCl2</v>
      </c>
      <c r="H818">
        <v>0.45437</v>
      </c>
      <c r="I818">
        <v>0.56479999999999997</v>
      </c>
      <c r="K818">
        <v>1.8411E-3</v>
      </c>
    </row>
    <row r="819" spans="1:11" x14ac:dyDescent="0.35">
      <c r="A819" t="str">
        <f>references_description!B$36</f>
        <v>MEY/WIL2008</v>
      </c>
      <c r="B819">
        <v>11</v>
      </c>
      <c r="C819">
        <v>85</v>
      </c>
      <c r="D819" t="str">
        <f>references!G$5</f>
        <v>SiO2(am)</v>
      </c>
      <c r="E819" t="str">
        <f>references_description!G$45</f>
        <v>NaCl</v>
      </c>
      <c r="F819" t="str">
        <f>references_description!H$45</f>
        <v>MgCl2</v>
      </c>
      <c r="H819">
        <v>0.46845999999999999</v>
      </c>
      <c r="I819">
        <v>0.41425000000000001</v>
      </c>
      <c r="K819">
        <v>1.51447E-3</v>
      </c>
    </row>
    <row r="820" spans="1:11" x14ac:dyDescent="0.35">
      <c r="A820" t="str">
        <f>references_description!B$36</f>
        <v>MEY/WIL2008</v>
      </c>
      <c r="B820">
        <v>12</v>
      </c>
      <c r="C820">
        <v>85</v>
      </c>
      <c r="D820" t="str">
        <f>references!G$5</f>
        <v>SiO2(am)</v>
      </c>
      <c r="E820" t="str">
        <f>references_description!G$45</f>
        <v>NaCl</v>
      </c>
      <c r="F820" t="str">
        <f>references_description!H$45</f>
        <v>MgCl2</v>
      </c>
      <c r="H820">
        <v>0.46240999999999999</v>
      </c>
      <c r="I820">
        <v>0.27823999999999999</v>
      </c>
      <c r="K820">
        <v>1.2633E-3</v>
      </c>
    </row>
    <row r="821" spans="1:11" x14ac:dyDescent="0.35">
      <c r="A821" t="str">
        <f>references_description!B$36</f>
        <v>MEY/WIL2008</v>
      </c>
      <c r="B821">
        <v>13</v>
      </c>
      <c r="C821">
        <v>85</v>
      </c>
      <c r="D821" t="str">
        <f>references!G$5</f>
        <v>SiO2(am)</v>
      </c>
      <c r="E821" t="str">
        <f>references_description!G$45</f>
        <v>NaCl</v>
      </c>
      <c r="F821" t="str">
        <f>references_description!H$45</f>
        <v>MgCl2</v>
      </c>
      <c r="H821">
        <v>0.22832</v>
      </c>
      <c r="I821">
        <v>0.69384000000000001</v>
      </c>
      <c r="K821">
        <v>1.3663900000000001E-3</v>
      </c>
    </row>
    <row r="822" spans="1:11" x14ac:dyDescent="0.35">
      <c r="A822" t="str">
        <f>references_description!B$36</f>
        <v>MEY/WIL2008</v>
      </c>
      <c r="B822">
        <v>14</v>
      </c>
      <c r="C822">
        <v>85</v>
      </c>
      <c r="D822" t="str">
        <f>references!G$5</f>
        <v>SiO2(am)</v>
      </c>
      <c r="E822" t="str">
        <f>references_description!G$45</f>
        <v>NaCl</v>
      </c>
      <c r="F822" t="str">
        <f>references_description!H$45</f>
        <v>MgCl2</v>
      </c>
      <c r="H822">
        <v>0.24349999999999999</v>
      </c>
      <c r="I822">
        <v>0.57210000000000005</v>
      </c>
      <c r="K822">
        <v>1.4914500000000001E-3</v>
      </c>
    </row>
    <row r="823" spans="1:11" x14ac:dyDescent="0.35">
      <c r="A823" t="str">
        <f>references_description!B$36</f>
        <v>MEY/WIL2008</v>
      </c>
      <c r="B823">
        <v>15</v>
      </c>
      <c r="C823">
        <v>85</v>
      </c>
      <c r="D823" t="str">
        <f>references!G$5</f>
        <v>SiO2(am)</v>
      </c>
      <c r="E823" t="str">
        <f>references_description!G$45</f>
        <v>NaCl</v>
      </c>
      <c r="F823" t="str">
        <f>references_description!H$45</f>
        <v>MgCl2</v>
      </c>
      <c r="H823">
        <v>0.27322999999999997</v>
      </c>
      <c r="I823">
        <v>0.42758000000000002</v>
      </c>
      <c r="K823">
        <v>1.4413099999999999E-3</v>
      </c>
    </row>
    <row r="824" spans="1:11" x14ac:dyDescent="0.35">
      <c r="A824" t="str">
        <f>references_description!B$36</f>
        <v>MEY/WIL2008</v>
      </c>
      <c r="B824">
        <v>16</v>
      </c>
      <c r="C824">
        <v>85</v>
      </c>
      <c r="D824" t="str">
        <f>references!G$5</f>
        <v>SiO2(am)</v>
      </c>
      <c r="E824" t="str">
        <f>references_description!G$45</f>
        <v>NaCl</v>
      </c>
      <c r="F824" t="str">
        <f>references_description!H$45</f>
        <v>MgCl2</v>
      </c>
      <c r="H824">
        <v>0.23999000000000001</v>
      </c>
      <c r="I824">
        <v>0.29268</v>
      </c>
      <c r="K824">
        <v>1.9107099999999999E-3</v>
      </c>
    </row>
    <row r="825" spans="1:11" x14ac:dyDescent="0.35">
      <c r="A825" t="str">
        <f>references_description!B$36</f>
        <v>MEY/WIL2008</v>
      </c>
      <c r="B825">
        <v>17</v>
      </c>
      <c r="C825">
        <v>85</v>
      </c>
      <c r="D825" t="str">
        <f>references!G$5</f>
        <v>SiO2(am)</v>
      </c>
      <c r="E825" t="str">
        <f>references_description!G$45</f>
        <v>NaCl</v>
      </c>
      <c r="F825" t="str">
        <f>references_description!H$45</f>
        <v>MgCl2</v>
      </c>
      <c r="H825">
        <v>0.12335</v>
      </c>
      <c r="I825">
        <v>1.4155899999999999</v>
      </c>
      <c r="K825">
        <v>7.9082000000000002E-4</v>
      </c>
    </row>
    <row r="826" spans="1:11" x14ac:dyDescent="0.35">
      <c r="A826" t="str">
        <f>references_description!B$36</f>
        <v>MEY/WIL2008</v>
      </c>
      <c r="B826">
        <v>18</v>
      </c>
      <c r="C826">
        <v>85</v>
      </c>
      <c r="D826" t="str">
        <f>references!G$5</f>
        <v>SiO2(am)</v>
      </c>
      <c r="E826" t="str">
        <f>references_description!G$45</f>
        <v>NaCl</v>
      </c>
      <c r="F826" t="str">
        <f>references_description!H$45</f>
        <v>MgCl2</v>
      </c>
      <c r="H826">
        <v>0.14555000000000001</v>
      </c>
      <c r="I826">
        <v>1.07315</v>
      </c>
      <c r="K826">
        <v>1.0988899999999999E-3</v>
      </c>
    </row>
    <row r="827" spans="1:11" x14ac:dyDescent="0.35">
      <c r="A827" t="str">
        <f>references_description!B$36</f>
        <v>MEY/WIL2008</v>
      </c>
      <c r="B827">
        <v>19</v>
      </c>
      <c r="C827">
        <v>85</v>
      </c>
      <c r="D827" t="str">
        <f>references!G$5</f>
        <v>SiO2(am)</v>
      </c>
      <c r="E827" t="str">
        <f>references_description!G$45</f>
        <v>NaCl</v>
      </c>
      <c r="F827" t="str">
        <f>references_description!H$45</f>
        <v>MgCl2</v>
      </c>
      <c r="H827">
        <v>0.12051000000000001</v>
      </c>
      <c r="I827">
        <v>0.72702</v>
      </c>
      <c r="K827">
        <v>1.3728E-3</v>
      </c>
    </row>
    <row r="828" spans="1:11" x14ac:dyDescent="0.35">
      <c r="A828" t="str">
        <f>references_description!B$36</f>
        <v>MEY/WIL2008</v>
      </c>
      <c r="B828">
        <v>20</v>
      </c>
      <c r="C828">
        <v>85</v>
      </c>
      <c r="D828" t="str">
        <f>references!G$5</f>
        <v>SiO2(am)</v>
      </c>
      <c r="E828" t="str">
        <f>references_description!G$45</f>
        <v>NaCl</v>
      </c>
      <c r="F828" t="str">
        <f>references_description!H$45</f>
        <v>MgCl2</v>
      </c>
      <c r="H828">
        <v>0.1313</v>
      </c>
      <c r="I828">
        <v>0.36685000000000001</v>
      </c>
      <c r="K828">
        <v>1.5780200000000001E-3</v>
      </c>
    </row>
    <row r="829" spans="1:11" x14ac:dyDescent="0.35">
      <c r="A829" t="str">
        <f>references_description!B$36</f>
        <v>MEY/WIL2008</v>
      </c>
      <c r="B829">
        <v>1</v>
      </c>
      <c r="C829">
        <v>85</v>
      </c>
      <c r="D829" t="str">
        <f>references!G$5</f>
        <v>SiO2(am)</v>
      </c>
      <c r="E829" t="str">
        <f>references_description!G$46</f>
        <v>KCl</v>
      </c>
      <c r="F829" t="str">
        <f>references_description!H$46</f>
        <v>MgCl2</v>
      </c>
      <c r="H829">
        <v>0.11711000000000001</v>
      </c>
      <c r="I829">
        <v>1.472</v>
      </c>
      <c r="K829">
        <v>1.3587499999999999E-3</v>
      </c>
    </row>
    <row r="830" spans="1:11" x14ac:dyDescent="0.35">
      <c r="A830" t="str">
        <f>references_description!B$36</f>
        <v>MEY/WIL2008</v>
      </c>
      <c r="B830">
        <v>2</v>
      </c>
      <c r="C830">
        <v>85</v>
      </c>
      <c r="D830" t="str">
        <f>references!G$5</f>
        <v>SiO2(am)</v>
      </c>
      <c r="E830" t="str">
        <f>references_description!G$46</f>
        <v>KCl</v>
      </c>
      <c r="F830" t="str">
        <f>references_description!H$46</f>
        <v>MgCl2</v>
      </c>
      <c r="H830">
        <v>0.11749</v>
      </c>
      <c r="I830">
        <v>1.07247</v>
      </c>
      <c r="K830">
        <v>1.9525300000000001E-3</v>
      </c>
    </row>
    <row r="831" spans="1:11" x14ac:dyDescent="0.35">
      <c r="A831" t="str">
        <f>references_description!B$36</f>
        <v>MEY/WIL2008</v>
      </c>
      <c r="B831">
        <v>3</v>
      </c>
      <c r="C831">
        <v>85</v>
      </c>
      <c r="D831" t="str">
        <f>references!G$5</f>
        <v>SiO2(am)</v>
      </c>
      <c r="E831" t="str">
        <f>references_description!G$46</f>
        <v>KCl</v>
      </c>
      <c r="F831" t="str">
        <f>references_description!H$46</f>
        <v>MgCl2</v>
      </c>
      <c r="H831">
        <v>0.13220000000000001</v>
      </c>
      <c r="I831">
        <v>0.73031000000000001</v>
      </c>
      <c r="K831">
        <v>2.6225100000000002E-3</v>
      </c>
    </row>
    <row r="832" spans="1:11" x14ac:dyDescent="0.35">
      <c r="A832" t="str">
        <f>references_description!B$36</f>
        <v>MEY/WIL2008</v>
      </c>
      <c r="B832">
        <v>4</v>
      </c>
      <c r="C832">
        <v>85</v>
      </c>
      <c r="D832" t="str">
        <f>references!G$5</f>
        <v>SiO2(am)</v>
      </c>
      <c r="E832" t="str">
        <f>references_description!G$46</f>
        <v>KCl</v>
      </c>
      <c r="F832" t="str">
        <f>references_description!H$46</f>
        <v>MgCl2</v>
      </c>
      <c r="H832">
        <v>0.13027</v>
      </c>
      <c r="I832">
        <v>0.36260999999999999</v>
      </c>
      <c r="K832">
        <v>3.4348099999999999E-3</v>
      </c>
    </row>
    <row r="833" spans="1:11" x14ac:dyDescent="0.35">
      <c r="A833" t="str">
        <f>references_description!B$36</f>
        <v>MEY/WIL2008</v>
      </c>
      <c r="B833">
        <v>5</v>
      </c>
      <c r="C833">
        <v>85</v>
      </c>
      <c r="D833" t="str">
        <f>references!G$5</f>
        <v>SiO2(am)</v>
      </c>
      <c r="E833" t="str">
        <f>references_description!G$46</f>
        <v>KCl</v>
      </c>
      <c r="F833" t="str">
        <f>references_description!H$46</f>
        <v>MgCl2</v>
      </c>
      <c r="H833">
        <v>0.22769</v>
      </c>
      <c r="I833">
        <v>1.4124099999999999</v>
      </c>
      <c r="K833">
        <v>1.3021300000000001E-3</v>
      </c>
    </row>
    <row r="834" spans="1:11" x14ac:dyDescent="0.35">
      <c r="A834" t="str">
        <f>references_description!B$36</f>
        <v>MEY/WIL2008</v>
      </c>
      <c r="B834">
        <v>6</v>
      </c>
      <c r="C834">
        <v>85</v>
      </c>
      <c r="D834" t="str">
        <f>references!G$5</f>
        <v>SiO2(am)</v>
      </c>
      <c r="E834" t="str">
        <f>references_description!G$46</f>
        <v>KCl</v>
      </c>
      <c r="F834" t="str">
        <f>references_description!H$46</f>
        <v>MgCl2</v>
      </c>
      <c r="H834">
        <v>0.23277</v>
      </c>
      <c r="I834">
        <v>1.0403800000000001</v>
      </c>
      <c r="K834">
        <v>1.8219E-3</v>
      </c>
    </row>
    <row r="835" spans="1:11" x14ac:dyDescent="0.35">
      <c r="A835" t="str">
        <f>references_description!B$36</f>
        <v>MEY/WIL2008</v>
      </c>
      <c r="B835">
        <v>7</v>
      </c>
      <c r="C835">
        <v>85</v>
      </c>
      <c r="D835" t="str">
        <f>references!G$5</f>
        <v>SiO2(am)</v>
      </c>
      <c r="E835" t="str">
        <f>references_description!G$46</f>
        <v>KCl</v>
      </c>
      <c r="F835" t="str">
        <f>references_description!H$46</f>
        <v>MgCl2</v>
      </c>
      <c r="H835">
        <v>0.24861</v>
      </c>
      <c r="I835">
        <v>0.71028000000000002</v>
      </c>
      <c r="K835">
        <v>2.45313E-3</v>
      </c>
    </row>
    <row r="836" spans="1:11" x14ac:dyDescent="0.35">
      <c r="A836" t="str">
        <f>references_description!B$36</f>
        <v>MEY/WIL2008</v>
      </c>
      <c r="B836">
        <v>8</v>
      </c>
      <c r="C836">
        <v>85</v>
      </c>
      <c r="D836" t="str">
        <f>references!G$5</f>
        <v>SiO2(am)</v>
      </c>
      <c r="E836" t="str">
        <f>references_description!G$46</f>
        <v>KCl</v>
      </c>
      <c r="F836" t="str">
        <f>references_description!H$46</f>
        <v>MgCl2</v>
      </c>
      <c r="H836">
        <v>0.23816999999999999</v>
      </c>
      <c r="I836">
        <v>0.36473</v>
      </c>
      <c r="K836">
        <v>3.2810000000000001E-3</v>
      </c>
    </row>
    <row r="837" spans="1:11" x14ac:dyDescent="0.35">
      <c r="A837" t="str">
        <f>references_description!B$36</f>
        <v>MEY/WIL2008</v>
      </c>
      <c r="B837">
        <v>9</v>
      </c>
      <c r="C837">
        <v>85</v>
      </c>
      <c r="D837" t="str">
        <f>references!G$5</f>
        <v>SiO2(am)</v>
      </c>
      <c r="E837" t="str">
        <f>references_description!G$46</f>
        <v>KCl</v>
      </c>
      <c r="F837" t="str">
        <f>references_description!H$46</f>
        <v>MgCl2</v>
      </c>
      <c r="H837">
        <v>0.44103999999999999</v>
      </c>
      <c r="I837">
        <v>0.82823000000000002</v>
      </c>
      <c r="K837">
        <v>1.90573E-3</v>
      </c>
    </row>
    <row r="838" spans="1:11" x14ac:dyDescent="0.35">
      <c r="A838" t="str">
        <f>references_description!B$36</f>
        <v>MEY/WIL2008</v>
      </c>
      <c r="B838">
        <v>10</v>
      </c>
      <c r="C838">
        <v>85</v>
      </c>
      <c r="D838" t="str">
        <f>references!G$5</f>
        <v>SiO2(am)</v>
      </c>
      <c r="E838" t="str">
        <f>references_description!G$46</f>
        <v>KCl</v>
      </c>
      <c r="F838" t="str">
        <f>references_description!H$46</f>
        <v>MgCl2</v>
      </c>
      <c r="H838">
        <v>0.44081999999999999</v>
      </c>
      <c r="I838">
        <v>0.72982000000000002</v>
      </c>
      <c r="K838">
        <v>2.0528600000000001E-3</v>
      </c>
    </row>
    <row r="839" spans="1:11" x14ac:dyDescent="0.35">
      <c r="A839" t="str">
        <f>references_description!B$36</f>
        <v>MEY/WIL2008</v>
      </c>
      <c r="B839">
        <v>11</v>
      </c>
      <c r="C839">
        <v>85</v>
      </c>
      <c r="D839" t="str">
        <f>references!G$5</f>
        <v>SiO2(am)</v>
      </c>
      <c r="E839" t="str">
        <f>references_description!G$46</f>
        <v>KCl</v>
      </c>
      <c r="F839" t="str">
        <f>references_description!H$46</f>
        <v>MgCl2</v>
      </c>
      <c r="H839">
        <v>0.44650000000000001</v>
      </c>
      <c r="I839">
        <v>0.52525999999999995</v>
      </c>
      <c r="K839">
        <v>2.4911E-3</v>
      </c>
    </row>
    <row r="840" spans="1:11" x14ac:dyDescent="0.35">
      <c r="A840" t="str">
        <f>references_description!B$36</f>
        <v>MEY/WIL2008</v>
      </c>
      <c r="B840">
        <v>12</v>
      </c>
      <c r="C840">
        <v>85</v>
      </c>
      <c r="D840" t="str">
        <f>references!G$5</f>
        <v>SiO2(am)</v>
      </c>
      <c r="E840" t="str">
        <f>references_description!G$46</f>
        <v>KCl</v>
      </c>
      <c r="F840" t="str">
        <f>references_description!H$46</f>
        <v>MgCl2</v>
      </c>
      <c r="H840">
        <v>0.44739000000000001</v>
      </c>
      <c r="I840">
        <v>0.33066000000000001</v>
      </c>
      <c r="K840">
        <v>2.8665000000000001E-3</v>
      </c>
    </row>
    <row r="841" spans="1:11" x14ac:dyDescent="0.35">
      <c r="A841" t="str">
        <f>references_description!B$36</f>
        <v>MEY/WIL2008</v>
      </c>
      <c r="B841">
        <v>13</v>
      </c>
      <c r="C841">
        <v>85</v>
      </c>
      <c r="D841" t="str">
        <f>references!G$5</f>
        <v>SiO2(am)</v>
      </c>
      <c r="E841" t="str">
        <f>references_description!G$46</f>
        <v>KCl</v>
      </c>
      <c r="F841" t="str">
        <f>references_description!H$46</f>
        <v>MgCl2</v>
      </c>
      <c r="H841">
        <v>0.63573999999999997</v>
      </c>
      <c r="I841">
        <v>0.38614999999999999</v>
      </c>
      <c r="K841">
        <v>2.5007599999999999E-3</v>
      </c>
    </row>
    <row r="842" spans="1:11" x14ac:dyDescent="0.35">
      <c r="A842" t="str">
        <f>references_description!B$36</f>
        <v>MEY/WIL2008</v>
      </c>
      <c r="B842">
        <v>14</v>
      </c>
      <c r="C842">
        <v>85</v>
      </c>
      <c r="D842" t="str">
        <f>references!G$5</f>
        <v>SiO2(am)</v>
      </c>
      <c r="E842" t="str">
        <f>references_description!G$46</f>
        <v>KCl</v>
      </c>
      <c r="F842" t="str">
        <f>references_description!H$46</f>
        <v>MgCl2</v>
      </c>
      <c r="H842">
        <v>0.64181999999999995</v>
      </c>
      <c r="I842">
        <v>0.27185999999999999</v>
      </c>
      <c r="K842">
        <v>2.7829E-3</v>
      </c>
    </row>
    <row r="843" spans="1:11" x14ac:dyDescent="0.35">
      <c r="A843" t="str">
        <f>references_description!B$36</f>
        <v>MEY/WIL2008</v>
      </c>
      <c r="B843">
        <v>15</v>
      </c>
      <c r="C843">
        <v>85</v>
      </c>
      <c r="D843" t="str">
        <f>references!G$5</f>
        <v>SiO2(am)</v>
      </c>
      <c r="E843" t="str">
        <f>references_description!G$46</f>
        <v>KCl</v>
      </c>
      <c r="F843" t="str">
        <f>references_description!H$46</f>
        <v>MgCl2</v>
      </c>
      <c r="H843">
        <v>0.65651000000000004</v>
      </c>
      <c r="I843">
        <v>0.12811</v>
      </c>
      <c r="K843">
        <v>3.0672099999999999E-3</v>
      </c>
    </row>
    <row r="844" spans="1:11" x14ac:dyDescent="0.35">
      <c r="A844" t="str">
        <f>references_description!B$36</f>
        <v>MEY/WIL2008</v>
      </c>
      <c r="B844">
        <v>16</v>
      </c>
      <c r="C844">
        <v>85</v>
      </c>
      <c r="D844" t="str">
        <f>references!G$5</f>
        <v>SiO2(am)</v>
      </c>
      <c r="E844" t="str">
        <f>references_description!G$46</f>
        <v>KCl</v>
      </c>
      <c r="F844" t="str">
        <f>references_description!H$46</f>
        <v>MgCl2</v>
      </c>
      <c r="H844">
        <v>0.64427000000000001</v>
      </c>
      <c r="I844">
        <v>6.6439999999999999E-2</v>
      </c>
      <c r="K844">
        <v>3.2999000000000001E-3</v>
      </c>
    </row>
    <row r="845" spans="1:11" x14ac:dyDescent="0.35">
      <c r="A845" t="str">
        <f>references_description!B$36</f>
        <v>MEY/WIL2008</v>
      </c>
      <c r="B845">
        <v>1</v>
      </c>
      <c r="C845">
        <v>85</v>
      </c>
      <c r="D845" t="str">
        <f>references!G$5</f>
        <v>SiO2(am)</v>
      </c>
      <c r="E845" t="str">
        <f>references_description!G$47</f>
        <v>CaCl2</v>
      </c>
      <c r="F845" t="str">
        <f>references_description!H$47</f>
        <v>MgCl2</v>
      </c>
      <c r="H845">
        <v>0.32878000000000002</v>
      </c>
      <c r="I845">
        <v>1.42418</v>
      </c>
      <c r="K845">
        <v>1.1609400000000001E-3</v>
      </c>
    </row>
    <row r="846" spans="1:11" x14ac:dyDescent="0.35">
      <c r="A846" t="str">
        <f>references_description!B$36</f>
        <v>MEY/WIL2008</v>
      </c>
      <c r="B846">
        <v>2</v>
      </c>
      <c r="C846">
        <v>85</v>
      </c>
      <c r="D846" t="str">
        <f>references!G$5</f>
        <v>SiO2(am)</v>
      </c>
      <c r="E846" t="str">
        <f>references_description!G$47</f>
        <v>CaCl2</v>
      </c>
      <c r="F846" t="str">
        <f>references_description!H$47</f>
        <v>MgCl2</v>
      </c>
      <c r="H846">
        <v>0.33624999999999999</v>
      </c>
      <c r="I846">
        <v>1.0908199999999999</v>
      </c>
      <c r="K846">
        <v>1.50106E-3</v>
      </c>
    </row>
    <row r="847" spans="1:11" x14ac:dyDescent="0.35">
      <c r="A847" t="str">
        <f>references_description!B$36</f>
        <v>MEY/WIL2008</v>
      </c>
      <c r="B847">
        <v>3</v>
      </c>
      <c r="C847">
        <v>85</v>
      </c>
      <c r="D847" t="str">
        <f>references!G$5</f>
        <v>SiO2(am)</v>
      </c>
      <c r="E847" t="str">
        <f>references_description!G$47</f>
        <v>CaCl2</v>
      </c>
      <c r="F847" t="str">
        <f>references_description!H$47</f>
        <v>MgCl2</v>
      </c>
      <c r="H847">
        <v>0.33639000000000002</v>
      </c>
      <c r="I847">
        <v>0.77314000000000005</v>
      </c>
      <c r="K847">
        <v>2.0054199999999999E-3</v>
      </c>
    </row>
    <row r="848" spans="1:11" x14ac:dyDescent="0.35">
      <c r="A848" t="str">
        <f>references_description!B$36</f>
        <v>MEY/WIL2008</v>
      </c>
      <c r="B848">
        <v>4</v>
      </c>
      <c r="C848">
        <v>85</v>
      </c>
      <c r="D848" t="str">
        <f>references!G$5</f>
        <v>SiO2(am)</v>
      </c>
      <c r="E848" t="str">
        <f>references_description!G$47</f>
        <v>CaCl2</v>
      </c>
      <c r="F848" t="str">
        <f>references_description!H$47</f>
        <v>MgCl2</v>
      </c>
      <c r="H848">
        <v>0.34551999999999999</v>
      </c>
      <c r="I848">
        <v>0.38785999999999998</v>
      </c>
      <c r="K848">
        <v>2.7507400000000002E-3</v>
      </c>
    </row>
    <row r="849" spans="1:11" x14ac:dyDescent="0.35">
      <c r="A849" t="str">
        <f>references_description!B$36</f>
        <v>MEY/WIL2008</v>
      </c>
      <c r="B849">
        <v>5</v>
      </c>
      <c r="C849">
        <v>85</v>
      </c>
      <c r="D849" t="str">
        <f>references!G$5</f>
        <v>SiO2(am)</v>
      </c>
      <c r="E849" t="str">
        <f>references_description!G$47</f>
        <v>CaCl2</v>
      </c>
      <c r="F849" t="str">
        <f>references_description!H$47</f>
        <v>MgCl2</v>
      </c>
      <c r="H849">
        <v>0.64119999999999999</v>
      </c>
      <c r="I849">
        <v>1.39801</v>
      </c>
      <c r="K849">
        <v>8.0586999999999998E-4</v>
      </c>
    </row>
    <row r="850" spans="1:11" x14ac:dyDescent="0.35">
      <c r="A850" t="str">
        <f>references_description!B$36</f>
        <v>MEY/WIL2008</v>
      </c>
      <c r="B850">
        <v>6</v>
      </c>
      <c r="C850">
        <v>85</v>
      </c>
      <c r="D850" t="str">
        <f>references!G$5</f>
        <v>SiO2(am)</v>
      </c>
      <c r="E850" t="str">
        <f>references_description!G$47</f>
        <v>CaCl2</v>
      </c>
      <c r="F850" t="str">
        <f>references_description!H$47</f>
        <v>MgCl2</v>
      </c>
      <c r="H850">
        <v>0.64183000000000001</v>
      </c>
      <c r="I850">
        <v>1.0648599999999999</v>
      </c>
      <c r="K850">
        <v>1.1118300000000001E-3</v>
      </c>
    </row>
    <row r="851" spans="1:11" x14ac:dyDescent="0.35">
      <c r="A851" t="str">
        <f>references_description!B$36</f>
        <v>MEY/WIL2008</v>
      </c>
      <c r="B851">
        <v>7</v>
      </c>
      <c r="C851">
        <v>85</v>
      </c>
      <c r="D851" t="str">
        <f>references!G$5</f>
        <v>SiO2(am)</v>
      </c>
      <c r="E851" t="str">
        <f>references_description!G$47</f>
        <v>CaCl2</v>
      </c>
      <c r="F851" t="str">
        <f>references_description!H$47</f>
        <v>MgCl2</v>
      </c>
      <c r="H851">
        <v>0.66347</v>
      </c>
      <c r="I851">
        <v>0.74743000000000004</v>
      </c>
      <c r="K851">
        <v>1.47349E-3</v>
      </c>
    </row>
    <row r="852" spans="1:11" x14ac:dyDescent="0.35">
      <c r="A852" t="str">
        <f>references_description!B$36</f>
        <v>MEY/WIL2008</v>
      </c>
      <c r="B852">
        <v>8</v>
      </c>
      <c r="C852">
        <v>85</v>
      </c>
      <c r="D852" t="str">
        <f>references!G$5</f>
        <v>SiO2(am)</v>
      </c>
      <c r="E852" t="str">
        <f>references_description!G$47</f>
        <v>CaCl2</v>
      </c>
      <c r="F852" t="str">
        <f>references_description!H$47</f>
        <v>MgCl2</v>
      </c>
      <c r="H852">
        <v>0.65022000000000002</v>
      </c>
      <c r="I852">
        <v>0.41003000000000001</v>
      </c>
      <c r="K852">
        <v>2.0823E-3</v>
      </c>
    </row>
    <row r="853" spans="1:11" x14ac:dyDescent="0.35">
      <c r="A853" t="str">
        <f>references_description!B$36</f>
        <v>MEY/WIL2008</v>
      </c>
      <c r="B853">
        <v>9</v>
      </c>
      <c r="C853">
        <v>85</v>
      </c>
      <c r="D853" t="str">
        <f>references!G$5</f>
        <v>SiO2(am)</v>
      </c>
      <c r="E853" t="str">
        <f>references_description!G$47</f>
        <v>CaCl2</v>
      </c>
      <c r="F853" t="str">
        <f>references_description!H$47</f>
        <v>MgCl2</v>
      </c>
      <c r="H853">
        <v>0.95894999999999997</v>
      </c>
      <c r="I853">
        <v>0.87531999999999999</v>
      </c>
      <c r="K853">
        <v>1.0164E-3</v>
      </c>
    </row>
    <row r="854" spans="1:11" x14ac:dyDescent="0.35">
      <c r="A854" t="str">
        <f>references_description!B$36</f>
        <v>MEY/WIL2008</v>
      </c>
      <c r="B854">
        <v>10</v>
      </c>
      <c r="C854">
        <v>85</v>
      </c>
      <c r="D854" t="str">
        <f>references!G$5</f>
        <v>SiO2(am)</v>
      </c>
      <c r="E854" t="str">
        <f>references_description!G$47</f>
        <v>CaCl2</v>
      </c>
      <c r="F854" t="str">
        <f>references_description!H$47</f>
        <v>MgCl2</v>
      </c>
      <c r="H854">
        <v>0.96004999999999996</v>
      </c>
      <c r="I854">
        <v>0.70874999999999999</v>
      </c>
      <c r="K854">
        <v>1.12663E-3</v>
      </c>
    </row>
    <row r="855" spans="1:11" x14ac:dyDescent="0.35">
      <c r="A855" t="str">
        <f>references_description!B$36</f>
        <v>MEY/WIL2008</v>
      </c>
      <c r="B855">
        <v>11</v>
      </c>
      <c r="C855">
        <v>85</v>
      </c>
      <c r="D855" t="str">
        <f>references!G$5</f>
        <v>SiO2(am)</v>
      </c>
      <c r="E855" t="str">
        <f>references_description!G$47</f>
        <v>CaCl2</v>
      </c>
      <c r="F855" t="str">
        <f>references_description!H$47</f>
        <v>MgCl2</v>
      </c>
      <c r="H855">
        <v>0.95581000000000005</v>
      </c>
      <c r="I855">
        <v>0.55115999999999998</v>
      </c>
      <c r="K855">
        <v>1.3026400000000001E-3</v>
      </c>
    </row>
    <row r="856" spans="1:11" x14ac:dyDescent="0.35">
      <c r="A856" t="str">
        <f>references_description!B$36</f>
        <v>MEY/WIL2008</v>
      </c>
      <c r="B856">
        <v>12</v>
      </c>
      <c r="C856">
        <v>85</v>
      </c>
      <c r="D856" t="str">
        <f>references!G$5</f>
        <v>SiO2(am)</v>
      </c>
      <c r="E856" t="str">
        <f>references_description!G$47</f>
        <v>CaCl2</v>
      </c>
      <c r="F856" t="str">
        <f>references_description!H$47</f>
        <v>MgCl2</v>
      </c>
      <c r="H856">
        <v>0.97148999999999996</v>
      </c>
      <c r="I856">
        <v>0.36257</v>
      </c>
      <c r="K856">
        <v>1.59497E-3</v>
      </c>
    </row>
    <row r="857" spans="1:11" x14ac:dyDescent="0.35">
      <c r="A857" t="str">
        <f>references_description!B$36</f>
        <v>MEY/WIL2008</v>
      </c>
      <c r="B857">
        <v>13</v>
      </c>
      <c r="C857">
        <v>85</v>
      </c>
      <c r="D857" t="str">
        <f>references!G$5</f>
        <v>SiO2(am)</v>
      </c>
      <c r="E857" t="str">
        <f>references_description!G$47</f>
        <v>CaCl2</v>
      </c>
      <c r="F857" t="str">
        <f>references_description!H$47</f>
        <v>MgCl2</v>
      </c>
      <c r="H857">
        <v>1.2695399999999999</v>
      </c>
      <c r="I857">
        <v>0.44346999999999998</v>
      </c>
      <c r="K857">
        <v>1.06365E-3</v>
      </c>
    </row>
    <row r="858" spans="1:11" x14ac:dyDescent="0.35">
      <c r="A858" t="str">
        <f>references_description!B$36</f>
        <v>MEY/WIL2008</v>
      </c>
      <c r="B858">
        <v>14</v>
      </c>
      <c r="C858">
        <v>85</v>
      </c>
      <c r="D858" t="str">
        <f>references!G$5</f>
        <v>SiO2(am)</v>
      </c>
      <c r="E858" t="str">
        <f>references_description!G$47</f>
        <v>CaCl2</v>
      </c>
      <c r="F858" t="str">
        <f>references_description!H$47</f>
        <v>MgCl2</v>
      </c>
      <c r="H858">
        <v>1.2491300000000001</v>
      </c>
      <c r="I858">
        <v>0.28539999999999999</v>
      </c>
      <c r="K858">
        <v>1.28545E-3</v>
      </c>
    </row>
    <row r="859" spans="1:11" x14ac:dyDescent="0.35">
      <c r="A859" t="str">
        <f>references_description!B$36</f>
        <v>MEY/WIL2008</v>
      </c>
      <c r="B859">
        <v>15</v>
      </c>
      <c r="C859">
        <v>85</v>
      </c>
      <c r="D859" t="str">
        <f>references!G$5</f>
        <v>SiO2(am)</v>
      </c>
      <c r="E859" t="str">
        <f>references_description!G$47</f>
        <v>CaCl2</v>
      </c>
      <c r="F859" t="str">
        <f>references_description!H$47</f>
        <v>MgCl2</v>
      </c>
      <c r="H859">
        <v>1.29192</v>
      </c>
      <c r="I859">
        <v>0.14546999999999999</v>
      </c>
      <c r="K859">
        <v>1.3689799999999999E-3</v>
      </c>
    </row>
    <row r="860" spans="1:11" x14ac:dyDescent="0.35">
      <c r="A860" t="str">
        <f>references_description!B$36</f>
        <v>MEY/WIL2008</v>
      </c>
      <c r="B860">
        <v>16</v>
      </c>
      <c r="C860">
        <v>85</v>
      </c>
      <c r="D860" t="str">
        <f>references!G$5</f>
        <v>SiO2(am)</v>
      </c>
      <c r="E860" t="str">
        <f>references_description!G$47</f>
        <v>CaCl2</v>
      </c>
      <c r="F860" t="str">
        <f>references_description!H$47</f>
        <v>MgCl2</v>
      </c>
      <c r="H860">
        <v>1.3070200000000001</v>
      </c>
      <c r="I860">
        <v>0.10702</v>
      </c>
      <c r="K860">
        <v>1.38562E-3</v>
      </c>
    </row>
  </sheetData>
  <autoFilter ref="A3:P860" xr:uid="{00000000-0009-0000-0000-000003000000}">
    <filterColumn colId="5">
      <filters>
        <filter val="MgCl2"/>
      </filters>
    </filterColumn>
  </autoFilter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4"/>
  <sheetViews>
    <sheetView zoomScaleNormal="100" workbookViewId="0">
      <selection activeCell="M20" sqref="M20"/>
    </sheetView>
  </sheetViews>
  <sheetFormatPr defaultColWidth="8.54296875" defaultRowHeight="14.5" x14ac:dyDescent="0.35"/>
  <cols>
    <col min="1" max="1" width="12.453125" customWidth="1"/>
    <col min="2" max="2" width="11.453125" customWidth="1"/>
    <col min="5" max="7" width="11.6328125" customWidth="1"/>
    <col min="8" max="10" width="21.1796875" customWidth="1"/>
  </cols>
  <sheetData>
    <row r="1" spans="1:13" s="4" customFormat="1" ht="20" customHeight="1" x14ac:dyDescent="0.35">
      <c r="A1" s="4" t="s">
        <v>14</v>
      </c>
      <c r="B1" s="4" t="s">
        <v>289</v>
      </c>
      <c r="C1" s="5" t="s">
        <v>20</v>
      </c>
      <c r="D1" s="5" t="s">
        <v>18</v>
      </c>
      <c r="E1" s="19" t="s">
        <v>152</v>
      </c>
      <c r="F1" s="19" t="s">
        <v>153</v>
      </c>
      <c r="G1" s="19" t="s">
        <v>154</v>
      </c>
      <c r="H1" s="19" t="s">
        <v>155</v>
      </c>
      <c r="I1" s="19" t="s">
        <v>156</v>
      </c>
      <c r="J1" s="19" t="s">
        <v>157</v>
      </c>
      <c r="K1" s="4" t="s">
        <v>298</v>
      </c>
      <c r="L1" s="4" t="s">
        <v>299</v>
      </c>
      <c r="M1" s="4" t="s">
        <v>294</v>
      </c>
    </row>
    <row r="2" spans="1:13" s="7" customFormat="1" ht="15" customHeight="1" x14ac:dyDescent="0.35">
      <c r="C2" s="8" t="s">
        <v>6</v>
      </c>
      <c r="D2" s="8"/>
      <c r="E2" s="21"/>
      <c r="F2" s="21"/>
      <c r="G2" s="21"/>
      <c r="H2" s="23" t="s">
        <v>163</v>
      </c>
      <c r="I2" s="23" t="s">
        <v>163</v>
      </c>
      <c r="J2" s="23" t="s">
        <v>163</v>
      </c>
      <c r="K2" s="23"/>
      <c r="L2" s="23"/>
    </row>
    <row r="3" spans="1:13" x14ac:dyDescent="0.35">
      <c r="A3" t="str">
        <f>references!B$16</f>
        <v>PAR/ENG1998</v>
      </c>
      <c r="C3">
        <v>25</v>
      </c>
      <c r="E3" t="s">
        <v>300</v>
      </c>
      <c r="H3" t="s">
        <v>301</v>
      </c>
      <c r="K3" t="s">
        <v>302</v>
      </c>
      <c r="L3" t="s">
        <v>303</v>
      </c>
    </row>
    <row r="4" spans="1:13" x14ac:dyDescent="0.35">
      <c r="A4" t="str">
        <f>references!B$16</f>
        <v>PAR/ENG1998</v>
      </c>
      <c r="C4">
        <v>25</v>
      </c>
      <c r="E4" t="s">
        <v>300</v>
      </c>
      <c r="H4" t="s">
        <v>301</v>
      </c>
      <c r="K4" t="s">
        <v>304</v>
      </c>
      <c r="L4" t="s">
        <v>303</v>
      </c>
    </row>
    <row r="5" spans="1:13" x14ac:dyDescent="0.35">
      <c r="A5" t="str">
        <f>references!B$16</f>
        <v>PAR/ENG1998</v>
      </c>
      <c r="C5">
        <v>25</v>
      </c>
      <c r="E5" t="s">
        <v>300</v>
      </c>
      <c r="H5" t="s">
        <v>305</v>
      </c>
      <c r="K5" t="s">
        <v>306</v>
      </c>
      <c r="L5" t="s">
        <v>307</v>
      </c>
    </row>
    <row r="6" spans="1:13" x14ac:dyDescent="0.35">
      <c r="A6" t="str">
        <f>references!B$16</f>
        <v>PAR/ENG1998</v>
      </c>
      <c r="C6">
        <v>25</v>
      </c>
      <c r="E6" t="s">
        <v>300</v>
      </c>
      <c r="H6" t="s">
        <v>308</v>
      </c>
      <c r="K6" t="s">
        <v>309</v>
      </c>
      <c r="L6" t="s">
        <v>310</v>
      </c>
    </row>
    <row r="7" spans="1:13" x14ac:dyDescent="0.35">
      <c r="A7" t="str">
        <f>references!B$16</f>
        <v>PAR/ENG1998</v>
      </c>
      <c r="C7">
        <v>25</v>
      </c>
      <c r="E7" t="s">
        <v>300</v>
      </c>
      <c r="H7" t="s">
        <v>311</v>
      </c>
      <c r="K7" t="s">
        <v>312</v>
      </c>
      <c r="L7" t="s">
        <v>313</v>
      </c>
    </row>
    <row r="8" spans="1:13" x14ac:dyDescent="0.35">
      <c r="A8" t="str">
        <f>references!B$16</f>
        <v>PAR/ENG1998</v>
      </c>
      <c r="C8">
        <v>25</v>
      </c>
      <c r="E8" t="s">
        <v>300</v>
      </c>
      <c r="H8" t="s">
        <v>311</v>
      </c>
      <c r="K8" t="s">
        <v>312</v>
      </c>
      <c r="L8" t="s">
        <v>313</v>
      </c>
    </row>
    <row r="9" spans="1:13" x14ac:dyDescent="0.35">
      <c r="A9" t="str">
        <f>references!B$16</f>
        <v>PAR/ENG1998</v>
      </c>
      <c r="C9">
        <v>25</v>
      </c>
      <c r="E9" t="s">
        <v>300</v>
      </c>
      <c r="H9" t="s">
        <v>314</v>
      </c>
      <c r="K9" t="s">
        <v>315</v>
      </c>
      <c r="L9" t="s">
        <v>316</v>
      </c>
    </row>
    <row r="10" spans="1:13" x14ac:dyDescent="0.35">
      <c r="A10" t="str">
        <f>references!B$16</f>
        <v>PAR/ENG1998</v>
      </c>
      <c r="C10">
        <v>25</v>
      </c>
      <c r="E10" t="s">
        <v>300</v>
      </c>
      <c r="H10" t="s">
        <v>317</v>
      </c>
      <c r="K10" t="s">
        <v>318</v>
      </c>
      <c r="L10" t="s">
        <v>316</v>
      </c>
    </row>
    <row r="11" spans="1:13" x14ac:dyDescent="0.35">
      <c r="A11" t="str">
        <f>references!B$16</f>
        <v>PAR/ENG1998</v>
      </c>
      <c r="C11">
        <v>25</v>
      </c>
      <c r="E11" t="s">
        <v>300</v>
      </c>
      <c r="H11" t="s">
        <v>319</v>
      </c>
      <c r="K11" t="s">
        <v>320</v>
      </c>
      <c r="L11" t="s">
        <v>321</v>
      </c>
    </row>
    <row r="12" spans="1:13" x14ac:dyDescent="0.35">
      <c r="A12" t="str">
        <f>references!B$16</f>
        <v>PAR/ENG1998</v>
      </c>
      <c r="C12">
        <v>25</v>
      </c>
      <c r="E12" t="s">
        <v>300</v>
      </c>
      <c r="H12" t="s">
        <v>322</v>
      </c>
      <c r="K12" t="s">
        <v>323</v>
      </c>
      <c r="L12" t="s">
        <v>321</v>
      </c>
    </row>
    <row r="13" spans="1:13" x14ac:dyDescent="0.35">
      <c r="A13" t="str">
        <f>references!B$16</f>
        <v>PAR/ENG1998</v>
      </c>
      <c r="C13">
        <v>25</v>
      </c>
      <c r="E13" t="s">
        <v>300</v>
      </c>
      <c r="H13" t="s">
        <v>324</v>
      </c>
      <c r="K13" t="s">
        <v>325</v>
      </c>
      <c r="L13" t="s">
        <v>326</v>
      </c>
    </row>
    <row r="14" spans="1:13" x14ac:dyDescent="0.35">
      <c r="A14" t="str">
        <f>references!B$16</f>
        <v>PAR/ENG1998</v>
      </c>
      <c r="C14">
        <v>25</v>
      </c>
      <c r="E14" t="s">
        <v>300</v>
      </c>
      <c r="H14" t="s">
        <v>327</v>
      </c>
      <c r="K14" t="s">
        <v>328</v>
      </c>
      <c r="L14" t="s">
        <v>326</v>
      </c>
    </row>
    <row r="15" spans="1:13" x14ac:dyDescent="0.35">
      <c r="A15" t="str">
        <f>references!B$16</f>
        <v>PAR/ENG1998</v>
      </c>
      <c r="C15">
        <v>25</v>
      </c>
      <c r="E15" t="s">
        <v>300</v>
      </c>
      <c r="H15" t="s">
        <v>329</v>
      </c>
      <c r="K15" t="s">
        <v>330</v>
      </c>
      <c r="L15" t="s">
        <v>326</v>
      </c>
    </row>
    <row r="16" spans="1:13" x14ac:dyDescent="0.35">
      <c r="A16" t="str">
        <f>references!B$16</f>
        <v>PAR/ENG1998</v>
      </c>
      <c r="C16">
        <v>25</v>
      </c>
      <c r="E16" t="s">
        <v>300</v>
      </c>
      <c r="H16" t="s">
        <v>331</v>
      </c>
      <c r="K16" t="s">
        <v>332</v>
      </c>
      <c r="L16" t="s">
        <v>333</v>
      </c>
    </row>
    <row r="17" spans="1:13" x14ac:dyDescent="0.35">
      <c r="A17" t="str">
        <f>references!B$16</f>
        <v>PAR/ENG1998</v>
      </c>
      <c r="C17">
        <v>25</v>
      </c>
      <c r="E17" t="s">
        <v>300</v>
      </c>
      <c r="H17" t="s">
        <v>334</v>
      </c>
      <c r="K17" t="s">
        <v>335</v>
      </c>
      <c r="L17" t="s">
        <v>326</v>
      </c>
    </row>
    <row r="18" spans="1:13" x14ac:dyDescent="0.35">
      <c r="A18" t="str">
        <f>references!B$16</f>
        <v>PAR/ENG1998</v>
      </c>
      <c r="C18">
        <v>25</v>
      </c>
      <c r="E18" t="s">
        <v>300</v>
      </c>
      <c r="H18" t="s">
        <v>336</v>
      </c>
      <c r="K18" t="s">
        <v>337</v>
      </c>
      <c r="L18" t="s">
        <v>326</v>
      </c>
    </row>
    <row r="19" spans="1:13" x14ac:dyDescent="0.35">
      <c r="A19" t="str">
        <f>references!B$16</f>
        <v>PAR/ENG1998</v>
      </c>
      <c r="C19">
        <v>25</v>
      </c>
      <c r="E19" t="s">
        <v>300</v>
      </c>
      <c r="F19" t="s">
        <v>338</v>
      </c>
      <c r="H19" t="s">
        <v>339</v>
      </c>
      <c r="I19" t="s">
        <v>339</v>
      </c>
      <c r="K19" t="s">
        <v>340</v>
      </c>
      <c r="L19" t="s">
        <v>341</v>
      </c>
      <c r="M19" t="s">
        <v>342</v>
      </c>
    </row>
    <row r="20" spans="1:13" x14ac:dyDescent="0.35">
      <c r="A20" t="str">
        <f>references!B$16</f>
        <v>PAR/ENG1998</v>
      </c>
      <c r="C20">
        <v>25</v>
      </c>
      <c r="E20" t="s">
        <v>300</v>
      </c>
      <c r="F20" t="s">
        <v>338</v>
      </c>
      <c r="H20" t="s">
        <v>343</v>
      </c>
      <c r="I20" t="s">
        <v>343</v>
      </c>
      <c r="K20" t="s">
        <v>344</v>
      </c>
      <c r="L20" t="s">
        <v>345</v>
      </c>
    </row>
    <row r="21" spans="1:13" x14ac:dyDescent="0.35">
      <c r="A21" t="str">
        <f>references!B$16</f>
        <v>PAR/ENG1998</v>
      </c>
      <c r="C21">
        <v>25</v>
      </c>
      <c r="E21" t="s">
        <v>300</v>
      </c>
      <c r="F21" t="s">
        <v>338</v>
      </c>
      <c r="H21" t="s">
        <v>346</v>
      </c>
      <c r="I21" t="s">
        <v>346</v>
      </c>
      <c r="K21" t="s">
        <v>347</v>
      </c>
      <c r="L21" t="s">
        <v>348</v>
      </c>
    </row>
    <row r="22" spans="1:13" x14ac:dyDescent="0.35">
      <c r="A22" t="str">
        <f>references!B$16</f>
        <v>PAR/ENG1998</v>
      </c>
      <c r="C22">
        <v>25</v>
      </c>
      <c r="E22" t="s">
        <v>300</v>
      </c>
      <c r="F22" t="s">
        <v>338</v>
      </c>
      <c r="H22" t="s">
        <v>349</v>
      </c>
      <c r="I22" t="s">
        <v>349</v>
      </c>
      <c r="K22" t="s">
        <v>350</v>
      </c>
      <c r="L22" t="s">
        <v>351</v>
      </c>
    </row>
    <row r="23" spans="1:13" x14ac:dyDescent="0.35">
      <c r="A23" t="str">
        <f>references!B$16</f>
        <v>PAR/ENG1998</v>
      </c>
      <c r="C23">
        <v>25</v>
      </c>
      <c r="E23" t="s">
        <v>300</v>
      </c>
      <c r="F23" t="s">
        <v>338</v>
      </c>
      <c r="H23" t="s">
        <v>352</v>
      </c>
      <c r="I23" t="s">
        <v>352</v>
      </c>
      <c r="K23" t="s">
        <v>353</v>
      </c>
      <c r="L23" t="s">
        <v>303</v>
      </c>
    </row>
    <row r="24" spans="1:13" x14ac:dyDescent="0.35">
      <c r="A24" t="str">
        <f>references!B$16</f>
        <v>PAR/ENG1998</v>
      </c>
      <c r="C24">
        <v>25</v>
      </c>
      <c r="E24" t="s">
        <v>300</v>
      </c>
      <c r="F24" t="s">
        <v>338</v>
      </c>
      <c r="H24" t="s">
        <v>354</v>
      </c>
      <c r="I24" t="s">
        <v>354</v>
      </c>
      <c r="K24" t="s">
        <v>355</v>
      </c>
      <c r="L24" t="s">
        <v>356</v>
      </c>
    </row>
    <row r="25" spans="1:13" x14ac:dyDescent="0.35">
      <c r="A25" t="str">
        <f>references!B$16</f>
        <v>PAR/ENG1998</v>
      </c>
      <c r="C25">
        <v>25</v>
      </c>
      <c r="E25" t="s">
        <v>300</v>
      </c>
      <c r="F25" t="s">
        <v>338</v>
      </c>
      <c r="H25" t="s">
        <v>357</v>
      </c>
      <c r="I25" t="s">
        <v>357</v>
      </c>
      <c r="K25" t="s">
        <v>358</v>
      </c>
      <c r="L25" t="s">
        <v>307</v>
      </c>
    </row>
    <row r="26" spans="1:13" x14ac:dyDescent="0.35">
      <c r="A26" t="str">
        <f>references!B$16</f>
        <v>PAR/ENG1998</v>
      </c>
      <c r="C26">
        <v>25</v>
      </c>
      <c r="E26" t="s">
        <v>300</v>
      </c>
      <c r="F26" t="s">
        <v>338</v>
      </c>
      <c r="H26" t="s">
        <v>359</v>
      </c>
      <c r="I26" t="s">
        <v>359</v>
      </c>
      <c r="K26" t="s">
        <v>360</v>
      </c>
      <c r="L26" t="s">
        <v>313</v>
      </c>
    </row>
    <row r="27" spans="1:13" x14ac:dyDescent="0.35">
      <c r="A27" t="str">
        <f>references!B$16</f>
        <v>PAR/ENG1998</v>
      </c>
      <c r="C27">
        <v>25</v>
      </c>
      <c r="E27" t="s">
        <v>300</v>
      </c>
      <c r="F27" t="s">
        <v>338</v>
      </c>
      <c r="H27" t="s">
        <v>361</v>
      </c>
      <c r="I27" t="s">
        <v>361</v>
      </c>
      <c r="K27" t="s">
        <v>362</v>
      </c>
      <c r="L27" t="s">
        <v>363</v>
      </c>
    </row>
    <row r="28" spans="1:13" x14ac:dyDescent="0.35">
      <c r="A28" t="str">
        <f>references!B$16</f>
        <v>PAR/ENG1998</v>
      </c>
      <c r="C28">
        <v>25</v>
      </c>
      <c r="E28" t="s">
        <v>300</v>
      </c>
      <c r="F28" t="s">
        <v>338</v>
      </c>
      <c r="H28" t="s">
        <v>364</v>
      </c>
      <c r="I28" t="s">
        <v>364</v>
      </c>
      <c r="K28" t="s">
        <v>365</v>
      </c>
      <c r="L28" t="s">
        <v>366</v>
      </c>
    </row>
    <row r="29" spans="1:13" x14ac:dyDescent="0.35">
      <c r="A29" t="str">
        <f>references!B$16</f>
        <v>PAR/ENG1998</v>
      </c>
      <c r="C29">
        <v>25</v>
      </c>
      <c r="E29" t="s">
        <v>300</v>
      </c>
      <c r="F29" t="s">
        <v>338</v>
      </c>
      <c r="H29" t="s">
        <v>367</v>
      </c>
      <c r="I29" t="s">
        <v>367</v>
      </c>
      <c r="K29" t="s">
        <v>368</v>
      </c>
      <c r="L29" t="s">
        <v>369</v>
      </c>
    </row>
    <row r="30" spans="1:13" x14ac:dyDescent="0.35">
      <c r="A30" t="str">
        <f>references!B$16</f>
        <v>PAR/ENG1998</v>
      </c>
      <c r="C30">
        <v>25</v>
      </c>
      <c r="E30" t="s">
        <v>300</v>
      </c>
      <c r="F30" t="s">
        <v>338</v>
      </c>
      <c r="H30" t="s">
        <v>370</v>
      </c>
      <c r="I30" t="s">
        <v>370</v>
      </c>
      <c r="K30" t="s">
        <v>371</v>
      </c>
      <c r="L30" t="s">
        <v>310</v>
      </c>
    </row>
    <row r="31" spans="1:13" x14ac:dyDescent="0.35">
      <c r="A31" t="str">
        <f>references!B$16</f>
        <v>PAR/ENG1998</v>
      </c>
      <c r="C31">
        <v>25</v>
      </c>
      <c r="E31" t="s">
        <v>300</v>
      </c>
      <c r="F31" t="s">
        <v>338</v>
      </c>
      <c r="H31" t="s">
        <v>372</v>
      </c>
      <c r="I31" t="s">
        <v>372</v>
      </c>
      <c r="K31" t="s">
        <v>373</v>
      </c>
      <c r="L31" t="s">
        <v>313</v>
      </c>
    </row>
    <row r="32" spans="1:13" x14ac:dyDescent="0.35">
      <c r="A32" t="str">
        <f>references!B$16</f>
        <v>PAR/ENG1998</v>
      </c>
      <c r="C32">
        <v>25</v>
      </c>
      <c r="E32" t="s">
        <v>300</v>
      </c>
      <c r="F32" t="s">
        <v>338</v>
      </c>
      <c r="H32" t="s">
        <v>374</v>
      </c>
      <c r="I32" t="s">
        <v>374</v>
      </c>
      <c r="K32" t="s">
        <v>375</v>
      </c>
      <c r="L32" t="s">
        <v>363</v>
      </c>
    </row>
    <row r="33" spans="1:12" x14ac:dyDescent="0.35">
      <c r="A33" t="str">
        <f>references!B$16</f>
        <v>PAR/ENG1998</v>
      </c>
      <c r="C33">
        <v>25</v>
      </c>
      <c r="E33" t="s">
        <v>300</v>
      </c>
      <c r="F33" t="s">
        <v>338</v>
      </c>
      <c r="H33" t="s">
        <v>376</v>
      </c>
      <c r="I33" t="s">
        <v>376</v>
      </c>
      <c r="K33" t="s">
        <v>377</v>
      </c>
      <c r="L33" t="s">
        <v>378</v>
      </c>
    </row>
    <row r="34" spans="1:12" x14ac:dyDescent="0.35">
      <c r="A34" t="str">
        <f>references!B$16</f>
        <v>PAR/ENG1998</v>
      </c>
      <c r="C34">
        <v>25</v>
      </c>
      <c r="E34" t="s">
        <v>300</v>
      </c>
      <c r="F34" t="s">
        <v>338</v>
      </c>
      <c r="H34" t="s">
        <v>379</v>
      </c>
      <c r="I34" t="s">
        <v>379</v>
      </c>
      <c r="K34" t="s">
        <v>380</v>
      </c>
      <c r="L34" t="s">
        <v>378</v>
      </c>
    </row>
    <row r="35" spans="1:12" x14ac:dyDescent="0.35">
      <c r="A35" t="str">
        <f>references!B$16</f>
        <v>PAR/ENG1998</v>
      </c>
      <c r="C35">
        <v>25</v>
      </c>
      <c r="E35" t="s">
        <v>300</v>
      </c>
      <c r="F35" t="s">
        <v>338</v>
      </c>
      <c r="H35" t="s">
        <v>381</v>
      </c>
      <c r="I35" t="s">
        <v>381</v>
      </c>
      <c r="K35" t="s">
        <v>382</v>
      </c>
      <c r="L35" t="s">
        <v>378</v>
      </c>
    </row>
    <row r="36" spans="1:12" x14ac:dyDescent="0.35">
      <c r="A36" t="str">
        <f>references!B$16</f>
        <v>PAR/ENG1998</v>
      </c>
      <c r="C36">
        <v>25</v>
      </c>
      <c r="E36" t="s">
        <v>300</v>
      </c>
      <c r="F36" t="s">
        <v>338</v>
      </c>
      <c r="H36" t="s">
        <v>383</v>
      </c>
      <c r="I36" t="s">
        <v>383</v>
      </c>
      <c r="K36" t="s">
        <v>384</v>
      </c>
      <c r="L36" t="s">
        <v>385</v>
      </c>
    </row>
    <row r="37" spans="1:12" x14ac:dyDescent="0.35">
      <c r="A37" t="str">
        <f>references!B$16</f>
        <v>PAR/ENG1998</v>
      </c>
      <c r="C37">
        <v>25</v>
      </c>
      <c r="E37" t="s">
        <v>300</v>
      </c>
      <c r="F37" t="s">
        <v>338</v>
      </c>
      <c r="H37" t="s">
        <v>386</v>
      </c>
      <c r="I37" t="s">
        <v>386</v>
      </c>
      <c r="K37" t="s">
        <v>387</v>
      </c>
      <c r="L37" t="s">
        <v>378</v>
      </c>
    </row>
    <row r="38" spans="1:12" x14ac:dyDescent="0.35">
      <c r="A38" t="str">
        <f>references!B$16</f>
        <v>PAR/ENG1998</v>
      </c>
      <c r="C38">
        <v>25</v>
      </c>
      <c r="E38" t="s">
        <v>300</v>
      </c>
      <c r="F38" t="s">
        <v>338</v>
      </c>
      <c r="H38" t="s">
        <v>388</v>
      </c>
      <c r="I38" t="s">
        <v>388</v>
      </c>
      <c r="K38" t="s">
        <v>389</v>
      </c>
      <c r="L38" t="s">
        <v>385</v>
      </c>
    </row>
    <row r="39" spans="1:12" x14ac:dyDescent="0.35">
      <c r="A39" t="str">
        <f>references!B$16</f>
        <v>PAR/ENG1998</v>
      </c>
      <c r="C39">
        <v>25</v>
      </c>
      <c r="E39" t="s">
        <v>300</v>
      </c>
      <c r="F39" t="s">
        <v>338</v>
      </c>
      <c r="H39" t="s">
        <v>390</v>
      </c>
      <c r="I39" t="s">
        <v>390</v>
      </c>
      <c r="K39" t="s">
        <v>391</v>
      </c>
      <c r="L39" t="s">
        <v>385</v>
      </c>
    </row>
    <row r="40" spans="1:12" x14ac:dyDescent="0.35">
      <c r="A40" t="str">
        <f>references!B$16</f>
        <v>PAR/ENG1998</v>
      </c>
      <c r="C40">
        <v>25</v>
      </c>
      <c r="E40" t="s">
        <v>300</v>
      </c>
      <c r="F40" t="s">
        <v>338</v>
      </c>
      <c r="H40" t="s">
        <v>392</v>
      </c>
      <c r="I40" t="s">
        <v>392</v>
      </c>
      <c r="K40" t="s">
        <v>360</v>
      </c>
      <c r="L40" t="s">
        <v>378</v>
      </c>
    </row>
    <row r="41" spans="1:12" x14ac:dyDescent="0.35">
      <c r="A41" t="str">
        <f>references!B$16</f>
        <v>PAR/ENG1998</v>
      </c>
      <c r="C41">
        <v>25</v>
      </c>
      <c r="E41" t="s">
        <v>300</v>
      </c>
      <c r="F41" t="s">
        <v>338</v>
      </c>
      <c r="H41" t="s">
        <v>393</v>
      </c>
      <c r="I41" t="s">
        <v>393</v>
      </c>
      <c r="K41" t="s">
        <v>394</v>
      </c>
      <c r="L41" t="s">
        <v>395</v>
      </c>
    </row>
    <row r="42" spans="1:12" x14ac:dyDescent="0.35">
      <c r="A42" t="str">
        <f>references!B$16</f>
        <v>PAR/ENG1998</v>
      </c>
      <c r="C42">
        <v>25</v>
      </c>
      <c r="E42" t="s">
        <v>300</v>
      </c>
      <c r="F42" t="s">
        <v>338</v>
      </c>
      <c r="H42" t="s">
        <v>396</v>
      </c>
      <c r="I42" t="s">
        <v>396</v>
      </c>
      <c r="K42" t="s">
        <v>397</v>
      </c>
      <c r="L42" t="s">
        <v>378</v>
      </c>
    </row>
    <row r="43" spans="1:12" x14ac:dyDescent="0.35">
      <c r="A43" t="str">
        <f>references!B$16</f>
        <v>PAR/ENG1998</v>
      </c>
      <c r="C43">
        <v>25</v>
      </c>
      <c r="E43" t="s">
        <v>300</v>
      </c>
      <c r="F43" t="s">
        <v>338</v>
      </c>
      <c r="H43" t="s">
        <v>398</v>
      </c>
      <c r="I43" t="s">
        <v>398</v>
      </c>
      <c r="K43" t="s">
        <v>399</v>
      </c>
      <c r="L43" t="s">
        <v>378</v>
      </c>
    </row>
    <row r="44" spans="1:12" x14ac:dyDescent="0.35">
      <c r="A44" t="str">
        <f>references!B$16</f>
        <v>PAR/ENG1998</v>
      </c>
      <c r="C44">
        <v>25</v>
      </c>
      <c r="E44" t="s">
        <v>300</v>
      </c>
      <c r="F44" t="s">
        <v>338</v>
      </c>
      <c r="H44" t="s">
        <v>400</v>
      </c>
      <c r="I44" t="s">
        <v>400</v>
      </c>
      <c r="K44" t="s">
        <v>401</v>
      </c>
      <c r="L44" t="s">
        <v>378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H844"/>
  <sheetViews>
    <sheetView topLeftCell="L1" zoomScaleNormal="100" workbookViewId="0">
      <pane ySplit="3" topLeftCell="A168" activePane="bottomLeft" state="frozen"/>
      <selection pane="bottomLeft" activeCell="S124" sqref="S124"/>
    </sheetView>
  </sheetViews>
  <sheetFormatPr defaultColWidth="8.54296875" defaultRowHeight="14.5" x14ac:dyDescent="0.35"/>
  <cols>
    <col min="1" max="1" width="17.6328125" bestFit="1" customWidth="1"/>
    <col min="2" max="2" width="11.6328125" customWidth="1"/>
    <col min="4" max="4" width="11.08984375" customWidth="1"/>
    <col min="5" max="7" width="12" customWidth="1"/>
    <col min="8" max="10" width="21.81640625" customWidth="1"/>
    <col min="15" max="15" width="23.26953125" customWidth="1"/>
    <col min="17" max="17" width="28.7265625" customWidth="1"/>
    <col min="19" max="19" width="23.1796875" customWidth="1"/>
  </cols>
  <sheetData>
    <row r="1" spans="1:34" s="4" customFormat="1" ht="20" customHeight="1" x14ac:dyDescent="0.35">
      <c r="A1" s="4" t="s">
        <v>14</v>
      </c>
      <c r="B1" s="4" t="s">
        <v>289</v>
      </c>
      <c r="C1" s="5" t="s">
        <v>20</v>
      </c>
      <c r="D1" s="5" t="s">
        <v>18</v>
      </c>
      <c r="E1" s="19" t="s">
        <v>152</v>
      </c>
      <c r="F1" s="19" t="s">
        <v>153</v>
      </c>
      <c r="G1" s="19" t="s">
        <v>154</v>
      </c>
      <c r="H1" s="19" t="s">
        <v>155</v>
      </c>
      <c r="I1" s="19" t="s">
        <v>156</v>
      </c>
      <c r="J1" s="19" t="s">
        <v>157</v>
      </c>
      <c r="K1" s="4" t="s">
        <v>290</v>
      </c>
      <c r="L1" s="4" t="s">
        <v>291</v>
      </c>
      <c r="M1" s="4" t="s">
        <v>292</v>
      </c>
      <c r="N1" s="4" t="s">
        <v>293</v>
      </c>
      <c r="O1" s="4" t="s">
        <v>402</v>
      </c>
      <c r="S1" s="4" t="s">
        <v>403</v>
      </c>
      <c r="W1" s="4" t="s">
        <v>294</v>
      </c>
      <c r="Z1" s="4" t="str">
        <f>H1</f>
        <v>electr1_concentration</v>
      </c>
      <c r="AB1" s="4" t="s">
        <v>402</v>
      </c>
      <c r="AC1" s="4" t="s">
        <v>403</v>
      </c>
      <c r="AH1" s="4" t="s">
        <v>404</v>
      </c>
    </row>
    <row r="2" spans="1:34" s="7" customFormat="1" ht="15" customHeight="1" x14ac:dyDescent="0.3">
      <c r="C2" s="8" t="s">
        <v>6</v>
      </c>
      <c r="D2" s="8"/>
      <c r="E2" s="21"/>
      <c r="F2" s="21"/>
      <c r="G2" s="21"/>
      <c r="H2" s="23" t="s">
        <v>163</v>
      </c>
      <c r="I2" s="23" t="s">
        <v>163</v>
      </c>
      <c r="J2" s="23" t="s">
        <v>163</v>
      </c>
      <c r="K2" s="23" t="s">
        <v>163</v>
      </c>
      <c r="L2" s="23" t="s">
        <v>163</v>
      </c>
      <c r="M2" s="23" t="s">
        <v>163</v>
      </c>
      <c r="N2" s="23" t="s">
        <v>163</v>
      </c>
      <c r="O2" s="29" t="s">
        <v>405</v>
      </c>
      <c r="P2" s="23"/>
      <c r="Q2" s="30" t="s">
        <v>406</v>
      </c>
      <c r="R2" s="23"/>
      <c r="S2" s="31" t="s">
        <v>407</v>
      </c>
      <c r="T2" s="23"/>
      <c r="U2" s="31" t="s">
        <v>408</v>
      </c>
      <c r="V2" s="23"/>
      <c r="Z2" s="7" t="s">
        <v>409</v>
      </c>
      <c r="AA2" s="7" t="s">
        <v>410</v>
      </c>
      <c r="AB2" s="7" t="s">
        <v>409</v>
      </c>
      <c r="AC2" s="7" t="s">
        <v>409</v>
      </c>
      <c r="AH2" s="7" t="s">
        <v>411</v>
      </c>
    </row>
    <row r="3" spans="1:34" s="28" customFormat="1" ht="20" customHeight="1" x14ac:dyDescent="0.35">
      <c r="A3" s="24"/>
      <c r="B3" s="24"/>
      <c r="C3" s="25"/>
      <c r="D3" s="25"/>
      <c r="E3" s="25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34" x14ac:dyDescent="0.35">
      <c r="A4" s="32" t="s">
        <v>117</v>
      </c>
      <c r="B4">
        <v>1</v>
      </c>
      <c r="C4">
        <v>25</v>
      </c>
      <c r="E4" t="s">
        <v>122</v>
      </c>
      <c r="H4">
        <v>5.0189999999999999E-2</v>
      </c>
      <c r="O4" s="33">
        <f t="shared" ref="O4:O10" si="0">AB4+(1+1-1)*AA4</f>
        <v>9.6523528086539621</v>
      </c>
      <c r="P4">
        <v>5.0000000000000001E-3</v>
      </c>
      <c r="Q4" s="33">
        <f>13.805-O4+2*AA4+(1-1-1)*AA4</f>
        <v>4.1509999999999989</v>
      </c>
      <c r="R4">
        <f>P4+0.01</f>
        <v>1.4999999999999999E-2</v>
      </c>
      <c r="S4" s="33">
        <f t="shared" ref="S4:S9" si="1">AC4+(2+1-1)*AA4</f>
        <v>22.736705617307923</v>
      </c>
      <c r="T4">
        <v>0.06</v>
      </c>
      <c r="U4" s="33">
        <f>2*13.805-S4+2*AA4</f>
        <v>4.87</v>
      </c>
      <c r="V4">
        <f>T4+0.01</f>
        <v>6.9999999999999993E-2</v>
      </c>
      <c r="W4" t="s">
        <v>412</v>
      </c>
      <c r="Z4">
        <v>0.05</v>
      </c>
      <c r="AA4">
        <f t="shared" ref="AA4:AA10" si="2">LOG10(Z4/H4)</f>
        <v>-1.6471913460380937E-3</v>
      </c>
      <c r="AB4">
        <v>9.6539999999999999</v>
      </c>
      <c r="AC4">
        <v>22.74</v>
      </c>
      <c r="AF4" s="34"/>
    </row>
    <row r="5" spans="1:34" x14ac:dyDescent="0.35">
      <c r="A5" s="32" t="s">
        <v>117</v>
      </c>
      <c r="B5">
        <v>2</v>
      </c>
      <c r="C5">
        <v>25</v>
      </c>
      <c r="E5" t="s">
        <v>122</v>
      </c>
      <c r="H5">
        <v>0.10050000000000001</v>
      </c>
      <c r="O5" s="33">
        <f t="shared" si="0"/>
        <v>9.5848339382434915</v>
      </c>
      <c r="P5">
        <v>0.08</v>
      </c>
      <c r="Q5" s="33">
        <f>13.775-O5+2*AA5+(1-1-1)*AA4</f>
        <v>4.1874811295895311</v>
      </c>
      <c r="R5">
        <f>P5+0.001</f>
        <v>8.1000000000000003E-2</v>
      </c>
      <c r="S5" s="33">
        <f t="shared" si="1"/>
        <v>22.545667876486984</v>
      </c>
      <c r="T5">
        <v>0.03</v>
      </c>
      <c r="U5" s="33">
        <f>2*13.775-S5+2*AA5</f>
        <v>5.0000000000000009</v>
      </c>
      <c r="V5">
        <f>T5+0.001</f>
        <v>3.1E-2</v>
      </c>
      <c r="Z5">
        <v>0.1</v>
      </c>
      <c r="AA5">
        <f t="shared" si="2"/>
        <v>-2.1660617565076663E-3</v>
      </c>
      <c r="AB5">
        <v>9.5869999999999997</v>
      </c>
      <c r="AC5">
        <v>22.55</v>
      </c>
      <c r="AF5" s="34"/>
    </row>
    <row r="6" spans="1:34" x14ac:dyDescent="0.35">
      <c r="A6" s="32" t="s">
        <v>117</v>
      </c>
      <c r="C6">
        <v>25</v>
      </c>
      <c r="E6" t="s">
        <v>122</v>
      </c>
      <c r="H6">
        <v>0.20130000000000001</v>
      </c>
      <c r="O6" s="33">
        <f t="shared" si="0"/>
        <v>9.5441862207753267</v>
      </c>
      <c r="P6">
        <v>5.0000000000000001E-3</v>
      </c>
      <c r="Q6" s="33">
        <f>13.749-O6+2*AA6+(1-1-1)*AA4</f>
        <v>4.2008334121213649</v>
      </c>
      <c r="R6">
        <f>P6+0.008</f>
        <v>1.3000000000000001E-2</v>
      </c>
      <c r="S6" s="33">
        <f t="shared" si="1"/>
        <v>22.384372441550653</v>
      </c>
      <c r="T6">
        <v>0.02</v>
      </c>
      <c r="U6" s="33">
        <f>2*13.749-S6+2*AA6</f>
        <v>5.1080000000000014</v>
      </c>
      <c r="V6">
        <f>T6+0.008</f>
        <v>2.8000000000000001E-2</v>
      </c>
      <c r="Z6">
        <v>0.2</v>
      </c>
      <c r="AA6">
        <f t="shared" si="2"/>
        <v>-2.813779224673311E-3</v>
      </c>
      <c r="AB6">
        <v>9.5470000000000006</v>
      </c>
      <c r="AC6">
        <v>22.39</v>
      </c>
      <c r="AF6" s="34"/>
    </row>
    <row r="7" spans="1:34" x14ac:dyDescent="0.35">
      <c r="A7" s="32" t="s">
        <v>117</v>
      </c>
      <c r="C7">
        <v>25</v>
      </c>
      <c r="E7" t="s">
        <v>122</v>
      </c>
      <c r="H7">
        <v>0.40400000000000003</v>
      </c>
      <c r="O7" s="33">
        <f t="shared" si="0"/>
        <v>9.4906786262173561</v>
      </c>
      <c r="P7">
        <v>1.0999999999999999E-2</v>
      </c>
      <c r="Q7" s="33">
        <f>13.733-O7+2*AA7+(1-1-1)*AA4</f>
        <v>4.235325817563397</v>
      </c>
      <c r="R7">
        <f>P7+0.004</f>
        <v>1.4999999999999999E-2</v>
      </c>
      <c r="S7" s="33">
        <f t="shared" si="1"/>
        <v>22.241357252434714</v>
      </c>
      <c r="T7">
        <v>0.02</v>
      </c>
      <c r="U7" s="33">
        <f>2*13.733-S7+2*AA7</f>
        <v>5.216000000000002</v>
      </c>
      <c r="V7">
        <f>T7+0.004</f>
        <v>2.4E-2</v>
      </c>
      <c r="Z7">
        <v>0.4</v>
      </c>
      <c r="AA7">
        <f t="shared" si="2"/>
        <v>-4.3213737826425782E-3</v>
      </c>
      <c r="AB7">
        <v>9.4949999999999992</v>
      </c>
      <c r="AC7">
        <v>22.25</v>
      </c>
      <c r="AF7" s="34"/>
    </row>
    <row r="8" spans="1:34" x14ac:dyDescent="0.35">
      <c r="A8" s="32" t="s">
        <v>117</v>
      </c>
      <c r="C8">
        <v>25</v>
      </c>
      <c r="E8" t="s">
        <v>122</v>
      </c>
      <c r="H8">
        <v>0.60819999999999996</v>
      </c>
      <c r="O8" s="33">
        <f t="shared" si="0"/>
        <v>9.4661048345755301</v>
      </c>
      <c r="P8">
        <v>2E-3</v>
      </c>
      <c r="Q8" s="33">
        <f>13.727-O8+2*AA8+(1-1-1)*AA4</f>
        <v>4.2507520259215683</v>
      </c>
      <c r="R8">
        <f>P8+0.001</f>
        <v>3.0000000000000001E-3</v>
      </c>
      <c r="S8" s="33">
        <f t="shared" si="1"/>
        <v>22.058209669151061</v>
      </c>
      <c r="T8">
        <v>0.01</v>
      </c>
      <c r="U8" s="33">
        <f>2*13.727-S8+2*AA8</f>
        <v>5.3839999999999995</v>
      </c>
      <c r="V8">
        <f>T8+0.001</f>
        <v>1.0999999999999999E-2</v>
      </c>
      <c r="Z8">
        <v>0.6</v>
      </c>
      <c r="AA8">
        <f t="shared" si="2"/>
        <v>-5.8951654244697362E-3</v>
      </c>
      <c r="AB8">
        <v>9.4719999999999995</v>
      </c>
      <c r="AC8">
        <v>22.07</v>
      </c>
    </row>
    <row r="9" spans="1:34" x14ac:dyDescent="0.35">
      <c r="A9" s="32" t="s">
        <v>117</v>
      </c>
      <c r="C9">
        <v>25</v>
      </c>
      <c r="E9" t="s">
        <v>122</v>
      </c>
      <c r="H9">
        <v>2.0859999999999999</v>
      </c>
      <c r="O9" s="33">
        <f t="shared" si="0"/>
        <v>9.4417156915734708</v>
      </c>
      <c r="P9">
        <v>8.0000000000000002E-3</v>
      </c>
      <c r="Q9" s="33">
        <f>13.866-O9+2*AA9+(1-1-1)*AA4</f>
        <v>4.3893628829195048</v>
      </c>
      <c r="R9">
        <f>P9+0.03</f>
        <v>3.7999999999999999E-2</v>
      </c>
      <c r="S9" s="33">
        <f t="shared" si="1"/>
        <v>22.073431383146939</v>
      </c>
      <c r="T9">
        <v>0.05</v>
      </c>
      <c r="U9" s="33">
        <f>2*13.866-S9+2*AA9</f>
        <v>5.6219999999999981</v>
      </c>
      <c r="V9">
        <f>T9+0.03</f>
        <v>0.08</v>
      </c>
      <c r="Z9">
        <v>2</v>
      </c>
      <c r="AA9">
        <f t="shared" si="2"/>
        <v>-1.8284308426530848E-2</v>
      </c>
      <c r="AB9">
        <v>9.4600000000000009</v>
      </c>
      <c r="AC9">
        <v>22.11</v>
      </c>
    </row>
    <row r="10" spans="1:34" hidden="1" x14ac:dyDescent="0.35">
      <c r="A10" t="s">
        <v>123</v>
      </c>
      <c r="B10">
        <v>1</v>
      </c>
      <c r="C10">
        <v>25</v>
      </c>
      <c r="E10" t="s">
        <v>127</v>
      </c>
      <c r="H10">
        <v>0.51319999999999999</v>
      </c>
      <c r="O10" s="33">
        <f t="shared" si="0"/>
        <v>9.4486833566331292</v>
      </c>
      <c r="P10" s="33">
        <v>0.02</v>
      </c>
      <c r="Q10" s="33">
        <f>13.73-O10+2*AA10+(1-1-1)*AA4</f>
        <v>4.2603305479791649</v>
      </c>
      <c r="R10">
        <v>0.02</v>
      </c>
      <c r="S10" s="33"/>
      <c r="W10" t="s">
        <v>409</v>
      </c>
      <c r="Z10">
        <v>0.5</v>
      </c>
      <c r="AA10">
        <f t="shared" si="2"/>
        <v>-1.1316643366872098E-2</v>
      </c>
      <c r="AB10" s="33">
        <v>9.4600000000000009</v>
      </c>
      <c r="AD10" s="33"/>
    </row>
    <row r="11" spans="1:34" x14ac:dyDescent="0.35">
      <c r="A11" s="32" t="s">
        <v>128</v>
      </c>
      <c r="B11">
        <v>1</v>
      </c>
      <c r="C11">
        <v>25</v>
      </c>
      <c r="E11" t="s">
        <v>122</v>
      </c>
      <c r="H11">
        <v>0.5</v>
      </c>
      <c r="O11" s="33">
        <v>9.51</v>
      </c>
      <c r="P11" s="33">
        <v>0.05</v>
      </c>
      <c r="Q11" s="33">
        <v>4.29</v>
      </c>
      <c r="R11" s="33">
        <v>0.05</v>
      </c>
      <c r="S11" s="33">
        <v>22.12</v>
      </c>
      <c r="T11" s="33">
        <v>0.15</v>
      </c>
      <c r="U11" s="33">
        <v>5.28</v>
      </c>
      <c r="V11" s="33">
        <v>0.15</v>
      </c>
      <c r="W11" t="s">
        <v>413</v>
      </c>
      <c r="AB11" s="33"/>
    </row>
    <row r="12" spans="1:34" hidden="1" x14ac:dyDescent="0.35">
      <c r="A12" t="s">
        <v>142</v>
      </c>
      <c r="B12">
        <v>1</v>
      </c>
      <c r="C12">
        <v>25</v>
      </c>
      <c r="E12" t="s">
        <v>127</v>
      </c>
      <c r="H12">
        <v>1.125</v>
      </c>
      <c r="O12" s="33">
        <f>AB12+(1+1-1)*AA12</f>
        <v>9.4198474775526186</v>
      </c>
      <c r="P12" s="33">
        <v>4.0000000000000001E-3</v>
      </c>
      <c r="Q12" s="33">
        <f>13.77-O12+2*AA12+(1-1-1)*AA4</f>
        <v>4.2494946688986559</v>
      </c>
      <c r="R12" s="33">
        <f>0.005</f>
        <v>5.0000000000000001E-3</v>
      </c>
      <c r="S12" s="33"/>
      <c r="U12" s="33"/>
      <c r="W12" t="s">
        <v>414</v>
      </c>
      <c r="Z12">
        <v>1</v>
      </c>
      <c r="AA12">
        <f>LOG10(Z12/H12)</f>
        <v>-5.1152522447381311E-2</v>
      </c>
      <c r="AB12" s="33">
        <v>9.4710000000000001</v>
      </c>
    </row>
    <row r="13" spans="1:34" hidden="1" x14ac:dyDescent="0.35">
      <c r="A13" t="s">
        <v>131</v>
      </c>
      <c r="B13">
        <v>1</v>
      </c>
      <c r="C13">
        <v>25</v>
      </c>
      <c r="E13" t="str">
        <f>references!H$24</f>
        <v>NaClO4</v>
      </c>
      <c r="H13">
        <v>0.5</v>
      </c>
      <c r="O13" s="33">
        <v>9.4600000000000009</v>
      </c>
      <c r="P13" s="33"/>
      <c r="Q13" s="33">
        <v>4.2699999999999996</v>
      </c>
      <c r="R13" s="33"/>
      <c r="S13" s="33">
        <v>22.02</v>
      </c>
      <c r="U13" s="33">
        <v>5.44</v>
      </c>
      <c r="AB13" s="33"/>
    </row>
    <row r="14" spans="1:34" hidden="1" x14ac:dyDescent="0.35">
      <c r="A14" t="s">
        <v>131</v>
      </c>
      <c r="B14">
        <v>2</v>
      </c>
      <c r="C14">
        <v>50</v>
      </c>
      <c r="E14" t="str">
        <f>references!H$24</f>
        <v>NaClO4</v>
      </c>
      <c r="H14">
        <v>0.5</v>
      </c>
      <c r="O14" s="33">
        <v>9.1300000000000008</v>
      </c>
      <c r="P14" s="33"/>
      <c r="Q14" s="33">
        <v>3.84</v>
      </c>
      <c r="R14" s="33"/>
      <c r="S14" s="33">
        <v>21.04</v>
      </c>
      <c r="U14" s="33">
        <v>4.9000000000000004</v>
      </c>
      <c r="AB14" s="33"/>
    </row>
    <row r="15" spans="1:34" hidden="1" x14ac:dyDescent="0.35">
      <c r="A15" t="s">
        <v>131</v>
      </c>
      <c r="B15">
        <v>3</v>
      </c>
      <c r="C15">
        <v>25</v>
      </c>
      <c r="E15" t="str">
        <f>references!H$24</f>
        <v>NaClO4</v>
      </c>
      <c r="H15">
        <v>3</v>
      </c>
      <c r="O15" s="33">
        <v>9.43</v>
      </c>
      <c r="P15" s="33"/>
      <c r="Q15" s="33">
        <v>4.5999999999999996</v>
      </c>
      <c r="R15" s="33"/>
      <c r="S15" s="33">
        <v>22.14</v>
      </c>
      <c r="U15" s="33">
        <v>5.92</v>
      </c>
      <c r="AB15" s="33"/>
    </row>
    <row r="16" spans="1:34" x14ac:dyDescent="0.35">
      <c r="A16" s="32" t="s">
        <v>134</v>
      </c>
      <c r="B16">
        <v>1</v>
      </c>
      <c r="C16">
        <v>25</v>
      </c>
      <c r="E16" t="s">
        <v>122</v>
      </c>
      <c r="H16">
        <v>0.60819999999999996</v>
      </c>
      <c r="O16" s="33">
        <f>AB16+(1+1-1)*AA16</f>
        <v>9.4661048345755301</v>
      </c>
      <c r="P16" s="33">
        <v>2E-3</v>
      </c>
      <c r="Q16" s="33">
        <f>13.727-O16+2*AA16+(1-1-1)*AA4</f>
        <v>4.2507520259215683</v>
      </c>
      <c r="R16" s="33">
        <v>2E-3</v>
      </c>
      <c r="S16" s="33">
        <f>AC16+(2+1-1)*AA16</f>
        <v>22.058209669151061</v>
      </c>
      <c r="T16" s="33">
        <v>0.05</v>
      </c>
      <c r="U16" s="33">
        <f>2*13.727-S16+2*AA16</f>
        <v>5.3839999999999995</v>
      </c>
      <c r="V16">
        <v>0.05</v>
      </c>
      <c r="W16" t="s">
        <v>415</v>
      </c>
      <c r="Z16">
        <v>0.6</v>
      </c>
      <c r="AA16">
        <f>LOG10(Z16/H16)</f>
        <v>-5.8951654244697362E-3</v>
      </c>
      <c r="AB16" s="33">
        <v>9.4719999999999995</v>
      </c>
      <c r="AC16" s="33">
        <v>22.07</v>
      </c>
      <c r="AD16" s="33"/>
    </row>
    <row r="17" spans="1:29" x14ac:dyDescent="0.35">
      <c r="A17" s="32" t="s">
        <v>138</v>
      </c>
      <c r="B17">
        <v>1</v>
      </c>
      <c r="C17">
        <v>25</v>
      </c>
      <c r="E17" t="s">
        <v>122</v>
      </c>
      <c r="H17">
        <v>0.60819999999999996</v>
      </c>
      <c r="O17" s="33"/>
      <c r="P17" s="33"/>
      <c r="Q17" s="33"/>
      <c r="R17" s="33"/>
      <c r="S17" s="33">
        <f>AC17+(2+1-1)*AA17</f>
        <v>22.108209669151062</v>
      </c>
      <c r="T17">
        <v>0.01</v>
      </c>
      <c r="U17" s="33">
        <f>2*13.727-S17+2*AA17</f>
        <v>5.3339999999999987</v>
      </c>
      <c r="V17">
        <v>0.01</v>
      </c>
      <c r="W17" t="s">
        <v>415</v>
      </c>
      <c r="Z17">
        <v>0.6</v>
      </c>
      <c r="AA17">
        <f>LOG10(Z17/H17)</f>
        <v>-5.8951654244697362E-3</v>
      </c>
      <c r="AC17" s="33">
        <v>22.12</v>
      </c>
    </row>
    <row r="18" spans="1:29" x14ac:dyDescent="0.35">
      <c r="A18" t="s">
        <v>145</v>
      </c>
      <c r="C18" t="s">
        <v>416</v>
      </c>
      <c r="E18" t="s">
        <v>122</v>
      </c>
      <c r="F18" t="s">
        <v>272</v>
      </c>
      <c r="H18">
        <v>0.1</v>
      </c>
      <c r="I18">
        <v>4.9979999999999998E-3</v>
      </c>
      <c r="Q18" t="s">
        <v>417</v>
      </c>
      <c r="R18" s="38">
        <v>0.02</v>
      </c>
    </row>
    <row r="19" spans="1:29" x14ac:dyDescent="0.35">
      <c r="A19" t="s">
        <v>145</v>
      </c>
      <c r="C19" t="s">
        <v>418</v>
      </c>
      <c r="E19" t="s">
        <v>122</v>
      </c>
      <c r="F19" t="s">
        <v>272</v>
      </c>
      <c r="H19">
        <v>0.1</v>
      </c>
      <c r="I19">
        <v>5.0000000000000001E-3</v>
      </c>
      <c r="Q19" t="s">
        <v>419</v>
      </c>
      <c r="R19" s="38">
        <v>0.02</v>
      </c>
    </row>
    <row r="20" spans="1:29" x14ac:dyDescent="0.35">
      <c r="A20" t="s">
        <v>145</v>
      </c>
      <c r="C20" t="s">
        <v>420</v>
      </c>
      <c r="E20" t="s">
        <v>122</v>
      </c>
      <c r="F20" t="s">
        <v>272</v>
      </c>
      <c r="H20">
        <v>0.1</v>
      </c>
      <c r="I20">
        <v>5.0039999999999998E-3</v>
      </c>
      <c r="Q20" t="s">
        <v>421</v>
      </c>
      <c r="R20" s="38">
        <v>0.02</v>
      </c>
    </row>
    <row r="21" spans="1:29" x14ac:dyDescent="0.35">
      <c r="A21" t="s">
        <v>145</v>
      </c>
      <c r="C21" t="s">
        <v>422</v>
      </c>
      <c r="E21" t="s">
        <v>122</v>
      </c>
      <c r="F21" t="s">
        <v>272</v>
      </c>
      <c r="H21">
        <v>0.1</v>
      </c>
      <c r="I21">
        <v>5.012E-3</v>
      </c>
      <c r="Q21" t="s">
        <v>423</v>
      </c>
      <c r="R21" s="38">
        <v>0.02</v>
      </c>
    </row>
    <row r="22" spans="1:29" x14ac:dyDescent="0.35">
      <c r="A22" t="s">
        <v>145</v>
      </c>
      <c r="C22" t="s">
        <v>424</v>
      </c>
      <c r="E22" t="s">
        <v>122</v>
      </c>
      <c r="F22" t="s">
        <v>272</v>
      </c>
      <c r="H22">
        <v>0.1</v>
      </c>
      <c r="I22">
        <v>5.0000000000000001E-3</v>
      </c>
      <c r="Q22" t="s">
        <v>425</v>
      </c>
      <c r="R22" s="38">
        <v>0.02</v>
      </c>
    </row>
    <row r="23" spans="1:29" x14ac:dyDescent="0.35">
      <c r="A23" t="s">
        <v>145</v>
      </c>
      <c r="C23" t="s">
        <v>426</v>
      </c>
      <c r="E23" t="s">
        <v>122</v>
      </c>
      <c r="F23" t="s">
        <v>272</v>
      </c>
      <c r="H23">
        <v>0.1</v>
      </c>
      <c r="I23">
        <v>5.0039999999999998E-3</v>
      </c>
      <c r="Q23" t="s">
        <v>427</v>
      </c>
      <c r="R23" s="38">
        <v>0.02</v>
      </c>
    </row>
    <row r="24" spans="1:29" x14ac:dyDescent="0.35">
      <c r="A24" t="s">
        <v>145</v>
      </c>
      <c r="C24" t="s">
        <v>428</v>
      </c>
      <c r="E24" t="s">
        <v>122</v>
      </c>
      <c r="F24" t="s">
        <v>272</v>
      </c>
      <c r="H24">
        <v>0.1</v>
      </c>
      <c r="I24">
        <v>5.0109999999999998E-3</v>
      </c>
      <c r="Q24" t="s">
        <v>429</v>
      </c>
      <c r="R24" s="38">
        <v>0.02</v>
      </c>
    </row>
    <row r="25" spans="1:29" x14ac:dyDescent="0.35">
      <c r="A25" t="s">
        <v>145</v>
      </c>
      <c r="C25" t="s">
        <v>430</v>
      </c>
      <c r="E25" t="s">
        <v>122</v>
      </c>
      <c r="F25" t="s">
        <v>272</v>
      </c>
      <c r="H25">
        <v>0.1</v>
      </c>
      <c r="I25">
        <v>5.0200000000000002E-3</v>
      </c>
      <c r="Q25" t="s">
        <v>431</v>
      </c>
      <c r="R25" s="38">
        <v>0.02</v>
      </c>
    </row>
    <row r="26" spans="1:29" x14ac:dyDescent="0.35">
      <c r="A26" t="s">
        <v>145</v>
      </c>
      <c r="C26" t="s">
        <v>432</v>
      </c>
      <c r="E26" t="s">
        <v>122</v>
      </c>
      <c r="F26" t="s">
        <v>272</v>
      </c>
      <c r="H26">
        <v>0.1</v>
      </c>
      <c r="I26">
        <v>5.012E-3</v>
      </c>
      <c r="Q26" t="s">
        <v>433</v>
      </c>
      <c r="R26" s="38">
        <v>0.02</v>
      </c>
    </row>
    <row r="27" spans="1:29" x14ac:dyDescent="0.35">
      <c r="A27" t="s">
        <v>145</v>
      </c>
      <c r="C27" t="s">
        <v>434</v>
      </c>
      <c r="E27" t="s">
        <v>122</v>
      </c>
      <c r="F27" t="s">
        <v>272</v>
      </c>
      <c r="H27">
        <v>0.1</v>
      </c>
      <c r="I27">
        <v>4.9979999999999998E-3</v>
      </c>
      <c r="Q27" t="s">
        <v>435</v>
      </c>
      <c r="R27" s="38">
        <v>0.02</v>
      </c>
    </row>
    <row r="28" spans="1:29" x14ac:dyDescent="0.35">
      <c r="A28" t="s">
        <v>145</v>
      </c>
      <c r="C28" t="s">
        <v>436</v>
      </c>
      <c r="E28" t="s">
        <v>122</v>
      </c>
      <c r="F28" t="s">
        <v>272</v>
      </c>
      <c r="H28">
        <v>0.1</v>
      </c>
      <c r="I28">
        <v>5.0000000000000001E-3</v>
      </c>
      <c r="Q28" t="s">
        <v>437</v>
      </c>
      <c r="R28" s="38">
        <v>0.02</v>
      </c>
    </row>
    <row r="29" spans="1:29" x14ac:dyDescent="0.35">
      <c r="A29" t="s">
        <v>145</v>
      </c>
      <c r="C29" t="s">
        <v>438</v>
      </c>
      <c r="E29" t="s">
        <v>122</v>
      </c>
      <c r="F29" t="s">
        <v>272</v>
      </c>
      <c r="H29">
        <v>0.1</v>
      </c>
      <c r="I29">
        <v>5.0039999999999998E-3</v>
      </c>
      <c r="Q29" t="s">
        <v>439</v>
      </c>
      <c r="R29" s="38">
        <v>0.02</v>
      </c>
    </row>
    <row r="30" spans="1:29" x14ac:dyDescent="0.35">
      <c r="A30" t="s">
        <v>145</v>
      </c>
      <c r="C30" t="s">
        <v>440</v>
      </c>
      <c r="E30" t="s">
        <v>122</v>
      </c>
      <c r="F30" t="s">
        <v>272</v>
      </c>
      <c r="H30">
        <v>0.1</v>
      </c>
      <c r="I30">
        <v>5.012E-3</v>
      </c>
      <c r="Q30" t="s">
        <v>441</v>
      </c>
      <c r="R30" s="38">
        <v>0.02</v>
      </c>
    </row>
    <row r="31" spans="1:29" x14ac:dyDescent="0.35">
      <c r="A31" t="s">
        <v>145</v>
      </c>
      <c r="C31" t="s">
        <v>442</v>
      </c>
      <c r="E31" t="s">
        <v>122</v>
      </c>
      <c r="F31" t="s">
        <v>272</v>
      </c>
      <c r="H31">
        <v>0.25</v>
      </c>
      <c r="I31">
        <v>4.9979999999999998E-3</v>
      </c>
      <c r="Q31" t="s">
        <v>443</v>
      </c>
      <c r="R31" s="38">
        <v>0.02</v>
      </c>
    </row>
    <row r="32" spans="1:29" x14ac:dyDescent="0.35">
      <c r="A32" t="s">
        <v>145</v>
      </c>
      <c r="C32" t="s">
        <v>444</v>
      </c>
      <c r="E32" t="s">
        <v>122</v>
      </c>
      <c r="F32" t="s">
        <v>272</v>
      </c>
      <c r="H32">
        <v>0.25</v>
      </c>
      <c r="I32">
        <v>4.9979999999999998E-3</v>
      </c>
      <c r="Q32" t="s">
        <v>445</v>
      </c>
      <c r="R32" s="38">
        <v>0.02</v>
      </c>
    </row>
    <row r="33" spans="1:18" x14ac:dyDescent="0.35">
      <c r="A33" t="s">
        <v>145</v>
      </c>
      <c r="C33" t="s">
        <v>446</v>
      </c>
      <c r="E33" t="s">
        <v>122</v>
      </c>
      <c r="F33" t="s">
        <v>272</v>
      </c>
      <c r="H33">
        <v>0.25</v>
      </c>
      <c r="I33">
        <v>5.0010000000000002E-3</v>
      </c>
      <c r="Q33" t="s">
        <v>447</v>
      </c>
      <c r="R33" s="38">
        <v>0.02</v>
      </c>
    </row>
    <row r="34" spans="1:18" x14ac:dyDescent="0.35">
      <c r="A34" t="s">
        <v>145</v>
      </c>
      <c r="C34" t="s">
        <v>420</v>
      </c>
      <c r="E34" t="s">
        <v>122</v>
      </c>
      <c r="F34" t="s">
        <v>272</v>
      </c>
      <c r="H34">
        <v>0.25</v>
      </c>
      <c r="I34">
        <v>5.0049999999999999E-3</v>
      </c>
      <c r="Q34" t="s">
        <v>448</v>
      </c>
      <c r="R34" s="38">
        <v>0.02</v>
      </c>
    </row>
    <row r="35" spans="1:18" x14ac:dyDescent="0.35">
      <c r="A35" t="s">
        <v>145</v>
      </c>
      <c r="C35" t="s">
        <v>422</v>
      </c>
      <c r="E35" t="s">
        <v>122</v>
      </c>
      <c r="F35" t="s">
        <v>272</v>
      </c>
      <c r="H35">
        <v>0.25</v>
      </c>
      <c r="I35">
        <v>5.0130000000000001E-3</v>
      </c>
      <c r="Q35" t="s">
        <v>449</v>
      </c>
      <c r="R35" s="38">
        <v>0.02</v>
      </c>
    </row>
    <row r="36" spans="1:18" x14ac:dyDescent="0.35">
      <c r="A36" t="s">
        <v>145</v>
      </c>
      <c r="C36" t="s">
        <v>450</v>
      </c>
      <c r="E36" t="s">
        <v>122</v>
      </c>
      <c r="F36" t="s">
        <v>272</v>
      </c>
      <c r="H36">
        <v>0.25</v>
      </c>
      <c r="I36">
        <v>5.0220000000000004E-3</v>
      </c>
      <c r="Q36" t="s">
        <v>451</v>
      </c>
      <c r="R36" s="38">
        <v>0.02</v>
      </c>
    </row>
    <row r="37" spans="1:18" x14ac:dyDescent="0.35">
      <c r="A37" t="s">
        <v>145</v>
      </c>
      <c r="C37" t="s">
        <v>452</v>
      </c>
      <c r="E37" t="s">
        <v>122</v>
      </c>
      <c r="F37" t="s">
        <v>272</v>
      </c>
      <c r="H37">
        <v>0.25</v>
      </c>
      <c r="I37">
        <v>5.0140000000000002E-3</v>
      </c>
      <c r="Q37" t="s">
        <v>453</v>
      </c>
      <c r="R37" s="38">
        <v>0.02</v>
      </c>
    </row>
    <row r="38" spans="1:18" x14ac:dyDescent="0.35">
      <c r="A38" t="s">
        <v>145</v>
      </c>
      <c r="C38" t="s">
        <v>454</v>
      </c>
      <c r="E38" t="s">
        <v>122</v>
      </c>
      <c r="F38" t="s">
        <v>272</v>
      </c>
      <c r="H38">
        <v>0.25</v>
      </c>
      <c r="I38">
        <v>4.999E-3</v>
      </c>
      <c r="Q38" t="s">
        <v>455</v>
      </c>
      <c r="R38" s="38">
        <v>0.02</v>
      </c>
    </row>
    <row r="39" spans="1:18" x14ac:dyDescent="0.35">
      <c r="A39" t="s">
        <v>145</v>
      </c>
      <c r="C39" t="s">
        <v>418</v>
      </c>
      <c r="E39" t="s">
        <v>122</v>
      </c>
      <c r="F39" t="s">
        <v>272</v>
      </c>
      <c r="H39">
        <v>0.25</v>
      </c>
      <c r="I39">
        <v>5.0000000000000001E-3</v>
      </c>
      <c r="Q39" t="s">
        <v>456</v>
      </c>
      <c r="R39" s="38">
        <v>0.02</v>
      </c>
    </row>
    <row r="40" spans="1:18" x14ac:dyDescent="0.35">
      <c r="A40" t="s">
        <v>145</v>
      </c>
      <c r="C40" t="s">
        <v>420</v>
      </c>
      <c r="E40" t="s">
        <v>122</v>
      </c>
      <c r="F40" t="s">
        <v>272</v>
      </c>
      <c r="H40">
        <v>0.25</v>
      </c>
      <c r="I40">
        <v>5.0039999999999998E-3</v>
      </c>
      <c r="Q40" t="s">
        <v>457</v>
      </c>
      <c r="R40" s="38">
        <v>0.02</v>
      </c>
    </row>
    <row r="41" spans="1:18" x14ac:dyDescent="0.35">
      <c r="A41" t="s">
        <v>145</v>
      </c>
      <c r="C41" t="s">
        <v>428</v>
      </c>
      <c r="E41" t="s">
        <v>122</v>
      </c>
      <c r="F41" t="s">
        <v>272</v>
      </c>
      <c r="H41">
        <v>0.25</v>
      </c>
      <c r="I41">
        <v>5.0109999999999998E-3</v>
      </c>
      <c r="Q41" t="s">
        <v>458</v>
      </c>
      <c r="R41" s="38">
        <v>0.02</v>
      </c>
    </row>
    <row r="42" spans="1:18" x14ac:dyDescent="0.35">
      <c r="A42" t="s">
        <v>145</v>
      </c>
      <c r="C42" t="s">
        <v>442</v>
      </c>
      <c r="E42" t="s">
        <v>122</v>
      </c>
      <c r="F42" t="s">
        <v>272</v>
      </c>
      <c r="H42">
        <v>0.25</v>
      </c>
      <c r="I42">
        <v>4.999E-3</v>
      </c>
      <c r="Q42" t="s">
        <v>459</v>
      </c>
      <c r="R42" s="38">
        <v>0.02</v>
      </c>
    </row>
    <row r="43" spans="1:18" x14ac:dyDescent="0.35">
      <c r="A43" t="s">
        <v>145</v>
      </c>
      <c r="C43" t="s">
        <v>460</v>
      </c>
      <c r="E43" t="s">
        <v>122</v>
      </c>
      <c r="F43" t="s">
        <v>272</v>
      </c>
      <c r="H43">
        <v>0.25</v>
      </c>
      <c r="I43">
        <v>4.999E-3</v>
      </c>
      <c r="Q43" t="s">
        <v>461</v>
      </c>
      <c r="R43" s="38">
        <v>0.02</v>
      </c>
    </row>
    <row r="44" spans="1:18" x14ac:dyDescent="0.35">
      <c r="A44" t="s">
        <v>145</v>
      </c>
      <c r="C44" t="s">
        <v>418</v>
      </c>
      <c r="E44" t="s">
        <v>122</v>
      </c>
      <c r="F44" t="s">
        <v>272</v>
      </c>
      <c r="H44">
        <v>0.25</v>
      </c>
      <c r="I44">
        <v>5.0000000000000001E-3</v>
      </c>
      <c r="Q44" t="s">
        <v>462</v>
      </c>
      <c r="R44" s="38">
        <v>0.02</v>
      </c>
    </row>
    <row r="45" spans="1:18" x14ac:dyDescent="0.35">
      <c r="A45" t="s">
        <v>145</v>
      </c>
      <c r="C45" t="s">
        <v>420</v>
      </c>
      <c r="E45" t="s">
        <v>122</v>
      </c>
      <c r="F45" t="s">
        <v>272</v>
      </c>
      <c r="H45">
        <v>0.25</v>
      </c>
      <c r="I45">
        <v>5.0039999999999998E-3</v>
      </c>
      <c r="Q45">
        <v>2.819</v>
      </c>
      <c r="R45" s="38">
        <v>0.02</v>
      </c>
    </row>
    <row r="46" spans="1:18" x14ac:dyDescent="0.35">
      <c r="A46" t="s">
        <v>145</v>
      </c>
      <c r="C46" t="s">
        <v>428</v>
      </c>
      <c r="E46" t="s">
        <v>122</v>
      </c>
      <c r="F46" t="s">
        <v>272</v>
      </c>
      <c r="H46">
        <v>0.25</v>
      </c>
      <c r="I46">
        <v>5.0109999999999998E-3</v>
      </c>
      <c r="Q46" t="s">
        <v>463</v>
      </c>
      <c r="R46" s="38">
        <v>0.02</v>
      </c>
    </row>
    <row r="47" spans="1:18" x14ac:dyDescent="0.35">
      <c r="A47" t="s">
        <v>145</v>
      </c>
      <c r="C47" t="s">
        <v>464</v>
      </c>
      <c r="E47" t="s">
        <v>122</v>
      </c>
      <c r="F47" t="s">
        <v>272</v>
      </c>
      <c r="H47">
        <v>0.25</v>
      </c>
      <c r="I47">
        <v>5.0169999999999998E-3</v>
      </c>
      <c r="Q47" t="s">
        <v>465</v>
      </c>
      <c r="R47" s="38">
        <v>0.02</v>
      </c>
    </row>
    <row r="48" spans="1:18" x14ac:dyDescent="0.35">
      <c r="A48" t="s">
        <v>145</v>
      </c>
      <c r="C48" t="s">
        <v>442</v>
      </c>
      <c r="E48" t="s">
        <v>122</v>
      </c>
      <c r="F48" t="s">
        <v>272</v>
      </c>
      <c r="H48">
        <v>0.5</v>
      </c>
      <c r="I48">
        <v>5.0270000000000002E-3</v>
      </c>
      <c r="Q48" t="s">
        <v>466</v>
      </c>
      <c r="R48" s="38">
        <v>0.02</v>
      </c>
    </row>
    <row r="49" spans="1:18" x14ac:dyDescent="0.35">
      <c r="A49" t="s">
        <v>145</v>
      </c>
      <c r="C49" t="s">
        <v>418</v>
      </c>
      <c r="E49" t="s">
        <v>122</v>
      </c>
      <c r="F49" t="s">
        <v>272</v>
      </c>
      <c r="H49">
        <v>0.5</v>
      </c>
      <c r="I49">
        <v>5.0289999999999996E-3</v>
      </c>
      <c r="Q49" t="s">
        <v>467</v>
      </c>
      <c r="R49" s="38">
        <v>0.02</v>
      </c>
    </row>
    <row r="50" spans="1:18" x14ac:dyDescent="0.35">
      <c r="A50" t="s">
        <v>145</v>
      </c>
      <c r="C50" t="s">
        <v>420</v>
      </c>
      <c r="E50" t="s">
        <v>122</v>
      </c>
      <c r="F50" t="s">
        <v>272</v>
      </c>
      <c r="H50">
        <v>0.5</v>
      </c>
      <c r="I50">
        <v>5.0330000000000001E-3</v>
      </c>
      <c r="Q50" t="s">
        <v>468</v>
      </c>
      <c r="R50" s="38">
        <v>0.02</v>
      </c>
    </row>
    <row r="51" spans="1:18" x14ac:dyDescent="0.35">
      <c r="A51" t="s">
        <v>145</v>
      </c>
      <c r="C51" t="s">
        <v>418</v>
      </c>
      <c r="E51" t="s">
        <v>122</v>
      </c>
      <c r="F51" t="s">
        <v>272</v>
      </c>
      <c r="H51">
        <v>0.5</v>
      </c>
      <c r="I51">
        <v>5.0260000000000001E-3</v>
      </c>
      <c r="Q51" t="s">
        <v>469</v>
      </c>
      <c r="R51" s="38">
        <v>0.02</v>
      </c>
    </row>
    <row r="52" spans="1:18" x14ac:dyDescent="0.35">
      <c r="A52" t="s">
        <v>145</v>
      </c>
      <c r="C52" t="s">
        <v>420</v>
      </c>
      <c r="E52" t="s">
        <v>122</v>
      </c>
      <c r="F52" t="s">
        <v>272</v>
      </c>
      <c r="H52">
        <v>0.5</v>
      </c>
      <c r="I52">
        <v>5.0309999999999999E-3</v>
      </c>
      <c r="Q52" t="s">
        <v>470</v>
      </c>
      <c r="R52" s="38">
        <v>0.02</v>
      </c>
    </row>
    <row r="53" spans="1:18" x14ac:dyDescent="0.35">
      <c r="A53" t="s">
        <v>145</v>
      </c>
      <c r="C53" t="s">
        <v>428</v>
      </c>
      <c r="E53" t="s">
        <v>122</v>
      </c>
      <c r="F53" t="s">
        <v>272</v>
      </c>
      <c r="H53">
        <v>0.5</v>
      </c>
      <c r="I53">
        <v>5.0379999999999999E-3</v>
      </c>
      <c r="Q53" t="s">
        <v>471</v>
      </c>
      <c r="R53" s="38">
        <v>0.02</v>
      </c>
    </row>
    <row r="54" spans="1:18" x14ac:dyDescent="0.35">
      <c r="A54" t="s">
        <v>145</v>
      </c>
      <c r="C54" t="s">
        <v>442</v>
      </c>
      <c r="E54" t="s">
        <v>122</v>
      </c>
      <c r="F54" t="s">
        <v>272</v>
      </c>
      <c r="H54">
        <v>0.5</v>
      </c>
      <c r="I54">
        <v>5.0220000000000004E-3</v>
      </c>
      <c r="Q54" t="s">
        <v>472</v>
      </c>
      <c r="R54" s="38">
        <v>0.02</v>
      </c>
    </row>
    <row r="55" spans="1:18" x14ac:dyDescent="0.35">
      <c r="A55" t="s">
        <v>145</v>
      </c>
      <c r="C55" t="s">
        <v>473</v>
      </c>
      <c r="E55" t="s">
        <v>122</v>
      </c>
      <c r="F55" t="s">
        <v>272</v>
      </c>
      <c r="H55">
        <v>0.5</v>
      </c>
      <c r="I55">
        <v>5.0220000000000004E-3</v>
      </c>
      <c r="Q55" t="s">
        <v>474</v>
      </c>
      <c r="R55" s="38">
        <v>0.02</v>
      </c>
    </row>
    <row r="56" spans="1:18" x14ac:dyDescent="0.35">
      <c r="A56" t="s">
        <v>145</v>
      </c>
      <c r="C56" t="s">
        <v>418</v>
      </c>
      <c r="E56" t="s">
        <v>122</v>
      </c>
      <c r="F56" t="s">
        <v>272</v>
      </c>
      <c r="H56">
        <v>0.5</v>
      </c>
      <c r="I56">
        <v>5.0239999999999998E-3</v>
      </c>
      <c r="Q56" t="s">
        <v>475</v>
      </c>
      <c r="R56" s="38">
        <v>0.02</v>
      </c>
    </row>
    <row r="57" spans="1:18" x14ac:dyDescent="0.35">
      <c r="A57" t="s">
        <v>145</v>
      </c>
      <c r="C57" t="s">
        <v>476</v>
      </c>
      <c r="E57" t="s">
        <v>122</v>
      </c>
      <c r="F57" t="s">
        <v>272</v>
      </c>
      <c r="H57">
        <v>0.5</v>
      </c>
      <c r="I57">
        <v>5.0289999999999996E-3</v>
      </c>
      <c r="Q57" t="s">
        <v>477</v>
      </c>
      <c r="R57" s="38">
        <v>0.02</v>
      </c>
    </row>
    <row r="58" spans="1:18" x14ac:dyDescent="0.35">
      <c r="A58" t="s">
        <v>145</v>
      </c>
      <c r="C58" t="s">
        <v>422</v>
      </c>
      <c r="E58" t="s">
        <v>122</v>
      </c>
      <c r="F58" t="s">
        <v>272</v>
      </c>
      <c r="H58">
        <v>0.5</v>
      </c>
      <c r="I58">
        <v>5.0359999999999997E-3</v>
      </c>
      <c r="Q58" t="s">
        <v>478</v>
      </c>
      <c r="R58" s="38">
        <v>0.02</v>
      </c>
    </row>
    <row r="59" spans="1:18" x14ac:dyDescent="0.35">
      <c r="A59" t="s">
        <v>145</v>
      </c>
      <c r="C59" t="s">
        <v>450</v>
      </c>
      <c r="E59" t="s">
        <v>122</v>
      </c>
      <c r="F59" t="s">
        <v>272</v>
      </c>
      <c r="H59">
        <v>0.5</v>
      </c>
      <c r="I59">
        <v>5.0439999999999999E-3</v>
      </c>
      <c r="Q59" t="s">
        <v>479</v>
      </c>
      <c r="R59" s="38">
        <v>0.02</v>
      </c>
    </row>
    <row r="60" spans="1:18" x14ac:dyDescent="0.35">
      <c r="A60" t="s">
        <v>145</v>
      </c>
      <c r="C60" t="s">
        <v>464</v>
      </c>
      <c r="E60" t="s">
        <v>122</v>
      </c>
      <c r="F60" t="s">
        <v>272</v>
      </c>
      <c r="H60">
        <v>0.5</v>
      </c>
      <c r="I60">
        <v>5.0489999999999997E-3</v>
      </c>
      <c r="Q60" t="s">
        <v>480</v>
      </c>
      <c r="R60" s="38">
        <v>0.02</v>
      </c>
    </row>
    <row r="61" spans="1:18" x14ac:dyDescent="0.35">
      <c r="A61" t="s">
        <v>145</v>
      </c>
      <c r="C61" t="s">
        <v>452</v>
      </c>
      <c r="E61" t="s">
        <v>122</v>
      </c>
      <c r="F61" t="s">
        <v>272</v>
      </c>
      <c r="H61">
        <v>0.5</v>
      </c>
      <c r="I61">
        <v>5.0390000000000001E-3</v>
      </c>
      <c r="Q61" t="s">
        <v>481</v>
      </c>
      <c r="R61" s="38">
        <v>0.02</v>
      </c>
    </row>
    <row r="62" spans="1:18" x14ac:dyDescent="0.35">
      <c r="A62" t="s">
        <v>145</v>
      </c>
      <c r="C62" t="s">
        <v>442</v>
      </c>
      <c r="E62" t="s">
        <v>122</v>
      </c>
      <c r="F62" t="s">
        <v>272</v>
      </c>
      <c r="H62">
        <v>0.5</v>
      </c>
      <c r="I62">
        <v>4.8659999999999997E-3</v>
      </c>
      <c r="Q62" t="s">
        <v>482</v>
      </c>
      <c r="R62" s="38">
        <v>0.02</v>
      </c>
    </row>
    <row r="63" spans="1:18" x14ac:dyDescent="0.35">
      <c r="A63" t="s">
        <v>145</v>
      </c>
      <c r="C63" t="s">
        <v>473</v>
      </c>
      <c r="E63" t="s">
        <v>122</v>
      </c>
      <c r="F63" t="s">
        <v>272</v>
      </c>
      <c r="H63">
        <v>0.5</v>
      </c>
      <c r="I63">
        <v>4.8659999999999997E-3</v>
      </c>
      <c r="Q63" t="s">
        <v>474</v>
      </c>
      <c r="R63" s="38">
        <v>0.02</v>
      </c>
    </row>
    <row r="64" spans="1:18" x14ac:dyDescent="0.35">
      <c r="A64" t="s">
        <v>145</v>
      </c>
      <c r="C64" t="s">
        <v>418</v>
      </c>
      <c r="E64" t="s">
        <v>122</v>
      </c>
      <c r="F64" t="s">
        <v>272</v>
      </c>
      <c r="H64">
        <v>0.5</v>
      </c>
      <c r="I64">
        <v>4.8669999999999998E-3</v>
      </c>
      <c r="Q64" t="s">
        <v>483</v>
      </c>
      <c r="R64" s="38">
        <v>0.02</v>
      </c>
    </row>
    <row r="65" spans="1:18" x14ac:dyDescent="0.35">
      <c r="A65" t="s">
        <v>145</v>
      </c>
      <c r="C65" t="s">
        <v>426</v>
      </c>
      <c r="E65" t="s">
        <v>122</v>
      </c>
      <c r="F65" t="s">
        <v>272</v>
      </c>
      <c r="H65">
        <v>0.5</v>
      </c>
      <c r="I65">
        <v>4.8710000000000003E-3</v>
      </c>
      <c r="Q65" t="s">
        <v>484</v>
      </c>
      <c r="R65" s="38">
        <v>0.02</v>
      </c>
    </row>
    <row r="66" spans="1:18" x14ac:dyDescent="0.35">
      <c r="A66" t="s">
        <v>145</v>
      </c>
      <c r="C66" t="s">
        <v>442</v>
      </c>
      <c r="E66" t="s">
        <v>122</v>
      </c>
      <c r="F66" t="s">
        <v>272</v>
      </c>
      <c r="H66">
        <v>0.5</v>
      </c>
      <c r="I66">
        <v>4.8630000000000001E-3</v>
      </c>
      <c r="Q66" t="s">
        <v>474</v>
      </c>
      <c r="R66" s="38">
        <v>0.02</v>
      </c>
    </row>
    <row r="67" spans="1:18" x14ac:dyDescent="0.35">
      <c r="A67" t="s">
        <v>145</v>
      </c>
      <c r="C67" t="s">
        <v>444</v>
      </c>
      <c r="E67" t="s">
        <v>122</v>
      </c>
      <c r="F67" t="s">
        <v>272</v>
      </c>
      <c r="H67">
        <v>0.5</v>
      </c>
      <c r="I67">
        <v>4.8630000000000001E-3</v>
      </c>
      <c r="Q67" t="s">
        <v>485</v>
      </c>
      <c r="R67" s="38">
        <v>0.02</v>
      </c>
    </row>
    <row r="68" spans="1:18" x14ac:dyDescent="0.35">
      <c r="A68" t="s">
        <v>145</v>
      </c>
      <c r="C68" t="s">
        <v>418</v>
      </c>
      <c r="E68" t="s">
        <v>122</v>
      </c>
      <c r="F68" t="s">
        <v>272</v>
      </c>
      <c r="H68">
        <v>0.5</v>
      </c>
      <c r="I68">
        <v>4.8650000000000004E-3</v>
      </c>
      <c r="Q68" t="s">
        <v>486</v>
      </c>
      <c r="R68" s="38">
        <v>0.02</v>
      </c>
    </row>
    <row r="69" spans="1:18" x14ac:dyDescent="0.35">
      <c r="A69" t="s">
        <v>145</v>
      </c>
      <c r="C69" t="s">
        <v>420</v>
      </c>
      <c r="E69" t="s">
        <v>122</v>
      </c>
      <c r="F69" t="s">
        <v>272</v>
      </c>
      <c r="H69">
        <v>0.5</v>
      </c>
      <c r="I69">
        <v>4.8679999999999999E-3</v>
      </c>
      <c r="Q69" t="s">
        <v>487</v>
      </c>
      <c r="R69" s="38">
        <v>0.02</v>
      </c>
    </row>
    <row r="70" spans="1:18" x14ac:dyDescent="0.35">
      <c r="A70" t="s">
        <v>145</v>
      </c>
      <c r="C70" t="s">
        <v>418</v>
      </c>
      <c r="E70" t="s">
        <v>122</v>
      </c>
      <c r="F70" t="s">
        <v>272</v>
      </c>
      <c r="H70">
        <v>1</v>
      </c>
      <c r="I70">
        <v>5.045E-3</v>
      </c>
      <c r="Q70" t="s">
        <v>488</v>
      </c>
      <c r="R70" s="38">
        <v>0.02</v>
      </c>
    </row>
    <row r="71" spans="1:18" x14ac:dyDescent="0.35">
      <c r="A71" t="s">
        <v>145</v>
      </c>
      <c r="C71" t="s">
        <v>418</v>
      </c>
      <c r="E71" t="s">
        <v>122</v>
      </c>
      <c r="F71" t="s">
        <v>272</v>
      </c>
      <c r="H71">
        <v>1</v>
      </c>
      <c r="I71">
        <v>5.045E-3</v>
      </c>
      <c r="Q71" t="s">
        <v>489</v>
      </c>
      <c r="R71" s="38">
        <v>0.02</v>
      </c>
    </row>
    <row r="72" spans="1:18" x14ac:dyDescent="0.35">
      <c r="A72" t="s">
        <v>145</v>
      </c>
      <c r="C72" t="s">
        <v>442</v>
      </c>
      <c r="E72" t="s">
        <v>122</v>
      </c>
      <c r="F72" t="s">
        <v>272</v>
      </c>
      <c r="H72">
        <v>1</v>
      </c>
      <c r="I72">
        <v>5.0429999999999997E-3</v>
      </c>
      <c r="Q72" t="s">
        <v>490</v>
      </c>
      <c r="R72" s="38">
        <v>0.02</v>
      </c>
    </row>
    <row r="73" spans="1:18" x14ac:dyDescent="0.35">
      <c r="A73" t="s">
        <v>145</v>
      </c>
      <c r="C73" t="s">
        <v>418</v>
      </c>
      <c r="E73" t="s">
        <v>122</v>
      </c>
      <c r="F73" t="s">
        <v>272</v>
      </c>
      <c r="H73">
        <v>1</v>
      </c>
      <c r="I73">
        <v>5.045E-3</v>
      </c>
      <c r="Q73" t="s">
        <v>491</v>
      </c>
      <c r="R73" s="38">
        <v>0.02</v>
      </c>
    </row>
    <row r="74" spans="1:18" x14ac:dyDescent="0.35">
      <c r="A74" t="s">
        <v>145</v>
      </c>
      <c r="C74" t="s">
        <v>420</v>
      </c>
      <c r="E74" t="s">
        <v>122</v>
      </c>
      <c r="F74" t="s">
        <v>272</v>
      </c>
      <c r="H74">
        <v>1</v>
      </c>
      <c r="I74">
        <v>5.0499999999999998E-3</v>
      </c>
      <c r="Q74" t="s">
        <v>492</v>
      </c>
      <c r="R74" s="38">
        <v>0.02</v>
      </c>
    </row>
    <row r="75" spans="1:18" x14ac:dyDescent="0.35">
      <c r="A75" t="s">
        <v>145</v>
      </c>
      <c r="C75" t="s">
        <v>493</v>
      </c>
      <c r="E75" t="s">
        <v>122</v>
      </c>
      <c r="F75" t="s">
        <v>272</v>
      </c>
      <c r="H75">
        <v>1</v>
      </c>
      <c r="I75">
        <v>5.0600000000000003E-3</v>
      </c>
      <c r="Q75" t="s">
        <v>494</v>
      </c>
      <c r="R75" s="38">
        <v>0.02</v>
      </c>
    </row>
    <row r="76" spans="1:18" x14ac:dyDescent="0.35">
      <c r="A76" t="s">
        <v>145</v>
      </c>
      <c r="C76" t="s">
        <v>416</v>
      </c>
      <c r="E76" t="s">
        <v>122</v>
      </c>
      <c r="F76" t="s">
        <v>272</v>
      </c>
      <c r="H76">
        <v>1</v>
      </c>
      <c r="I76">
        <v>5.0429999999999997E-3</v>
      </c>
      <c r="Q76" t="s">
        <v>495</v>
      </c>
      <c r="R76" s="38">
        <v>0.02</v>
      </c>
    </row>
    <row r="77" spans="1:18" x14ac:dyDescent="0.35">
      <c r="A77" t="s">
        <v>145</v>
      </c>
      <c r="C77" t="s">
        <v>420</v>
      </c>
      <c r="E77" t="s">
        <v>122</v>
      </c>
      <c r="F77" t="s">
        <v>272</v>
      </c>
      <c r="H77">
        <v>1</v>
      </c>
      <c r="I77">
        <v>5.0509999999999999E-3</v>
      </c>
      <c r="Q77" t="s">
        <v>496</v>
      </c>
      <c r="R77" s="38">
        <v>0.02</v>
      </c>
    </row>
    <row r="78" spans="1:18" x14ac:dyDescent="0.35">
      <c r="A78" t="s">
        <v>145</v>
      </c>
      <c r="C78" t="s">
        <v>497</v>
      </c>
      <c r="E78" t="s">
        <v>122</v>
      </c>
      <c r="F78" t="s">
        <v>272</v>
      </c>
      <c r="H78">
        <v>3</v>
      </c>
      <c r="I78">
        <v>4.8659999999999997E-3</v>
      </c>
      <c r="Q78" t="s">
        <v>498</v>
      </c>
      <c r="R78" s="38">
        <v>0.02</v>
      </c>
    </row>
    <row r="79" spans="1:18" x14ac:dyDescent="0.35">
      <c r="A79" t="s">
        <v>145</v>
      </c>
      <c r="C79" t="s">
        <v>420</v>
      </c>
      <c r="E79" t="s">
        <v>122</v>
      </c>
      <c r="F79" t="s">
        <v>272</v>
      </c>
      <c r="H79">
        <v>3</v>
      </c>
      <c r="I79">
        <v>4.8710000000000003E-3</v>
      </c>
      <c r="Q79" t="s">
        <v>499</v>
      </c>
      <c r="R79" s="38">
        <v>0.02</v>
      </c>
    </row>
    <row r="80" spans="1:18" x14ac:dyDescent="0.35">
      <c r="A80" t="s">
        <v>145</v>
      </c>
      <c r="C80" t="s">
        <v>428</v>
      </c>
      <c r="E80" t="s">
        <v>122</v>
      </c>
      <c r="F80" t="s">
        <v>272</v>
      </c>
      <c r="H80">
        <v>3</v>
      </c>
      <c r="I80">
        <v>4.8809999999999999E-3</v>
      </c>
      <c r="Q80" t="s">
        <v>500</v>
      </c>
      <c r="R80" s="38">
        <v>0.02</v>
      </c>
    </row>
    <row r="81" spans="1:18" x14ac:dyDescent="0.35">
      <c r="A81" t="s">
        <v>145</v>
      </c>
      <c r="C81" t="s">
        <v>450</v>
      </c>
      <c r="E81" t="s">
        <v>122</v>
      </c>
      <c r="F81" t="s">
        <v>272</v>
      </c>
      <c r="H81">
        <v>3</v>
      </c>
      <c r="I81">
        <v>4.8939999999999999E-3</v>
      </c>
      <c r="Q81" t="s">
        <v>501</v>
      </c>
      <c r="R81" s="38">
        <v>0.02</v>
      </c>
    </row>
    <row r="82" spans="1:18" x14ac:dyDescent="0.35">
      <c r="A82" t="s">
        <v>145</v>
      </c>
      <c r="C82" t="s">
        <v>442</v>
      </c>
      <c r="E82" t="s">
        <v>122</v>
      </c>
      <c r="F82" t="s">
        <v>272</v>
      </c>
      <c r="H82">
        <v>3</v>
      </c>
      <c r="I82">
        <v>4.8630000000000001E-3</v>
      </c>
      <c r="Q82" t="s">
        <v>502</v>
      </c>
      <c r="R82" s="38">
        <v>0.02</v>
      </c>
    </row>
    <row r="83" spans="1:18" x14ac:dyDescent="0.35">
      <c r="A83" t="s">
        <v>145</v>
      </c>
      <c r="C83" t="s">
        <v>444</v>
      </c>
      <c r="E83" t="s">
        <v>122</v>
      </c>
      <c r="F83" t="s">
        <v>272</v>
      </c>
      <c r="H83">
        <v>3</v>
      </c>
      <c r="I83">
        <v>4.8630000000000001E-3</v>
      </c>
      <c r="Q83" t="s">
        <v>503</v>
      </c>
      <c r="R83" s="38">
        <v>0.02</v>
      </c>
    </row>
    <row r="84" spans="1:18" x14ac:dyDescent="0.35">
      <c r="A84" t="s">
        <v>145</v>
      </c>
      <c r="C84" t="s">
        <v>418</v>
      </c>
      <c r="E84" t="s">
        <v>122</v>
      </c>
      <c r="F84" t="s">
        <v>272</v>
      </c>
      <c r="H84">
        <v>3</v>
      </c>
      <c r="I84">
        <v>4.8659999999999997E-3</v>
      </c>
      <c r="Q84" t="s">
        <v>504</v>
      </c>
      <c r="R84" s="38">
        <v>0.02</v>
      </c>
    </row>
    <row r="85" spans="1:18" x14ac:dyDescent="0.35">
      <c r="A85" t="s">
        <v>145</v>
      </c>
      <c r="C85" t="s">
        <v>420</v>
      </c>
      <c r="E85" t="s">
        <v>122</v>
      </c>
      <c r="F85" t="s">
        <v>272</v>
      </c>
      <c r="H85">
        <v>3</v>
      </c>
      <c r="I85">
        <v>4.8710000000000003E-3</v>
      </c>
      <c r="Q85" t="s">
        <v>505</v>
      </c>
      <c r="R85" s="38">
        <v>0.02</v>
      </c>
    </row>
    <row r="86" spans="1:18" x14ac:dyDescent="0.35">
      <c r="A86" t="s">
        <v>145</v>
      </c>
      <c r="C86" t="s">
        <v>428</v>
      </c>
      <c r="E86" t="s">
        <v>122</v>
      </c>
      <c r="F86" t="s">
        <v>272</v>
      </c>
      <c r="H86">
        <v>3</v>
      </c>
      <c r="I86">
        <v>4.8799999999999998E-3</v>
      </c>
      <c r="Q86" t="s">
        <v>506</v>
      </c>
      <c r="R86" s="38">
        <v>0.02</v>
      </c>
    </row>
    <row r="87" spans="1:18" x14ac:dyDescent="0.35">
      <c r="A87" t="s">
        <v>145</v>
      </c>
      <c r="C87" t="s">
        <v>418</v>
      </c>
      <c r="E87" t="s">
        <v>122</v>
      </c>
      <c r="F87" t="s">
        <v>272</v>
      </c>
      <c r="H87">
        <v>3</v>
      </c>
      <c r="I87">
        <v>4.8669999999999998E-3</v>
      </c>
      <c r="Q87" t="s">
        <v>507</v>
      </c>
      <c r="R87" s="38">
        <v>0.02</v>
      </c>
    </row>
    <row r="88" spans="1:18" x14ac:dyDescent="0.35">
      <c r="A88" t="s">
        <v>145</v>
      </c>
      <c r="C88" t="s">
        <v>420</v>
      </c>
      <c r="E88" t="s">
        <v>122</v>
      </c>
      <c r="F88" t="s">
        <v>272</v>
      </c>
      <c r="H88">
        <v>3</v>
      </c>
      <c r="I88">
        <v>4.8719999999999996E-3</v>
      </c>
      <c r="Q88" t="s">
        <v>508</v>
      </c>
      <c r="R88" s="38">
        <v>0.02</v>
      </c>
    </row>
    <row r="89" spans="1:18" x14ac:dyDescent="0.35">
      <c r="A89" t="s">
        <v>145</v>
      </c>
      <c r="C89" t="s">
        <v>428</v>
      </c>
      <c r="E89" t="s">
        <v>122</v>
      </c>
      <c r="F89" t="s">
        <v>272</v>
      </c>
      <c r="H89">
        <v>3</v>
      </c>
      <c r="I89">
        <v>4.8820000000000001E-3</v>
      </c>
      <c r="Q89" t="s">
        <v>509</v>
      </c>
      <c r="R89" s="38">
        <v>0.02</v>
      </c>
    </row>
    <row r="90" spans="1:18" x14ac:dyDescent="0.35">
      <c r="A90" t="s">
        <v>145</v>
      </c>
      <c r="C90" t="s">
        <v>450</v>
      </c>
      <c r="E90" t="s">
        <v>122</v>
      </c>
      <c r="F90" t="s">
        <v>272</v>
      </c>
      <c r="H90">
        <v>3</v>
      </c>
      <c r="I90">
        <v>4.895E-3</v>
      </c>
      <c r="Q90" t="s">
        <v>510</v>
      </c>
      <c r="R90" s="38">
        <v>0.02</v>
      </c>
    </row>
    <row r="91" spans="1:18" x14ac:dyDescent="0.35">
      <c r="A91" t="s">
        <v>145</v>
      </c>
      <c r="C91" t="s">
        <v>452</v>
      </c>
      <c r="E91" t="s">
        <v>122</v>
      </c>
      <c r="F91" t="s">
        <v>272</v>
      </c>
      <c r="H91">
        <v>3</v>
      </c>
      <c r="I91">
        <v>4.8979999999999996E-3</v>
      </c>
      <c r="Q91" t="s">
        <v>511</v>
      </c>
      <c r="R91" s="38">
        <v>0.02</v>
      </c>
    </row>
    <row r="92" spans="1:18" x14ac:dyDescent="0.35">
      <c r="A92" t="s">
        <v>145</v>
      </c>
      <c r="C92" t="s">
        <v>418</v>
      </c>
      <c r="E92" t="s">
        <v>122</v>
      </c>
      <c r="F92" t="s">
        <v>272</v>
      </c>
      <c r="H92">
        <v>5</v>
      </c>
      <c r="I92">
        <v>4.8739999999999999E-3</v>
      </c>
      <c r="Q92" t="s">
        <v>512</v>
      </c>
      <c r="R92" s="38">
        <v>0.02</v>
      </c>
    </row>
    <row r="93" spans="1:18" x14ac:dyDescent="0.35">
      <c r="A93" t="s">
        <v>145</v>
      </c>
      <c r="C93" t="s">
        <v>420</v>
      </c>
      <c r="E93" t="s">
        <v>122</v>
      </c>
      <c r="F93" t="s">
        <v>272</v>
      </c>
      <c r="H93">
        <v>5</v>
      </c>
      <c r="I93">
        <v>4.8820000000000001E-3</v>
      </c>
      <c r="Q93" t="s">
        <v>513</v>
      </c>
      <c r="R93" s="38">
        <v>0.02</v>
      </c>
    </row>
    <row r="94" spans="1:18" x14ac:dyDescent="0.35">
      <c r="A94" t="s">
        <v>145</v>
      </c>
      <c r="C94" t="s">
        <v>428</v>
      </c>
      <c r="E94" t="s">
        <v>122</v>
      </c>
      <c r="F94" t="s">
        <v>272</v>
      </c>
      <c r="H94">
        <v>5</v>
      </c>
      <c r="I94">
        <v>4.895E-3</v>
      </c>
      <c r="Q94" t="s">
        <v>514</v>
      </c>
      <c r="R94" s="38">
        <v>0.02</v>
      </c>
    </row>
    <row r="95" spans="1:18" x14ac:dyDescent="0.35">
      <c r="A95" t="s">
        <v>145</v>
      </c>
      <c r="C95" t="s">
        <v>442</v>
      </c>
      <c r="E95" t="s">
        <v>122</v>
      </c>
      <c r="F95" t="s">
        <v>272</v>
      </c>
      <c r="H95">
        <v>5</v>
      </c>
      <c r="I95">
        <v>4.8719999999999996E-3</v>
      </c>
      <c r="Q95" t="s">
        <v>515</v>
      </c>
      <c r="R95" s="38">
        <v>0.02</v>
      </c>
    </row>
    <row r="96" spans="1:18" x14ac:dyDescent="0.35">
      <c r="A96" t="s">
        <v>145</v>
      </c>
      <c r="C96" t="s">
        <v>418</v>
      </c>
      <c r="E96" t="s">
        <v>122</v>
      </c>
      <c r="F96" t="s">
        <v>272</v>
      </c>
      <c r="H96">
        <v>5</v>
      </c>
      <c r="I96">
        <v>4.875E-3</v>
      </c>
      <c r="Q96" t="s">
        <v>516</v>
      </c>
      <c r="R96" s="38">
        <v>0.02</v>
      </c>
    </row>
    <row r="97" spans="1:18" x14ac:dyDescent="0.35">
      <c r="A97" t="s">
        <v>145</v>
      </c>
      <c r="C97" t="s">
        <v>517</v>
      </c>
      <c r="E97" t="s">
        <v>122</v>
      </c>
      <c r="F97" t="s">
        <v>272</v>
      </c>
      <c r="H97">
        <v>5</v>
      </c>
      <c r="I97">
        <v>4.875E-3</v>
      </c>
      <c r="Q97" t="s">
        <v>435</v>
      </c>
      <c r="R97" s="38">
        <v>0.02</v>
      </c>
    </row>
    <row r="98" spans="1:18" x14ac:dyDescent="0.35">
      <c r="A98" t="s">
        <v>145</v>
      </c>
      <c r="C98" t="s">
        <v>420</v>
      </c>
      <c r="E98" t="s">
        <v>122</v>
      </c>
      <c r="F98" t="s">
        <v>272</v>
      </c>
      <c r="H98">
        <v>5</v>
      </c>
      <c r="I98">
        <v>4.8820000000000001E-3</v>
      </c>
      <c r="Q98" t="s">
        <v>518</v>
      </c>
      <c r="R98" s="38">
        <v>0.02</v>
      </c>
    </row>
    <row r="99" spans="1:18" x14ac:dyDescent="0.35">
      <c r="A99" t="s">
        <v>145</v>
      </c>
      <c r="C99" t="s">
        <v>428</v>
      </c>
      <c r="E99" t="s">
        <v>122</v>
      </c>
      <c r="F99" t="s">
        <v>272</v>
      </c>
      <c r="H99">
        <v>5</v>
      </c>
      <c r="I99">
        <v>4.895E-3</v>
      </c>
      <c r="Q99" t="s">
        <v>519</v>
      </c>
      <c r="R99" s="38">
        <v>0.02</v>
      </c>
    </row>
    <row r="100" spans="1:18" x14ac:dyDescent="0.35">
      <c r="A100" t="s">
        <v>145</v>
      </c>
      <c r="C100" t="s">
        <v>450</v>
      </c>
      <c r="E100" t="s">
        <v>122</v>
      </c>
      <c r="F100" t="s">
        <v>272</v>
      </c>
      <c r="H100">
        <v>5</v>
      </c>
      <c r="I100">
        <v>4.9170000000000004E-3</v>
      </c>
      <c r="Q100" t="s">
        <v>520</v>
      </c>
      <c r="R100" s="38">
        <v>0.02</v>
      </c>
    </row>
    <row r="101" spans="1:18" x14ac:dyDescent="0.35">
      <c r="A101" t="s">
        <v>145</v>
      </c>
      <c r="C101" t="s">
        <v>418</v>
      </c>
      <c r="E101" t="s">
        <v>122</v>
      </c>
      <c r="F101" t="s">
        <v>272</v>
      </c>
      <c r="H101">
        <v>5</v>
      </c>
      <c r="I101">
        <v>4.8710000000000003E-3</v>
      </c>
      <c r="Q101" t="s">
        <v>521</v>
      </c>
      <c r="R101" s="38">
        <v>0.02</v>
      </c>
    </row>
    <row r="102" spans="1:18" x14ac:dyDescent="0.35">
      <c r="A102" t="s">
        <v>145</v>
      </c>
      <c r="C102" t="s">
        <v>420</v>
      </c>
      <c r="E102" t="s">
        <v>122</v>
      </c>
      <c r="F102" t="s">
        <v>272</v>
      </c>
      <c r="H102">
        <v>5</v>
      </c>
      <c r="I102">
        <v>4.8780000000000004E-3</v>
      </c>
      <c r="Q102" t="s">
        <v>522</v>
      </c>
      <c r="R102" s="38">
        <v>0.02</v>
      </c>
    </row>
    <row r="103" spans="1:18" x14ac:dyDescent="0.35">
      <c r="A103" t="s">
        <v>145</v>
      </c>
      <c r="C103" t="s">
        <v>428</v>
      </c>
      <c r="E103" t="s">
        <v>122</v>
      </c>
      <c r="F103" t="s">
        <v>272</v>
      </c>
      <c r="H103">
        <v>5</v>
      </c>
      <c r="I103">
        <v>4.8910000000000004E-3</v>
      </c>
      <c r="Q103" t="s">
        <v>523</v>
      </c>
      <c r="R103" s="38">
        <v>0.02</v>
      </c>
    </row>
    <row r="104" spans="1:18" x14ac:dyDescent="0.35">
      <c r="A104" t="s">
        <v>145</v>
      </c>
      <c r="C104" t="s">
        <v>450</v>
      </c>
      <c r="E104" t="s">
        <v>122</v>
      </c>
      <c r="F104" t="s">
        <v>272</v>
      </c>
      <c r="H104">
        <v>5</v>
      </c>
      <c r="I104">
        <v>4.9129999999999998E-3</v>
      </c>
      <c r="Q104" t="s">
        <v>524</v>
      </c>
      <c r="R104" s="38">
        <v>0.02</v>
      </c>
    </row>
    <row r="105" spans="1:18" x14ac:dyDescent="0.35">
      <c r="A105" t="s">
        <v>145</v>
      </c>
      <c r="C105" t="s">
        <v>525</v>
      </c>
      <c r="E105" t="s">
        <v>122</v>
      </c>
      <c r="F105" t="s">
        <v>272</v>
      </c>
      <c r="H105">
        <v>5</v>
      </c>
      <c r="I105">
        <v>4.9329999999999999E-3</v>
      </c>
      <c r="Q105" t="s">
        <v>526</v>
      </c>
      <c r="R105" s="38">
        <v>0.02</v>
      </c>
    </row>
    <row r="106" spans="1:18" x14ac:dyDescent="0.35">
      <c r="A106" t="s">
        <v>145</v>
      </c>
      <c r="C106" t="s">
        <v>525</v>
      </c>
      <c r="E106" t="s">
        <v>122</v>
      </c>
      <c r="F106" t="s">
        <v>272</v>
      </c>
      <c r="H106">
        <v>5</v>
      </c>
      <c r="I106">
        <v>4.9329999999999999E-3</v>
      </c>
      <c r="Q106" t="s">
        <v>527</v>
      </c>
      <c r="R106" s="38">
        <v>0.02</v>
      </c>
    </row>
    <row r="107" spans="1:18" x14ac:dyDescent="0.35">
      <c r="A107" t="s">
        <v>145</v>
      </c>
      <c r="C107" t="s">
        <v>454</v>
      </c>
      <c r="E107" t="s">
        <v>122</v>
      </c>
      <c r="F107" t="s">
        <v>272</v>
      </c>
      <c r="H107">
        <v>5</v>
      </c>
      <c r="I107">
        <v>4.8700000000000002E-3</v>
      </c>
      <c r="Q107" t="s">
        <v>528</v>
      </c>
      <c r="R107" s="38">
        <v>0.02</v>
      </c>
    </row>
    <row r="108" spans="1:18" x14ac:dyDescent="0.35">
      <c r="A108" t="s">
        <v>145</v>
      </c>
      <c r="C108" t="s">
        <v>418</v>
      </c>
      <c r="E108" t="s">
        <v>122</v>
      </c>
      <c r="F108" t="s">
        <v>272</v>
      </c>
      <c r="H108">
        <v>5</v>
      </c>
      <c r="I108">
        <v>4.8729999999999997E-3</v>
      </c>
      <c r="Q108" t="s">
        <v>529</v>
      </c>
      <c r="R108" s="38">
        <v>0.02</v>
      </c>
    </row>
    <row r="109" spans="1:18" x14ac:dyDescent="0.35">
      <c r="A109" t="s">
        <v>145</v>
      </c>
      <c r="C109" t="s">
        <v>420</v>
      </c>
      <c r="E109" t="s">
        <v>122</v>
      </c>
      <c r="F109" t="s">
        <v>272</v>
      </c>
      <c r="H109">
        <v>5</v>
      </c>
      <c r="I109">
        <v>4.8799999999999998E-3</v>
      </c>
      <c r="Q109" t="s">
        <v>530</v>
      </c>
      <c r="R109" s="38">
        <v>0.02</v>
      </c>
    </row>
    <row r="110" spans="1:18" x14ac:dyDescent="0.35">
      <c r="A110" t="s">
        <v>145</v>
      </c>
      <c r="C110" t="s">
        <v>428</v>
      </c>
      <c r="E110" t="s">
        <v>122</v>
      </c>
      <c r="F110" t="s">
        <v>272</v>
      </c>
      <c r="H110">
        <v>5</v>
      </c>
      <c r="I110">
        <v>4.8929999999999998E-3</v>
      </c>
      <c r="Q110" t="s">
        <v>531</v>
      </c>
      <c r="R110" s="38">
        <v>0.02</v>
      </c>
    </row>
    <row r="111" spans="1:18" x14ac:dyDescent="0.35">
      <c r="A111" t="s">
        <v>145</v>
      </c>
      <c r="C111" t="s">
        <v>450</v>
      </c>
      <c r="E111" t="s">
        <v>122</v>
      </c>
      <c r="F111" t="s">
        <v>272</v>
      </c>
      <c r="H111">
        <v>5</v>
      </c>
      <c r="I111">
        <v>4.9150000000000001E-3</v>
      </c>
      <c r="Q111" t="s">
        <v>458</v>
      </c>
      <c r="R111" s="38">
        <v>0.02</v>
      </c>
    </row>
    <row r="112" spans="1:18" x14ac:dyDescent="0.35">
      <c r="A112" t="s">
        <v>145</v>
      </c>
      <c r="C112" t="s">
        <v>532</v>
      </c>
      <c r="E112" t="s">
        <v>122</v>
      </c>
      <c r="F112" t="s">
        <v>272</v>
      </c>
      <c r="H112">
        <v>5</v>
      </c>
      <c r="I112">
        <v>4.934E-3</v>
      </c>
      <c r="Q112" t="s">
        <v>511</v>
      </c>
      <c r="R112" s="38">
        <v>0.02</v>
      </c>
    </row>
    <row r="113" spans="1:18" x14ac:dyDescent="0.35">
      <c r="A113" t="s">
        <v>145</v>
      </c>
      <c r="C113" t="s">
        <v>418</v>
      </c>
      <c r="E113" t="s">
        <v>122</v>
      </c>
      <c r="F113" t="s">
        <v>272</v>
      </c>
      <c r="H113">
        <v>5</v>
      </c>
      <c r="I113">
        <v>4.8609999999999999E-3</v>
      </c>
      <c r="Q113" t="s">
        <v>533</v>
      </c>
      <c r="R113" s="38">
        <v>0.02</v>
      </c>
    </row>
    <row r="114" spans="1:18" x14ac:dyDescent="0.35">
      <c r="A114" t="s">
        <v>145</v>
      </c>
      <c r="C114" t="s">
        <v>420</v>
      </c>
      <c r="E114" t="s">
        <v>122</v>
      </c>
      <c r="F114" t="s">
        <v>272</v>
      </c>
      <c r="H114">
        <v>5</v>
      </c>
      <c r="I114">
        <v>4.8679999999999999E-3</v>
      </c>
      <c r="Q114" t="s">
        <v>425</v>
      </c>
      <c r="R114" s="38">
        <v>0.02</v>
      </c>
    </row>
    <row r="115" spans="1:18" x14ac:dyDescent="0.35">
      <c r="A115" t="s">
        <v>145</v>
      </c>
      <c r="C115" t="s">
        <v>422</v>
      </c>
      <c r="E115" t="s">
        <v>122</v>
      </c>
      <c r="F115" t="s">
        <v>272</v>
      </c>
      <c r="H115">
        <v>5</v>
      </c>
      <c r="I115">
        <v>9.8799999999999999E-3</v>
      </c>
      <c r="Q115" t="s">
        <v>534</v>
      </c>
      <c r="R115" s="38">
        <v>0.02</v>
      </c>
    </row>
    <row r="116" spans="1:18" x14ac:dyDescent="0.35">
      <c r="A116" t="s">
        <v>145</v>
      </c>
      <c r="C116" t="s">
        <v>442</v>
      </c>
      <c r="E116" t="s">
        <v>122</v>
      </c>
      <c r="F116" t="s">
        <v>272</v>
      </c>
      <c r="H116">
        <v>1</v>
      </c>
      <c r="Q116">
        <v>3.8180000000000001</v>
      </c>
      <c r="R116" s="38">
        <v>0.02</v>
      </c>
    </row>
    <row r="117" spans="1:18" x14ac:dyDescent="0.35">
      <c r="A117" t="s">
        <v>145</v>
      </c>
      <c r="C117" t="s">
        <v>418</v>
      </c>
      <c r="E117" t="s">
        <v>122</v>
      </c>
      <c r="F117" t="s">
        <v>272</v>
      </c>
      <c r="H117">
        <v>1</v>
      </c>
      <c r="Q117">
        <v>3.3239999999999998</v>
      </c>
      <c r="R117" s="38">
        <v>0.02</v>
      </c>
    </row>
    <row r="118" spans="1:18" x14ac:dyDescent="0.35">
      <c r="A118" t="s">
        <v>145</v>
      </c>
      <c r="C118" t="s">
        <v>428</v>
      </c>
      <c r="E118" t="s">
        <v>122</v>
      </c>
      <c r="F118" t="s">
        <v>272</v>
      </c>
      <c r="H118">
        <v>1</v>
      </c>
      <c r="Q118">
        <v>2.5910000000000002</v>
      </c>
      <c r="R118" s="38">
        <v>0.02</v>
      </c>
    </row>
    <row r="119" spans="1:18" x14ac:dyDescent="0.35">
      <c r="A119" t="s">
        <v>145</v>
      </c>
      <c r="C119" t="s">
        <v>450</v>
      </c>
      <c r="E119" t="s">
        <v>122</v>
      </c>
      <c r="F119" t="s">
        <v>272</v>
      </c>
      <c r="H119">
        <v>1</v>
      </c>
      <c r="Q119">
        <v>2.37</v>
      </c>
      <c r="R119" s="38">
        <v>0.02</v>
      </c>
    </row>
    <row r="120" spans="1:18" x14ac:dyDescent="0.35">
      <c r="A120" t="s">
        <v>145</v>
      </c>
      <c r="C120" t="s">
        <v>535</v>
      </c>
      <c r="E120" t="s">
        <v>122</v>
      </c>
      <c r="F120" t="s">
        <v>272</v>
      </c>
      <c r="H120">
        <v>1</v>
      </c>
      <c r="Q120">
        <v>2.25</v>
      </c>
      <c r="R120" s="38">
        <v>0.02</v>
      </c>
    </row>
    <row r="121" spans="1:18" x14ac:dyDescent="0.35">
      <c r="A121" t="s">
        <v>536</v>
      </c>
      <c r="C121">
        <v>0</v>
      </c>
      <c r="E121" t="s">
        <v>122</v>
      </c>
      <c r="Q121">
        <v>4.6619999999999999</v>
      </c>
      <c r="R121">
        <v>4.9000000000000002E-2</v>
      </c>
    </row>
    <row r="122" spans="1:18" x14ac:dyDescent="0.35">
      <c r="A122" t="s">
        <v>536</v>
      </c>
      <c r="C122">
        <v>25</v>
      </c>
      <c r="E122" t="s">
        <v>122</v>
      </c>
      <c r="Q122">
        <v>4.1680000000000001</v>
      </c>
      <c r="R122">
        <v>3.3000000000000002E-2</v>
      </c>
    </row>
    <row r="123" spans="1:18" x14ac:dyDescent="0.35">
      <c r="A123" t="s">
        <v>536</v>
      </c>
      <c r="C123">
        <v>50</v>
      </c>
      <c r="E123" t="s">
        <v>122</v>
      </c>
      <c r="Q123">
        <v>3.7669999999999999</v>
      </c>
      <c r="R123">
        <v>2.5000000000000001E-2</v>
      </c>
    </row>
    <row r="124" spans="1:18" x14ac:dyDescent="0.35">
      <c r="A124" t="s">
        <v>536</v>
      </c>
      <c r="C124">
        <v>75</v>
      </c>
      <c r="E124" t="s">
        <v>122</v>
      </c>
      <c r="Q124">
        <v>3.4380000000000002</v>
      </c>
      <c r="R124">
        <v>2.1999999999999999E-2</v>
      </c>
    </row>
    <row r="125" spans="1:18" x14ac:dyDescent="0.35">
      <c r="A125" t="s">
        <v>536</v>
      </c>
      <c r="C125">
        <v>100</v>
      </c>
      <c r="E125" t="s">
        <v>122</v>
      </c>
      <c r="Q125">
        <v>3.165</v>
      </c>
      <c r="R125">
        <v>2.1999999999999999E-2</v>
      </c>
    </row>
    <row r="126" spans="1:18" x14ac:dyDescent="0.35">
      <c r="A126" t="s">
        <v>536</v>
      </c>
      <c r="C126">
        <v>125</v>
      </c>
      <c r="E126" t="s">
        <v>122</v>
      </c>
      <c r="Q126">
        <v>2.9369999999999998</v>
      </c>
      <c r="R126">
        <v>2.1999999999999999E-2</v>
      </c>
    </row>
    <row r="127" spans="1:18" x14ac:dyDescent="0.35">
      <c r="A127" t="s">
        <v>536</v>
      </c>
      <c r="C127">
        <v>150</v>
      </c>
      <c r="E127" t="s">
        <v>122</v>
      </c>
      <c r="Q127">
        <v>2.746</v>
      </c>
      <c r="R127">
        <v>2.1000000000000001E-2</v>
      </c>
    </row>
    <row r="128" spans="1:18" x14ac:dyDescent="0.35">
      <c r="A128" t="s">
        <v>536</v>
      </c>
      <c r="C128">
        <v>175</v>
      </c>
      <c r="E128" t="s">
        <v>122</v>
      </c>
      <c r="Q128">
        <v>2.585</v>
      </c>
      <c r="R128">
        <v>2.1000000000000001E-2</v>
      </c>
    </row>
    <row r="129" spans="1:18" x14ac:dyDescent="0.35">
      <c r="A129" t="s">
        <v>536</v>
      </c>
      <c r="C129">
        <v>200</v>
      </c>
      <c r="E129" t="s">
        <v>122</v>
      </c>
      <c r="Q129">
        <v>2.448</v>
      </c>
      <c r="R129">
        <v>2.1999999999999999E-2</v>
      </c>
    </row>
    <row r="130" spans="1:18" x14ac:dyDescent="0.35">
      <c r="A130" t="s">
        <v>536</v>
      </c>
      <c r="C130">
        <v>225</v>
      </c>
      <c r="E130" t="s">
        <v>122</v>
      </c>
      <c r="Q130">
        <v>2.3319999999999999</v>
      </c>
      <c r="R130">
        <v>2.4E-2</v>
      </c>
    </row>
    <row r="131" spans="1:18" x14ac:dyDescent="0.35">
      <c r="A131" t="s">
        <v>536</v>
      </c>
      <c r="C131">
        <v>250</v>
      </c>
      <c r="E131" t="s">
        <v>122</v>
      </c>
      <c r="Q131">
        <v>2.2330000000000001</v>
      </c>
      <c r="R131">
        <v>2.7E-2</v>
      </c>
    </row>
    <row r="132" spans="1:18" x14ac:dyDescent="0.35">
      <c r="A132" t="s">
        <v>536</v>
      </c>
      <c r="C132">
        <v>275</v>
      </c>
      <c r="E132" t="s">
        <v>122</v>
      </c>
      <c r="Q132">
        <v>2.149</v>
      </c>
      <c r="R132">
        <v>3.1E-2</v>
      </c>
    </row>
    <row r="133" spans="1:18" x14ac:dyDescent="0.35">
      <c r="A133" t="s">
        <v>536</v>
      </c>
      <c r="C133">
        <v>300</v>
      </c>
      <c r="E133" t="s">
        <v>122</v>
      </c>
      <c r="Q133">
        <v>2.0779999999999998</v>
      </c>
      <c r="R133">
        <v>3.6999999999999998E-2</v>
      </c>
    </row>
    <row r="134" spans="1:18" x14ac:dyDescent="0.35">
      <c r="A134" t="s">
        <v>536</v>
      </c>
      <c r="C134">
        <v>0</v>
      </c>
      <c r="E134" t="s">
        <v>122</v>
      </c>
      <c r="H134">
        <v>0.5</v>
      </c>
      <c r="Q134">
        <v>4.7930000000000001</v>
      </c>
      <c r="R134">
        <v>4.4999999999999998E-2</v>
      </c>
    </row>
    <row r="135" spans="1:18" x14ac:dyDescent="0.35">
      <c r="A135" t="s">
        <v>536</v>
      </c>
      <c r="C135">
        <v>25</v>
      </c>
      <c r="E135" t="s">
        <v>122</v>
      </c>
      <c r="H135">
        <v>0.5</v>
      </c>
      <c r="Q135">
        <v>4.2969999999999997</v>
      </c>
      <c r="R135">
        <v>2.5999999999999999E-2</v>
      </c>
    </row>
    <row r="136" spans="1:18" x14ac:dyDescent="0.35">
      <c r="A136" t="s">
        <v>536</v>
      </c>
      <c r="C136">
        <v>50</v>
      </c>
      <c r="E136" t="s">
        <v>122</v>
      </c>
      <c r="H136">
        <v>0.5</v>
      </c>
      <c r="Q136">
        <v>3.8929999999999998</v>
      </c>
      <c r="R136">
        <v>1.4E-2</v>
      </c>
    </row>
    <row r="137" spans="1:18" x14ac:dyDescent="0.35">
      <c r="A137" t="s">
        <v>536</v>
      </c>
      <c r="C137">
        <v>75</v>
      </c>
      <c r="E137" t="s">
        <v>122</v>
      </c>
      <c r="H137">
        <v>0.5</v>
      </c>
      <c r="Q137">
        <v>3.5619999999999998</v>
      </c>
      <c r="R137">
        <v>0.01</v>
      </c>
    </row>
    <row r="138" spans="1:18" x14ac:dyDescent="0.35">
      <c r="A138" t="s">
        <v>536</v>
      </c>
      <c r="C138">
        <v>100</v>
      </c>
      <c r="E138" t="s">
        <v>122</v>
      </c>
      <c r="H138">
        <v>0.5</v>
      </c>
      <c r="Q138">
        <v>3.286</v>
      </c>
      <c r="R138">
        <v>0.01</v>
      </c>
    </row>
    <row r="139" spans="1:18" x14ac:dyDescent="0.35">
      <c r="A139" t="s">
        <v>536</v>
      </c>
      <c r="C139">
        <v>125</v>
      </c>
      <c r="E139" t="s">
        <v>122</v>
      </c>
      <c r="H139">
        <v>0.5</v>
      </c>
      <c r="Q139">
        <v>3.056</v>
      </c>
      <c r="R139">
        <v>0.01</v>
      </c>
    </row>
    <row r="140" spans="1:18" x14ac:dyDescent="0.35">
      <c r="A140" t="s">
        <v>536</v>
      </c>
      <c r="C140">
        <v>150</v>
      </c>
      <c r="E140" t="s">
        <v>122</v>
      </c>
      <c r="H140">
        <v>0.5</v>
      </c>
      <c r="Q140">
        <v>2.8610000000000002</v>
      </c>
      <c r="R140">
        <v>0.01</v>
      </c>
    </row>
    <row r="141" spans="1:18" x14ac:dyDescent="0.35">
      <c r="A141" t="s">
        <v>536</v>
      </c>
      <c r="C141">
        <v>175</v>
      </c>
      <c r="E141" t="s">
        <v>122</v>
      </c>
      <c r="H141">
        <v>0.5</v>
      </c>
      <c r="Q141">
        <v>2.6960000000000002</v>
      </c>
      <c r="R141">
        <v>0.01</v>
      </c>
    </row>
    <row r="142" spans="1:18" x14ac:dyDescent="0.35">
      <c r="A142" t="s">
        <v>536</v>
      </c>
      <c r="C142">
        <v>200</v>
      </c>
      <c r="E142" t="s">
        <v>122</v>
      </c>
      <c r="H142">
        <v>0.5</v>
      </c>
      <c r="Q142">
        <v>2.556</v>
      </c>
      <c r="R142">
        <v>1.0999999999999999E-2</v>
      </c>
    </row>
    <row r="143" spans="1:18" x14ac:dyDescent="0.35">
      <c r="A143" t="s">
        <v>536</v>
      </c>
      <c r="C143">
        <v>225</v>
      </c>
      <c r="E143" t="s">
        <v>122</v>
      </c>
      <c r="H143">
        <v>0.5</v>
      </c>
      <c r="Q143">
        <v>2.4359999999999999</v>
      </c>
      <c r="R143">
        <v>1.4E-2</v>
      </c>
    </row>
    <row r="144" spans="1:18" x14ac:dyDescent="0.35">
      <c r="A144" t="s">
        <v>536</v>
      </c>
      <c r="C144">
        <v>250</v>
      </c>
      <c r="E144" t="s">
        <v>122</v>
      </c>
      <c r="H144">
        <v>0.5</v>
      </c>
      <c r="Q144">
        <v>2.3330000000000002</v>
      </c>
      <c r="R144">
        <v>1.7999999999999999E-2</v>
      </c>
    </row>
    <row r="145" spans="1:18" x14ac:dyDescent="0.35">
      <c r="A145" t="s">
        <v>536</v>
      </c>
      <c r="C145">
        <v>275</v>
      </c>
      <c r="E145" t="s">
        <v>122</v>
      </c>
      <c r="H145">
        <v>0.5</v>
      </c>
      <c r="Q145">
        <v>2.2450000000000001</v>
      </c>
      <c r="R145">
        <v>2.3E-2</v>
      </c>
    </row>
    <row r="146" spans="1:18" x14ac:dyDescent="0.35">
      <c r="A146" t="s">
        <v>536</v>
      </c>
      <c r="C146">
        <v>300</v>
      </c>
      <c r="E146" t="s">
        <v>122</v>
      </c>
      <c r="H146">
        <v>0.5</v>
      </c>
      <c r="Q146">
        <v>2.169</v>
      </c>
      <c r="R146">
        <v>0.03</v>
      </c>
    </row>
    <row r="147" spans="1:18" x14ac:dyDescent="0.35">
      <c r="A147" t="s">
        <v>536</v>
      </c>
      <c r="C147">
        <v>0</v>
      </c>
      <c r="E147" t="s">
        <v>122</v>
      </c>
      <c r="H147">
        <v>1</v>
      </c>
      <c r="Q147">
        <v>4.8650000000000002</v>
      </c>
      <c r="R147">
        <v>4.5999999999999999E-2</v>
      </c>
    </row>
    <row r="148" spans="1:18" x14ac:dyDescent="0.35">
      <c r="A148" t="s">
        <v>536</v>
      </c>
      <c r="C148">
        <v>25</v>
      </c>
      <c r="E148" t="s">
        <v>122</v>
      </c>
      <c r="H148">
        <v>1</v>
      </c>
      <c r="Q148">
        <v>4.367</v>
      </c>
      <c r="R148">
        <v>2.7E-2</v>
      </c>
    </row>
    <row r="149" spans="1:18" x14ac:dyDescent="0.35">
      <c r="A149" t="s">
        <v>536</v>
      </c>
      <c r="C149">
        <v>50</v>
      </c>
      <c r="E149" t="s">
        <v>122</v>
      </c>
      <c r="H149">
        <v>1</v>
      </c>
      <c r="Q149">
        <v>3.9609999999999999</v>
      </c>
      <c r="R149">
        <v>1.6E-2</v>
      </c>
    </row>
    <row r="150" spans="1:18" x14ac:dyDescent="0.35">
      <c r="A150" t="s">
        <v>536</v>
      </c>
      <c r="C150">
        <v>75</v>
      </c>
      <c r="E150" t="s">
        <v>122</v>
      </c>
      <c r="H150">
        <v>1</v>
      </c>
      <c r="Q150">
        <v>3.6269999999999998</v>
      </c>
      <c r="R150">
        <v>1.2E-2</v>
      </c>
    </row>
    <row r="151" spans="1:18" x14ac:dyDescent="0.35">
      <c r="A151" t="s">
        <v>536</v>
      </c>
      <c r="C151">
        <v>100</v>
      </c>
      <c r="E151" t="s">
        <v>122</v>
      </c>
      <c r="H151">
        <v>1</v>
      </c>
      <c r="Q151">
        <v>3.3479999999999999</v>
      </c>
      <c r="R151">
        <v>1.2E-2</v>
      </c>
    </row>
    <row r="152" spans="1:18" x14ac:dyDescent="0.35">
      <c r="A152" t="s">
        <v>536</v>
      </c>
      <c r="C152">
        <v>125</v>
      </c>
      <c r="E152" t="s">
        <v>122</v>
      </c>
      <c r="H152">
        <v>1</v>
      </c>
      <c r="Q152">
        <v>3.1150000000000002</v>
      </c>
      <c r="R152">
        <v>1.2999999999999999E-2</v>
      </c>
    </row>
    <row r="153" spans="1:18" x14ac:dyDescent="0.35">
      <c r="A153" t="s">
        <v>536</v>
      </c>
      <c r="C153">
        <v>150</v>
      </c>
      <c r="E153" t="s">
        <v>122</v>
      </c>
      <c r="H153">
        <v>1</v>
      </c>
      <c r="Q153">
        <v>2.9169999999999998</v>
      </c>
      <c r="R153">
        <v>1.2999999999999999E-2</v>
      </c>
    </row>
    <row r="154" spans="1:18" x14ac:dyDescent="0.35">
      <c r="A154" t="s">
        <v>536</v>
      </c>
      <c r="C154">
        <v>175</v>
      </c>
      <c r="E154" t="s">
        <v>122</v>
      </c>
      <c r="H154">
        <v>1</v>
      </c>
      <c r="Q154">
        <v>2.7490000000000001</v>
      </c>
      <c r="R154">
        <v>1.2999999999999999E-2</v>
      </c>
    </row>
    <row r="155" spans="1:18" x14ac:dyDescent="0.35">
      <c r="A155" t="s">
        <v>536</v>
      </c>
      <c r="C155">
        <v>200</v>
      </c>
      <c r="E155" t="s">
        <v>122</v>
      </c>
      <c r="H155">
        <v>1</v>
      </c>
      <c r="Q155">
        <v>2.605</v>
      </c>
      <c r="R155">
        <v>1.2999999999999999E-2</v>
      </c>
    </row>
    <row r="156" spans="1:18" x14ac:dyDescent="0.35">
      <c r="A156" t="s">
        <v>536</v>
      </c>
      <c r="C156">
        <v>225</v>
      </c>
      <c r="E156" t="s">
        <v>122</v>
      </c>
      <c r="H156">
        <v>1</v>
      </c>
      <c r="Q156">
        <v>2.4809999999999999</v>
      </c>
      <c r="R156">
        <v>1.4999999999999999E-2</v>
      </c>
    </row>
    <row r="157" spans="1:18" x14ac:dyDescent="0.35">
      <c r="A157" t="s">
        <v>536</v>
      </c>
      <c r="C157">
        <v>250</v>
      </c>
      <c r="E157" t="s">
        <v>122</v>
      </c>
      <c r="H157">
        <v>1</v>
      </c>
      <c r="Q157">
        <v>2.3740000000000001</v>
      </c>
      <c r="R157">
        <v>1.7999999999999999E-2</v>
      </c>
    </row>
    <row r="158" spans="1:18" x14ac:dyDescent="0.35">
      <c r="A158" t="s">
        <v>536</v>
      </c>
      <c r="C158">
        <v>275</v>
      </c>
      <c r="E158" t="s">
        <v>122</v>
      </c>
      <c r="H158">
        <v>1</v>
      </c>
      <c r="Q158">
        <v>2.2810000000000001</v>
      </c>
      <c r="R158">
        <v>2.3E-2</v>
      </c>
    </row>
    <row r="159" spans="1:18" x14ac:dyDescent="0.35">
      <c r="A159" t="s">
        <v>536</v>
      </c>
      <c r="C159">
        <v>300</v>
      </c>
      <c r="E159" t="s">
        <v>122</v>
      </c>
      <c r="H159">
        <v>1</v>
      </c>
      <c r="Q159">
        <v>2.2000000000000002</v>
      </c>
      <c r="R159">
        <v>2.9000000000000001E-2</v>
      </c>
    </row>
    <row r="160" spans="1:18" x14ac:dyDescent="0.35">
      <c r="A160" t="s">
        <v>536</v>
      </c>
      <c r="C160">
        <v>0</v>
      </c>
      <c r="E160" t="s">
        <v>122</v>
      </c>
      <c r="H160">
        <v>3</v>
      </c>
      <c r="Q160">
        <v>5.0720000000000001</v>
      </c>
      <c r="R160">
        <v>5.0999999999999997E-2</v>
      </c>
    </row>
    <row r="161" spans="1:18" x14ac:dyDescent="0.35">
      <c r="A161" t="s">
        <v>536</v>
      </c>
      <c r="C161">
        <v>25</v>
      </c>
      <c r="E161" t="s">
        <v>122</v>
      </c>
      <c r="H161">
        <v>3</v>
      </c>
      <c r="Q161">
        <v>4.5650000000000004</v>
      </c>
      <c r="R161">
        <v>3.1E-2</v>
      </c>
    </row>
    <row r="162" spans="1:18" x14ac:dyDescent="0.35">
      <c r="A162" t="s">
        <v>536</v>
      </c>
      <c r="C162">
        <v>50</v>
      </c>
      <c r="E162" t="s">
        <v>122</v>
      </c>
      <c r="H162">
        <v>3</v>
      </c>
      <c r="Q162">
        <v>4.1500000000000004</v>
      </c>
      <c r="R162">
        <v>1.7999999999999999E-2</v>
      </c>
    </row>
    <row r="163" spans="1:18" x14ac:dyDescent="0.35">
      <c r="A163" t="s">
        <v>536</v>
      </c>
      <c r="C163">
        <v>75</v>
      </c>
      <c r="E163" t="s">
        <v>122</v>
      </c>
      <c r="H163">
        <v>3</v>
      </c>
      <c r="Q163">
        <v>3.8050000000000002</v>
      </c>
      <c r="R163">
        <v>1.2E-2</v>
      </c>
    </row>
    <row r="164" spans="1:18" x14ac:dyDescent="0.35">
      <c r="A164" t="s">
        <v>536</v>
      </c>
      <c r="C164">
        <v>100</v>
      </c>
      <c r="E164" t="s">
        <v>122</v>
      </c>
      <c r="H164">
        <v>3</v>
      </c>
      <c r="Q164">
        <v>3.516</v>
      </c>
      <c r="R164">
        <v>1.0999999999999999E-2</v>
      </c>
    </row>
    <row r="165" spans="1:18" x14ac:dyDescent="0.35">
      <c r="A165" t="s">
        <v>536</v>
      </c>
      <c r="C165">
        <v>125</v>
      </c>
      <c r="E165" t="s">
        <v>122</v>
      </c>
      <c r="H165">
        <v>3</v>
      </c>
      <c r="Q165">
        <v>3.27</v>
      </c>
      <c r="R165">
        <v>1.0999999999999999E-2</v>
      </c>
    </row>
    <row r="166" spans="1:18" x14ac:dyDescent="0.35">
      <c r="A166" t="s">
        <v>536</v>
      </c>
      <c r="C166">
        <v>150</v>
      </c>
      <c r="E166" t="s">
        <v>122</v>
      </c>
      <c r="H166">
        <v>3</v>
      </c>
      <c r="Q166">
        <v>3.0590000000000002</v>
      </c>
      <c r="R166">
        <v>1.0999999999999999E-2</v>
      </c>
    </row>
    <row r="167" spans="1:18" x14ac:dyDescent="0.35">
      <c r="A167" t="s">
        <v>536</v>
      </c>
      <c r="C167">
        <v>175</v>
      </c>
      <c r="E167" t="s">
        <v>122</v>
      </c>
      <c r="H167">
        <v>3</v>
      </c>
      <c r="Q167">
        <v>2.8759999999999999</v>
      </c>
      <c r="R167">
        <v>1.0999999999999999E-2</v>
      </c>
    </row>
    <row r="168" spans="1:18" x14ac:dyDescent="0.35">
      <c r="A168" t="s">
        <v>536</v>
      </c>
      <c r="C168">
        <v>200</v>
      </c>
      <c r="E168" t="s">
        <v>122</v>
      </c>
      <c r="H168">
        <v>3</v>
      </c>
      <c r="Q168">
        <v>2.7170000000000001</v>
      </c>
      <c r="R168">
        <v>1.0999999999999999E-2</v>
      </c>
    </row>
    <row r="169" spans="1:18" x14ac:dyDescent="0.35">
      <c r="A169" t="s">
        <v>536</v>
      </c>
      <c r="C169">
        <v>225</v>
      </c>
      <c r="E169" t="s">
        <v>122</v>
      </c>
      <c r="H169">
        <v>3</v>
      </c>
      <c r="Q169">
        <v>2.577</v>
      </c>
      <c r="R169">
        <v>1.2E-2</v>
      </c>
    </row>
    <row r="170" spans="1:18" x14ac:dyDescent="0.35">
      <c r="A170" t="s">
        <v>536</v>
      </c>
      <c r="C170">
        <v>250</v>
      </c>
      <c r="E170" t="s">
        <v>122</v>
      </c>
      <c r="H170">
        <v>3</v>
      </c>
      <c r="Q170">
        <v>2.452</v>
      </c>
      <c r="R170">
        <v>1.4999999999999999E-2</v>
      </c>
    </row>
    <row r="171" spans="1:18" x14ac:dyDescent="0.35">
      <c r="A171" t="s">
        <v>536</v>
      </c>
      <c r="C171">
        <v>275</v>
      </c>
      <c r="E171" t="s">
        <v>122</v>
      </c>
      <c r="H171">
        <v>3</v>
      </c>
      <c r="Q171">
        <v>2.3410000000000002</v>
      </c>
      <c r="R171">
        <v>1.9E-2</v>
      </c>
    </row>
    <row r="172" spans="1:18" x14ac:dyDescent="0.35">
      <c r="A172" t="s">
        <v>536</v>
      </c>
      <c r="C172">
        <v>300</v>
      </c>
      <c r="E172" t="s">
        <v>122</v>
      </c>
      <c r="H172">
        <v>3</v>
      </c>
      <c r="Q172">
        <v>2.2410000000000001</v>
      </c>
      <c r="R172">
        <v>2.4E-2</v>
      </c>
    </row>
    <row r="173" spans="1:18" x14ac:dyDescent="0.35">
      <c r="A173" t="s">
        <v>536</v>
      </c>
      <c r="C173">
        <v>0</v>
      </c>
      <c r="E173" t="s">
        <v>122</v>
      </c>
      <c r="H173">
        <v>5</v>
      </c>
      <c r="Q173">
        <v>5.266</v>
      </c>
      <c r="R173">
        <v>5.8999999999999997E-2</v>
      </c>
    </row>
    <row r="174" spans="1:18" x14ac:dyDescent="0.35">
      <c r="A174" t="s">
        <v>536</v>
      </c>
      <c r="C174">
        <v>25</v>
      </c>
      <c r="E174" t="s">
        <v>122</v>
      </c>
      <c r="H174">
        <v>5</v>
      </c>
      <c r="Q174">
        <v>4.75</v>
      </c>
      <c r="R174">
        <v>3.9E-2</v>
      </c>
    </row>
    <row r="175" spans="1:18" x14ac:dyDescent="0.35">
      <c r="A175" t="s">
        <v>536</v>
      </c>
      <c r="C175">
        <v>50</v>
      </c>
      <c r="E175" t="s">
        <v>122</v>
      </c>
      <c r="H175">
        <v>5</v>
      </c>
      <c r="Q175">
        <v>4.3239999999999998</v>
      </c>
      <c r="R175">
        <v>2.5999999999999999E-2</v>
      </c>
    </row>
    <row r="176" spans="1:18" x14ac:dyDescent="0.35">
      <c r="A176" t="s">
        <v>536</v>
      </c>
      <c r="C176">
        <v>75</v>
      </c>
      <c r="E176" t="s">
        <v>122</v>
      </c>
      <c r="H176">
        <v>5</v>
      </c>
      <c r="Q176">
        <v>3.968</v>
      </c>
      <c r="R176">
        <v>1.9E-2</v>
      </c>
    </row>
    <row r="177" spans="1:22" x14ac:dyDescent="0.35">
      <c r="A177" t="s">
        <v>536</v>
      </c>
      <c r="C177">
        <v>100</v>
      </c>
      <c r="E177" t="s">
        <v>122</v>
      </c>
      <c r="H177">
        <v>5</v>
      </c>
      <c r="Q177">
        <v>3.6659999999999999</v>
      </c>
      <c r="R177">
        <v>1.4999999999999999E-2</v>
      </c>
    </row>
    <row r="178" spans="1:22" x14ac:dyDescent="0.35">
      <c r="A178" t="s">
        <v>536</v>
      </c>
      <c r="C178">
        <v>125</v>
      </c>
      <c r="E178" t="s">
        <v>122</v>
      </c>
      <c r="H178">
        <v>5</v>
      </c>
      <c r="Q178">
        <v>3.407</v>
      </c>
      <c r="R178">
        <v>1.4E-2</v>
      </c>
    </row>
    <row r="179" spans="1:22" x14ac:dyDescent="0.35">
      <c r="A179" t="s">
        <v>536</v>
      </c>
      <c r="C179">
        <v>150</v>
      </c>
      <c r="E179" t="s">
        <v>122</v>
      </c>
      <c r="H179">
        <v>5</v>
      </c>
      <c r="Q179">
        <v>3.181</v>
      </c>
      <c r="R179">
        <v>1.2999999999999999E-2</v>
      </c>
    </row>
    <row r="180" spans="1:22" x14ac:dyDescent="0.35">
      <c r="A180" t="s">
        <v>536</v>
      </c>
      <c r="C180">
        <v>175</v>
      </c>
      <c r="E180" t="s">
        <v>122</v>
      </c>
      <c r="H180">
        <v>5</v>
      </c>
      <c r="Q180">
        <v>2.984</v>
      </c>
      <c r="R180">
        <v>1.2999999999999999E-2</v>
      </c>
    </row>
    <row r="181" spans="1:22" x14ac:dyDescent="0.35">
      <c r="A181" t="s">
        <v>536</v>
      </c>
      <c r="C181">
        <v>200</v>
      </c>
      <c r="E181" t="s">
        <v>122</v>
      </c>
      <c r="H181">
        <v>5</v>
      </c>
      <c r="Q181">
        <v>2.8079999999999998</v>
      </c>
      <c r="R181">
        <v>1.2999999999999999E-2</v>
      </c>
    </row>
    <row r="182" spans="1:22" x14ac:dyDescent="0.35">
      <c r="A182" t="s">
        <v>536</v>
      </c>
      <c r="C182">
        <v>225</v>
      </c>
      <c r="E182" t="s">
        <v>122</v>
      </c>
      <c r="H182">
        <v>5</v>
      </c>
      <c r="Q182">
        <v>2.6509999999999998</v>
      </c>
      <c r="R182">
        <v>1.6E-2</v>
      </c>
    </row>
    <row r="183" spans="1:22" x14ac:dyDescent="0.35">
      <c r="A183" t="s">
        <v>536</v>
      </c>
      <c r="C183">
        <v>250</v>
      </c>
      <c r="E183" t="s">
        <v>122</v>
      </c>
      <c r="H183">
        <v>5</v>
      </c>
      <c r="Q183">
        <v>2.5089999999999999</v>
      </c>
      <c r="R183">
        <v>0.02</v>
      </c>
    </row>
    <row r="184" spans="1:22" x14ac:dyDescent="0.35">
      <c r="A184" t="s">
        <v>536</v>
      </c>
      <c r="C184">
        <v>275</v>
      </c>
      <c r="E184" t="s">
        <v>122</v>
      </c>
      <c r="H184">
        <v>5</v>
      </c>
      <c r="Q184">
        <v>2.379</v>
      </c>
      <c r="R184">
        <v>2.5000000000000001E-2</v>
      </c>
    </row>
    <row r="185" spans="1:22" x14ac:dyDescent="0.35">
      <c r="A185" t="s">
        <v>536</v>
      </c>
      <c r="C185">
        <v>300</v>
      </c>
      <c r="E185" t="s">
        <v>122</v>
      </c>
      <c r="H185">
        <v>5</v>
      </c>
      <c r="Q185">
        <v>2.2589999999999999</v>
      </c>
      <c r="R185">
        <v>3.1E-2</v>
      </c>
    </row>
    <row r="186" spans="1:22" x14ac:dyDescent="0.35">
      <c r="A186" t="s">
        <v>662</v>
      </c>
      <c r="C186">
        <v>60</v>
      </c>
      <c r="E186" t="s">
        <v>122</v>
      </c>
      <c r="H186">
        <v>1</v>
      </c>
      <c r="U186">
        <v>4.25</v>
      </c>
      <c r="V186">
        <v>0.03</v>
      </c>
    </row>
    <row r="187" spans="1:22" x14ac:dyDescent="0.35">
      <c r="A187" t="s">
        <v>662</v>
      </c>
      <c r="C187">
        <v>100</v>
      </c>
      <c r="E187" t="s">
        <v>122</v>
      </c>
      <c r="H187">
        <v>1</v>
      </c>
      <c r="U187">
        <v>3.53</v>
      </c>
      <c r="V187">
        <v>7.0000000000000007E-2</v>
      </c>
    </row>
    <row r="188" spans="1:22" x14ac:dyDescent="0.35">
      <c r="A188" t="s">
        <v>662</v>
      </c>
      <c r="C188">
        <v>150</v>
      </c>
      <c r="E188" t="s">
        <v>122</v>
      </c>
      <c r="H188">
        <v>1</v>
      </c>
      <c r="U188">
        <v>2.56</v>
      </c>
      <c r="V188">
        <v>0.09</v>
      </c>
    </row>
    <row r="189" spans="1:22" x14ac:dyDescent="0.35">
      <c r="A189" t="s">
        <v>662</v>
      </c>
      <c r="C189">
        <v>200</v>
      </c>
      <c r="E189" t="s">
        <v>122</v>
      </c>
      <c r="H189">
        <v>1</v>
      </c>
      <c r="U189">
        <v>2.81</v>
      </c>
      <c r="V189">
        <v>0.12</v>
      </c>
    </row>
    <row r="190" spans="1:22" x14ac:dyDescent="0.35">
      <c r="A190" t="s">
        <v>662</v>
      </c>
      <c r="C190">
        <v>250</v>
      </c>
      <c r="E190" t="s">
        <v>122</v>
      </c>
      <c r="H190">
        <v>1</v>
      </c>
      <c r="U190">
        <v>1.97</v>
      </c>
      <c r="V190">
        <v>0.15</v>
      </c>
    </row>
    <row r="191" spans="1:22" x14ac:dyDescent="0.35">
      <c r="A191" t="s">
        <v>662</v>
      </c>
      <c r="C191">
        <v>288</v>
      </c>
      <c r="E191" t="s">
        <v>122</v>
      </c>
      <c r="H191">
        <v>1</v>
      </c>
    </row>
    <row r="192" spans="1:22" hidden="1" x14ac:dyDescent="0.35">
      <c r="A192" t="s">
        <v>662</v>
      </c>
    </row>
    <row r="193" spans="1:11" hidden="1" x14ac:dyDescent="0.35"/>
    <row r="194" spans="1:11" hidden="1" x14ac:dyDescent="0.35">
      <c r="A194" t="str">
        <f>references!B$9</f>
        <v>MEY2006</v>
      </c>
      <c r="B194">
        <v>1</v>
      </c>
      <c r="C194">
        <v>25</v>
      </c>
      <c r="D194" t="str">
        <f>references_description!F$14</f>
        <v>SiO2(am)</v>
      </c>
      <c r="E194" t="str">
        <f>references_description!G$20</f>
        <v>NaCl</v>
      </c>
      <c r="F194" t="str">
        <f>references_description!H$20</f>
        <v>CaCl2</v>
      </c>
      <c r="H194">
        <v>0</v>
      </c>
      <c r="I194">
        <v>0</v>
      </c>
      <c r="K194">
        <v>1.8828999999999999E-2</v>
      </c>
    </row>
    <row r="195" spans="1:11" hidden="1" x14ac:dyDescent="0.35">
      <c r="A195" t="str">
        <f>references!B$9</f>
        <v>MEY2006</v>
      </c>
      <c r="B195">
        <v>2</v>
      </c>
      <c r="C195">
        <v>25</v>
      </c>
      <c r="D195" t="str">
        <f>references_description!F$14</f>
        <v>SiO2(am)</v>
      </c>
      <c r="E195" t="str">
        <f>references_description!G$20</f>
        <v>NaCl</v>
      </c>
      <c r="F195" t="str">
        <f>references_description!H$20</f>
        <v>CaCl2</v>
      </c>
      <c r="H195">
        <v>4.5</v>
      </c>
      <c r="I195">
        <v>0.5</v>
      </c>
      <c r="K195">
        <v>5.3359999999999996E-3</v>
      </c>
    </row>
    <row r="196" spans="1:11" hidden="1" x14ac:dyDescent="0.35">
      <c r="A196" t="str">
        <f>references!B$9</f>
        <v>MEY2006</v>
      </c>
      <c r="B196">
        <v>3</v>
      </c>
      <c r="C196">
        <v>25</v>
      </c>
      <c r="D196" t="str">
        <f>references_description!F$14</f>
        <v>SiO2(am)</v>
      </c>
      <c r="E196" t="str">
        <f>references_description!G$20</f>
        <v>NaCl</v>
      </c>
      <c r="F196" t="str">
        <f>references_description!H$20</f>
        <v>CaCl2</v>
      </c>
      <c r="H196">
        <v>3.5</v>
      </c>
      <c r="I196">
        <v>0.5</v>
      </c>
      <c r="K196">
        <v>6.9719999999999999E-3</v>
      </c>
    </row>
    <row r="197" spans="1:11" hidden="1" x14ac:dyDescent="0.35">
      <c r="A197" t="str">
        <f>references!B$9</f>
        <v>MEY2006</v>
      </c>
      <c r="B197">
        <v>4</v>
      </c>
      <c r="C197">
        <v>25</v>
      </c>
      <c r="D197" t="str">
        <f>references_description!F$14</f>
        <v>SiO2(am)</v>
      </c>
      <c r="E197" t="str">
        <f>references_description!G$20</f>
        <v>NaCl</v>
      </c>
      <c r="F197" t="str">
        <f>references_description!H$20</f>
        <v>CaCl2</v>
      </c>
      <c r="H197">
        <v>2.5</v>
      </c>
      <c r="I197">
        <v>0.5</v>
      </c>
      <c r="K197">
        <v>8.2369999999999995E-3</v>
      </c>
    </row>
    <row r="198" spans="1:11" hidden="1" x14ac:dyDescent="0.35">
      <c r="A198" t="str">
        <f>references!B$9</f>
        <v>MEY2006</v>
      </c>
      <c r="B198">
        <v>5</v>
      </c>
      <c r="C198">
        <v>25</v>
      </c>
      <c r="D198" t="str">
        <f>references_description!F$14</f>
        <v>SiO2(am)</v>
      </c>
      <c r="E198" t="str">
        <f>references_description!G$20</f>
        <v>NaCl</v>
      </c>
      <c r="F198" t="str">
        <f>references_description!H$20</f>
        <v>CaCl2</v>
      </c>
      <c r="H198">
        <v>1.5</v>
      </c>
      <c r="I198">
        <v>0.5</v>
      </c>
      <c r="K198">
        <v>1.0156999999999999E-2</v>
      </c>
    </row>
    <row r="199" spans="1:11" hidden="1" x14ac:dyDescent="0.35">
      <c r="A199" t="str">
        <f>references!B$9</f>
        <v>MEY2006</v>
      </c>
      <c r="B199">
        <v>6</v>
      </c>
      <c r="C199">
        <v>25</v>
      </c>
      <c r="D199" t="str">
        <f>references_description!F$14</f>
        <v>SiO2(am)</v>
      </c>
      <c r="E199" t="str">
        <f>references_description!G$20</f>
        <v>NaCl</v>
      </c>
      <c r="F199" t="str">
        <f>references_description!H$20</f>
        <v>CaCl2</v>
      </c>
      <c r="H199">
        <v>0.5</v>
      </c>
      <c r="I199">
        <v>0.5</v>
      </c>
      <c r="K199">
        <v>1.2702E-2</v>
      </c>
    </row>
    <row r="200" spans="1:11" hidden="1" x14ac:dyDescent="0.35">
      <c r="A200" t="str">
        <f>references!B$9</f>
        <v>MEY2006</v>
      </c>
      <c r="B200">
        <v>7</v>
      </c>
      <c r="C200">
        <v>25</v>
      </c>
      <c r="D200" t="str">
        <f>references_description!F$14</f>
        <v>SiO2(am)</v>
      </c>
      <c r="E200" t="str">
        <f>references_description!G$20</f>
        <v>NaCl</v>
      </c>
      <c r="F200" t="str">
        <f>references_description!H$20</f>
        <v>CaCl2</v>
      </c>
      <c r="H200">
        <v>3</v>
      </c>
      <c r="I200">
        <v>1</v>
      </c>
      <c r="K200">
        <v>5.4910000000000002E-3</v>
      </c>
    </row>
    <row r="201" spans="1:11" hidden="1" x14ac:dyDescent="0.35">
      <c r="A201" t="str">
        <f>references!B$9</f>
        <v>MEY2006</v>
      </c>
      <c r="B201">
        <v>8</v>
      </c>
      <c r="C201">
        <v>25</v>
      </c>
      <c r="D201" t="str">
        <f>references_description!F$14</f>
        <v>SiO2(am)</v>
      </c>
      <c r="E201" t="str">
        <f>references_description!G$20</f>
        <v>NaCl</v>
      </c>
      <c r="F201" t="str">
        <f>references_description!H$20</f>
        <v>CaCl2</v>
      </c>
      <c r="H201">
        <v>2</v>
      </c>
      <c r="I201">
        <v>1</v>
      </c>
      <c r="K201">
        <v>6.672E-3</v>
      </c>
    </row>
    <row r="202" spans="1:11" hidden="1" x14ac:dyDescent="0.35">
      <c r="A202" t="str">
        <f>references!B$9</f>
        <v>MEY2006</v>
      </c>
      <c r="B202">
        <v>9</v>
      </c>
      <c r="C202">
        <v>25</v>
      </c>
      <c r="D202" t="str">
        <f>references_description!F$14</f>
        <v>SiO2(am)</v>
      </c>
      <c r="E202" t="str">
        <f>references_description!G$20</f>
        <v>NaCl</v>
      </c>
      <c r="F202" t="str">
        <f>references_description!H$20</f>
        <v>CaCl2</v>
      </c>
      <c r="H202">
        <v>1</v>
      </c>
      <c r="I202">
        <v>1</v>
      </c>
      <c r="K202">
        <v>8.5760000000000003E-3</v>
      </c>
    </row>
    <row r="203" spans="1:11" hidden="1" x14ac:dyDescent="0.35">
      <c r="A203" t="str">
        <f>references!B$9</f>
        <v>MEY2006</v>
      </c>
      <c r="B203">
        <v>10</v>
      </c>
      <c r="C203">
        <v>25</v>
      </c>
      <c r="D203" t="str">
        <f>references_description!F$14</f>
        <v>SiO2(am)</v>
      </c>
      <c r="E203" t="str">
        <f>references_description!G$20</f>
        <v>NaCl</v>
      </c>
      <c r="F203" t="str">
        <f>references_description!H$20</f>
        <v>CaCl2</v>
      </c>
      <c r="H203">
        <v>2.5</v>
      </c>
      <c r="I203">
        <v>1.5</v>
      </c>
      <c r="K203">
        <v>4.6870000000000002E-3</v>
      </c>
    </row>
    <row r="204" spans="1:11" hidden="1" x14ac:dyDescent="0.35">
      <c r="A204" t="str">
        <f>references!B$9</f>
        <v>MEY2006</v>
      </c>
      <c r="B204">
        <v>11</v>
      </c>
      <c r="C204">
        <v>25</v>
      </c>
      <c r="D204" t="str">
        <f>references_description!F$14</f>
        <v>SiO2(am)</v>
      </c>
      <c r="E204" t="str">
        <f>references_description!G$20</f>
        <v>NaCl</v>
      </c>
      <c r="F204" t="str">
        <f>references_description!H$20</f>
        <v>CaCl2</v>
      </c>
      <c r="H204">
        <v>1.5</v>
      </c>
      <c r="I204">
        <v>1.5</v>
      </c>
      <c r="K204">
        <v>5.1250000000000002E-3</v>
      </c>
    </row>
    <row r="205" spans="1:11" hidden="1" x14ac:dyDescent="0.35">
      <c r="A205" t="str">
        <f>references!B$9</f>
        <v>MEY2006</v>
      </c>
      <c r="B205">
        <v>12</v>
      </c>
      <c r="C205">
        <v>25</v>
      </c>
      <c r="D205" t="str">
        <f>references_description!F$14</f>
        <v>SiO2(am)</v>
      </c>
      <c r="E205" t="str">
        <f>references_description!G$20</f>
        <v>NaCl</v>
      </c>
      <c r="F205" t="str">
        <f>references_description!H$20</f>
        <v>CaCl2</v>
      </c>
      <c r="H205">
        <v>0.5</v>
      </c>
      <c r="I205">
        <v>1.5</v>
      </c>
      <c r="K205">
        <v>6.2129999999999998E-3</v>
      </c>
    </row>
    <row r="206" spans="1:11" hidden="1" x14ac:dyDescent="0.35">
      <c r="A206" t="str">
        <f>references!B$9</f>
        <v>MEY2006</v>
      </c>
      <c r="B206">
        <v>13</v>
      </c>
      <c r="C206">
        <v>25</v>
      </c>
      <c r="D206" t="str">
        <f>references_description!F$14</f>
        <v>SiO2(am)</v>
      </c>
      <c r="E206" t="str">
        <f>references_description!G$20</f>
        <v>NaCl</v>
      </c>
      <c r="F206" t="str">
        <f>references_description!H$20</f>
        <v>CaCl2</v>
      </c>
      <c r="H206">
        <v>2</v>
      </c>
      <c r="I206">
        <v>2</v>
      </c>
      <c r="K206">
        <v>4.215E-3</v>
      </c>
    </row>
    <row r="207" spans="1:11" hidden="1" x14ac:dyDescent="0.35">
      <c r="A207" t="str">
        <f>references!B$9</f>
        <v>MEY2006</v>
      </c>
      <c r="B207">
        <v>14</v>
      </c>
      <c r="C207">
        <v>25</v>
      </c>
      <c r="D207" t="str">
        <f>references_description!F$14</f>
        <v>SiO2(am)</v>
      </c>
      <c r="E207" t="str">
        <f>references_description!G$20</f>
        <v>NaCl</v>
      </c>
      <c r="F207" t="str">
        <f>references_description!H$20</f>
        <v>CaCl2</v>
      </c>
      <c r="H207">
        <v>1</v>
      </c>
      <c r="I207">
        <v>2</v>
      </c>
      <c r="K207">
        <v>4.248E-3</v>
      </c>
    </row>
    <row r="208" spans="1:11" hidden="1" x14ac:dyDescent="0.35">
      <c r="A208" t="str">
        <f>references!B$9</f>
        <v>MEY2006</v>
      </c>
      <c r="B208">
        <v>15</v>
      </c>
      <c r="C208">
        <v>25</v>
      </c>
      <c r="D208" t="str">
        <f>references_description!F$14</f>
        <v>SiO2(am)</v>
      </c>
      <c r="E208" t="str">
        <f>references_description!G$20</f>
        <v>NaCl</v>
      </c>
      <c r="F208" t="str">
        <f>references_description!H$20</f>
        <v>CaCl2</v>
      </c>
      <c r="H208">
        <v>1.5</v>
      </c>
      <c r="I208">
        <v>2.5</v>
      </c>
      <c r="K208">
        <v>2.7729999999999999E-3</v>
      </c>
    </row>
    <row r="209" spans="1:11" hidden="1" x14ac:dyDescent="0.35">
      <c r="A209" t="str">
        <f>references!B$9</f>
        <v>MEY2006</v>
      </c>
      <c r="B209">
        <v>16</v>
      </c>
      <c r="C209">
        <v>25</v>
      </c>
      <c r="D209" t="str">
        <f>references_description!F$14</f>
        <v>SiO2(am)</v>
      </c>
      <c r="E209" t="str">
        <f>references_description!G$20</f>
        <v>NaCl</v>
      </c>
      <c r="F209" t="str">
        <f>references_description!H$20</f>
        <v>CaCl2</v>
      </c>
      <c r="H209">
        <v>0.5</v>
      </c>
      <c r="I209">
        <v>2.5</v>
      </c>
      <c r="K209">
        <v>3.2299999999999998E-3</v>
      </c>
    </row>
    <row r="210" spans="1:11" hidden="1" x14ac:dyDescent="0.35">
      <c r="A210" t="str">
        <f>references!B$9</f>
        <v>MEY2006</v>
      </c>
      <c r="B210">
        <v>17</v>
      </c>
      <c r="C210">
        <v>25</v>
      </c>
      <c r="D210" t="str">
        <f>references_description!F$14</f>
        <v>SiO2(am)</v>
      </c>
      <c r="E210" t="str">
        <f>references_description!G$20</f>
        <v>NaCl</v>
      </c>
      <c r="F210" t="str">
        <f>references_description!H$20</f>
        <v>CaCl2</v>
      </c>
      <c r="H210">
        <v>1</v>
      </c>
      <c r="I210">
        <v>3</v>
      </c>
      <c r="K210">
        <v>2.0500000000000002E-3</v>
      </c>
    </row>
    <row r="211" spans="1:11" hidden="1" x14ac:dyDescent="0.35">
      <c r="A211" t="str">
        <f>references!B$9</f>
        <v>MEY2006</v>
      </c>
      <c r="B211">
        <v>18</v>
      </c>
      <c r="C211">
        <v>25</v>
      </c>
      <c r="D211" t="str">
        <f>references_description!F$14</f>
        <v>SiO2(am)</v>
      </c>
      <c r="E211" t="str">
        <f>references_description!G$20</f>
        <v>NaCl</v>
      </c>
      <c r="F211" t="str">
        <f>references_description!H$20</f>
        <v>CaCl2</v>
      </c>
      <c r="H211">
        <v>0.5</v>
      </c>
      <c r="I211">
        <v>3.5</v>
      </c>
      <c r="K211">
        <v>1.5889999999999999E-3</v>
      </c>
    </row>
    <row r="212" spans="1:11" hidden="1" x14ac:dyDescent="0.35">
      <c r="A212" t="str">
        <f>references!B$9</f>
        <v>MEY2006</v>
      </c>
      <c r="B212">
        <v>1</v>
      </c>
      <c r="C212">
        <v>25</v>
      </c>
      <c r="D212" t="str">
        <f>references_description!F$14</f>
        <v>SiO2(am)</v>
      </c>
      <c r="E212" t="str">
        <f>references_description!G$22</f>
        <v>KCl</v>
      </c>
      <c r="F212" t="str">
        <f>references_description!H$22</f>
        <v>CaCl2</v>
      </c>
      <c r="H212">
        <v>0</v>
      </c>
      <c r="I212">
        <v>0</v>
      </c>
      <c r="K212">
        <v>1.8896E-3</v>
      </c>
    </row>
    <row r="213" spans="1:11" hidden="1" x14ac:dyDescent="0.35">
      <c r="A213" t="str">
        <f>references!B$9</f>
        <v>MEY2006</v>
      </c>
      <c r="B213">
        <v>2</v>
      </c>
      <c r="C213">
        <v>25</v>
      </c>
      <c r="D213" t="str">
        <f>references_description!F$14</f>
        <v>SiO2(am)</v>
      </c>
      <c r="E213" t="str">
        <f>references_description!G$22</f>
        <v>KCl</v>
      </c>
      <c r="F213" t="str">
        <f>references_description!H$22</f>
        <v>CaCl2</v>
      </c>
      <c r="H213">
        <v>3.5</v>
      </c>
      <c r="I213">
        <v>0.5</v>
      </c>
      <c r="K213">
        <v>1.2361E-3</v>
      </c>
    </row>
    <row r="214" spans="1:11" hidden="1" x14ac:dyDescent="0.35">
      <c r="A214" t="str">
        <f>references!B$9</f>
        <v>MEY2006</v>
      </c>
      <c r="B214">
        <v>3</v>
      </c>
      <c r="C214">
        <v>25</v>
      </c>
      <c r="D214" t="str">
        <f>references_description!F$14</f>
        <v>SiO2(am)</v>
      </c>
      <c r="E214" t="str">
        <f>references_description!G$22</f>
        <v>KCl</v>
      </c>
      <c r="F214" t="str">
        <f>references_description!H$22</f>
        <v>CaCl2</v>
      </c>
      <c r="H214">
        <v>3</v>
      </c>
      <c r="I214">
        <v>0.5</v>
      </c>
      <c r="K214">
        <v>1.2589999999999999E-3</v>
      </c>
    </row>
    <row r="215" spans="1:11" hidden="1" x14ac:dyDescent="0.35">
      <c r="A215" t="str">
        <f>references!B$9</f>
        <v>MEY2006</v>
      </c>
      <c r="B215">
        <v>4</v>
      </c>
      <c r="C215">
        <v>25</v>
      </c>
      <c r="D215" t="str">
        <f>references_description!F$14</f>
        <v>SiO2(am)</v>
      </c>
      <c r="E215" t="str">
        <f>references_description!G$22</f>
        <v>KCl</v>
      </c>
      <c r="F215" t="str">
        <f>references_description!H$22</f>
        <v>CaCl2</v>
      </c>
      <c r="H215">
        <v>2.5</v>
      </c>
      <c r="I215">
        <v>0.5</v>
      </c>
      <c r="K215">
        <v>1.2734000000000001E-3</v>
      </c>
    </row>
    <row r="216" spans="1:11" hidden="1" x14ac:dyDescent="0.35">
      <c r="A216" t="str">
        <f>references!B$9</f>
        <v>MEY2006</v>
      </c>
      <c r="B216">
        <v>5</v>
      </c>
      <c r="C216">
        <v>25</v>
      </c>
      <c r="D216" t="str">
        <f>references_description!F$14</f>
        <v>SiO2(am)</v>
      </c>
      <c r="E216" t="str">
        <f>references_description!G$22</f>
        <v>KCl</v>
      </c>
      <c r="F216" t="str">
        <f>references_description!H$22</f>
        <v>CaCl2</v>
      </c>
      <c r="H216">
        <v>2</v>
      </c>
      <c r="I216">
        <v>0.5</v>
      </c>
      <c r="K216">
        <v>1.3599E-3</v>
      </c>
    </row>
    <row r="217" spans="1:11" hidden="1" x14ac:dyDescent="0.35">
      <c r="A217" t="str">
        <f>references!B$9</f>
        <v>MEY2006</v>
      </c>
      <c r="B217">
        <v>6</v>
      </c>
      <c r="C217">
        <v>25</v>
      </c>
      <c r="D217" t="str">
        <f>references_description!F$14</f>
        <v>SiO2(am)</v>
      </c>
      <c r="E217" t="str">
        <f>references_description!G$22</f>
        <v>KCl</v>
      </c>
      <c r="F217" t="str">
        <f>references_description!H$22</f>
        <v>CaCl2</v>
      </c>
      <c r="H217">
        <v>1.5</v>
      </c>
      <c r="I217">
        <v>0.5</v>
      </c>
      <c r="K217">
        <v>1.3760999999999999E-3</v>
      </c>
    </row>
    <row r="218" spans="1:11" hidden="1" x14ac:dyDescent="0.35">
      <c r="A218" t="str">
        <f>references!B$9</f>
        <v>MEY2006</v>
      </c>
      <c r="B218">
        <v>7</v>
      </c>
      <c r="C218">
        <v>25</v>
      </c>
      <c r="D218" t="str">
        <f>references_description!F$14</f>
        <v>SiO2(am)</v>
      </c>
      <c r="E218" t="str">
        <f>references_description!G$22</f>
        <v>KCl</v>
      </c>
      <c r="F218" t="str">
        <f>references_description!H$22</f>
        <v>CaCl2</v>
      </c>
      <c r="H218">
        <v>0.5</v>
      </c>
      <c r="I218">
        <v>0.5</v>
      </c>
      <c r="K218">
        <v>1.4086999999999999E-3</v>
      </c>
    </row>
    <row r="219" spans="1:11" hidden="1" x14ac:dyDescent="0.35">
      <c r="A219" t="str">
        <f>references!B$9</f>
        <v>MEY2006</v>
      </c>
      <c r="B219">
        <v>8</v>
      </c>
      <c r="C219">
        <v>25</v>
      </c>
      <c r="D219" t="str">
        <f>references_description!F$14</f>
        <v>SiO2(am)</v>
      </c>
      <c r="E219" t="str">
        <f>references_description!G$22</f>
        <v>KCl</v>
      </c>
      <c r="F219" t="str">
        <f>references_description!H$22</f>
        <v>CaCl2</v>
      </c>
      <c r="H219">
        <v>2.5</v>
      </c>
      <c r="I219">
        <v>1</v>
      </c>
      <c r="K219">
        <v>9.9789999999999992E-4</v>
      </c>
    </row>
    <row r="220" spans="1:11" hidden="1" x14ac:dyDescent="0.35">
      <c r="A220" t="str">
        <f>references!B$9</f>
        <v>MEY2006</v>
      </c>
      <c r="B220">
        <v>9</v>
      </c>
      <c r="C220">
        <v>25</v>
      </c>
      <c r="D220" t="str">
        <f>references_description!F$14</f>
        <v>SiO2(am)</v>
      </c>
      <c r="E220" t="str">
        <f>references_description!G$22</f>
        <v>KCl</v>
      </c>
      <c r="F220" t="str">
        <f>references_description!H$22</f>
        <v>CaCl2</v>
      </c>
      <c r="H220">
        <v>1.5</v>
      </c>
      <c r="I220">
        <v>1</v>
      </c>
      <c r="K220">
        <v>9.7830000000000009E-4</v>
      </c>
    </row>
    <row r="221" spans="1:11" hidden="1" x14ac:dyDescent="0.35">
      <c r="A221" t="str">
        <f>references!B$9</f>
        <v>MEY2006</v>
      </c>
      <c r="B221">
        <v>10</v>
      </c>
      <c r="C221">
        <v>25</v>
      </c>
      <c r="D221" t="str">
        <f>references_description!F$14</f>
        <v>SiO2(am)</v>
      </c>
      <c r="E221" t="str">
        <f>references_description!G$22</f>
        <v>KCl</v>
      </c>
      <c r="F221" t="str">
        <f>references_description!H$22</f>
        <v>CaCl2</v>
      </c>
      <c r="H221">
        <v>1</v>
      </c>
      <c r="I221">
        <v>1</v>
      </c>
      <c r="K221">
        <v>1.0237E-3</v>
      </c>
    </row>
    <row r="222" spans="1:11" hidden="1" x14ac:dyDescent="0.35">
      <c r="A222" t="str">
        <f>references!B$9</f>
        <v>MEY2006</v>
      </c>
      <c r="B222">
        <v>11</v>
      </c>
      <c r="C222">
        <v>25</v>
      </c>
      <c r="D222" t="str">
        <f>references_description!F$14</f>
        <v>SiO2(am)</v>
      </c>
      <c r="E222" t="str">
        <f>references_description!G$22</f>
        <v>KCl</v>
      </c>
      <c r="F222" t="str">
        <f>references_description!H$22</f>
        <v>CaCl2</v>
      </c>
      <c r="H222">
        <v>0.5</v>
      </c>
      <c r="I222">
        <v>1</v>
      </c>
      <c r="K222">
        <v>1.0418000000000001E-3</v>
      </c>
    </row>
    <row r="223" spans="1:11" hidden="1" x14ac:dyDescent="0.35">
      <c r="A223" t="str">
        <f>references!B$9</f>
        <v>MEY2006</v>
      </c>
      <c r="B223">
        <v>12</v>
      </c>
      <c r="C223">
        <v>25</v>
      </c>
      <c r="D223" t="str">
        <f>references_description!F$14</f>
        <v>SiO2(am)</v>
      </c>
      <c r="E223" t="str">
        <f>references_description!G$22</f>
        <v>KCl</v>
      </c>
      <c r="F223" t="str">
        <f>references_description!H$22</f>
        <v>CaCl2</v>
      </c>
      <c r="H223">
        <v>2</v>
      </c>
      <c r="I223">
        <v>1.5</v>
      </c>
      <c r="K223">
        <v>7.4830000000000003E-4</v>
      </c>
    </row>
    <row r="224" spans="1:11" hidden="1" x14ac:dyDescent="0.35">
      <c r="A224" t="str">
        <f>references!B$9</f>
        <v>MEY2006</v>
      </c>
      <c r="B224">
        <v>13</v>
      </c>
      <c r="C224">
        <v>25</v>
      </c>
      <c r="D224" t="str">
        <f>references_description!F$14</f>
        <v>SiO2(am)</v>
      </c>
      <c r="E224" t="str">
        <f>references_description!G$22</f>
        <v>KCl</v>
      </c>
      <c r="F224" t="str">
        <f>references_description!H$22</f>
        <v>CaCl2</v>
      </c>
      <c r="H224">
        <v>1</v>
      </c>
      <c r="I224">
        <v>1.5</v>
      </c>
      <c r="K224">
        <v>7.5639999999999995E-4</v>
      </c>
    </row>
    <row r="225" spans="1:11" hidden="1" x14ac:dyDescent="0.35">
      <c r="A225" t="str">
        <f>references!B$9</f>
        <v>MEY2006</v>
      </c>
      <c r="B225">
        <v>14</v>
      </c>
      <c r="C225">
        <v>25</v>
      </c>
      <c r="D225" t="str">
        <f>references_description!F$14</f>
        <v>SiO2(am)</v>
      </c>
      <c r="E225" t="str">
        <f>references_description!G$22</f>
        <v>KCl</v>
      </c>
      <c r="F225" t="str">
        <f>references_description!H$22</f>
        <v>CaCl2</v>
      </c>
      <c r="H225">
        <v>1.5</v>
      </c>
      <c r="I225">
        <v>2</v>
      </c>
      <c r="K225">
        <v>5.0029999999999996E-4</v>
      </c>
    </row>
    <row r="226" spans="1:11" hidden="1" x14ac:dyDescent="0.35">
      <c r="A226" t="str">
        <f>references!B$9</f>
        <v>MEY2006</v>
      </c>
      <c r="B226">
        <v>15</v>
      </c>
      <c r="C226">
        <v>25</v>
      </c>
      <c r="D226" t="str">
        <f>references_description!F$14</f>
        <v>SiO2(am)</v>
      </c>
      <c r="E226" t="str">
        <f>references_description!G$22</f>
        <v>KCl</v>
      </c>
      <c r="F226" t="str">
        <f>references_description!H$22</f>
        <v>CaCl2</v>
      </c>
      <c r="H226">
        <v>1</v>
      </c>
      <c r="I226">
        <v>2</v>
      </c>
      <c r="K226">
        <v>5.5049999999999999E-4</v>
      </c>
    </row>
    <row r="227" spans="1:11" hidden="1" x14ac:dyDescent="0.35">
      <c r="A227" t="str">
        <f>references!B$9</f>
        <v>MEY2006</v>
      </c>
      <c r="B227">
        <v>16</v>
      </c>
      <c r="C227">
        <v>25</v>
      </c>
      <c r="D227" t="str">
        <f>references_description!F$14</f>
        <v>SiO2(am)</v>
      </c>
      <c r="E227" t="str">
        <f>references_description!G$22</f>
        <v>KCl</v>
      </c>
      <c r="F227" t="str">
        <f>references_description!H$22</f>
        <v>CaCl2</v>
      </c>
      <c r="H227">
        <v>0.5</v>
      </c>
      <c r="I227">
        <v>2</v>
      </c>
      <c r="K227">
        <v>5.4969999999999997E-4</v>
      </c>
    </row>
    <row r="228" spans="1:11" hidden="1" x14ac:dyDescent="0.35">
      <c r="A228" t="str">
        <f>references!B$9</f>
        <v>MEY2006</v>
      </c>
      <c r="B228">
        <v>17</v>
      </c>
      <c r="C228">
        <v>25</v>
      </c>
      <c r="D228" t="str">
        <f>references_description!F$14</f>
        <v>SiO2(am)</v>
      </c>
      <c r="E228" t="str">
        <f>references_description!G$22</f>
        <v>KCl</v>
      </c>
      <c r="F228" t="str">
        <f>references_description!H$22</f>
        <v>CaCl2</v>
      </c>
      <c r="H228">
        <v>1</v>
      </c>
      <c r="I228">
        <v>2.5</v>
      </c>
      <c r="K228">
        <v>4.0240000000000002E-4</v>
      </c>
    </row>
    <row r="229" spans="1:11" hidden="1" x14ac:dyDescent="0.35">
      <c r="A229" t="str">
        <f>references!B$9</f>
        <v>MEY2006</v>
      </c>
      <c r="B229">
        <v>18</v>
      </c>
      <c r="C229">
        <v>25</v>
      </c>
      <c r="D229" t="str">
        <f>references_description!F$14</f>
        <v>SiO2(am)</v>
      </c>
      <c r="E229" t="str">
        <f>references_description!G$22</f>
        <v>KCl</v>
      </c>
      <c r="F229" t="str">
        <f>references_description!H$22</f>
        <v>CaCl2</v>
      </c>
      <c r="H229">
        <v>0.5</v>
      </c>
      <c r="I229">
        <v>3</v>
      </c>
      <c r="K229">
        <v>2.7540000000000003E-4</v>
      </c>
    </row>
    <row r="230" spans="1:11" hidden="1" x14ac:dyDescent="0.35"/>
    <row r="231" spans="1:11" hidden="1" x14ac:dyDescent="0.35"/>
    <row r="232" spans="1:11" hidden="1" x14ac:dyDescent="0.35"/>
    <row r="233" spans="1:11" hidden="1" x14ac:dyDescent="0.35"/>
    <row r="234" spans="1:11" hidden="1" x14ac:dyDescent="0.35"/>
    <row r="235" spans="1:11" hidden="1" x14ac:dyDescent="0.35"/>
    <row r="236" spans="1:11" hidden="1" x14ac:dyDescent="0.35"/>
    <row r="237" spans="1:11" hidden="1" x14ac:dyDescent="0.35"/>
    <row r="238" spans="1:11" hidden="1" x14ac:dyDescent="0.35"/>
    <row r="239" spans="1:11" hidden="1" x14ac:dyDescent="0.35"/>
    <row r="240" spans="1:11" hidden="1" x14ac:dyDescent="0.35"/>
    <row r="241" hidden="1" x14ac:dyDescent="0.35"/>
    <row r="242" hidden="1" x14ac:dyDescent="0.35"/>
    <row r="243" hidden="1" x14ac:dyDescent="0.35"/>
    <row r="244" hidden="1" x14ac:dyDescent="0.35"/>
    <row r="245" hidden="1" x14ac:dyDescent="0.35"/>
    <row r="246" hidden="1" x14ac:dyDescent="0.35"/>
    <row r="247" hidden="1" x14ac:dyDescent="0.35"/>
    <row r="248" hidden="1" x14ac:dyDescent="0.35"/>
    <row r="249" hidden="1" x14ac:dyDescent="0.35"/>
    <row r="250" hidden="1" x14ac:dyDescent="0.35"/>
    <row r="251" hidden="1" x14ac:dyDescent="0.35"/>
    <row r="252" hidden="1" x14ac:dyDescent="0.35"/>
    <row r="253" hidden="1" x14ac:dyDescent="0.35"/>
    <row r="254" hidden="1" x14ac:dyDescent="0.35"/>
    <row r="255" hidden="1" x14ac:dyDescent="0.35"/>
    <row r="256" hidden="1" x14ac:dyDescent="0.35"/>
    <row r="257" hidden="1" x14ac:dyDescent="0.35"/>
    <row r="258" hidden="1" x14ac:dyDescent="0.35"/>
    <row r="259" hidden="1" x14ac:dyDescent="0.35"/>
    <row r="260" hidden="1" x14ac:dyDescent="0.35"/>
    <row r="261" hidden="1" x14ac:dyDescent="0.35"/>
    <row r="262" hidden="1" x14ac:dyDescent="0.35"/>
    <row r="263" hidden="1" x14ac:dyDescent="0.35"/>
    <row r="264" hidden="1" x14ac:dyDescent="0.35"/>
    <row r="265" hidden="1" x14ac:dyDescent="0.35"/>
    <row r="266" hidden="1" x14ac:dyDescent="0.35"/>
    <row r="267" hidden="1" x14ac:dyDescent="0.35"/>
    <row r="268" hidden="1" x14ac:dyDescent="0.35"/>
    <row r="269" hidden="1" x14ac:dyDescent="0.35"/>
    <row r="270" hidden="1" x14ac:dyDescent="0.35"/>
    <row r="271" hidden="1" x14ac:dyDescent="0.35"/>
    <row r="272" hidden="1" x14ac:dyDescent="0.35"/>
    <row r="273" hidden="1" x14ac:dyDescent="0.35"/>
    <row r="274" hidden="1" x14ac:dyDescent="0.35"/>
    <row r="275" hidden="1" x14ac:dyDescent="0.35"/>
    <row r="276" hidden="1" x14ac:dyDescent="0.35"/>
    <row r="277" hidden="1" x14ac:dyDescent="0.35"/>
    <row r="278" hidden="1" x14ac:dyDescent="0.35"/>
    <row r="279" hidden="1" x14ac:dyDescent="0.35"/>
    <row r="280" hidden="1" x14ac:dyDescent="0.35"/>
    <row r="281" hidden="1" x14ac:dyDescent="0.35"/>
    <row r="282" hidden="1" x14ac:dyDescent="0.35"/>
    <row r="283" hidden="1" x14ac:dyDescent="0.35"/>
    <row r="284" hidden="1" x14ac:dyDescent="0.35"/>
    <row r="285" hidden="1" x14ac:dyDescent="0.35"/>
    <row r="286" hidden="1" x14ac:dyDescent="0.35"/>
    <row r="287" hidden="1" x14ac:dyDescent="0.35"/>
    <row r="288" hidden="1" x14ac:dyDescent="0.35"/>
    <row r="289" spans="1:11" hidden="1" x14ac:dyDescent="0.35"/>
    <row r="290" spans="1:11" hidden="1" x14ac:dyDescent="0.35">
      <c r="A290" t="str">
        <f>references!B$9</f>
        <v>MEY2006</v>
      </c>
      <c r="B290">
        <v>1</v>
      </c>
      <c r="C290">
        <v>25</v>
      </c>
      <c r="D290" t="str">
        <f>references_description!F$14</f>
        <v>SiO2(am)</v>
      </c>
      <c r="E290" t="str">
        <f>references_description!G$24</f>
        <v>Na2SO4</v>
      </c>
      <c r="F290" t="str">
        <f>references_description!H$24</f>
        <v>K2SO4</v>
      </c>
      <c r="H290">
        <v>0</v>
      </c>
      <c r="I290">
        <v>0</v>
      </c>
      <c r="K290">
        <v>1.9212999999999999E-3</v>
      </c>
    </row>
    <row r="291" spans="1:11" hidden="1" x14ac:dyDescent="0.35">
      <c r="A291" t="str">
        <f>references!B$9</f>
        <v>MEY2006</v>
      </c>
      <c r="B291">
        <v>2</v>
      </c>
      <c r="C291">
        <v>25</v>
      </c>
      <c r="D291" t="str">
        <f>references_description!F$14</f>
        <v>SiO2(am)</v>
      </c>
      <c r="E291" t="str">
        <f>references_description!G$24</f>
        <v>Na2SO4</v>
      </c>
      <c r="F291" t="str">
        <f>references_description!H$24</f>
        <v>K2SO4</v>
      </c>
      <c r="H291">
        <v>0.25</v>
      </c>
      <c r="I291">
        <v>0.1</v>
      </c>
      <c r="K291">
        <v>2.4202E-3</v>
      </c>
    </row>
    <row r="292" spans="1:11" hidden="1" x14ac:dyDescent="0.35">
      <c r="A292" t="str">
        <f>references!B$9</f>
        <v>MEY2006</v>
      </c>
      <c r="B292">
        <v>3</v>
      </c>
      <c r="C292">
        <v>25</v>
      </c>
      <c r="D292" t="str">
        <f>references_description!F$14</f>
        <v>SiO2(am)</v>
      </c>
      <c r="E292" t="str">
        <f>references_description!G$24</f>
        <v>Na2SO4</v>
      </c>
      <c r="F292" t="str">
        <f>references_description!H$24</f>
        <v>K2SO4</v>
      </c>
      <c r="H292">
        <v>0.25</v>
      </c>
      <c r="I292">
        <v>0.3</v>
      </c>
      <c r="K292">
        <v>2.5084999999999999E-3</v>
      </c>
    </row>
    <row r="293" spans="1:11" hidden="1" x14ac:dyDescent="0.35">
      <c r="A293" t="str">
        <f>references!B$9</f>
        <v>MEY2006</v>
      </c>
      <c r="B293">
        <v>4</v>
      </c>
      <c r="C293">
        <v>25</v>
      </c>
      <c r="D293" t="str">
        <f>references_description!F$14</f>
        <v>SiO2(am)</v>
      </c>
      <c r="E293" t="str">
        <f>references_description!G$24</f>
        <v>Na2SO4</v>
      </c>
      <c r="F293" t="str">
        <f>references_description!H$24</f>
        <v>K2SO4</v>
      </c>
      <c r="H293">
        <v>0.25</v>
      </c>
      <c r="I293">
        <v>0.5</v>
      </c>
      <c r="K293">
        <v>2.7301999999999999E-3</v>
      </c>
    </row>
    <row r="294" spans="1:11" hidden="1" x14ac:dyDescent="0.35">
      <c r="A294" t="str">
        <f>references!B$9</f>
        <v>MEY2006</v>
      </c>
      <c r="B294">
        <v>5</v>
      </c>
      <c r="C294">
        <v>25</v>
      </c>
      <c r="D294" t="str">
        <f>references_description!F$14</f>
        <v>SiO2(am)</v>
      </c>
      <c r="E294" t="str">
        <f>references_description!G$24</f>
        <v>Na2SO4</v>
      </c>
      <c r="F294" t="str">
        <f>references_description!H$24</f>
        <v>K2SO4</v>
      </c>
      <c r="H294">
        <v>0.5</v>
      </c>
      <c r="I294">
        <v>0.2</v>
      </c>
      <c r="K294">
        <v>2.2548999999999998E-3</v>
      </c>
    </row>
    <row r="295" spans="1:11" hidden="1" x14ac:dyDescent="0.35">
      <c r="A295" t="str">
        <f>references!B$9</f>
        <v>MEY2006</v>
      </c>
      <c r="B295">
        <v>6</v>
      </c>
      <c r="C295">
        <v>25</v>
      </c>
      <c r="D295" t="str">
        <f>references_description!F$14</f>
        <v>SiO2(am)</v>
      </c>
      <c r="E295" t="str">
        <f>references_description!G$24</f>
        <v>Na2SO4</v>
      </c>
      <c r="F295" t="str">
        <f>references_description!H$24</f>
        <v>K2SO4</v>
      </c>
      <c r="H295">
        <v>0.5</v>
      </c>
      <c r="I295">
        <v>0.6</v>
      </c>
      <c r="K295">
        <v>2.5961000000000001E-3</v>
      </c>
    </row>
    <row r="296" spans="1:11" hidden="1" x14ac:dyDescent="0.35">
      <c r="A296" t="str">
        <f>references!B$9</f>
        <v>MEY2006</v>
      </c>
      <c r="B296">
        <v>7</v>
      </c>
      <c r="C296">
        <v>25</v>
      </c>
      <c r="D296" t="str">
        <f>references_description!F$14</f>
        <v>SiO2(am)</v>
      </c>
      <c r="E296" t="str">
        <f>references_description!G$24</f>
        <v>Na2SO4</v>
      </c>
      <c r="F296" t="str">
        <f>references_description!H$24</f>
        <v>K2SO4</v>
      </c>
      <c r="H296">
        <v>0.75</v>
      </c>
      <c r="I296">
        <v>0.1</v>
      </c>
      <c r="K296">
        <v>2.3993E-3</v>
      </c>
    </row>
    <row r="297" spans="1:11" hidden="1" x14ac:dyDescent="0.35">
      <c r="A297" t="str">
        <f>references!B$9</f>
        <v>MEY2006</v>
      </c>
      <c r="B297">
        <v>8</v>
      </c>
      <c r="C297">
        <v>25</v>
      </c>
      <c r="D297" t="str">
        <f>references_description!F$14</f>
        <v>SiO2(am)</v>
      </c>
      <c r="E297" t="str">
        <f>references_description!G$24</f>
        <v>Na2SO4</v>
      </c>
      <c r="F297" t="str">
        <f>references_description!H$24</f>
        <v>K2SO4</v>
      </c>
      <c r="H297">
        <v>0.75</v>
      </c>
      <c r="I297">
        <v>0.3</v>
      </c>
      <c r="K297">
        <v>2.467E-3</v>
      </c>
    </row>
    <row r="298" spans="1:11" hidden="1" x14ac:dyDescent="0.35">
      <c r="A298" t="str">
        <f>references!B$9</f>
        <v>MEY2006</v>
      </c>
      <c r="B298">
        <v>9</v>
      </c>
      <c r="C298">
        <v>25</v>
      </c>
      <c r="D298" t="str">
        <f>references_description!F$14</f>
        <v>SiO2(am)</v>
      </c>
      <c r="E298" t="str">
        <f>references_description!G$24</f>
        <v>Na2SO4</v>
      </c>
      <c r="F298" t="str">
        <f>references_description!H$24</f>
        <v>K2SO4</v>
      </c>
      <c r="H298">
        <v>0.75</v>
      </c>
      <c r="I298">
        <v>0.5</v>
      </c>
      <c r="K298">
        <v>2.7017999999999999E-3</v>
      </c>
    </row>
    <row r="299" spans="1:11" hidden="1" x14ac:dyDescent="0.35">
      <c r="A299" t="str">
        <f>references!B$9</f>
        <v>MEY2006</v>
      </c>
      <c r="B299">
        <v>10</v>
      </c>
      <c r="C299">
        <v>25</v>
      </c>
      <c r="D299" t="str">
        <f>references_description!F$14</f>
        <v>SiO2(am)</v>
      </c>
      <c r="E299" t="str">
        <f>references_description!G$24</f>
        <v>Na2SO4</v>
      </c>
      <c r="F299" t="str">
        <f>references_description!H$24</f>
        <v>K2SO4</v>
      </c>
      <c r="H299">
        <v>1</v>
      </c>
      <c r="I299">
        <v>0.4</v>
      </c>
      <c r="K299">
        <v>2.5397000000000002E-3</v>
      </c>
    </row>
    <row r="300" spans="1:11" hidden="1" x14ac:dyDescent="0.35">
      <c r="A300" t="str">
        <f>references!B$9</f>
        <v>MEY2006</v>
      </c>
      <c r="B300">
        <v>11</v>
      </c>
      <c r="C300">
        <v>25</v>
      </c>
      <c r="D300" t="str">
        <f>references_description!F$14</f>
        <v>SiO2(am)</v>
      </c>
      <c r="E300" t="str">
        <f>references_description!G$24</f>
        <v>Na2SO4</v>
      </c>
      <c r="F300" t="str">
        <f>references_description!H$24</f>
        <v>K2SO4</v>
      </c>
      <c r="H300">
        <v>1.25</v>
      </c>
      <c r="I300">
        <v>0.1</v>
      </c>
      <c r="K300">
        <v>2.3858E-3</v>
      </c>
    </row>
    <row r="301" spans="1:11" hidden="1" x14ac:dyDescent="0.35">
      <c r="A301" t="str">
        <f>references!B$9</f>
        <v>MEY2006</v>
      </c>
      <c r="B301">
        <v>12</v>
      </c>
      <c r="C301">
        <v>25</v>
      </c>
      <c r="D301" t="str">
        <f>references_description!F$14</f>
        <v>SiO2(am)</v>
      </c>
      <c r="E301" t="str">
        <f>references_description!G$24</f>
        <v>Na2SO4</v>
      </c>
      <c r="F301" t="str">
        <f>references_description!H$24</f>
        <v>K2SO4</v>
      </c>
      <c r="H301">
        <v>1.25</v>
      </c>
      <c r="I301">
        <v>0.3</v>
      </c>
      <c r="K301">
        <v>2.4876E-3</v>
      </c>
    </row>
    <row r="302" spans="1:11" hidden="1" x14ac:dyDescent="0.35">
      <c r="A302" t="str">
        <f>references!B$9</f>
        <v>MEY2006</v>
      </c>
      <c r="B302">
        <v>13</v>
      </c>
      <c r="C302">
        <v>25</v>
      </c>
      <c r="D302" t="str">
        <f>references_description!F$14</f>
        <v>SiO2(am)</v>
      </c>
      <c r="E302" t="str">
        <f>references_description!G$24</f>
        <v>Na2SO4</v>
      </c>
      <c r="F302" t="str">
        <f>references_description!H$24</f>
        <v>K2SO4</v>
      </c>
      <c r="H302">
        <v>1.25</v>
      </c>
      <c r="I302">
        <v>0.5</v>
      </c>
      <c r="K302">
        <v>2.6132E-3</v>
      </c>
    </row>
    <row r="303" spans="1:11" hidden="1" x14ac:dyDescent="0.35">
      <c r="A303" t="str">
        <f>references!B$9</f>
        <v>MEY2006</v>
      </c>
      <c r="B303">
        <v>14</v>
      </c>
      <c r="C303">
        <v>25</v>
      </c>
      <c r="D303" t="str">
        <f>references_description!F$14</f>
        <v>SiO2(am)</v>
      </c>
      <c r="E303" t="str">
        <f>references_description!G$24</f>
        <v>Na2SO4</v>
      </c>
      <c r="F303" t="str">
        <f>references_description!H$24</f>
        <v>K2SO4</v>
      </c>
      <c r="H303">
        <v>1.5</v>
      </c>
      <c r="I303">
        <v>0.2</v>
      </c>
      <c r="K303">
        <v>2.3806999999999999E-3</v>
      </c>
    </row>
    <row r="304" spans="1:11" hidden="1" x14ac:dyDescent="0.35">
      <c r="A304" t="str">
        <f>references!B$9</f>
        <v>MEY2006</v>
      </c>
      <c r="B304">
        <v>15</v>
      </c>
      <c r="C304">
        <v>25</v>
      </c>
      <c r="D304" t="str">
        <f>references_description!F$14</f>
        <v>SiO2(am)</v>
      </c>
      <c r="E304" t="str">
        <f>references_description!G$24</f>
        <v>Na2SO4</v>
      </c>
      <c r="F304" t="str">
        <f>references_description!H$24</f>
        <v>K2SO4</v>
      </c>
      <c r="H304">
        <v>1.5</v>
      </c>
      <c r="I304">
        <v>0.4</v>
      </c>
      <c r="K304">
        <v>2.4989999999999999E-3</v>
      </c>
    </row>
    <row r="305" spans="1:11" hidden="1" x14ac:dyDescent="0.35">
      <c r="A305" t="str">
        <f>references!B$9</f>
        <v>MEY2006</v>
      </c>
      <c r="B305">
        <v>16</v>
      </c>
      <c r="C305">
        <v>25</v>
      </c>
      <c r="D305" t="str">
        <f>references_description!F$14</f>
        <v>SiO2(am)</v>
      </c>
      <c r="E305" t="str">
        <f>references_description!G$24</f>
        <v>Na2SO4</v>
      </c>
      <c r="F305" t="str">
        <f>references_description!H$24</f>
        <v>K2SO4</v>
      </c>
      <c r="H305">
        <v>1.75</v>
      </c>
      <c r="I305">
        <v>0.1</v>
      </c>
      <c r="K305">
        <v>2.2319000000000002E-3</v>
      </c>
    </row>
    <row r="306" spans="1:11" hidden="1" x14ac:dyDescent="0.35">
      <c r="A306" t="str">
        <f>references!B$9</f>
        <v>MEY2006</v>
      </c>
      <c r="B306">
        <v>17</v>
      </c>
      <c r="C306">
        <v>25</v>
      </c>
      <c r="D306" t="str">
        <f>references_description!F$14</f>
        <v>SiO2(am)</v>
      </c>
      <c r="E306" t="str">
        <f>references_description!G$24</f>
        <v>Na2SO4</v>
      </c>
      <c r="F306" t="str">
        <f>references_description!H$24</f>
        <v>K2SO4</v>
      </c>
      <c r="H306">
        <v>1.75</v>
      </c>
      <c r="I306">
        <v>0.3</v>
      </c>
      <c r="K306">
        <v>2.5755000000000001E-3</v>
      </c>
    </row>
    <row r="307" spans="1:11" hidden="1" x14ac:dyDescent="0.35">
      <c r="A307" t="str">
        <f>references!B$9</f>
        <v>MEY2006</v>
      </c>
      <c r="B307">
        <v>18</v>
      </c>
      <c r="C307">
        <v>25</v>
      </c>
      <c r="D307" t="str">
        <f>references_description!F$14</f>
        <v>SiO2(am)</v>
      </c>
      <c r="E307" t="str">
        <f>references_description!G$24</f>
        <v>Na2SO4</v>
      </c>
      <c r="F307" t="str">
        <f>references_description!H$24</f>
        <v>K2SO4</v>
      </c>
      <c r="H307">
        <v>2</v>
      </c>
      <c r="I307">
        <v>0.4</v>
      </c>
      <c r="K307">
        <v>2.369E-3</v>
      </c>
    </row>
    <row r="308" spans="1:11" hidden="1" x14ac:dyDescent="0.35"/>
    <row r="309" spans="1:11" hidden="1" x14ac:dyDescent="0.35"/>
    <row r="310" spans="1:11" hidden="1" x14ac:dyDescent="0.35"/>
    <row r="311" spans="1:11" hidden="1" x14ac:dyDescent="0.35"/>
    <row r="312" spans="1:11" hidden="1" x14ac:dyDescent="0.35"/>
    <row r="313" spans="1:11" hidden="1" x14ac:dyDescent="0.35"/>
    <row r="314" spans="1:11" hidden="1" x14ac:dyDescent="0.35"/>
    <row r="315" spans="1:11" hidden="1" x14ac:dyDescent="0.35"/>
    <row r="316" spans="1:11" hidden="1" x14ac:dyDescent="0.35"/>
    <row r="317" spans="1:11" hidden="1" x14ac:dyDescent="0.35"/>
    <row r="318" spans="1:11" hidden="1" x14ac:dyDescent="0.35"/>
    <row r="319" spans="1:11" hidden="1" x14ac:dyDescent="0.35"/>
    <row r="320" spans="1:11" hidden="1" x14ac:dyDescent="0.35"/>
    <row r="321" spans="11:11" hidden="1" x14ac:dyDescent="0.35"/>
    <row r="322" spans="11:11" hidden="1" x14ac:dyDescent="0.35"/>
    <row r="323" spans="11:11" hidden="1" x14ac:dyDescent="0.35"/>
    <row r="324" spans="11:11" hidden="1" x14ac:dyDescent="0.35"/>
    <row r="325" spans="11:11" hidden="1" x14ac:dyDescent="0.35"/>
    <row r="326" spans="11:11" hidden="1" x14ac:dyDescent="0.35"/>
    <row r="327" spans="11:11" hidden="1" x14ac:dyDescent="0.35"/>
    <row r="328" spans="11:11" hidden="1" x14ac:dyDescent="0.35"/>
    <row r="329" spans="11:11" hidden="1" x14ac:dyDescent="0.35"/>
    <row r="330" spans="11:11" hidden="1" x14ac:dyDescent="0.35"/>
    <row r="331" spans="11:11" hidden="1" x14ac:dyDescent="0.35"/>
    <row r="332" spans="11:11" hidden="1" x14ac:dyDescent="0.35">
      <c r="K332" s="15"/>
    </row>
    <row r="333" spans="11:11" hidden="1" x14ac:dyDescent="0.35">
      <c r="K333" s="15"/>
    </row>
    <row r="334" spans="11:11" hidden="1" x14ac:dyDescent="0.35">
      <c r="K334" s="15"/>
    </row>
    <row r="335" spans="11:11" hidden="1" x14ac:dyDescent="0.35">
      <c r="K335" s="15"/>
    </row>
    <row r="336" spans="11:11" hidden="1" x14ac:dyDescent="0.35">
      <c r="K336" s="15"/>
    </row>
    <row r="337" spans="11:11" hidden="1" x14ac:dyDescent="0.35">
      <c r="K337" s="15"/>
    </row>
    <row r="338" spans="11:11" hidden="1" x14ac:dyDescent="0.35">
      <c r="K338" s="15"/>
    </row>
    <row r="339" spans="11:11" hidden="1" x14ac:dyDescent="0.35">
      <c r="K339" s="15"/>
    </row>
    <row r="340" spans="11:11" hidden="1" x14ac:dyDescent="0.35">
      <c r="K340" s="15"/>
    </row>
    <row r="341" spans="11:11" hidden="1" x14ac:dyDescent="0.35">
      <c r="K341" s="15"/>
    </row>
    <row r="342" spans="11:11" hidden="1" x14ac:dyDescent="0.35">
      <c r="K342" s="15"/>
    </row>
    <row r="343" spans="11:11" hidden="1" x14ac:dyDescent="0.35">
      <c r="K343" s="15"/>
    </row>
    <row r="344" spans="11:11" hidden="1" x14ac:dyDescent="0.35">
      <c r="K344" s="15"/>
    </row>
    <row r="345" spans="11:11" hidden="1" x14ac:dyDescent="0.35">
      <c r="K345" s="15"/>
    </row>
    <row r="346" spans="11:11" hidden="1" x14ac:dyDescent="0.35">
      <c r="K346" s="15"/>
    </row>
    <row r="347" spans="11:11" hidden="1" x14ac:dyDescent="0.35">
      <c r="K347" s="15"/>
    </row>
    <row r="348" spans="11:11" hidden="1" x14ac:dyDescent="0.35">
      <c r="K348" s="15"/>
    </row>
    <row r="349" spans="11:11" hidden="1" x14ac:dyDescent="0.35">
      <c r="K349" s="15"/>
    </row>
    <row r="350" spans="11:11" hidden="1" x14ac:dyDescent="0.35"/>
    <row r="351" spans="11:11" hidden="1" x14ac:dyDescent="0.35"/>
    <row r="352" spans="11:11" hidden="1" x14ac:dyDescent="0.35"/>
    <row r="353" hidden="1" x14ac:dyDescent="0.35"/>
    <row r="354" hidden="1" x14ac:dyDescent="0.35"/>
    <row r="355" hidden="1" x14ac:dyDescent="0.35"/>
    <row r="356" hidden="1" x14ac:dyDescent="0.35"/>
    <row r="357" hidden="1" x14ac:dyDescent="0.35"/>
    <row r="358" hidden="1" x14ac:dyDescent="0.35"/>
    <row r="359" hidden="1" x14ac:dyDescent="0.35"/>
    <row r="360" hidden="1" x14ac:dyDescent="0.35"/>
    <row r="361" hidden="1" x14ac:dyDescent="0.35"/>
    <row r="362" hidden="1" x14ac:dyDescent="0.35"/>
    <row r="363" hidden="1" x14ac:dyDescent="0.35"/>
    <row r="364" hidden="1" x14ac:dyDescent="0.35"/>
    <row r="365" hidden="1" x14ac:dyDescent="0.35"/>
    <row r="366" hidden="1" x14ac:dyDescent="0.35"/>
    <row r="367" hidden="1" x14ac:dyDescent="0.35"/>
    <row r="368" hidden="1" x14ac:dyDescent="0.35"/>
    <row r="369" hidden="1" x14ac:dyDescent="0.35"/>
    <row r="370" hidden="1" x14ac:dyDescent="0.35"/>
    <row r="371" hidden="1" x14ac:dyDescent="0.35"/>
    <row r="372" hidden="1" x14ac:dyDescent="0.35"/>
    <row r="373" hidden="1" x14ac:dyDescent="0.35"/>
    <row r="374" hidden="1" x14ac:dyDescent="0.35"/>
    <row r="375" hidden="1" x14ac:dyDescent="0.35"/>
    <row r="376" hidden="1" x14ac:dyDescent="0.35"/>
    <row r="377" hidden="1" x14ac:dyDescent="0.35"/>
    <row r="378" hidden="1" x14ac:dyDescent="0.35"/>
    <row r="379" hidden="1" x14ac:dyDescent="0.35"/>
    <row r="380" hidden="1" x14ac:dyDescent="0.35"/>
    <row r="381" hidden="1" x14ac:dyDescent="0.35"/>
    <row r="382" hidden="1" x14ac:dyDescent="0.35"/>
    <row r="383" hidden="1" x14ac:dyDescent="0.35"/>
    <row r="384" hidden="1" x14ac:dyDescent="0.35"/>
    <row r="385" hidden="1" x14ac:dyDescent="0.35"/>
    <row r="386" hidden="1" x14ac:dyDescent="0.35"/>
    <row r="387" hidden="1" x14ac:dyDescent="0.35"/>
    <row r="388" hidden="1" x14ac:dyDescent="0.35"/>
    <row r="389" hidden="1" x14ac:dyDescent="0.35"/>
    <row r="390" hidden="1" x14ac:dyDescent="0.35"/>
    <row r="391" hidden="1" x14ac:dyDescent="0.35"/>
    <row r="392" hidden="1" x14ac:dyDescent="0.35"/>
    <row r="393" hidden="1" x14ac:dyDescent="0.35"/>
    <row r="394" hidden="1" x14ac:dyDescent="0.35"/>
    <row r="395" hidden="1" x14ac:dyDescent="0.35"/>
    <row r="396" hidden="1" x14ac:dyDescent="0.35"/>
    <row r="397" hidden="1" x14ac:dyDescent="0.35"/>
    <row r="398" hidden="1" x14ac:dyDescent="0.35"/>
    <row r="399" hidden="1" x14ac:dyDescent="0.35"/>
    <row r="400" hidden="1" x14ac:dyDescent="0.35"/>
    <row r="401" spans="8:8" hidden="1" x14ac:dyDescent="0.35"/>
    <row r="402" spans="8:8" hidden="1" x14ac:dyDescent="0.35"/>
    <row r="403" spans="8:8" hidden="1" x14ac:dyDescent="0.35"/>
    <row r="404" spans="8:8" hidden="1" x14ac:dyDescent="0.35"/>
    <row r="405" spans="8:8" hidden="1" x14ac:dyDescent="0.35"/>
    <row r="406" spans="8:8" hidden="1" x14ac:dyDescent="0.35"/>
    <row r="407" spans="8:8" hidden="1" x14ac:dyDescent="0.35"/>
    <row r="408" spans="8:8" hidden="1" x14ac:dyDescent="0.35">
      <c r="H408" s="15"/>
    </row>
    <row r="409" spans="8:8" hidden="1" x14ac:dyDescent="0.35"/>
    <row r="410" spans="8:8" hidden="1" x14ac:dyDescent="0.35"/>
    <row r="411" spans="8:8" hidden="1" x14ac:dyDescent="0.35"/>
    <row r="412" spans="8:8" hidden="1" x14ac:dyDescent="0.35"/>
    <row r="413" spans="8:8" hidden="1" x14ac:dyDescent="0.35"/>
    <row r="414" spans="8:8" hidden="1" x14ac:dyDescent="0.35"/>
    <row r="415" spans="8:8" hidden="1" x14ac:dyDescent="0.35"/>
    <row r="416" spans="8:8" hidden="1" x14ac:dyDescent="0.35"/>
    <row r="417" spans="8:8" hidden="1" x14ac:dyDescent="0.35"/>
    <row r="418" spans="8:8" hidden="1" x14ac:dyDescent="0.35"/>
    <row r="419" spans="8:8" hidden="1" x14ac:dyDescent="0.35"/>
    <row r="420" spans="8:8" hidden="1" x14ac:dyDescent="0.35"/>
    <row r="421" spans="8:8" hidden="1" x14ac:dyDescent="0.35"/>
    <row r="422" spans="8:8" hidden="1" x14ac:dyDescent="0.35"/>
    <row r="423" spans="8:8" hidden="1" x14ac:dyDescent="0.35"/>
    <row r="424" spans="8:8" hidden="1" x14ac:dyDescent="0.35"/>
    <row r="425" spans="8:8" hidden="1" x14ac:dyDescent="0.35"/>
    <row r="426" spans="8:8" hidden="1" x14ac:dyDescent="0.35"/>
    <row r="427" spans="8:8" hidden="1" x14ac:dyDescent="0.35">
      <c r="H427" s="15"/>
    </row>
    <row r="428" spans="8:8" hidden="1" x14ac:dyDescent="0.35"/>
    <row r="429" spans="8:8" hidden="1" x14ac:dyDescent="0.35"/>
    <row r="430" spans="8:8" hidden="1" x14ac:dyDescent="0.35"/>
    <row r="431" spans="8:8" hidden="1" x14ac:dyDescent="0.35"/>
    <row r="432" spans="8:8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  <row r="464" hidden="1" x14ac:dyDescent="0.35"/>
    <row r="465" spans="8:8" hidden="1" x14ac:dyDescent="0.35"/>
    <row r="466" spans="8:8" hidden="1" x14ac:dyDescent="0.35"/>
    <row r="467" spans="8:8" hidden="1" x14ac:dyDescent="0.35"/>
    <row r="468" spans="8:8" hidden="1" x14ac:dyDescent="0.35"/>
    <row r="469" spans="8:8" hidden="1" x14ac:dyDescent="0.35"/>
    <row r="470" spans="8:8" hidden="1" x14ac:dyDescent="0.35"/>
    <row r="471" spans="8:8" hidden="1" x14ac:dyDescent="0.35"/>
    <row r="472" spans="8:8" hidden="1" x14ac:dyDescent="0.35"/>
    <row r="473" spans="8:8" hidden="1" x14ac:dyDescent="0.35"/>
    <row r="474" spans="8:8" hidden="1" x14ac:dyDescent="0.35"/>
    <row r="475" spans="8:8" hidden="1" x14ac:dyDescent="0.35"/>
    <row r="476" spans="8:8" hidden="1" x14ac:dyDescent="0.35"/>
    <row r="477" spans="8:8" hidden="1" x14ac:dyDescent="0.35">
      <c r="H477" s="15"/>
    </row>
    <row r="478" spans="8:8" hidden="1" x14ac:dyDescent="0.35">
      <c r="H478" s="15"/>
    </row>
    <row r="479" spans="8:8" hidden="1" x14ac:dyDescent="0.35">
      <c r="H479" s="15"/>
    </row>
    <row r="480" spans="8:8" hidden="1" x14ac:dyDescent="0.35">
      <c r="H480" s="15"/>
    </row>
    <row r="481" spans="8:8" hidden="1" x14ac:dyDescent="0.35">
      <c r="H481" s="15"/>
    </row>
    <row r="482" spans="8:8" hidden="1" x14ac:dyDescent="0.35">
      <c r="H482" s="15"/>
    </row>
    <row r="483" spans="8:8" hidden="1" x14ac:dyDescent="0.35">
      <c r="H483" s="15"/>
    </row>
    <row r="484" spans="8:8" hidden="1" x14ac:dyDescent="0.35"/>
    <row r="485" spans="8:8" hidden="1" x14ac:dyDescent="0.35"/>
    <row r="486" spans="8:8" hidden="1" x14ac:dyDescent="0.35"/>
    <row r="487" spans="8:8" hidden="1" x14ac:dyDescent="0.35"/>
    <row r="488" spans="8:8" hidden="1" x14ac:dyDescent="0.35"/>
    <row r="489" spans="8:8" hidden="1" x14ac:dyDescent="0.35"/>
    <row r="490" spans="8:8" hidden="1" x14ac:dyDescent="0.35"/>
    <row r="491" spans="8:8" hidden="1" x14ac:dyDescent="0.35"/>
    <row r="492" spans="8:8" hidden="1" x14ac:dyDescent="0.35"/>
    <row r="493" spans="8:8" hidden="1" x14ac:dyDescent="0.35"/>
    <row r="494" spans="8:8" hidden="1" x14ac:dyDescent="0.35"/>
    <row r="495" spans="8:8" hidden="1" x14ac:dyDescent="0.35"/>
    <row r="496" spans="8:8" hidden="1" x14ac:dyDescent="0.35"/>
    <row r="497" hidden="1" x14ac:dyDescent="0.35"/>
    <row r="498" hidden="1" x14ac:dyDescent="0.35"/>
    <row r="499" hidden="1" x14ac:dyDescent="0.35"/>
    <row r="500" hidden="1" x14ac:dyDescent="0.35"/>
    <row r="501" hidden="1" x14ac:dyDescent="0.35"/>
    <row r="502" hidden="1" x14ac:dyDescent="0.35"/>
    <row r="503" hidden="1" x14ac:dyDescent="0.35"/>
    <row r="504" hidden="1" x14ac:dyDescent="0.35"/>
    <row r="505" hidden="1" x14ac:dyDescent="0.35"/>
    <row r="506" hidden="1" x14ac:dyDescent="0.35"/>
    <row r="507" hidden="1" x14ac:dyDescent="0.35"/>
    <row r="508" hidden="1" x14ac:dyDescent="0.35"/>
    <row r="509" hidden="1" x14ac:dyDescent="0.35"/>
    <row r="510" hidden="1" x14ac:dyDescent="0.35"/>
    <row r="511" hidden="1" x14ac:dyDescent="0.35"/>
    <row r="512" hidden="1" x14ac:dyDescent="0.35"/>
    <row r="513" hidden="1" x14ac:dyDescent="0.35"/>
    <row r="514" hidden="1" x14ac:dyDescent="0.35"/>
    <row r="515" hidden="1" x14ac:dyDescent="0.35"/>
    <row r="516" hidden="1" x14ac:dyDescent="0.35"/>
    <row r="517" hidden="1" x14ac:dyDescent="0.35"/>
    <row r="518" hidden="1" x14ac:dyDescent="0.35"/>
    <row r="519" hidden="1" x14ac:dyDescent="0.35"/>
    <row r="520" hidden="1" x14ac:dyDescent="0.35"/>
    <row r="521" hidden="1" x14ac:dyDescent="0.35"/>
    <row r="522" hidden="1" x14ac:dyDescent="0.35"/>
    <row r="523" hidden="1" x14ac:dyDescent="0.35"/>
    <row r="524" hidden="1" x14ac:dyDescent="0.35"/>
    <row r="525" hidden="1" x14ac:dyDescent="0.35"/>
    <row r="526" hidden="1" x14ac:dyDescent="0.35"/>
    <row r="527" hidden="1" x14ac:dyDescent="0.35"/>
    <row r="528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0" hidden="1" x14ac:dyDescent="0.35"/>
    <row r="591" hidden="1" x14ac:dyDescent="0.35"/>
    <row r="592" hidden="1" x14ac:dyDescent="0.35"/>
    <row r="593" hidden="1" x14ac:dyDescent="0.35"/>
    <row r="594" hidden="1" x14ac:dyDescent="0.35"/>
    <row r="595" hidden="1" x14ac:dyDescent="0.35"/>
    <row r="596" hidden="1" x14ac:dyDescent="0.35"/>
    <row r="597" hidden="1" x14ac:dyDescent="0.35"/>
    <row r="598" hidden="1" x14ac:dyDescent="0.35"/>
    <row r="599" hidden="1" x14ac:dyDescent="0.35"/>
    <row r="600" hidden="1" x14ac:dyDescent="0.35"/>
    <row r="601" hidden="1" x14ac:dyDescent="0.35"/>
    <row r="602" hidden="1" x14ac:dyDescent="0.35"/>
    <row r="603" hidden="1" x14ac:dyDescent="0.35"/>
    <row r="604" hidden="1" x14ac:dyDescent="0.35"/>
    <row r="605" hidden="1" x14ac:dyDescent="0.35"/>
    <row r="606" hidden="1" x14ac:dyDescent="0.35"/>
    <row r="607" hidden="1" x14ac:dyDescent="0.35"/>
    <row r="608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  <row r="614" hidden="1" x14ac:dyDescent="0.35"/>
    <row r="615" hidden="1" x14ac:dyDescent="0.35"/>
    <row r="616" hidden="1" x14ac:dyDescent="0.35"/>
    <row r="617" hidden="1" x14ac:dyDescent="0.35"/>
    <row r="618" hidden="1" x14ac:dyDescent="0.35"/>
    <row r="619" hidden="1" x14ac:dyDescent="0.35"/>
    <row r="620" hidden="1" x14ac:dyDescent="0.35"/>
    <row r="621" hidden="1" x14ac:dyDescent="0.35"/>
    <row r="622" hidden="1" x14ac:dyDescent="0.35"/>
    <row r="623" hidden="1" x14ac:dyDescent="0.35"/>
    <row r="624" hidden="1" x14ac:dyDescent="0.35"/>
    <row r="625" hidden="1" x14ac:dyDescent="0.35"/>
    <row r="626" hidden="1" x14ac:dyDescent="0.35"/>
    <row r="627" hidden="1" x14ac:dyDescent="0.35"/>
    <row r="628" hidden="1" x14ac:dyDescent="0.35"/>
    <row r="629" hidden="1" x14ac:dyDescent="0.35"/>
    <row r="630" hidden="1" x14ac:dyDescent="0.35"/>
    <row r="631" hidden="1" x14ac:dyDescent="0.35"/>
    <row r="632" hidden="1" x14ac:dyDescent="0.35"/>
    <row r="633" hidden="1" x14ac:dyDescent="0.35"/>
    <row r="634" hidden="1" x14ac:dyDescent="0.35"/>
    <row r="635" hidden="1" x14ac:dyDescent="0.35"/>
    <row r="636" hidden="1" x14ac:dyDescent="0.35"/>
    <row r="637" hidden="1" x14ac:dyDescent="0.35"/>
    <row r="638" hidden="1" x14ac:dyDescent="0.35"/>
    <row r="639" hidden="1" x14ac:dyDescent="0.35"/>
    <row r="640" hidden="1" x14ac:dyDescent="0.35"/>
    <row r="641" hidden="1" x14ac:dyDescent="0.35"/>
    <row r="642" hidden="1" x14ac:dyDescent="0.35"/>
    <row r="643" hidden="1" x14ac:dyDescent="0.35"/>
    <row r="644" hidden="1" x14ac:dyDescent="0.35"/>
    <row r="645" hidden="1" x14ac:dyDescent="0.35"/>
    <row r="646" hidden="1" x14ac:dyDescent="0.35"/>
    <row r="647" hidden="1" x14ac:dyDescent="0.35"/>
    <row r="648" hidden="1" x14ac:dyDescent="0.35"/>
    <row r="649" hidden="1" x14ac:dyDescent="0.35"/>
    <row r="650" hidden="1" x14ac:dyDescent="0.35"/>
    <row r="651" hidden="1" x14ac:dyDescent="0.35"/>
    <row r="652" hidden="1" x14ac:dyDescent="0.35"/>
    <row r="653" hidden="1" x14ac:dyDescent="0.35"/>
    <row r="654" hidden="1" x14ac:dyDescent="0.35"/>
    <row r="655" hidden="1" x14ac:dyDescent="0.35"/>
    <row r="656" hidden="1" x14ac:dyDescent="0.35"/>
    <row r="657" spans="1:11" hidden="1" x14ac:dyDescent="0.35"/>
    <row r="658" spans="1:11" hidden="1" x14ac:dyDescent="0.35"/>
    <row r="659" spans="1:11" hidden="1" x14ac:dyDescent="0.35"/>
    <row r="660" spans="1:11" hidden="1" x14ac:dyDescent="0.35"/>
    <row r="661" spans="1:11" hidden="1" x14ac:dyDescent="0.35"/>
    <row r="662" spans="1:11" hidden="1" x14ac:dyDescent="0.35"/>
    <row r="663" spans="1:11" hidden="1" x14ac:dyDescent="0.35"/>
    <row r="664" spans="1:11" hidden="1" x14ac:dyDescent="0.35"/>
    <row r="665" spans="1:11" hidden="1" x14ac:dyDescent="0.35"/>
    <row r="666" spans="1:11" hidden="1" x14ac:dyDescent="0.35"/>
    <row r="667" spans="1:11" hidden="1" x14ac:dyDescent="0.35"/>
    <row r="668" spans="1:11" hidden="1" x14ac:dyDescent="0.35"/>
    <row r="669" spans="1:11" hidden="1" x14ac:dyDescent="0.35">
      <c r="A669" t="str">
        <f>references_description!B$36</f>
        <v>MEY/WIL2008</v>
      </c>
      <c r="B669">
        <v>1</v>
      </c>
      <c r="C669">
        <v>45</v>
      </c>
      <c r="D669" t="str">
        <f>references!G$5</f>
        <v>SiO2(am)</v>
      </c>
      <c r="E669" t="str">
        <f>references_description!G$42</f>
        <v>NaCl</v>
      </c>
      <c r="F669" t="str">
        <f>references_description!H$42</f>
        <v>CaCl2</v>
      </c>
      <c r="H669">
        <v>0.95931</v>
      </c>
      <c r="I669">
        <v>0.28188999999999997</v>
      </c>
      <c r="K669">
        <v>7.8248E-4</v>
      </c>
    </row>
    <row r="670" spans="1:11" hidden="1" x14ac:dyDescent="0.35">
      <c r="A670" t="str">
        <f>references_description!B$36</f>
        <v>MEY/WIL2008</v>
      </c>
      <c r="B670">
        <v>2</v>
      </c>
      <c r="C670">
        <v>45</v>
      </c>
      <c r="D670" t="str">
        <f>references!G$5</f>
        <v>SiO2(am)</v>
      </c>
      <c r="E670" t="str">
        <f>references_description!G$42</f>
        <v>NaCl</v>
      </c>
      <c r="F670" t="str">
        <f>references_description!H$42</f>
        <v>CaCl2</v>
      </c>
      <c r="H670">
        <v>0.34819</v>
      </c>
      <c r="I670">
        <v>0.91581999999999997</v>
      </c>
      <c r="K670">
        <v>8.4062999999999998E-4</v>
      </c>
    </row>
    <row r="671" spans="1:11" hidden="1" x14ac:dyDescent="0.35">
      <c r="A671" t="str">
        <f>references_description!B$36</f>
        <v>MEY/WIL2008</v>
      </c>
      <c r="B671">
        <v>3</v>
      </c>
      <c r="C671">
        <v>45</v>
      </c>
      <c r="D671" t="str">
        <f>references!G$5</f>
        <v>SiO2(am)</v>
      </c>
      <c r="E671" t="str">
        <f>references_description!G$42</f>
        <v>NaCl</v>
      </c>
      <c r="F671" t="str">
        <f>references_description!H$42</f>
        <v>CaCl2</v>
      </c>
      <c r="H671">
        <v>0.12216</v>
      </c>
      <c r="I671">
        <v>0.95216000000000001</v>
      </c>
      <c r="K671">
        <v>1.07588E-3</v>
      </c>
    </row>
    <row r="672" spans="1:11" hidden="1" x14ac:dyDescent="0.35">
      <c r="A672" t="str">
        <f>references_description!B$36</f>
        <v>MEY/WIL2008</v>
      </c>
      <c r="B672">
        <v>4</v>
      </c>
      <c r="C672">
        <v>45</v>
      </c>
      <c r="D672" t="str">
        <f>references!G$5</f>
        <v>SiO2(am)</v>
      </c>
      <c r="E672" t="str">
        <f>references_description!G$42</f>
        <v>NaCl</v>
      </c>
      <c r="F672" t="str">
        <f>references_description!H$42</f>
        <v>CaCl2</v>
      </c>
      <c r="H672">
        <v>0.45923000000000003</v>
      </c>
      <c r="I672">
        <v>1.1874499999999999</v>
      </c>
      <c r="K672">
        <v>5.8060999999999996E-4</v>
      </c>
    </row>
    <row r="673" spans="1:11" hidden="1" x14ac:dyDescent="0.35">
      <c r="A673" t="str">
        <f>references_description!B$36</f>
        <v>MEY/WIL2008</v>
      </c>
      <c r="B673">
        <v>5</v>
      </c>
      <c r="C673">
        <v>45</v>
      </c>
      <c r="D673" t="str">
        <f>references!G$5</f>
        <v>SiO2(am)</v>
      </c>
      <c r="E673" t="str">
        <f>references_description!G$42</f>
        <v>NaCl</v>
      </c>
      <c r="F673" t="str">
        <f>references_description!H$42</f>
        <v>CaCl2</v>
      </c>
      <c r="H673">
        <v>0.22370000000000001</v>
      </c>
      <c r="I673">
        <v>1.2489699999999999</v>
      </c>
      <c r="K673">
        <v>6.9167000000000002E-4</v>
      </c>
    </row>
    <row r="674" spans="1:11" hidden="1" x14ac:dyDescent="0.35">
      <c r="A674" t="str">
        <f>references_description!B$36</f>
        <v>MEY/WIL2008</v>
      </c>
      <c r="B674">
        <v>6</v>
      </c>
      <c r="C674">
        <v>45</v>
      </c>
      <c r="D674" t="str">
        <f>references!G$5</f>
        <v>SiO2(am)</v>
      </c>
      <c r="E674" t="str">
        <f>references_description!G$42</f>
        <v>NaCl</v>
      </c>
      <c r="F674" t="str">
        <f>references_description!H$42</f>
        <v>CaCl2</v>
      </c>
      <c r="H674">
        <v>0.74919999999999998</v>
      </c>
      <c r="I674">
        <v>0.34473999999999999</v>
      </c>
      <c r="K674">
        <v>9.2305999999999996E-4</v>
      </c>
    </row>
    <row r="675" spans="1:11" hidden="1" x14ac:dyDescent="0.35">
      <c r="A675" t="str">
        <f>references_description!B$36</f>
        <v>MEY/WIL2008</v>
      </c>
      <c r="B675">
        <v>7</v>
      </c>
      <c r="C675">
        <v>45</v>
      </c>
      <c r="D675" t="str">
        <f>references!G$5</f>
        <v>SiO2(am)</v>
      </c>
      <c r="E675" t="str">
        <f>references_description!G$42</f>
        <v>NaCl</v>
      </c>
      <c r="F675" t="str">
        <f>references_description!H$42</f>
        <v>CaCl2</v>
      </c>
      <c r="H675">
        <v>0.58087999999999995</v>
      </c>
      <c r="I675">
        <v>0.29522999999999999</v>
      </c>
      <c r="K675">
        <v>1.2001500000000001E-3</v>
      </c>
    </row>
    <row r="676" spans="1:11" hidden="1" x14ac:dyDescent="0.35">
      <c r="A676" t="str">
        <f>references_description!B$36</f>
        <v>MEY/WIL2008</v>
      </c>
      <c r="B676">
        <v>8</v>
      </c>
      <c r="C676">
        <v>45</v>
      </c>
      <c r="D676" t="str">
        <f>references!G$5</f>
        <v>SiO2(am)</v>
      </c>
      <c r="E676" t="str">
        <f>references_description!G$42</f>
        <v>NaCl</v>
      </c>
      <c r="F676" t="str">
        <f>references_description!H$42</f>
        <v>CaCl2</v>
      </c>
      <c r="H676">
        <v>0.37637999999999999</v>
      </c>
      <c r="I676">
        <v>0.30535000000000001</v>
      </c>
      <c r="K676">
        <v>1.5515500000000001E-3</v>
      </c>
    </row>
    <row r="677" spans="1:11" hidden="1" x14ac:dyDescent="0.35">
      <c r="A677" t="str">
        <f>references_description!B$36</f>
        <v>MEY/WIL2008</v>
      </c>
      <c r="B677">
        <v>9</v>
      </c>
      <c r="C677">
        <v>45</v>
      </c>
      <c r="D677" t="str">
        <f>references!G$5</f>
        <v>SiO2(am)</v>
      </c>
      <c r="E677" t="str">
        <f>references_description!G$42</f>
        <v>NaCl</v>
      </c>
      <c r="F677" t="str">
        <f>references_description!H$42</f>
        <v>CaCl2</v>
      </c>
      <c r="H677">
        <v>0.12556999999999999</v>
      </c>
      <c r="I677">
        <v>0.32423000000000002</v>
      </c>
      <c r="K677">
        <v>1.9261199999999999E-3</v>
      </c>
    </row>
    <row r="678" spans="1:11" hidden="1" x14ac:dyDescent="0.35">
      <c r="A678" t="str">
        <f>references_description!B$36</f>
        <v>MEY/WIL2008</v>
      </c>
      <c r="B678">
        <v>10</v>
      </c>
      <c r="C678">
        <v>45</v>
      </c>
      <c r="D678" t="str">
        <f>references!G$5</f>
        <v>SiO2(am)</v>
      </c>
      <c r="E678" t="str">
        <f>references_description!G$42</f>
        <v>NaCl</v>
      </c>
      <c r="F678" t="str">
        <f>references_description!H$42</f>
        <v>CaCl2</v>
      </c>
      <c r="H678">
        <v>0.64093</v>
      </c>
      <c r="I678">
        <v>0.58409</v>
      </c>
      <c r="K678">
        <v>8.0674999999999996E-4</v>
      </c>
    </row>
    <row r="679" spans="1:11" hidden="1" x14ac:dyDescent="0.35">
      <c r="A679" t="str">
        <f>references_description!B$36</f>
        <v>MEY/WIL2008</v>
      </c>
      <c r="B679">
        <v>11</v>
      </c>
      <c r="C679">
        <v>45</v>
      </c>
      <c r="D679" t="str">
        <f>references!G$5</f>
        <v>SiO2(am)</v>
      </c>
      <c r="E679" t="str">
        <f>references_description!G$42</f>
        <v>NaCl</v>
      </c>
      <c r="F679" t="str">
        <f>references_description!H$42</f>
        <v>CaCl2</v>
      </c>
      <c r="H679">
        <v>0.44575999999999999</v>
      </c>
      <c r="I679">
        <v>0.60899000000000003</v>
      </c>
      <c r="K679">
        <v>9.8851999999999989E-4</v>
      </c>
    </row>
    <row r="680" spans="1:11" hidden="1" x14ac:dyDescent="0.35">
      <c r="A680" t="str">
        <f>references_description!B$36</f>
        <v>MEY/WIL2008</v>
      </c>
      <c r="B680">
        <v>12</v>
      </c>
      <c r="C680">
        <v>45</v>
      </c>
      <c r="D680" t="str">
        <f>references!G$5</f>
        <v>SiO2(am)</v>
      </c>
      <c r="E680" t="str">
        <f>references_description!G$42</f>
        <v>NaCl</v>
      </c>
      <c r="F680" t="str">
        <f>references_description!H$42</f>
        <v>CaCl2</v>
      </c>
      <c r="H680">
        <v>0.23100999999999999</v>
      </c>
      <c r="I680">
        <v>0.63561999999999996</v>
      </c>
      <c r="K680">
        <v>1.2775799999999999E-3</v>
      </c>
    </row>
    <row r="681" spans="1:11" hidden="1" x14ac:dyDescent="0.35">
      <c r="A681" t="str">
        <f>references_description!B$36</f>
        <v>MEY/WIL2008</v>
      </c>
      <c r="B681">
        <v>13</v>
      </c>
      <c r="C681">
        <v>45</v>
      </c>
      <c r="D681" t="str">
        <f>references!G$5</f>
        <v>SiO2(am)</v>
      </c>
      <c r="E681" t="str">
        <f>references_description!G$42</f>
        <v>NaCl</v>
      </c>
      <c r="F681" t="str">
        <f>references_description!H$42</f>
        <v>CaCl2</v>
      </c>
      <c r="H681">
        <v>0.57743999999999995</v>
      </c>
      <c r="I681">
        <v>0.87039999999999995</v>
      </c>
      <c r="K681">
        <v>6.1930000000000004E-4</v>
      </c>
    </row>
    <row r="682" spans="1:11" hidden="1" x14ac:dyDescent="0.35">
      <c r="A682" t="str">
        <f>references_description!B$36</f>
        <v>MEY/WIL2008</v>
      </c>
      <c r="B682">
        <v>14</v>
      </c>
      <c r="C682">
        <v>45</v>
      </c>
      <c r="D682" t="str">
        <f>references!G$5</f>
        <v>SiO2(am)</v>
      </c>
      <c r="E682" t="str">
        <f>references_description!G$42</f>
        <v>NaCl</v>
      </c>
      <c r="F682" t="str">
        <f>references_description!H$42</f>
        <v>CaCl2</v>
      </c>
      <c r="H682">
        <v>0.83760000000000001</v>
      </c>
      <c r="I682">
        <v>0.11298999999999999</v>
      </c>
      <c r="K682">
        <v>1.0020300000000001E-3</v>
      </c>
    </row>
    <row r="683" spans="1:11" hidden="1" x14ac:dyDescent="0.35">
      <c r="A683" t="str">
        <f>references_description!B$36</f>
        <v>MEY/WIL2008</v>
      </c>
      <c r="B683">
        <v>15</v>
      </c>
      <c r="C683">
        <v>45</v>
      </c>
      <c r="D683" t="str">
        <f>references!G$5</f>
        <v>SiO2(am)</v>
      </c>
      <c r="E683" t="str">
        <f>references_description!G$42</f>
        <v>NaCl</v>
      </c>
      <c r="F683" t="str">
        <f>references_description!H$42</f>
        <v>CaCl2</v>
      </c>
      <c r="H683">
        <v>0.43028</v>
      </c>
      <c r="I683">
        <v>0.32071</v>
      </c>
      <c r="K683">
        <v>1.3908099999999999E-3</v>
      </c>
    </row>
    <row r="684" spans="1:11" hidden="1" x14ac:dyDescent="0.35">
      <c r="A684" t="str">
        <f>references_description!B$36</f>
        <v>MEY/WIL2008</v>
      </c>
      <c r="B684">
        <v>16</v>
      </c>
      <c r="C684">
        <v>45</v>
      </c>
      <c r="D684" t="str">
        <f>references!G$5</f>
        <v>SiO2(am)</v>
      </c>
      <c r="E684" t="str">
        <f>references_description!G$42</f>
        <v>NaCl</v>
      </c>
      <c r="F684" t="str">
        <f>references_description!H$42</f>
        <v>CaCl2</v>
      </c>
      <c r="H684">
        <v>0.22528000000000001</v>
      </c>
      <c r="I684">
        <v>0.33796999999999999</v>
      </c>
      <c r="K684">
        <v>1.7912500000000001E-3</v>
      </c>
    </row>
    <row r="685" spans="1:11" hidden="1" x14ac:dyDescent="0.35">
      <c r="A685" t="str">
        <f>references_description!B$36</f>
        <v>MEY/WIL2008</v>
      </c>
      <c r="B685">
        <v>17</v>
      </c>
      <c r="C685">
        <v>45</v>
      </c>
      <c r="D685" t="str">
        <f>references!G$5</f>
        <v>SiO2(am)</v>
      </c>
      <c r="E685" t="str">
        <f>references_description!G$42</f>
        <v>NaCl</v>
      </c>
      <c r="F685" t="str">
        <f>references_description!H$42</f>
        <v>CaCl2</v>
      </c>
      <c r="H685">
        <v>0.51832</v>
      </c>
      <c r="I685">
        <v>0.41032000000000002</v>
      </c>
      <c r="K685">
        <v>1.1590000000000001E-3</v>
      </c>
    </row>
    <row r="686" spans="1:11" hidden="1" x14ac:dyDescent="0.35">
      <c r="A686" t="str">
        <f>references_description!B$36</f>
        <v>MEY/WIL2008</v>
      </c>
      <c r="B686">
        <v>1</v>
      </c>
      <c r="C686">
        <v>45</v>
      </c>
      <c r="D686" t="str">
        <f>references!G$5</f>
        <v>SiO2(am)</v>
      </c>
      <c r="E686" t="str">
        <f>references_description!G$43</f>
        <v>KCl</v>
      </c>
      <c r="F686" t="str">
        <f>references_description!H$43</f>
        <v>CaCl2</v>
      </c>
      <c r="H686">
        <v>0.72726000000000002</v>
      </c>
      <c r="I686">
        <v>0.32667000000000002</v>
      </c>
      <c r="K686">
        <v>1.2810499999999999E-3</v>
      </c>
    </row>
    <row r="687" spans="1:11" hidden="1" x14ac:dyDescent="0.35">
      <c r="A687" t="str">
        <f>references_description!B$36</f>
        <v>MEY/WIL2008</v>
      </c>
      <c r="B687">
        <v>2</v>
      </c>
      <c r="C687">
        <v>45</v>
      </c>
      <c r="D687" t="str">
        <f>references!G$5</f>
        <v>SiO2(am)</v>
      </c>
      <c r="E687" t="str">
        <f>references_description!G$43</f>
        <v>KCl</v>
      </c>
      <c r="F687" t="str">
        <f>references_description!H$43</f>
        <v>CaCl2</v>
      </c>
      <c r="H687">
        <v>0.43880000000000002</v>
      </c>
      <c r="I687">
        <v>0.60272999999999999</v>
      </c>
      <c r="K687">
        <v>1.11808E-3</v>
      </c>
    </row>
    <row r="688" spans="1:11" hidden="1" x14ac:dyDescent="0.35">
      <c r="A688" t="str">
        <f>references_description!B$36</f>
        <v>MEY/WIL2008</v>
      </c>
      <c r="B688">
        <v>3</v>
      </c>
      <c r="C688">
        <v>45</v>
      </c>
      <c r="D688" t="str">
        <f>references!G$5</f>
        <v>SiO2(am)</v>
      </c>
      <c r="E688" t="str">
        <f>references_description!G$43</f>
        <v>KCl</v>
      </c>
      <c r="F688" t="str">
        <f>references_description!H$43</f>
        <v>CaCl2</v>
      </c>
      <c r="H688">
        <v>0.33288000000000001</v>
      </c>
      <c r="I688">
        <v>0.62683999999999995</v>
      </c>
      <c r="K688">
        <v>1.6462099999999999E-3</v>
      </c>
    </row>
    <row r="689" spans="1:11" hidden="1" x14ac:dyDescent="0.35">
      <c r="A689" t="str">
        <f>references_description!B$36</f>
        <v>MEY/WIL2008</v>
      </c>
      <c r="B689">
        <v>4</v>
      </c>
      <c r="C689">
        <v>45</v>
      </c>
      <c r="D689" t="str">
        <f>references!G$5</f>
        <v>SiO2(am)</v>
      </c>
      <c r="E689" t="str">
        <f>references_description!G$43</f>
        <v>KCl</v>
      </c>
      <c r="F689" t="str">
        <f>references_description!H$43</f>
        <v>CaCl2</v>
      </c>
      <c r="H689">
        <v>0.23055</v>
      </c>
      <c r="I689">
        <v>0.62692000000000003</v>
      </c>
      <c r="K689">
        <v>1.34786E-3</v>
      </c>
    </row>
    <row r="690" spans="1:11" hidden="1" x14ac:dyDescent="0.35">
      <c r="A690" t="str">
        <f>references_description!B$36</f>
        <v>MEY/WIL2008</v>
      </c>
      <c r="B690">
        <v>5</v>
      </c>
      <c r="C690">
        <v>45</v>
      </c>
      <c r="D690" t="str">
        <f>references!G$5</f>
        <v>SiO2(am)</v>
      </c>
      <c r="E690" t="str">
        <f>references_description!G$43</f>
        <v>KCl</v>
      </c>
      <c r="F690" t="str">
        <f>references_description!H$43</f>
        <v>CaCl2</v>
      </c>
      <c r="H690">
        <v>0.12698999999999999</v>
      </c>
      <c r="I690">
        <v>0.66776000000000002</v>
      </c>
      <c r="K690">
        <v>1.3647900000000001E-3</v>
      </c>
    </row>
    <row r="691" spans="1:11" hidden="1" x14ac:dyDescent="0.35">
      <c r="A691" t="str">
        <f>references_description!B$36</f>
        <v>MEY/WIL2008</v>
      </c>
      <c r="B691">
        <v>6</v>
      </c>
      <c r="C691">
        <v>45</v>
      </c>
      <c r="D691" t="str">
        <f>references!G$5</f>
        <v>SiO2(am)</v>
      </c>
      <c r="E691" t="str">
        <f>references_description!G$43</f>
        <v>KCl</v>
      </c>
      <c r="F691" t="str">
        <f>references_description!H$43</f>
        <v>CaCl2</v>
      </c>
      <c r="H691">
        <v>0.42462</v>
      </c>
      <c r="I691">
        <v>0.88663000000000003</v>
      </c>
      <c r="K691">
        <v>8.3058000000000003E-4</v>
      </c>
    </row>
    <row r="692" spans="1:11" hidden="1" x14ac:dyDescent="0.35">
      <c r="A692" t="str">
        <f>references_description!B$36</f>
        <v>MEY/WIL2008</v>
      </c>
      <c r="B692">
        <v>7</v>
      </c>
      <c r="C692">
        <v>45</v>
      </c>
      <c r="D692" t="str">
        <f>references!G$5</f>
        <v>SiO2(am)</v>
      </c>
      <c r="E692" t="str">
        <f>references_description!G$43</f>
        <v>KCl</v>
      </c>
      <c r="F692" t="str">
        <f>references_description!H$43</f>
        <v>CaCl2</v>
      </c>
      <c r="H692">
        <v>0.34475</v>
      </c>
      <c r="I692">
        <v>0.90339999999999998</v>
      </c>
      <c r="K692">
        <v>9.2493999999999996E-4</v>
      </c>
    </row>
    <row r="693" spans="1:11" hidden="1" x14ac:dyDescent="0.35">
      <c r="A693" t="str">
        <f>references_description!B$36</f>
        <v>MEY/WIL2008</v>
      </c>
      <c r="B693">
        <v>8</v>
      </c>
      <c r="C693">
        <v>45</v>
      </c>
      <c r="D693" t="str">
        <f>references!G$5</f>
        <v>SiO2(am)</v>
      </c>
      <c r="E693" t="str">
        <f>references_description!G$43</f>
        <v>KCl</v>
      </c>
      <c r="F693" t="str">
        <f>references_description!H$43</f>
        <v>CaCl2</v>
      </c>
      <c r="H693">
        <v>0.22325</v>
      </c>
      <c r="I693">
        <v>0.91447000000000001</v>
      </c>
      <c r="K693">
        <v>9.8219999999999991E-4</v>
      </c>
    </row>
    <row r="694" spans="1:11" hidden="1" x14ac:dyDescent="0.35">
      <c r="A694" t="str">
        <f>references_description!B$36</f>
        <v>MEY/WIL2008</v>
      </c>
      <c r="B694">
        <v>9</v>
      </c>
      <c r="C694">
        <v>45</v>
      </c>
      <c r="D694" t="str">
        <f>references!G$5</f>
        <v>SiO2(am)</v>
      </c>
      <c r="E694" t="str">
        <f>references_description!G$43</f>
        <v>KCl</v>
      </c>
      <c r="F694" t="str">
        <f>references_description!H$43</f>
        <v>CaCl2</v>
      </c>
      <c r="H694">
        <v>0.11568000000000001</v>
      </c>
      <c r="I694">
        <v>0.95872999999999997</v>
      </c>
      <c r="K694">
        <v>1.05091E-3</v>
      </c>
    </row>
    <row r="695" spans="1:11" hidden="1" x14ac:dyDescent="0.35">
      <c r="A695" t="str">
        <f>references_description!B$36</f>
        <v>MEY/WIL2008</v>
      </c>
      <c r="B695">
        <v>10</v>
      </c>
      <c r="C695">
        <v>45</v>
      </c>
      <c r="D695" t="str">
        <f>references!G$5</f>
        <v>SiO2(am)</v>
      </c>
      <c r="E695" t="str">
        <f>references_description!G$43</f>
        <v>KCl</v>
      </c>
      <c r="F695" t="str">
        <f>references_description!H$43</f>
        <v>CaCl2</v>
      </c>
      <c r="H695">
        <v>0.33028000000000002</v>
      </c>
      <c r="I695">
        <v>1.20112</v>
      </c>
      <c r="K695">
        <v>6.7228999999999998E-4</v>
      </c>
    </row>
    <row r="696" spans="1:11" hidden="1" x14ac:dyDescent="0.35">
      <c r="A696" t="str">
        <f>references_description!B$36</f>
        <v>MEY/WIL2008</v>
      </c>
      <c r="B696">
        <v>11</v>
      </c>
      <c r="C696">
        <v>45</v>
      </c>
      <c r="D696" t="str">
        <f>references!G$5</f>
        <v>SiO2(am)</v>
      </c>
      <c r="E696" t="str">
        <f>references_description!G$43</f>
        <v>KCl</v>
      </c>
      <c r="F696" t="str">
        <f>references_description!H$43</f>
        <v>CaCl2</v>
      </c>
      <c r="H696">
        <v>0.21931999999999999</v>
      </c>
      <c r="I696">
        <v>1.13967</v>
      </c>
      <c r="K696">
        <v>8.0018000000000005E-4</v>
      </c>
    </row>
    <row r="697" spans="1:11" hidden="1" x14ac:dyDescent="0.35">
      <c r="A697" t="str">
        <f>references_description!B$36</f>
        <v>MEY/WIL2008</v>
      </c>
      <c r="B697">
        <v>12</v>
      </c>
      <c r="C697">
        <v>45</v>
      </c>
      <c r="D697" t="str">
        <f>references!G$5</f>
        <v>SiO2(am)</v>
      </c>
      <c r="E697" t="str">
        <f>references_description!G$43</f>
        <v>KCl</v>
      </c>
      <c r="F697" t="str">
        <f>references_description!H$43</f>
        <v>CaCl2</v>
      </c>
      <c r="H697">
        <v>0.11619</v>
      </c>
      <c r="I697">
        <v>1.2307300000000001</v>
      </c>
      <c r="K697">
        <v>7.3642E-4</v>
      </c>
    </row>
    <row r="698" spans="1:11" hidden="1" x14ac:dyDescent="0.35">
      <c r="A698" t="str">
        <f>references_description!B$36</f>
        <v>MEY/WIL2008</v>
      </c>
      <c r="B698">
        <v>13</v>
      </c>
      <c r="C698">
        <v>45</v>
      </c>
      <c r="D698" t="str">
        <f>references!G$5</f>
        <v>SiO2(am)</v>
      </c>
      <c r="E698" t="str">
        <f>references_description!G$43</f>
        <v>KCl</v>
      </c>
      <c r="F698" t="str">
        <f>references_description!H$43</f>
        <v>CaCl2</v>
      </c>
      <c r="H698">
        <v>0.62304999999999999</v>
      </c>
      <c r="I698">
        <v>0.29069</v>
      </c>
      <c r="K698">
        <v>1.38838E-3</v>
      </c>
    </row>
    <row r="699" spans="1:11" hidden="1" x14ac:dyDescent="0.35">
      <c r="A699" t="str">
        <f>references_description!B$36</f>
        <v>MEY/WIL2008</v>
      </c>
      <c r="B699">
        <v>14</v>
      </c>
      <c r="C699">
        <v>45</v>
      </c>
      <c r="D699" t="str">
        <f>references!G$5</f>
        <v>SiO2(am)</v>
      </c>
      <c r="E699" t="str">
        <f>references_description!G$43</f>
        <v>KCl</v>
      </c>
      <c r="F699" t="str">
        <f>references_description!H$43</f>
        <v>CaCl2</v>
      </c>
      <c r="H699">
        <v>0.22488</v>
      </c>
      <c r="I699">
        <v>1.4688300000000001</v>
      </c>
      <c r="K699">
        <v>4.6892E-4</v>
      </c>
    </row>
    <row r="700" spans="1:11" hidden="1" x14ac:dyDescent="0.35">
      <c r="A700" t="str">
        <f>references_description!B$36</f>
        <v>MEY/WIL2008</v>
      </c>
      <c r="B700">
        <v>15</v>
      </c>
      <c r="C700">
        <v>45</v>
      </c>
      <c r="D700" t="str">
        <f>references!G$5</f>
        <v>SiO2(am)</v>
      </c>
      <c r="E700" t="str">
        <f>references_description!G$43</f>
        <v>KCl</v>
      </c>
      <c r="F700" t="str">
        <f>references_description!H$43</f>
        <v>CaCl2</v>
      </c>
      <c r="H700">
        <v>0.13614000000000001</v>
      </c>
      <c r="I700">
        <v>1.79708</v>
      </c>
      <c r="K700">
        <v>3.1953999999999999E-4</v>
      </c>
    </row>
    <row r="701" spans="1:11" hidden="1" x14ac:dyDescent="0.35">
      <c r="A701" t="str">
        <f>references_description!B$36</f>
        <v>MEY/WIL2008</v>
      </c>
      <c r="B701">
        <v>16</v>
      </c>
      <c r="C701">
        <v>45</v>
      </c>
      <c r="D701" t="str">
        <f>references!G$5</f>
        <v>SiO2(am)</v>
      </c>
      <c r="E701" t="str">
        <f>references_description!G$43</f>
        <v>KCl</v>
      </c>
      <c r="F701" t="str">
        <f>references_description!H$43</f>
        <v>CaCl2</v>
      </c>
      <c r="H701">
        <v>0.54039000000000004</v>
      </c>
      <c r="I701">
        <v>0.29964000000000002</v>
      </c>
      <c r="K701">
        <v>1.4875400000000001E-3</v>
      </c>
    </row>
    <row r="702" spans="1:11" hidden="1" x14ac:dyDescent="0.35">
      <c r="A702" t="str">
        <f>references_description!B$36</f>
        <v>MEY/WIL2008</v>
      </c>
      <c r="B702">
        <v>17</v>
      </c>
      <c r="C702">
        <v>45</v>
      </c>
      <c r="D702" t="str">
        <f>references!G$5</f>
        <v>SiO2(am)</v>
      </c>
      <c r="E702" t="str">
        <f>references_description!G$43</f>
        <v>KCl</v>
      </c>
      <c r="F702" t="str">
        <f>references_description!H$43</f>
        <v>CaCl2</v>
      </c>
      <c r="H702">
        <v>0.44008000000000003</v>
      </c>
      <c r="I702">
        <v>0.31030000000000002</v>
      </c>
      <c r="K702">
        <v>1.55847E-3</v>
      </c>
    </row>
    <row r="703" spans="1:11" hidden="1" x14ac:dyDescent="0.35">
      <c r="A703" t="str">
        <f>references_description!B$36</f>
        <v>MEY/WIL2008</v>
      </c>
      <c r="B703">
        <v>18</v>
      </c>
      <c r="C703">
        <v>45</v>
      </c>
      <c r="D703" t="str">
        <f>references!G$5</f>
        <v>SiO2(am)</v>
      </c>
      <c r="E703" t="str">
        <f>references_description!G$43</f>
        <v>KCl</v>
      </c>
      <c r="F703" t="str">
        <f>references_description!H$43</f>
        <v>CaCl2</v>
      </c>
      <c r="H703">
        <v>0.38318999999999998</v>
      </c>
      <c r="I703">
        <v>0.30031999999999998</v>
      </c>
      <c r="K703">
        <v>1.7095700000000001E-3</v>
      </c>
    </row>
    <row r="704" spans="1:11" hidden="1" x14ac:dyDescent="0.35">
      <c r="A704" t="str">
        <f>references_description!B$36</f>
        <v>MEY/WIL2008</v>
      </c>
      <c r="B704">
        <v>19</v>
      </c>
      <c r="C704">
        <v>45</v>
      </c>
      <c r="D704" t="str">
        <f>references!G$5</f>
        <v>SiO2(am)</v>
      </c>
      <c r="E704" t="str">
        <f>references_description!G$43</f>
        <v>KCl</v>
      </c>
      <c r="F704" t="str">
        <f>references_description!H$43</f>
        <v>CaCl2</v>
      </c>
      <c r="H704">
        <v>0.24748999999999999</v>
      </c>
      <c r="I704">
        <v>0.34334999999999999</v>
      </c>
      <c r="K704">
        <v>1.83289E-3</v>
      </c>
    </row>
    <row r="705" spans="1:11" hidden="1" x14ac:dyDescent="0.35">
      <c r="A705" t="str">
        <f>references_description!B$36</f>
        <v>MEY/WIL2008</v>
      </c>
      <c r="B705">
        <v>20</v>
      </c>
      <c r="C705">
        <v>45</v>
      </c>
      <c r="D705" t="str">
        <f>references!G$5</f>
        <v>SiO2(am)</v>
      </c>
      <c r="E705" t="str">
        <f>references_description!G$43</f>
        <v>KCl</v>
      </c>
      <c r="F705" t="str">
        <f>references_description!H$43</f>
        <v>CaCl2</v>
      </c>
      <c r="H705">
        <v>0.11434</v>
      </c>
      <c r="I705">
        <v>0.33222000000000002</v>
      </c>
      <c r="K705">
        <v>1.96736E-3</v>
      </c>
    </row>
    <row r="706" spans="1:11" hidden="1" x14ac:dyDescent="0.35">
      <c r="A706" t="str">
        <f>references_description!B$36</f>
        <v>MEY/WIL2008</v>
      </c>
      <c r="B706">
        <v>21</v>
      </c>
      <c r="C706">
        <v>45</v>
      </c>
      <c r="D706" t="str">
        <f>references!G$5</f>
        <v>SiO2(am)</v>
      </c>
      <c r="E706" t="str">
        <f>references_description!G$43</f>
        <v>KCl</v>
      </c>
      <c r="F706" t="str">
        <f>references_description!H$43</f>
        <v>CaCl2</v>
      </c>
      <c r="H706">
        <v>0.53993000000000002</v>
      </c>
      <c r="I706">
        <v>0.57896000000000003</v>
      </c>
      <c r="K706">
        <v>1.12203E-3</v>
      </c>
    </row>
    <row r="707" spans="1:11" hidden="1" x14ac:dyDescent="0.35">
      <c r="A707" t="str">
        <f>references_description!B$36</f>
        <v>MEY/WIL2008</v>
      </c>
      <c r="B707">
        <v>1</v>
      </c>
      <c r="C707">
        <v>65</v>
      </c>
      <c r="D707" t="str">
        <f>references!G$5</f>
        <v>SiO2(am)</v>
      </c>
      <c r="E707" t="str">
        <f>references_description!G$42</f>
        <v>NaCl</v>
      </c>
      <c r="F707" t="str">
        <f>references_description!H$42</f>
        <v>CaCl2</v>
      </c>
      <c r="H707">
        <v>0.93301000000000001</v>
      </c>
      <c r="I707">
        <v>0.28267999999999999</v>
      </c>
      <c r="K707">
        <v>1.0532600000000001E-3</v>
      </c>
    </row>
    <row r="708" spans="1:11" hidden="1" x14ac:dyDescent="0.35">
      <c r="A708" t="str">
        <f>references_description!B$36</f>
        <v>MEY/WIL2008</v>
      </c>
      <c r="B708">
        <v>2</v>
      </c>
      <c r="C708">
        <v>65</v>
      </c>
      <c r="D708" t="str">
        <f>references!G$5</f>
        <v>SiO2(am)</v>
      </c>
      <c r="E708" t="str">
        <f>references_description!G$42</f>
        <v>NaCl</v>
      </c>
      <c r="F708" t="str">
        <f>references_description!H$42</f>
        <v>CaCl2</v>
      </c>
      <c r="H708">
        <v>0.33784999999999998</v>
      </c>
      <c r="I708">
        <v>0.92093000000000003</v>
      </c>
      <c r="K708">
        <v>1.12031E-3</v>
      </c>
    </row>
    <row r="709" spans="1:11" hidden="1" x14ac:dyDescent="0.35">
      <c r="A709" t="str">
        <f>references_description!B$36</f>
        <v>MEY/WIL2008</v>
      </c>
      <c r="B709">
        <v>3</v>
      </c>
      <c r="C709">
        <v>65</v>
      </c>
      <c r="D709" t="str">
        <f>references!G$5</f>
        <v>SiO2(am)</v>
      </c>
      <c r="E709" t="str">
        <f>references_description!G$42</f>
        <v>NaCl</v>
      </c>
      <c r="F709" t="str">
        <f>references_description!H$42</f>
        <v>CaCl2</v>
      </c>
      <c r="H709">
        <v>0.11822000000000001</v>
      </c>
      <c r="I709">
        <v>0.95299999999999996</v>
      </c>
      <c r="K709">
        <v>1.3884699999999999E-3</v>
      </c>
    </row>
    <row r="710" spans="1:11" hidden="1" x14ac:dyDescent="0.35">
      <c r="A710" t="str">
        <f>references_description!B$36</f>
        <v>MEY/WIL2008</v>
      </c>
      <c r="B710">
        <v>4</v>
      </c>
      <c r="C710">
        <v>65</v>
      </c>
      <c r="D710" t="str">
        <f>references!G$5</f>
        <v>SiO2(am)</v>
      </c>
      <c r="E710" t="str">
        <f>references_description!G$42</f>
        <v>NaCl</v>
      </c>
      <c r="F710" t="str">
        <f>references_description!H$42</f>
        <v>CaCl2</v>
      </c>
      <c r="H710">
        <v>0.42609000000000002</v>
      </c>
      <c r="I710">
        <v>1.1865300000000001</v>
      </c>
      <c r="K710">
        <v>7.3760000000000004E-4</v>
      </c>
    </row>
    <row r="711" spans="1:11" hidden="1" x14ac:dyDescent="0.35">
      <c r="A711" t="str">
        <f>references_description!B$36</f>
        <v>MEY/WIL2008</v>
      </c>
      <c r="B711">
        <v>5</v>
      </c>
      <c r="C711">
        <v>65</v>
      </c>
      <c r="D711" t="str">
        <f>references!G$5</f>
        <v>SiO2(am)</v>
      </c>
      <c r="E711" t="str">
        <f>references_description!G$42</f>
        <v>NaCl</v>
      </c>
      <c r="F711" t="str">
        <f>references_description!H$42</f>
        <v>CaCl2</v>
      </c>
      <c r="H711">
        <v>0.22309000000000001</v>
      </c>
      <c r="I711">
        <v>1.2405900000000001</v>
      </c>
      <c r="K711">
        <v>9.2139999999999995E-4</v>
      </c>
    </row>
    <row r="712" spans="1:11" hidden="1" x14ac:dyDescent="0.35">
      <c r="A712" t="str">
        <f>references_description!B$36</f>
        <v>MEY/WIL2008</v>
      </c>
      <c r="B712">
        <v>6</v>
      </c>
      <c r="C712">
        <v>65</v>
      </c>
      <c r="D712" t="str">
        <f>references!G$5</f>
        <v>SiO2(am)</v>
      </c>
      <c r="E712" t="str">
        <f>references_description!G$42</f>
        <v>NaCl</v>
      </c>
      <c r="F712" t="str">
        <f>references_description!H$42</f>
        <v>CaCl2</v>
      </c>
      <c r="H712">
        <v>0.32734999999999997</v>
      </c>
      <c r="I712">
        <v>1.4854799999999999</v>
      </c>
      <c r="K712">
        <v>6.0313000000000001E-4</v>
      </c>
    </row>
    <row r="713" spans="1:11" hidden="1" x14ac:dyDescent="0.35">
      <c r="A713" t="str">
        <f>references_description!B$36</f>
        <v>MEY/WIL2008</v>
      </c>
      <c r="B713">
        <v>7</v>
      </c>
      <c r="C713">
        <v>65</v>
      </c>
      <c r="D713" t="str">
        <f>references!G$5</f>
        <v>SiO2(am)</v>
      </c>
      <c r="E713" t="str">
        <f>references_description!G$42</f>
        <v>NaCl</v>
      </c>
      <c r="F713" t="str">
        <f>references_description!H$42</f>
        <v>CaCl2</v>
      </c>
      <c r="H713">
        <v>0.12295</v>
      </c>
      <c r="I713">
        <v>1.50116</v>
      </c>
      <c r="K713">
        <v>7.7565000000000002E-4</v>
      </c>
    </row>
    <row r="714" spans="1:11" hidden="1" x14ac:dyDescent="0.35">
      <c r="A714" t="str">
        <f>references_description!B$36</f>
        <v>MEY/WIL2008</v>
      </c>
      <c r="B714">
        <v>8</v>
      </c>
      <c r="C714">
        <v>65</v>
      </c>
      <c r="D714" t="str">
        <f>references!G$5</f>
        <v>SiO2(am)</v>
      </c>
      <c r="E714" t="str">
        <f>references_description!G$42</f>
        <v>NaCl</v>
      </c>
      <c r="F714" t="str">
        <f>references_description!H$42</f>
        <v>CaCl2</v>
      </c>
      <c r="H714">
        <v>0.26433000000000001</v>
      </c>
      <c r="I714">
        <v>1.7522</v>
      </c>
      <c r="K714">
        <v>5.0480999999999996E-4</v>
      </c>
    </row>
    <row r="715" spans="1:11" hidden="1" x14ac:dyDescent="0.35">
      <c r="A715" t="str">
        <f>references_description!B$36</f>
        <v>MEY/WIL2008</v>
      </c>
      <c r="B715">
        <v>9</v>
      </c>
      <c r="C715">
        <v>65</v>
      </c>
      <c r="D715" t="str">
        <f>references!G$5</f>
        <v>SiO2(am)</v>
      </c>
      <c r="E715" t="str">
        <f>references_description!G$42</f>
        <v>NaCl</v>
      </c>
      <c r="F715" t="str">
        <f>references_description!H$42</f>
        <v>CaCl2</v>
      </c>
      <c r="H715">
        <v>0.11253000000000001</v>
      </c>
      <c r="I715">
        <v>2.03945</v>
      </c>
      <c r="K715">
        <v>4.3899999999999999E-4</v>
      </c>
    </row>
    <row r="716" spans="1:11" hidden="1" x14ac:dyDescent="0.35">
      <c r="A716" t="str">
        <f>references_description!B$36</f>
        <v>MEY/WIL2008</v>
      </c>
      <c r="B716">
        <v>10</v>
      </c>
      <c r="C716">
        <v>65</v>
      </c>
      <c r="D716" t="str">
        <f>references!G$5</f>
        <v>SiO2(am)</v>
      </c>
      <c r="E716" t="str">
        <f>references_description!G$42</f>
        <v>NaCl</v>
      </c>
      <c r="F716" t="str">
        <f>references_description!H$42</f>
        <v>CaCl2</v>
      </c>
      <c r="H716">
        <v>0.72496000000000005</v>
      </c>
      <c r="I716">
        <v>0.38873000000000002</v>
      </c>
      <c r="K716">
        <v>1.25687E-3</v>
      </c>
    </row>
    <row r="717" spans="1:11" hidden="1" x14ac:dyDescent="0.35">
      <c r="A717" t="str">
        <f>references_description!B$36</f>
        <v>MEY/WIL2008</v>
      </c>
      <c r="B717">
        <v>11</v>
      </c>
      <c r="C717">
        <v>65</v>
      </c>
      <c r="D717" t="str">
        <f>references!G$5</f>
        <v>SiO2(am)</v>
      </c>
      <c r="E717" t="str">
        <f>references_description!G$42</f>
        <v>NaCl</v>
      </c>
      <c r="F717" t="str">
        <f>references_description!H$42</f>
        <v>CaCl2</v>
      </c>
      <c r="H717">
        <v>0.54368000000000005</v>
      </c>
      <c r="I717">
        <v>0.39590999999999998</v>
      </c>
      <c r="K717">
        <v>1.5063100000000001E-3</v>
      </c>
    </row>
    <row r="718" spans="1:11" hidden="1" x14ac:dyDescent="0.35">
      <c r="A718" t="str">
        <f>references_description!B$36</f>
        <v>MEY/WIL2008</v>
      </c>
      <c r="B718">
        <v>12</v>
      </c>
      <c r="C718">
        <v>65</v>
      </c>
      <c r="D718" t="str">
        <f>references!G$5</f>
        <v>SiO2(am)</v>
      </c>
      <c r="E718" t="str">
        <f>references_description!G$42</f>
        <v>NaCl</v>
      </c>
      <c r="F718" t="str">
        <f>references_description!H$42</f>
        <v>CaCl2</v>
      </c>
      <c r="H718">
        <v>0.37998999999999999</v>
      </c>
      <c r="I718">
        <v>0.32155</v>
      </c>
      <c r="K718">
        <v>1.94159E-3</v>
      </c>
    </row>
    <row r="719" spans="1:11" hidden="1" x14ac:dyDescent="0.35">
      <c r="A719" t="str">
        <f>references_description!B$36</f>
        <v>MEY/WIL2008</v>
      </c>
      <c r="B719">
        <v>13</v>
      </c>
      <c r="C719">
        <v>65</v>
      </c>
      <c r="D719" t="str">
        <f>references!G$5</f>
        <v>SiO2(am)</v>
      </c>
      <c r="E719" t="str">
        <f>references_description!G$42</f>
        <v>NaCl</v>
      </c>
      <c r="F719" t="str">
        <f>references_description!H$42</f>
        <v>CaCl2</v>
      </c>
      <c r="H719">
        <v>0.14374000000000001</v>
      </c>
      <c r="I719">
        <v>0.35403000000000001</v>
      </c>
      <c r="K719">
        <v>2.3763600000000001E-3</v>
      </c>
    </row>
    <row r="720" spans="1:11" hidden="1" x14ac:dyDescent="0.35">
      <c r="A720" t="str">
        <f>references_description!B$36</f>
        <v>MEY/WIL2008</v>
      </c>
      <c r="B720">
        <v>14</v>
      </c>
      <c r="C720">
        <v>65</v>
      </c>
      <c r="D720" t="str">
        <f>references!G$5</f>
        <v>SiO2(am)</v>
      </c>
      <c r="E720" t="str">
        <f>references_description!G$42</f>
        <v>NaCl</v>
      </c>
      <c r="F720" t="str">
        <f>references_description!H$42</f>
        <v>CaCl2</v>
      </c>
      <c r="H720">
        <v>0.64792000000000005</v>
      </c>
      <c r="I720">
        <v>0.57642000000000004</v>
      </c>
      <c r="K720">
        <v>1.0722800000000001E-3</v>
      </c>
    </row>
    <row r="721" spans="1:11" hidden="1" x14ac:dyDescent="0.35">
      <c r="A721" t="str">
        <f>references_description!B$36</f>
        <v>MEY/WIL2008</v>
      </c>
      <c r="B721">
        <v>15</v>
      </c>
      <c r="C721">
        <v>65</v>
      </c>
      <c r="D721" t="str">
        <f>references!G$5</f>
        <v>SiO2(am)</v>
      </c>
      <c r="E721" t="str">
        <f>references_description!G$42</f>
        <v>NaCl</v>
      </c>
      <c r="F721" t="str">
        <f>references_description!H$42</f>
        <v>CaCl2</v>
      </c>
      <c r="H721">
        <v>0.44784000000000002</v>
      </c>
      <c r="I721">
        <v>0.60368999999999995</v>
      </c>
      <c r="K721">
        <v>1.3620699999999999E-3</v>
      </c>
    </row>
    <row r="722" spans="1:11" hidden="1" x14ac:dyDescent="0.35">
      <c r="A722" t="str">
        <f>references_description!B$36</f>
        <v>MEY/WIL2008</v>
      </c>
      <c r="B722">
        <v>16</v>
      </c>
      <c r="C722">
        <v>65</v>
      </c>
      <c r="D722" t="str">
        <f>references!G$5</f>
        <v>SiO2(am)</v>
      </c>
      <c r="E722" t="str">
        <f>references_description!G$42</f>
        <v>NaCl</v>
      </c>
      <c r="F722" t="str">
        <f>references_description!H$42</f>
        <v>CaCl2</v>
      </c>
      <c r="H722">
        <v>0.22883999999999999</v>
      </c>
      <c r="I722">
        <v>0.64019000000000004</v>
      </c>
      <c r="K722">
        <v>1.6771500000000001E-3</v>
      </c>
    </row>
    <row r="723" spans="1:11" hidden="1" x14ac:dyDescent="0.35">
      <c r="A723" t="str">
        <f>references_description!B$36</f>
        <v>MEY/WIL2008</v>
      </c>
      <c r="B723">
        <v>17</v>
      </c>
      <c r="C723">
        <v>65</v>
      </c>
      <c r="D723" t="str">
        <f>references!G$5</f>
        <v>SiO2(am)</v>
      </c>
      <c r="E723" t="str">
        <f>references_description!G$42</f>
        <v>NaCl</v>
      </c>
      <c r="F723" t="str">
        <f>references_description!H$42</f>
        <v>CaCl2</v>
      </c>
      <c r="H723">
        <v>0.53813</v>
      </c>
      <c r="I723">
        <v>0.90314000000000005</v>
      </c>
      <c r="K723">
        <v>9.0479999999999998E-4</v>
      </c>
    </row>
    <row r="724" spans="1:11" hidden="1" x14ac:dyDescent="0.35">
      <c r="A724" t="str">
        <f>references_description!B$36</f>
        <v>MEY/WIL2008</v>
      </c>
      <c r="B724">
        <v>1</v>
      </c>
      <c r="C724">
        <v>65</v>
      </c>
      <c r="D724" t="str">
        <f>references!G$5</f>
        <v>SiO2(am)</v>
      </c>
      <c r="E724" t="str">
        <f>references_description!G$43</f>
        <v>KCl</v>
      </c>
      <c r="F724" t="str">
        <f>references_description!H$43</f>
        <v>CaCl2</v>
      </c>
      <c r="H724">
        <v>0.72109000000000001</v>
      </c>
      <c r="I724">
        <v>0.28805999999999998</v>
      </c>
      <c r="K724">
        <v>1.8656899999999999E-3</v>
      </c>
    </row>
    <row r="725" spans="1:11" hidden="1" x14ac:dyDescent="0.35">
      <c r="A725" t="str">
        <f>references_description!B$36</f>
        <v>MEY/WIL2008</v>
      </c>
      <c r="B725">
        <v>2</v>
      </c>
      <c r="C725">
        <v>65</v>
      </c>
      <c r="D725" t="str">
        <f>references!G$5</f>
        <v>SiO2(am)</v>
      </c>
      <c r="E725" t="str">
        <f>references_description!G$43</f>
        <v>KCl</v>
      </c>
      <c r="F725" t="str">
        <f>references_description!H$43</f>
        <v>CaCl2</v>
      </c>
      <c r="H725">
        <v>0.35441</v>
      </c>
      <c r="I725">
        <v>0.61331000000000002</v>
      </c>
      <c r="K725">
        <v>1.7279400000000001E-3</v>
      </c>
    </row>
    <row r="726" spans="1:11" hidden="1" x14ac:dyDescent="0.35">
      <c r="A726" t="str">
        <f>references_description!B$36</f>
        <v>MEY/WIL2008</v>
      </c>
      <c r="B726">
        <v>3</v>
      </c>
      <c r="C726">
        <v>65</v>
      </c>
      <c r="D726" t="str">
        <f>references!G$5</f>
        <v>SiO2(am)</v>
      </c>
      <c r="E726" t="str">
        <f>references_description!G$43</f>
        <v>KCl</v>
      </c>
      <c r="F726" t="str">
        <f>references_description!H$43</f>
        <v>CaCl2</v>
      </c>
      <c r="H726">
        <v>0.23008999999999999</v>
      </c>
      <c r="I726">
        <v>0.62773999999999996</v>
      </c>
      <c r="K726">
        <v>1.8210100000000001E-3</v>
      </c>
    </row>
    <row r="727" spans="1:11" hidden="1" x14ac:dyDescent="0.35">
      <c r="A727" t="str">
        <f>references_description!B$36</f>
        <v>MEY/WIL2008</v>
      </c>
      <c r="B727">
        <v>4</v>
      </c>
      <c r="C727">
        <v>65</v>
      </c>
      <c r="D727" t="str">
        <f>references!G$5</f>
        <v>SiO2(am)</v>
      </c>
      <c r="E727" t="str">
        <f>references_description!G$43</f>
        <v>KCl</v>
      </c>
      <c r="F727" t="str">
        <f>references_description!H$43</f>
        <v>CaCl2</v>
      </c>
      <c r="H727">
        <v>0.12081</v>
      </c>
      <c r="I727">
        <v>0.67318999999999996</v>
      </c>
      <c r="K727">
        <v>1.8877500000000001E-3</v>
      </c>
    </row>
    <row r="728" spans="1:11" hidden="1" x14ac:dyDescent="0.35">
      <c r="A728" t="str">
        <f>references_description!B$36</f>
        <v>MEY/WIL2008</v>
      </c>
      <c r="B728">
        <v>5</v>
      </c>
      <c r="C728">
        <v>65</v>
      </c>
      <c r="D728" t="str">
        <f>references!G$5</f>
        <v>SiO2(am)</v>
      </c>
      <c r="E728" t="str">
        <f>references_description!G$43</f>
        <v>KCl</v>
      </c>
      <c r="F728" t="str">
        <f>references_description!H$43</f>
        <v>CaCl2</v>
      </c>
      <c r="H728">
        <v>0.42799999999999999</v>
      </c>
      <c r="I728">
        <v>0.89449999999999996</v>
      </c>
      <c r="K728">
        <v>1.19198E-3</v>
      </c>
    </row>
    <row r="729" spans="1:11" hidden="1" x14ac:dyDescent="0.35">
      <c r="A729" t="str">
        <f>references_description!B$36</f>
        <v>MEY/WIL2008</v>
      </c>
      <c r="B729">
        <v>6</v>
      </c>
      <c r="C729">
        <v>65</v>
      </c>
      <c r="D729" t="str">
        <f>references!G$5</f>
        <v>SiO2(am)</v>
      </c>
      <c r="E729" t="str">
        <f>references_description!G$43</f>
        <v>KCl</v>
      </c>
      <c r="F729" t="str">
        <f>references_description!H$43</f>
        <v>CaCl2</v>
      </c>
      <c r="H729">
        <v>0.34178999999999998</v>
      </c>
      <c r="I729">
        <v>0.89632000000000001</v>
      </c>
      <c r="K729">
        <v>1.2703E-3</v>
      </c>
    </row>
    <row r="730" spans="1:11" hidden="1" x14ac:dyDescent="0.35">
      <c r="A730" t="str">
        <f>references_description!B$36</f>
        <v>MEY/WIL2008</v>
      </c>
      <c r="B730">
        <v>7</v>
      </c>
      <c r="C730">
        <v>65</v>
      </c>
      <c r="D730" t="str">
        <f>references!G$5</f>
        <v>SiO2(am)</v>
      </c>
      <c r="E730" t="str">
        <f>references_description!G$43</f>
        <v>KCl</v>
      </c>
      <c r="F730" t="str">
        <f>references_description!H$43</f>
        <v>CaCl2</v>
      </c>
      <c r="H730">
        <v>0.23805999999999999</v>
      </c>
      <c r="I730">
        <v>0.93274999999999997</v>
      </c>
      <c r="K730">
        <v>1.3137800000000001E-3</v>
      </c>
    </row>
    <row r="731" spans="1:11" hidden="1" x14ac:dyDescent="0.35">
      <c r="A731" t="str">
        <f>references_description!B$36</f>
        <v>MEY/WIL2008</v>
      </c>
      <c r="B731">
        <v>8</v>
      </c>
      <c r="C731">
        <v>65</v>
      </c>
      <c r="D731" t="str">
        <f>references!G$5</f>
        <v>SiO2(am)</v>
      </c>
      <c r="E731" t="str">
        <f>references_description!G$43</f>
        <v>KCl</v>
      </c>
      <c r="F731" t="str">
        <f>references_description!H$43</f>
        <v>CaCl2</v>
      </c>
      <c r="H731">
        <v>0.1201</v>
      </c>
      <c r="I731">
        <v>0.94132000000000005</v>
      </c>
      <c r="K731">
        <v>1.4169600000000001E-3</v>
      </c>
    </row>
    <row r="732" spans="1:11" hidden="1" x14ac:dyDescent="0.35">
      <c r="A732" t="str">
        <f>references_description!B$36</f>
        <v>MEY/WIL2008</v>
      </c>
      <c r="B732">
        <v>9</v>
      </c>
      <c r="C732">
        <v>65</v>
      </c>
      <c r="D732" t="str">
        <f>references!G$5</f>
        <v>SiO2(am)</v>
      </c>
      <c r="E732" t="str">
        <f>references_description!G$43</f>
        <v>KCl</v>
      </c>
      <c r="F732" t="str">
        <f>references_description!H$43</f>
        <v>CaCl2</v>
      </c>
      <c r="H732">
        <v>0.33365</v>
      </c>
      <c r="I732">
        <v>1.1790499999999999</v>
      </c>
      <c r="K732">
        <v>9.8313000000000003E-4</v>
      </c>
    </row>
    <row r="733" spans="1:11" hidden="1" x14ac:dyDescent="0.35">
      <c r="A733" t="str">
        <f>references_description!B$36</f>
        <v>MEY/WIL2008</v>
      </c>
      <c r="B733">
        <v>10</v>
      </c>
      <c r="C733">
        <v>65</v>
      </c>
      <c r="D733" t="str">
        <f>references!G$5</f>
        <v>SiO2(am)</v>
      </c>
      <c r="E733" t="str">
        <f>references_description!G$43</f>
        <v>KCl</v>
      </c>
      <c r="F733" t="str">
        <f>references_description!H$43</f>
        <v>CaCl2</v>
      </c>
      <c r="H733">
        <v>0.22034000000000001</v>
      </c>
      <c r="I733">
        <v>1.2216100000000001</v>
      </c>
      <c r="K733">
        <v>1.0202399999999999E-3</v>
      </c>
    </row>
    <row r="734" spans="1:11" hidden="1" x14ac:dyDescent="0.35">
      <c r="A734" t="str">
        <f>references_description!B$36</f>
        <v>MEY/WIL2008</v>
      </c>
      <c r="B734">
        <v>11</v>
      </c>
      <c r="C734">
        <v>65</v>
      </c>
      <c r="D734" t="str">
        <f>references!G$5</f>
        <v>SiO2(am)</v>
      </c>
      <c r="E734" t="str">
        <f>references_description!G$43</f>
        <v>KCl</v>
      </c>
      <c r="F734" t="str">
        <f>references_description!H$43</f>
        <v>CaCl2</v>
      </c>
      <c r="H734">
        <v>0.1346</v>
      </c>
      <c r="I734">
        <v>1.2364599999999999</v>
      </c>
      <c r="K734">
        <v>1.0313200000000001E-3</v>
      </c>
    </row>
    <row r="735" spans="1:11" hidden="1" x14ac:dyDescent="0.35">
      <c r="A735" t="str">
        <f>references_description!B$36</f>
        <v>MEY/WIL2008</v>
      </c>
      <c r="B735">
        <v>12</v>
      </c>
      <c r="C735">
        <v>65</v>
      </c>
      <c r="D735" t="str">
        <f>references!G$5</f>
        <v>SiO2(am)</v>
      </c>
      <c r="E735" t="str">
        <f>references_description!G$43</f>
        <v>KCl</v>
      </c>
      <c r="F735" t="str">
        <f>references_description!H$43</f>
        <v>CaCl2</v>
      </c>
      <c r="H735">
        <v>0.62856000000000001</v>
      </c>
      <c r="I735">
        <v>0.31025000000000003</v>
      </c>
      <c r="K735">
        <v>1.9003100000000001E-3</v>
      </c>
    </row>
    <row r="736" spans="1:11" hidden="1" x14ac:dyDescent="0.35">
      <c r="A736" t="str">
        <f>references_description!B$36</f>
        <v>MEY/WIL2008</v>
      </c>
      <c r="B736">
        <v>13</v>
      </c>
      <c r="C736">
        <v>65</v>
      </c>
      <c r="D736" t="str">
        <f>references!G$5</f>
        <v>SiO2(am)</v>
      </c>
      <c r="E736" t="str">
        <f>references_description!G$43</f>
        <v>KCl</v>
      </c>
      <c r="F736" t="str">
        <f>references_description!H$43</f>
        <v>CaCl2</v>
      </c>
      <c r="H736">
        <v>0.22020000000000001</v>
      </c>
      <c r="I736">
        <v>1.4769699999999999</v>
      </c>
      <c r="K736">
        <v>7.3548999999999999E-4</v>
      </c>
    </row>
    <row r="737" spans="1:11" hidden="1" x14ac:dyDescent="0.35">
      <c r="A737" t="str">
        <f>references_description!B$36</f>
        <v>MEY/WIL2008</v>
      </c>
      <c r="B737">
        <v>14</v>
      </c>
      <c r="C737">
        <v>65</v>
      </c>
      <c r="D737" t="str">
        <f>references!G$5</f>
        <v>SiO2(am)</v>
      </c>
      <c r="E737" t="str">
        <f>references_description!G$43</f>
        <v>KCl</v>
      </c>
      <c r="F737" t="str">
        <f>references_description!H$43</f>
        <v>CaCl2</v>
      </c>
      <c r="H737">
        <v>0.11339</v>
      </c>
      <c r="I737">
        <v>1.8049900000000001</v>
      </c>
      <c r="K737">
        <v>5.6437999999999996E-4</v>
      </c>
    </row>
    <row r="738" spans="1:11" hidden="1" x14ac:dyDescent="0.35">
      <c r="A738" t="str">
        <f>references_description!B$36</f>
        <v>MEY/WIL2008</v>
      </c>
      <c r="B738">
        <v>15</v>
      </c>
      <c r="C738">
        <v>65</v>
      </c>
      <c r="D738" t="str">
        <f>references!G$5</f>
        <v>SiO2(am)</v>
      </c>
      <c r="E738" t="str">
        <f>references_description!G$43</f>
        <v>KCl</v>
      </c>
      <c r="F738" t="str">
        <f>references_description!H$43</f>
        <v>CaCl2</v>
      </c>
      <c r="H738">
        <v>0.54691999999999996</v>
      </c>
      <c r="I738">
        <v>0.30323</v>
      </c>
      <c r="K738">
        <v>2.0301500000000001E-3</v>
      </c>
    </row>
    <row r="739" spans="1:11" hidden="1" x14ac:dyDescent="0.35">
      <c r="A739" t="str">
        <f>references_description!B$36</f>
        <v>MEY/WIL2008</v>
      </c>
      <c r="B739">
        <v>16</v>
      </c>
      <c r="C739">
        <v>65</v>
      </c>
      <c r="D739" t="str">
        <f>references!G$5</f>
        <v>SiO2(am)</v>
      </c>
      <c r="E739" t="str">
        <f>references_description!G$43</f>
        <v>KCl</v>
      </c>
      <c r="F739" t="str">
        <f>references_description!H$43</f>
        <v>CaCl2</v>
      </c>
      <c r="H739">
        <v>0.44729000000000002</v>
      </c>
      <c r="I739">
        <v>0.31403999999999999</v>
      </c>
      <c r="K739">
        <v>1.82106E-3</v>
      </c>
    </row>
    <row r="740" spans="1:11" hidden="1" x14ac:dyDescent="0.35">
      <c r="A740" t="str">
        <f>references_description!B$36</f>
        <v>MEY/WIL2008</v>
      </c>
      <c r="B740">
        <v>17</v>
      </c>
      <c r="C740">
        <v>65</v>
      </c>
      <c r="D740" t="str">
        <f>references!G$5</f>
        <v>SiO2(am)</v>
      </c>
      <c r="E740" t="str">
        <f>references_description!G$43</f>
        <v>KCl</v>
      </c>
      <c r="F740" t="str">
        <f>references_description!H$43</f>
        <v>CaCl2</v>
      </c>
      <c r="H740">
        <v>0.34139999999999998</v>
      </c>
      <c r="I740">
        <v>0.32579999999999998</v>
      </c>
      <c r="K740">
        <v>2.2840600000000001E-3</v>
      </c>
    </row>
    <row r="741" spans="1:11" hidden="1" x14ac:dyDescent="0.35">
      <c r="A741" t="str">
        <f>references_description!B$36</f>
        <v>MEY/WIL2008</v>
      </c>
      <c r="B741">
        <v>18</v>
      </c>
      <c r="C741">
        <v>65</v>
      </c>
      <c r="D741" t="str">
        <f>references!G$5</f>
        <v>SiO2(am)</v>
      </c>
      <c r="E741" t="str">
        <f>references_description!G$43</f>
        <v>KCl</v>
      </c>
      <c r="F741" t="str">
        <f>references_description!H$43</f>
        <v>CaCl2</v>
      </c>
      <c r="H741">
        <v>0.23696999999999999</v>
      </c>
      <c r="I741">
        <v>0.32750000000000001</v>
      </c>
      <c r="K741">
        <v>2.4664700000000001E-3</v>
      </c>
    </row>
    <row r="742" spans="1:11" hidden="1" x14ac:dyDescent="0.35">
      <c r="A742" t="str">
        <f>references_description!B$36</f>
        <v>MEY/WIL2008</v>
      </c>
      <c r="B742">
        <v>19</v>
      </c>
      <c r="C742">
        <v>65</v>
      </c>
      <c r="D742" t="str">
        <f>references!G$5</f>
        <v>SiO2(am)</v>
      </c>
      <c r="E742" t="str">
        <f>references_description!G$43</f>
        <v>KCl</v>
      </c>
      <c r="F742" t="str">
        <f>references_description!H$43</f>
        <v>CaCl2</v>
      </c>
      <c r="H742">
        <v>0.12012</v>
      </c>
      <c r="I742">
        <v>0.32451999999999998</v>
      </c>
      <c r="K742">
        <v>2.6459500000000002E-3</v>
      </c>
    </row>
    <row r="743" spans="1:11" hidden="1" x14ac:dyDescent="0.35">
      <c r="A743" t="str">
        <f>references_description!B$36</f>
        <v>MEY/WIL2008</v>
      </c>
      <c r="B743">
        <v>20</v>
      </c>
      <c r="C743">
        <v>65</v>
      </c>
      <c r="D743" t="str">
        <f>references!G$5</f>
        <v>SiO2(am)</v>
      </c>
      <c r="E743" t="str">
        <f>references_description!G$43</f>
        <v>KCl</v>
      </c>
      <c r="F743" t="str">
        <f>references_description!H$43</f>
        <v>CaCl2</v>
      </c>
      <c r="H743">
        <v>0.53220999999999996</v>
      </c>
      <c r="I743">
        <v>0.59013000000000004</v>
      </c>
      <c r="K743">
        <v>1.5458900000000001E-3</v>
      </c>
    </row>
    <row r="744" spans="1:11" hidden="1" x14ac:dyDescent="0.35">
      <c r="A744" t="str">
        <f>references_description!B$36</f>
        <v>MEY/WIL2008</v>
      </c>
      <c r="B744">
        <v>21</v>
      </c>
      <c r="C744">
        <v>65</v>
      </c>
      <c r="D744" t="str">
        <f>references!G$5</f>
        <v>SiO2(am)</v>
      </c>
      <c r="E744" t="str">
        <f>references_description!G$43</f>
        <v>KCl</v>
      </c>
      <c r="F744" t="str">
        <f>references_description!H$43</f>
        <v>CaCl2</v>
      </c>
      <c r="H744">
        <v>0.43371999999999999</v>
      </c>
      <c r="I744">
        <v>0.60938000000000003</v>
      </c>
      <c r="K744">
        <v>1.62144E-3</v>
      </c>
    </row>
    <row r="745" spans="1:11" hidden="1" x14ac:dyDescent="0.35">
      <c r="A745" t="str">
        <f>references_description!B$36</f>
        <v>MEY/WIL2008</v>
      </c>
      <c r="B745">
        <v>1</v>
      </c>
      <c r="C745">
        <v>85</v>
      </c>
      <c r="D745" t="str">
        <f>references!G$5</f>
        <v>SiO2(am)</v>
      </c>
      <c r="E745" t="str">
        <f>references_description!G$43</f>
        <v>KCl</v>
      </c>
      <c r="F745" t="str">
        <f>references_description!H$43</f>
        <v>CaCl2</v>
      </c>
      <c r="H745">
        <v>0.72109000000000001</v>
      </c>
      <c r="I745">
        <v>0.28805999999999998</v>
      </c>
      <c r="K745">
        <v>2.53054E-3</v>
      </c>
    </row>
    <row r="746" spans="1:11" hidden="1" x14ac:dyDescent="0.35">
      <c r="A746" t="str">
        <f>references_description!B$36</f>
        <v>MEY/WIL2008</v>
      </c>
      <c r="B746">
        <v>2</v>
      </c>
      <c r="C746">
        <v>85</v>
      </c>
      <c r="D746" t="str">
        <f>references!G$5</f>
        <v>SiO2(am)</v>
      </c>
      <c r="E746" t="str">
        <f>references_description!G$43</f>
        <v>KCl</v>
      </c>
      <c r="F746" t="str">
        <f>references_description!H$43</f>
        <v>CaCl2</v>
      </c>
      <c r="H746">
        <v>0.35441</v>
      </c>
      <c r="I746">
        <v>0.61331000000000002</v>
      </c>
      <c r="K746">
        <v>2.26238E-3</v>
      </c>
    </row>
    <row r="747" spans="1:11" hidden="1" x14ac:dyDescent="0.35">
      <c r="A747" t="str">
        <f>references_description!B$36</f>
        <v>MEY/WIL2008</v>
      </c>
      <c r="B747">
        <v>3</v>
      </c>
      <c r="C747">
        <v>85</v>
      </c>
      <c r="D747" t="str">
        <f>references!G$5</f>
        <v>SiO2(am)</v>
      </c>
      <c r="E747" t="str">
        <f>references_description!G$43</f>
        <v>KCl</v>
      </c>
      <c r="F747" t="str">
        <f>references_description!H$43</f>
        <v>CaCl2</v>
      </c>
      <c r="H747">
        <v>0.23008999999999999</v>
      </c>
      <c r="I747">
        <v>0.62773999999999996</v>
      </c>
      <c r="K747">
        <v>2.4645100000000001E-3</v>
      </c>
    </row>
    <row r="748" spans="1:11" hidden="1" x14ac:dyDescent="0.35">
      <c r="A748" t="str">
        <f>references_description!B$36</f>
        <v>MEY/WIL2008</v>
      </c>
      <c r="B748">
        <v>4</v>
      </c>
      <c r="C748">
        <v>85</v>
      </c>
      <c r="D748" t="str">
        <f>references!G$5</f>
        <v>SiO2(am)</v>
      </c>
      <c r="E748" t="str">
        <f>references_description!G$43</f>
        <v>KCl</v>
      </c>
      <c r="F748" t="str">
        <f>references_description!H$43</f>
        <v>CaCl2</v>
      </c>
      <c r="H748">
        <v>0.12081</v>
      </c>
      <c r="I748">
        <v>0.67318999999999996</v>
      </c>
      <c r="K748">
        <v>2.5452600000000001E-3</v>
      </c>
    </row>
    <row r="749" spans="1:11" hidden="1" x14ac:dyDescent="0.35">
      <c r="A749" t="str">
        <f>references_description!B$36</f>
        <v>MEY/WIL2008</v>
      </c>
      <c r="B749">
        <v>5</v>
      </c>
      <c r="C749">
        <v>85</v>
      </c>
      <c r="D749" t="str">
        <f>references!G$5</f>
        <v>SiO2(am)</v>
      </c>
      <c r="E749" t="str">
        <f>references_description!G$43</f>
        <v>KCl</v>
      </c>
      <c r="F749" t="str">
        <f>references_description!H$43</f>
        <v>CaCl2</v>
      </c>
      <c r="H749">
        <v>0.42799999999999999</v>
      </c>
      <c r="I749">
        <v>0.89449999999999996</v>
      </c>
      <c r="K749">
        <v>1.5760399999999999E-3</v>
      </c>
    </row>
    <row r="750" spans="1:11" hidden="1" x14ac:dyDescent="0.35">
      <c r="A750" t="str">
        <f>references_description!B$36</f>
        <v>MEY/WIL2008</v>
      </c>
      <c r="B750">
        <v>6</v>
      </c>
      <c r="C750">
        <v>85</v>
      </c>
      <c r="D750" t="str">
        <f>references!G$5</f>
        <v>SiO2(am)</v>
      </c>
      <c r="E750" t="str">
        <f>references_description!G$43</f>
        <v>KCl</v>
      </c>
      <c r="F750" t="str">
        <f>references_description!H$43</f>
        <v>CaCl2</v>
      </c>
      <c r="H750">
        <v>0.34178999999999998</v>
      </c>
      <c r="I750">
        <v>0.89632000000000001</v>
      </c>
      <c r="K750">
        <v>1.67242E-3</v>
      </c>
    </row>
    <row r="751" spans="1:11" hidden="1" x14ac:dyDescent="0.35">
      <c r="A751" t="str">
        <f>references_description!B$36</f>
        <v>MEY/WIL2008</v>
      </c>
      <c r="B751">
        <v>7</v>
      </c>
      <c r="C751">
        <v>85</v>
      </c>
      <c r="D751" t="str">
        <f>references!G$5</f>
        <v>SiO2(am)</v>
      </c>
      <c r="E751" t="str">
        <f>references_description!G$43</f>
        <v>KCl</v>
      </c>
      <c r="F751" t="str">
        <f>references_description!H$43</f>
        <v>CaCl2</v>
      </c>
      <c r="H751">
        <v>0.23805999999999999</v>
      </c>
      <c r="I751">
        <v>0.93274999999999997</v>
      </c>
      <c r="K751">
        <v>1.78703E-3</v>
      </c>
    </row>
    <row r="752" spans="1:11" hidden="1" x14ac:dyDescent="0.35">
      <c r="A752" t="str">
        <f>references_description!B$36</f>
        <v>MEY/WIL2008</v>
      </c>
      <c r="B752">
        <v>8</v>
      </c>
      <c r="C752">
        <v>85</v>
      </c>
      <c r="D752" t="str">
        <f>references!G$5</f>
        <v>SiO2(am)</v>
      </c>
      <c r="E752" t="str">
        <f>references_description!G$43</f>
        <v>KCl</v>
      </c>
      <c r="F752" t="str">
        <f>references_description!H$43</f>
        <v>CaCl2</v>
      </c>
      <c r="H752">
        <v>0.1201</v>
      </c>
      <c r="I752">
        <v>0.94132000000000005</v>
      </c>
      <c r="K752">
        <v>1.90675E-3</v>
      </c>
    </row>
    <row r="753" spans="1:11" hidden="1" x14ac:dyDescent="0.35">
      <c r="A753" t="str">
        <f>references_description!B$36</f>
        <v>MEY/WIL2008</v>
      </c>
      <c r="B753">
        <v>9</v>
      </c>
      <c r="C753">
        <v>85</v>
      </c>
      <c r="D753" t="str">
        <f>references!G$5</f>
        <v>SiO2(am)</v>
      </c>
      <c r="E753" t="str">
        <f>references_description!G$43</f>
        <v>KCl</v>
      </c>
      <c r="F753" t="str">
        <f>references_description!H$43</f>
        <v>CaCl2</v>
      </c>
      <c r="H753">
        <v>0.33365</v>
      </c>
      <c r="I753">
        <v>1.1790499999999999</v>
      </c>
      <c r="K753">
        <v>1.2858399999999999E-3</v>
      </c>
    </row>
    <row r="754" spans="1:11" hidden="1" x14ac:dyDescent="0.35">
      <c r="A754" t="str">
        <f>references_description!B$36</f>
        <v>MEY/WIL2008</v>
      </c>
      <c r="B754">
        <v>10</v>
      </c>
      <c r="C754">
        <v>85</v>
      </c>
      <c r="D754" t="str">
        <f>references!G$5</f>
        <v>SiO2(am)</v>
      </c>
      <c r="E754" t="str">
        <f>references_description!G$43</f>
        <v>KCl</v>
      </c>
      <c r="F754" t="str">
        <f>references_description!H$43</f>
        <v>CaCl2</v>
      </c>
      <c r="H754">
        <v>0.22034000000000001</v>
      </c>
      <c r="I754">
        <v>1.2216100000000001</v>
      </c>
      <c r="K754">
        <v>1.31039E-3</v>
      </c>
    </row>
    <row r="755" spans="1:11" hidden="1" x14ac:dyDescent="0.35">
      <c r="A755" t="str">
        <f>references_description!B$36</f>
        <v>MEY/WIL2008</v>
      </c>
      <c r="B755">
        <v>11</v>
      </c>
      <c r="C755">
        <v>85</v>
      </c>
      <c r="D755" t="str">
        <f>references!G$5</f>
        <v>SiO2(am)</v>
      </c>
      <c r="E755" t="str">
        <f>references_description!G$43</f>
        <v>KCl</v>
      </c>
      <c r="F755" t="str">
        <f>references_description!H$43</f>
        <v>CaCl2</v>
      </c>
      <c r="H755">
        <v>0.1346</v>
      </c>
      <c r="I755">
        <v>1.2364599999999999</v>
      </c>
      <c r="K755">
        <v>1.37809E-3</v>
      </c>
    </row>
    <row r="756" spans="1:11" hidden="1" x14ac:dyDescent="0.35">
      <c r="A756" t="str">
        <f>references_description!B$36</f>
        <v>MEY/WIL2008</v>
      </c>
      <c r="B756">
        <v>12</v>
      </c>
      <c r="C756">
        <v>85</v>
      </c>
      <c r="D756" t="str">
        <f>references!G$5</f>
        <v>SiO2(am)</v>
      </c>
      <c r="E756" t="str">
        <f>references_description!G$43</f>
        <v>KCl</v>
      </c>
      <c r="F756" t="str">
        <f>references_description!H$43</f>
        <v>CaCl2</v>
      </c>
      <c r="H756">
        <v>0.62856000000000001</v>
      </c>
      <c r="I756">
        <v>0.31025000000000003</v>
      </c>
      <c r="K756">
        <v>2.6204000000000002E-3</v>
      </c>
    </row>
    <row r="757" spans="1:11" hidden="1" x14ac:dyDescent="0.35">
      <c r="A757" t="str">
        <f>references_description!B$36</f>
        <v>MEY/WIL2008</v>
      </c>
      <c r="B757">
        <v>13</v>
      </c>
      <c r="C757">
        <v>85</v>
      </c>
      <c r="D757" t="str">
        <f>references!G$5</f>
        <v>SiO2(am)</v>
      </c>
      <c r="E757" t="str">
        <f>references_description!G$43</f>
        <v>KCl</v>
      </c>
      <c r="F757" t="str">
        <f>references_description!H$43</f>
        <v>CaCl2</v>
      </c>
      <c r="H757">
        <v>0.22020000000000001</v>
      </c>
      <c r="I757">
        <v>1.4769699999999999</v>
      </c>
      <c r="K757">
        <v>9.8879000000000002E-4</v>
      </c>
    </row>
    <row r="758" spans="1:11" hidden="1" x14ac:dyDescent="0.35">
      <c r="A758" t="str">
        <f>references_description!B$36</f>
        <v>MEY/WIL2008</v>
      </c>
      <c r="B758">
        <v>14</v>
      </c>
      <c r="C758">
        <v>85</v>
      </c>
      <c r="D758" t="str">
        <f>references!G$5</f>
        <v>SiO2(am)</v>
      </c>
      <c r="E758" t="str">
        <f>references_description!G$43</f>
        <v>KCl</v>
      </c>
      <c r="F758" t="str">
        <f>references_description!H$43</f>
        <v>CaCl2</v>
      </c>
      <c r="H758">
        <v>0.11339</v>
      </c>
      <c r="I758">
        <v>1.8049900000000001</v>
      </c>
      <c r="K758">
        <v>7.4837999999999999E-4</v>
      </c>
    </row>
    <row r="759" spans="1:11" hidden="1" x14ac:dyDescent="0.35">
      <c r="A759" t="str">
        <f>references_description!B$36</f>
        <v>MEY/WIL2008</v>
      </c>
      <c r="B759">
        <v>15</v>
      </c>
      <c r="C759">
        <v>85</v>
      </c>
      <c r="D759" t="str">
        <f>references!G$5</f>
        <v>SiO2(am)</v>
      </c>
      <c r="E759" t="str">
        <f>references_description!G$43</f>
        <v>KCl</v>
      </c>
      <c r="F759" t="str">
        <f>references_description!H$43</f>
        <v>CaCl2</v>
      </c>
      <c r="H759">
        <v>0.54691999999999996</v>
      </c>
      <c r="I759">
        <v>0.30323</v>
      </c>
      <c r="K759">
        <v>2.7783E-3</v>
      </c>
    </row>
    <row r="760" spans="1:11" hidden="1" x14ac:dyDescent="0.35">
      <c r="A760" t="str">
        <f>references_description!B$36</f>
        <v>MEY/WIL2008</v>
      </c>
      <c r="B760">
        <v>16</v>
      </c>
      <c r="C760">
        <v>85</v>
      </c>
      <c r="D760" t="str">
        <f>references!G$5</f>
        <v>SiO2(am)</v>
      </c>
      <c r="E760" t="str">
        <f>references_description!G$43</f>
        <v>KCl</v>
      </c>
      <c r="F760" t="str">
        <f>references_description!H$43</f>
        <v>CaCl2</v>
      </c>
      <c r="H760">
        <v>0.44729000000000002</v>
      </c>
      <c r="I760">
        <v>0.31403999999999999</v>
      </c>
      <c r="K760">
        <v>2.96722E-3</v>
      </c>
    </row>
    <row r="761" spans="1:11" hidden="1" x14ac:dyDescent="0.35">
      <c r="A761" t="str">
        <f>references_description!B$36</f>
        <v>MEY/WIL2008</v>
      </c>
      <c r="B761">
        <v>17</v>
      </c>
      <c r="C761">
        <v>85</v>
      </c>
      <c r="D761" t="str">
        <f>references!G$5</f>
        <v>SiO2(am)</v>
      </c>
      <c r="E761" t="str">
        <f>references_description!G$43</f>
        <v>KCl</v>
      </c>
      <c r="F761" t="str">
        <f>references_description!H$43</f>
        <v>CaCl2</v>
      </c>
      <c r="H761">
        <v>0.34139999999999998</v>
      </c>
      <c r="I761">
        <v>0.32579999999999998</v>
      </c>
      <c r="K761">
        <v>3.1187599999999999E-3</v>
      </c>
    </row>
    <row r="762" spans="1:11" hidden="1" x14ac:dyDescent="0.35">
      <c r="A762" t="str">
        <f>references_description!B$36</f>
        <v>MEY/WIL2008</v>
      </c>
      <c r="B762">
        <v>18</v>
      </c>
      <c r="C762">
        <v>85</v>
      </c>
      <c r="D762" t="str">
        <f>references!G$5</f>
        <v>SiO2(am)</v>
      </c>
      <c r="E762" t="str">
        <f>references_description!G$43</f>
        <v>KCl</v>
      </c>
      <c r="F762" t="str">
        <f>references_description!H$43</f>
        <v>CaCl2</v>
      </c>
      <c r="H762">
        <v>0.23696999999999999</v>
      </c>
      <c r="I762">
        <v>0.32750000000000001</v>
      </c>
      <c r="K762">
        <v>3.2536000000000002E-3</v>
      </c>
    </row>
    <row r="763" spans="1:11" hidden="1" x14ac:dyDescent="0.35">
      <c r="A763" t="str">
        <f>references_description!B$36</f>
        <v>MEY/WIL2008</v>
      </c>
      <c r="B763">
        <v>19</v>
      </c>
      <c r="C763">
        <v>85</v>
      </c>
      <c r="D763" t="str">
        <f>references!G$5</f>
        <v>SiO2(am)</v>
      </c>
      <c r="E763" t="str">
        <f>references_description!G$43</f>
        <v>KCl</v>
      </c>
      <c r="F763" t="str">
        <f>references_description!H$43</f>
        <v>CaCl2</v>
      </c>
      <c r="H763">
        <v>0.12012</v>
      </c>
      <c r="I763">
        <v>0.32451999999999998</v>
      </c>
      <c r="K763">
        <v>3.3897599999999999E-3</v>
      </c>
    </row>
    <row r="764" spans="1:11" hidden="1" x14ac:dyDescent="0.35">
      <c r="A764" t="str">
        <f>references_description!B$36</f>
        <v>MEY/WIL2008</v>
      </c>
      <c r="B764">
        <v>20</v>
      </c>
      <c r="C764">
        <v>85</v>
      </c>
      <c r="D764" t="str">
        <f>references!G$5</f>
        <v>SiO2(am)</v>
      </c>
      <c r="E764" t="str">
        <f>references_description!G$43</f>
        <v>KCl</v>
      </c>
      <c r="F764" t="str">
        <f>references_description!H$43</f>
        <v>CaCl2</v>
      </c>
      <c r="H764">
        <v>0.53220999999999996</v>
      </c>
      <c r="I764">
        <v>0.59013000000000004</v>
      </c>
      <c r="K764">
        <v>2.0311600000000002E-3</v>
      </c>
    </row>
    <row r="765" spans="1:11" hidden="1" x14ac:dyDescent="0.35">
      <c r="A765" t="str">
        <f>references_description!B$36</f>
        <v>MEY/WIL2008</v>
      </c>
      <c r="B765">
        <v>21</v>
      </c>
      <c r="C765">
        <v>85</v>
      </c>
      <c r="D765" t="str">
        <f>references!G$5</f>
        <v>SiO2(am)</v>
      </c>
      <c r="E765" t="str">
        <f>references_description!G$43</f>
        <v>KCl</v>
      </c>
      <c r="F765" t="str">
        <f>references_description!H$43</f>
        <v>CaCl2</v>
      </c>
      <c r="H765">
        <v>0.43371999999999999</v>
      </c>
      <c r="I765">
        <v>0.60938000000000003</v>
      </c>
      <c r="K765">
        <v>2.1781000000000001E-3</v>
      </c>
    </row>
    <row r="766" spans="1:11" hidden="1" x14ac:dyDescent="0.35">
      <c r="A766" t="str">
        <f>references_description!B$36</f>
        <v>MEY/WIL2008</v>
      </c>
      <c r="B766">
        <v>1</v>
      </c>
      <c r="C766">
        <v>85</v>
      </c>
      <c r="D766" t="str">
        <f>references!G$5</f>
        <v>SiO2(am)</v>
      </c>
      <c r="E766" t="str">
        <f>references_description!G$42</f>
        <v>NaCl</v>
      </c>
      <c r="F766" t="str">
        <f>references_description!H$42</f>
        <v>CaCl2</v>
      </c>
      <c r="H766">
        <v>0.93301000000000001</v>
      </c>
      <c r="I766">
        <v>0.28267999999999999</v>
      </c>
      <c r="K766">
        <v>2.4389099999999999E-3</v>
      </c>
    </row>
    <row r="767" spans="1:11" hidden="1" x14ac:dyDescent="0.35">
      <c r="A767" t="str">
        <f>references_description!B$36</f>
        <v>MEY/WIL2008</v>
      </c>
      <c r="B767">
        <v>2</v>
      </c>
      <c r="C767">
        <v>85</v>
      </c>
      <c r="D767" t="str">
        <f>references!G$5</f>
        <v>SiO2(am)</v>
      </c>
      <c r="E767" t="str">
        <f>references_description!G$42</f>
        <v>NaCl</v>
      </c>
      <c r="F767" t="str">
        <f>references_description!H$42</f>
        <v>CaCl2</v>
      </c>
      <c r="H767">
        <v>0.33784999999999998</v>
      </c>
      <c r="I767">
        <v>0.92093000000000003</v>
      </c>
      <c r="K767">
        <v>2.0756500000000001E-3</v>
      </c>
    </row>
    <row r="768" spans="1:11" hidden="1" x14ac:dyDescent="0.35">
      <c r="A768" t="str">
        <f>references_description!B$36</f>
        <v>MEY/WIL2008</v>
      </c>
      <c r="B768">
        <v>3</v>
      </c>
      <c r="C768">
        <v>85</v>
      </c>
      <c r="D768" t="str">
        <f>references!G$5</f>
        <v>SiO2(am)</v>
      </c>
      <c r="E768" t="str">
        <f>references_description!G$42</f>
        <v>NaCl</v>
      </c>
      <c r="F768" t="str">
        <f>references_description!H$42</f>
        <v>CaCl2</v>
      </c>
      <c r="H768">
        <v>0.11822000000000001</v>
      </c>
      <c r="I768">
        <v>0.95299999999999996</v>
      </c>
      <c r="K768">
        <v>2.5410099999999998E-3</v>
      </c>
    </row>
    <row r="769" spans="1:11" hidden="1" x14ac:dyDescent="0.35">
      <c r="A769" t="str">
        <f>references_description!B$36</f>
        <v>MEY/WIL2008</v>
      </c>
      <c r="B769">
        <v>4</v>
      </c>
      <c r="C769">
        <v>85</v>
      </c>
      <c r="D769" t="str">
        <f>references!G$5</f>
        <v>SiO2(am)</v>
      </c>
      <c r="E769" t="str">
        <f>references_description!G$42</f>
        <v>NaCl</v>
      </c>
      <c r="F769" t="str">
        <f>references_description!H$42</f>
        <v>CaCl2</v>
      </c>
      <c r="H769">
        <v>0.42609000000000002</v>
      </c>
      <c r="I769">
        <v>1.1865300000000001</v>
      </c>
      <c r="K769">
        <v>2.9376000000000001E-4</v>
      </c>
    </row>
    <row r="770" spans="1:11" hidden="1" x14ac:dyDescent="0.35">
      <c r="A770" t="str">
        <f>references_description!B$36</f>
        <v>MEY/WIL2008</v>
      </c>
      <c r="B770">
        <v>5</v>
      </c>
      <c r="C770">
        <v>85</v>
      </c>
      <c r="D770" t="str">
        <f>references!G$5</f>
        <v>SiO2(am)</v>
      </c>
      <c r="E770" t="str">
        <f>references_description!G$42</f>
        <v>NaCl</v>
      </c>
      <c r="F770" t="str">
        <f>references_description!H$42</f>
        <v>CaCl2</v>
      </c>
      <c r="H770">
        <v>0.22309000000000001</v>
      </c>
      <c r="I770">
        <v>1.2405900000000001</v>
      </c>
      <c r="K770">
        <v>6.4356000000000005E-4</v>
      </c>
    </row>
    <row r="771" spans="1:11" hidden="1" x14ac:dyDescent="0.35">
      <c r="A771" t="str">
        <f>references_description!B$36</f>
        <v>MEY/WIL2008</v>
      </c>
      <c r="B771">
        <v>6</v>
      </c>
      <c r="C771">
        <v>85</v>
      </c>
      <c r="D771" t="str">
        <f>references!G$5</f>
        <v>SiO2(am)</v>
      </c>
      <c r="E771" t="str">
        <f>references_description!G$42</f>
        <v>NaCl</v>
      </c>
      <c r="F771" t="str">
        <f>references_description!H$42</f>
        <v>CaCl2</v>
      </c>
      <c r="H771">
        <v>0.32734999999999997</v>
      </c>
      <c r="I771">
        <v>1.4854799999999999</v>
      </c>
      <c r="K771">
        <v>1.3463E-4</v>
      </c>
    </row>
    <row r="772" spans="1:11" hidden="1" x14ac:dyDescent="0.35">
      <c r="A772" t="str">
        <f>references_description!B$36</f>
        <v>MEY/WIL2008</v>
      </c>
      <c r="B772">
        <v>7</v>
      </c>
      <c r="C772">
        <v>85</v>
      </c>
      <c r="D772" t="str">
        <f>references!G$5</f>
        <v>SiO2(am)</v>
      </c>
      <c r="E772" t="str">
        <f>references_description!G$42</f>
        <v>NaCl</v>
      </c>
      <c r="F772" t="str">
        <f>references_description!H$42</f>
        <v>CaCl2</v>
      </c>
      <c r="H772">
        <v>0.12295</v>
      </c>
      <c r="I772">
        <v>1.50116</v>
      </c>
      <c r="K772">
        <v>3.5000999999999999E-4</v>
      </c>
    </row>
    <row r="773" spans="1:11" hidden="1" x14ac:dyDescent="0.35">
      <c r="A773" t="str">
        <f>references_description!B$36</f>
        <v>MEY/WIL2008</v>
      </c>
      <c r="B773">
        <v>8</v>
      </c>
      <c r="C773">
        <v>85</v>
      </c>
      <c r="D773" t="str">
        <f>references!G$5</f>
        <v>SiO2(am)</v>
      </c>
      <c r="E773" t="str">
        <f>references_description!G$42</f>
        <v>NaCl</v>
      </c>
      <c r="F773" t="str">
        <f>references_description!H$42</f>
        <v>CaCl2</v>
      </c>
      <c r="H773">
        <v>0.26433000000000001</v>
      </c>
      <c r="I773">
        <v>1.7522</v>
      </c>
      <c r="K773">
        <v>9.2093999999999997E-4</v>
      </c>
    </row>
    <row r="774" spans="1:11" hidden="1" x14ac:dyDescent="0.35">
      <c r="A774" t="str">
        <f>references_description!B$36</f>
        <v>MEY/WIL2008</v>
      </c>
      <c r="B774">
        <v>9</v>
      </c>
      <c r="C774">
        <v>85</v>
      </c>
      <c r="D774" t="str">
        <f>references!G$5</f>
        <v>SiO2(am)</v>
      </c>
      <c r="E774" t="str">
        <f>references_description!G$42</f>
        <v>NaCl</v>
      </c>
      <c r="F774" t="str">
        <f>references_description!H$42</f>
        <v>CaCl2</v>
      </c>
      <c r="H774">
        <v>0.11253000000000001</v>
      </c>
      <c r="I774">
        <v>2.03945</v>
      </c>
      <c r="K774">
        <v>7.4372999999999996E-4</v>
      </c>
    </row>
    <row r="775" spans="1:11" hidden="1" x14ac:dyDescent="0.35">
      <c r="A775" t="str">
        <f>references_description!B$36</f>
        <v>MEY/WIL2008</v>
      </c>
      <c r="B775">
        <v>10</v>
      </c>
      <c r="C775">
        <v>85</v>
      </c>
      <c r="D775" t="str">
        <f>references!G$5</f>
        <v>SiO2(am)</v>
      </c>
      <c r="E775" t="str">
        <f>references_description!G$42</f>
        <v>NaCl</v>
      </c>
      <c r="F775" t="str">
        <f>references_description!H$42</f>
        <v>CaCl2</v>
      </c>
      <c r="H775">
        <v>0.72496000000000005</v>
      </c>
      <c r="I775">
        <v>0.38873000000000002</v>
      </c>
      <c r="K775">
        <v>2.8989100000000002E-3</v>
      </c>
    </row>
    <row r="776" spans="1:11" hidden="1" x14ac:dyDescent="0.35">
      <c r="A776" t="str">
        <f>references_description!B$36</f>
        <v>MEY/WIL2008</v>
      </c>
      <c r="B776">
        <v>11</v>
      </c>
      <c r="C776">
        <v>85</v>
      </c>
      <c r="D776" t="str">
        <f>references!G$5</f>
        <v>SiO2(am)</v>
      </c>
      <c r="E776" t="str">
        <f>references_description!G$42</f>
        <v>NaCl</v>
      </c>
      <c r="F776" t="str">
        <f>references_description!H$42</f>
        <v>CaCl2</v>
      </c>
      <c r="H776">
        <v>0.54368000000000005</v>
      </c>
      <c r="I776">
        <v>0.39590999999999998</v>
      </c>
      <c r="K776">
        <v>3.49308E-3</v>
      </c>
    </row>
    <row r="777" spans="1:11" hidden="1" x14ac:dyDescent="0.35">
      <c r="A777" t="str">
        <f>references_description!B$36</f>
        <v>MEY/WIL2008</v>
      </c>
      <c r="B777">
        <v>12</v>
      </c>
      <c r="C777">
        <v>85</v>
      </c>
      <c r="D777" t="str">
        <f>references!G$5</f>
        <v>SiO2(am)</v>
      </c>
      <c r="E777" t="str">
        <f>references_description!G$42</f>
        <v>NaCl</v>
      </c>
      <c r="F777" t="str">
        <f>references_description!H$42</f>
        <v>CaCl2</v>
      </c>
      <c r="H777">
        <v>0.37998999999999999</v>
      </c>
      <c r="I777">
        <v>0.32155</v>
      </c>
      <c r="K777">
        <v>4.2006999999999999E-3</v>
      </c>
    </row>
    <row r="778" spans="1:11" hidden="1" x14ac:dyDescent="0.35">
      <c r="A778" t="str">
        <f>references_description!B$36</f>
        <v>MEY/WIL2008</v>
      </c>
      <c r="B778">
        <v>13</v>
      </c>
      <c r="C778">
        <v>85</v>
      </c>
      <c r="D778" t="str">
        <f>references!G$5</f>
        <v>SiO2(am)</v>
      </c>
      <c r="E778" t="str">
        <f>references_description!G$42</f>
        <v>NaCl</v>
      </c>
      <c r="F778" t="str">
        <f>references_description!H$42</f>
        <v>CaCl2</v>
      </c>
      <c r="H778">
        <v>0.14374000000000001</v>
      </c>
      <c r="I778">
        <v>0.35403000000000001</v>
      </c>
      <c r="K778">
        <v>5.2524700000000004E-3</v>
      </c>
    </row>
    <row r="779" spans="1:11" hidden="1" x14ac:dyDescent="0.35">
      <c r="A779" t="str">
        <f>references_description!B$36</f>
        <v>MEY/WIL2008</v>
      </c>
      <c r="B779">
        <v>14</v>
      </c>
      <c r="C779">
        <v>85</v>
      </c>
      <c r="D779" t="str">
        <f>references!G$5</f>
        <v>SiO2(am)</v>
      </c>
      <c r="E779" t="str">
        <f>references_description!G$42</f>
        <v>NaCl</v>
      </c>
      <c r="F779" t="str">
        <f>references_description!H$42</f>
        <v>CaCl2</v>
      </c>
      <c r="H779">
        <v>0.64792000000000005</v>
      </c>
      <c r="I779">
        <v>0.57642000000000004</v>
      </c>
      <c r="K779">
        <v>2.3666500000000001E-3</v>
      </c>
    </row>
    <row r="780" spans="1:11" hidden="1" x14ac:dyDescent="0.35">
      <c r="A780" t="str">
        <f>references_description!B$36</f>
        <v>MEY/WIL2008</v>
      </c>
      <c r="B780">
        <v>15</v>
      </c>
      <c r="C780">
        <v>85</v>
      </c>
      <c r="D780" t="str">
        <f>references!G$5</f>
        <v>SiO2(am)</v>
      </c>
      <c r="E780" t="str">
        <f>references_description!G$42</f>
        <v>NaCl</v>
      </c>
      <c r="F780" t="str">
        <f>references_description!H$42</f>
        <v>CaCl2</v>
      </c>
      <c r="H780">
        <v>0.44784000000000002</v>
      </c>
      <c r="I780">
        <v>0.60368999999999995</v>
      </c>
      <c r="K780">
        <v>2.8470100000000001E-3</v>
      </c>
    </row>
    <row r="781" spans="1:11" hidden="1" x14ac:dyDescent="0.35">
      <c r="A781" t="str">
        <f>references_description!B$36</f>
        <v>MEY/WIL2008</v>
      </c>
      <c r="B781">
        <v>16</v>
      </c>
      <c r="C781">
        <v>85</v>
      </c>
      <c r="D781" t="str">
        <f>references!G$5</f>
        <v>SiO2(am)</v>
      </c>
      <c r="E781" t="str">
        <f>references_description!G$42</f>
        <v>NaCl</v>
      </c>
      <c r="F781" t="str">
        <f>references_description!H$42</f>
        <v>CaCl2</v>
      </c>
      <c r="H781">
        <v>0.22883999999999999</v>
      </c>
      <c r="I781">
        <v>0.64019000000000004</v>
      </c>
      <c r="K781">
        <v>3.64066E-3</v>
      </c>
    </row>
    <row r="782" spans="1:11" hidden="1" x14ac:dyDescent="0.35">
      <c r="A782" t="str">
        <f>references_description!B$36</f>
        <v>MEY/WIL2008</v>
      </c>
      <c r="B782">
        <v>17</v>
      </c>
      <c r="C782">
        <v>85</v>
      </c>
      <c r="D782" t="str">
        <f>references!G$5</f>
        <v>SiO2(am)</v>
      </c>
      <c r="E782" t="str">
        <f>references_description!G$42</f>
        <v>NaCl</v>
      </c>
      <c r="F782" t="str">
        <f>references_description!H$42</f>
        <v>CaCl2</v>
      </c>
      <c r="H782">
        <v>0.53813</v>
      </c>
      <c r="I782">
        <v>0.90314000000000005</v>
      </c>
      <c r="K782">
        <v>2.0042100000000002E-3</v>
      </c>
    </row>
    <row r="783" spans="1:11" hidden="1" x14ac:dyDescent="0.35">
      <c r="A783" t="str">
        <f>references_description!B$36</f>
        <v>MEY/WIL2008</v>
      </c>
      <c r="B783">
        <v>1</v>
      </c>
      <c r="C783">
        <v>85</v>
      </c>
      <c r="D783" t="str">
        <f>references!G$5</f>
        <v>SiO2(am)</v>
      </c>
      <c r="E783" t="str">
        <f>references_description!G$44</f>
        <v>NaCl</v>
      </c>
      <c r="F783" t="str">
        <f>references_description!H$44</f>
        <v>KCl</v>
      </c>
      <c r="H783">
        <v>0.83942000000000005</v>
      </c>
      <c r="I783">
        <v>0.11475</v>
      </c>
      <c r="K783">
        <v>2.1982999999999998E-3</v>
      </c>
    </row>
    <row r="784" spans="1:11" hidden="1" x14ac:dyDescent="0.35">
      <c r="A784" t="str">
        <f>references_description!B$36</f>
        <v>MEY/WIL2008</v>
      </c>
      <c r="B784">
        <v>2</v>
      </c>
      <c r="C784">
        <v>85</v>
      </c>
      <c r="D784" t="str">
        <f>references!G$5</f>
        <v>SiO2(am)</v>
      </c>
      <c r="E784" t="str">
        <f>references_description!G$44</f>
        <v>NaCl</v>
      </c>
      <c r="F784" t="str">
        <f>references_description!H$44</f>
        <v>KCl</v>
      </c>
      <c r="H784">
        <v>0.65541000000000005</v>
      </c>
      <c r="I784">
        <v>0.10825</v>
      </c>
      <c r="K784">
        <v>2.3962599999999999E-3</v>
      </c>
    </row>
    <row r="785" spans="1:11" hidden="1" x14ac:dyDescent="0.35">
      <c r="A785" t="str">
        <f>references_description!B$36</f>
        <v>MEY/WIL2008</v>
      </c>
      <c r="B785">
        <v>3</v>
      </c>
      <c r="C785">
        <v>85</v>
      </c>
      <c r="D785" t="str">
        <f>references!G$5</f>
        <v>SiO2(am)</v>
      </c>
      <c r="E785" t="str">
        <f>references_description!G$44</f>
        <v>NaCl</v>
      </c>
      <c r="F785" t="str">
        <f>references_description!H$44</f>
        <v>KCl</v>
      </c>
      <c r="H785">
        <v>0.45222000000000001</v>
      </c>
      <c r="I785">
        <v>0.11259</v>
      </c>
      <c r="K785">
        <v>2.9635500000000001E-3</v>
      </c>
    </row>
    <row r="786" spans="1:11" hidden="1" x14ac:dyDescent="0.35">
      <c r="A786" t="str">
        <f>references_description!B$36</f>
        <v>MEY/WIL2008</v>
      </c>
      <c r="B786">
        <v>4</v>
      </c>
      <c r="C786">
        <v>85</v>
      </c>
      <c r="D786" t="str">
        <f>references!G$5</f>
        <v>SiO2(am)</v>
      </c>
      <c r="E786" t="str">
        <f>references_description!G$44</f>
        <v>NaCl</v>
      </c>
      <c r="F786" t="str">
        <f>references_description!H$44</f>
        <v>KCl</v>
      </c>
      <c r="H786">
        <v>0.23562</v>
      </c>
      <c r="I786">
        <v>0.1183</v>
      </c>
      <c r="K786">
        <v>3.7538200000000002E-3</v>
      </c>
    </row>
    <row r="787" spans="1:11" hidden="1" x14ac:dyDescent="0.35">
      <c r="A787" t="str">
        <f>references_description!B$36</f>
        <v>MEY/WIL2008</v>
      </c>
      <c r="B787">
        <v>5</v>
      </c>
      <c r="C787">
        <v>85</v>
      </c>
      <c r="D787" t="str">
        <f>references!G$5</f>
        <v>SiO2(am)</v>
      </c>
      <c r="E787" t="str">
        <f>references_description!G$44</f>
        <v>NaCl</v>
      </c>
      <c r="F787" t="str">
        <f>references_description!H$44</f>
        <v>KCl</v>
      </c>
      <c r="H787">
        <v>0.73011999999999999</v>
      </c>
      <c r="I787">
        <v>0.20721999999999999</v>
      </c>
      <c r="K787">
        <v>2.03316E-3</v>
      </c>
    </row>
    <row r="788" spans="1:11" hidden="1" x14ac:dyDescent="0.35">
      <c r="A788" t="str">
        <f>references_description!B$36</f>
        <v>MEY/WIL2008</v>
      </c>
      <c r="B788">
        <v>6</v>
      </c>
      <c r="C788">
        <v>85</v>
      </c>
      <c r="D788" t="str">
        <f>references!G$5</f>
        <v>SiO2(am)</v>
      </c>
      <c r="E788" t="str">
        <f>references_description!G$44</f>
        <v>NaCl</v>
      </c>
      <c r="F788" t="str">
        <f>references_description!H$44</f>
        <v>KCl</v>
      </c>
      <c r="H788">
        <v>0.54398000000000002</v>
      </c>
      <c r="I788">
        <v>0.21565000000000001</v>
      </c>
      <c r="K788">
        <v>2.5107599999999999E-3</v>
      </c>
    </row>
    <row r="789" spans="1:11" hidden="1" x14ac:dyDescent="0.35">
      <c r="A789" t="str">
        <f>references_description!B$36</f>
        <v>MEY/WIL2008</v>
      </c>
      <c r="B789">
        <v>7</v>
      </c>
      <c r="C789">
        <v>85</v>
      </c>
      <c r="D789" t="str">
        <f>references!G$5</f>
        <v>SiO2(am)</v>
      </c>
      <c r="E789" t="str">
        <f>references_description!G$44</f>
        <v>NaCl</v>
      </c>
      <c r="F789" t="str">
        <f>references_description!H$44</f>
        <v>KCl</v>
      </c>
      <c r="H789">
        <v>0.34131</v>
      </c>
      <c r="I789">
        <v>0.22339000000000001</v>
      </c>
      <c r="K789">
        <v>3.1025499999999999E-3</v>
      </c>
    </row>
    <row r="790" spans="1:11" hidden="1" x14ac:dyDescent="0.35">
      <c r="A790" t="str">
        <f>references_description!B$36</f>
        <v>MEY/WIL2008</v>
      </c>
      <c r="B790">
        <v>8</v>
      </c>
      <c r="C790">
        <v>85</v>
      </c>
      <c r="D790" t="str">
        <f>references!G$5</f>
        <v>SiO2(am)</v>
      </c>
      <c r="E790" t="str">
        <f>references_description!G$44</f>
        <v>NaCl</v>
      </c>
      <c r="F790" t="str">
        <f>references_description!H$44</f>
        <v>KCl</v>
      </c>
      <c r="H790">
        <v>0.1183</v>
      </c>
      <c r="I790">
        <v>0.23565</v>
      </c>
      <c r="K790">
        <v>3.9693699999999998E-3</v>
      </c>
    </row>
    <row r="791" spans="1:11" hidden="1" x14ac:dyDescent="0.35">
      <c r="A791" t="str">
        <f>references_description!B$36</f>
        <v>MEY/WIL2008</v>
      </c>
      <c r="B791">
        <v>9</v>
      </c>
      <c r="C791">
        <v>85</v>
      </c>
      <c r="D791" t="str">
        <f>references!G$5</f>
        <v>SiO2(am)</v>
      </c>
      <c r="E791" t="str">
        <f>references_description!G$44</f>
        <v>NaCl</v>
      </c>
      <c r="F791" t="str">
        <f>references_description!H$44</f>
        <v>KCl</v>
      </c>
      <c r="H791">
        <v>0.63941999999999999</v>
      </c>
      <c r="I791">
        <v>0.30624000000000001</v>
      </c>
      <c r="K791">
        <v>2.1969400000000001E-3</v>
      </c>
    </row>
    <row r="792" spans="1:11" hidden="1" x14ac:dyDescent="0.35">
      <c r="A792" t="str">
        <f>references_description!B$36</f>
        <v>MEY/WIL2008</v>
      </c>
      <c r="B792">
        <v>10</v>
      </c>
      <c r="C792">
        <v>85</v>
      </c>
      <c r="D792" t="str">
        <f>references!G$5</f>
        <v>SiO2(am)</v>
      </c>
      <c r="E792" t="str">
        <f>references_description!G$44</f>
        <v>NaCl</v>
      </c>
      <c r="F792" t="str">
        <f>references_description!H$44</f>
        <v>KCl</v>
      </c>
      <c r="H792">
        <v>0.44929000000000002</v>
      </c>
      <c r="I792">
        <v>0.32012000000000002</v>
      </c>
      <c r="K792">
        <v>2.1441400000000001E-3</v>
      </c>
    </row>
    <row r="793" spans="1:11" hidden="1" x14ac:dyDescent="0.35"/>
    <row r="794" spans="1:11" hidden="1" x14ac:dyDescent="0.35"/>
    <row r="795" spans="1:11" hidden="1" x14ac:dyDescent="0.35"/>
    <row r="796" spans="1:11" hidden="1" x14ac:dyDescent="0.35"/>
    <row r="797" spans="1:11" hidden="1" x14ac:dyDescent="0.35"/>
    <row r="798" spans="1:11" hidden="1" x14ac:dyDescent="0.35"/>
    <row r="799" spans="1:11" hidden="1" x14ac:dyDescent="0.35"/>
    <row r="800" spans="1:11" hidden="1" x14ac:dyDescent="0.35"/>
    <row r="801" hidden="1" x14ac:dyDescent="0.35"/>
    <row r="802" hidden="1" x14ac:dyDescent="0.35"/>
    <row r="803" hidden="1" x14ac:dyDescent="0.35"/>
    <row r="804" hidden="1" x14ac:dyDescent="0.35"/>
    <row r="805" hidden="1" x14ac:dyDescent="0.35"/>
    <row r="806" hidden="1" x14ac:dyDescent="0.35"/>
    <row r="807" hidden="1" x14ac:dyDescent="0.35"/>
    <row r="808" hidden="1" x14ac:dyDescent="0.35"/>
    <row r="809" hidden="1" x14ac:dyDescent="0.35"/>
    <row r="810" hidden="1" x14ac:dyDescent="0.35"/>
    <row r="811" hidden="1" x14ac:dyDescent="0.35"/>
    <row r="812" hidden="1" x14ac:dyDescent="0.35"/>
    <row r="813" hidden="1" x14ac:dyDescent="0.35"/>
    <row r="814" hidden="1" x14ac:dyDescent="0.35"/>
    <row r="815" hidden="1" x14ac:dyDescent="0.35"/>
    <row r="816" hidden="1" x14ac:dyDescent="0.35"/>
    <row r="817" hidden="1" x14ac:dyDescent="0.35"/>
    <row r="818" hidden="1" x14ac:dyDescent="0.35"/>
    <row r="819" hidden="1" x14ac:dyDescent="0.35"/>
    <row r="820" hidden="1" x14ac:dyDescent="0.35"/>
    <row r="821" hidden="1" x14ac:dyDescent="0.35"/>
    <row r="822" hidden="1" x14ac:dyDescent="0.35"/>
    <row r="823" hidden="1" x14ac:dyDescent="0.35"/>
    <row r="824" hidden="1" x14ac:dyDescent="0.35"/>
    <row r="825" hidden="1" x14ac:dyDescent="0.35"/>
    <row r="826" hidden="1" x14ac:dyDescent="0.35"/>
    <row r="827" hidden="1" x14ac:dyDescent="0.35"/>
    <row r="828" hidden="1" x14ac:dyDescent="0.35"/>
    <row r="829" hidden="1" x14ac:dyDescent="0.35"/>
    <row r="830" hidden="1" x14ac:dyDescent="0.35"/>
    <row r="831" hidden="1" x14ac:dyDescent="0.35"/>
    <row r="832" hidden="1" x14ac:dyDescent="0.35"/>
    <row r="833" hidden="1" x14ac:dyDescent="0.35"/>
    <row r="834" hidden="1" x14ac:dyDescent="0.35"/>
    <row r="835" hidden="1" x14ac:dyDescent="0.35"/>
    <row r="836" hidden="1" x14ac:dyDescent="0.35"/>
    <row r="837" hidden="1" x14ac:dyDescent="0.35"/>
    <row r="838" hidden="1" x14ac:dyDescent="0.35"/>
    <row r="839" hidden="1" x14ac:dyDescent="0.35"/>
    <row r="840" hidden="1" x14ac:dyDescent="0.35"/>
    <row r="841" hidden="1" x14ac:dyDescent="0.35"/>
    <row r="842" hidden="1" x14ac:dyDescent="0.35"/>
    <row r="843" hidden="1" x14ac:dyDescent="0.35"/>
    <row r="844" hidden="1" x14ac:dyDescent="0.35"/>
  </sheetData>
  <autoFilter ref="A3:P844" xr:uid="{00000000-0009-0000-0000-000005000000}">
    <filterColumn colId="4">
      <filters>
        <filter val="NaCl"/>
      </filters>
    </filterColumn>
    <filterColumn colId="5">
      <filters>
        <filter val="MgCl2"/>
      </filters>
    </filterColumn>
  </autoFilter>
  <pageMargins left="0.7" right="0.7" top="0.75" bottom="0.75" header="0.51180555555555496" footer="0.51180555555555496"/>
  <pageSetup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25"/>
  <sheetViews>
    <sheetView tabSelected="1" zoomScaleNormal="100" workbookViewId="0">
      <selection activeCell="T189" sqref="A189:T190"/>
    </sheetView>
  </sheetViews>
  <sheetFormatPr defaultColWidth="8.54296875" defaultRowHeight="14.5" x14ac:dyDescent="0.35"/>
  <cols>
    <col min="7" max="7" width="12.6328125" customWidth="1"/>
    <col min="8" max="8" width="6.81640625" customWidth="1"/>
    <col min="15" max="15" width="16.1796875" customWidth="1"/>
    <col min="17" max="17" width="13.81640625" bestFit="1" customWidth="1"/>
    <col min="19" max="19" width="13.81640625" bestFit="1" customWidth="1"/>
    <col min="21" max="21" width="13.81640625" bestFit="1" customWidth="1"/>
  </cols>
  <sheetData>
    <row r="1" spans="1:22" s="35" customFormat="1" ht="28.4" customHeight="1" x14ac:dyDescent="0.35">
      <c r="A1" s="35" t="s">
        <v>537</v>
      </c>
      <c r="B1" s="35" t="s">
        <v>538</v>
      </c>
      <c r="C1" s="35" t="s">
        <v>294</v>
      </c>
      <c r="D1" s="35" t="s">
        <v>539</v>
      </c>
      <c r="E1" s="35" t="s">
        <v>540</v>
      </c>
      <c r="F1" s="35" t="s">
        <v>541</v>
      </c>
      <c r="G1" s="35" t="s">
        <v>542</v>
      </c>
      <c r="H1" s="35" t="s">
        <v>543</v>
      </c>
      <c r="I1" s="35" t="s">
        <v>544</v>
      </c>
      <c r="J1" s="35" t="s">
        <v>545</v>
      </c>
      <c r="K1" s="35" t="s">
        <v>546</v>
      </c>
      <c r="L1" s="35" t="s">
        <v>545</v>
      </c>
      <c r="M1" s="35" t="s">
        <v>547</v>
      </c>
      <c r="N1" s="35" t="s">
        <v>545</v>
      </c>
      <c r="O1" s="36" t="s">
        <v>548</v>
      </c>
      <c r="P1" s="35" t="s">
        <v>549</v>
      </c>
      <c r="Q1" s="35" t="s">
        <v>550</v>
      </c>
      <c r="R1" s="35" t="s">
        <v>549</v>
      </c>
      <c r="S1" s="36" t="s">
        <v>660</v>
      </c>
      <c r="T1" s="35" t="s">
        <v>549</v>
      </c>
      <c r="U1" s="35" t="s">
        <v>661</v>
      </c>
      <c r="V1" s="35" t="s">
        <v>549</v>
      </c>
    </row>
    <row r="2" spans="1:22" x14ac:dyDescent="0.35">
      <c r="A2">
        <v>1</v>
      </c>
      <c r="B2">
        <v>1</v>
      </c>
      <c r="C2" t="str">
        <f>potentiometry!E4</f>
        <v>NaCl</v>
      </c>
      <c r="E2">
        <f>potentiometry!C4</f>
        <v>25</v>
      </c>
      <c r="F2">
        <v>0</v>
      </c>
      <c r="G2" t="str">
        <f>potentiometry!A4</f>
        <v>SJO/HAG1983</v>
      </c>
      <c r="H2">
        <v>1</v>
      </c>
      <c r="I2">
        <v>1000</v>
      </c>
      <c r="J2" t="s">
        <v>551</v>
      </c>
      <c r="K2">
        <f>potentiometry!H4</f>
        <v>5.0189999999999999E-2</v>
      </c>
      <c r="L2" t="s">
        <v>552</v>
      </c>
      <c r="M2">
        <v>1.2</v>
      </c>
      <c r="N2" t="s">
        <v>551</v>
      </c>
      <c r="O2">
        <f>potentiometry!Q4</f>
        <v>4.1509999999999989</v>
      </c>
      <c r="P2">
        <f>potentiometry!R4</f>
        <v>1.4999999999999999E-2</v>
      </c>
      <c r="Q2">
        <f>potentiometry!O4</f>
        <v>9.6523528086539621</v>
      </c>
      <c r="R2">
        <f>potentiometry!P4</f>
        <v>5.0000000000000001E-3</v>
      </c>
      <c r="S2">
        <f>potentiometry!U4</f>
        <v>4.87</v>
      </c>
      <c r="T2">
        <f>potentiometry!V4</f>
        <v>6.9999999999999993E-2</v>
      </c>
      <c r="U2">
        <f>potentiometry!S4</f>
        <v>22.736705617307923</v>
      </c>
      <c r="V2">
        <f>potentiometry!T4</f>
        <v>0.06</v>
      </c>
    </row>
    <row r="3" spans="1:22" x14ac:dyDescent="0.35">
      <c r="A3">
        <v>2</v>
      </c>
      <c r="B3">
        <v>2</v>
      </c>
      <c r="C3" t="str">
        <f>potentiometry!E5</f>
        <v>NaCl</v>
      </c>
      <c r="E3">
        <f>potentiometry!C5</f>
        <v>25</v>
      </c>
      <c r="F3">
        <v>0</v>
      </c>
      <c r="G3" t="str">
        <f>potentiometry!A5</f>
        <v>SJO/HAG1983</v>
      </c>
      <c r="H3">
        <v>1</v>
      </c>
      <c r="I3">
        <v>1000</v>
      </c>
      <c r="J3" t="s">
        <v>551</v>
      </c>
      <c r="K3">
        <f>potentiometry!H5</f>
        <v>0.10050000000000001</v>
      </c>
      <c r="L3" t="s">
        <v>552</v>
      </c>
      <c r="M3">
        <v>1.2</v>
      </c>
      <c r="N3" t="s">
        <v>551</v>
      </c>
      <c r="O3">
        <f>potentiometry!Q5</f>
        <v>4.1874811295895311</v>
      </c>
      <c r="P3">
        <f>potentiometry!R5</f>
        <v>8.1000000000000003E-2</v>
      </c>
      <c r="Q3">
        <f>potentiometry!O5</f>
        <v>9.5848339382434915</v>
      </c>
      <c r="R3">
        <f>potentiometry!P5</f>
        <v>0.08</v>
      </c>
      <c r="S3">
        <f>potentiometry!U5</f>
        <v>5.0000000000000009</v>
      </c>
      <c r="T3">
        <f>potentiometry!V5</f>
        <v>3.1E-2</v>
      </c>
      <c r="U3">
        <f>potentiometry!S5</f>
        <v>22.545667876486984</v>
      </c>
      <c r="V3">
        <f>potentiometry!T5</f>
        <v>0.03</v>
      </c>
    </row>
    <row r="4" spans="1:22" x14ac:dyDescent="0.35">
      <c r="A4">
        <v>3</v>
      </c>
      <c r="B4">
        <v>3</v>
      </c>
      <c r="C4" t="str">
        <f>potentiometry!E6</f>
        <v>NaCl</v>
      </c>
      <c r="E4">
        <f>potentiometry!C6</f>
        <v>25</v>
      </c>
      <c r="F4">
        <v>0</v>
      </c>
      <c r="G4" t="str">
        <f>potentiometry!A6</f>
        <v>SJO/HAG1983</v>
      </c>
      <c r="H4">
        <v>1</v>
      </c>
      <c r="I4">
        <v>1000</v>
      </c>
      <c r="J4" t="s">
        <v>551</v>
      </c>
      <c r="K4">
        <f>potentiometry!H6</f>
        <v>0.20130000000000001</v>
      </c>
      <c r="L4" t="s">
        <v>552</v>
      </c>
      <c r="M4">
        <v>1.2</v>
      </c>
      <c r="N4" t="s">
        <v>551</v>
      </c>
      <c r="O4">
        <f>potentiometry!Q6</f>
        <v>4.2008334121213649</v>
      </c>
      <c r="P4">
        <f>potentiometry!R6</f>
        <v>1.3000000000000001E-2</v>
      </c>
      <c r="Q4">
        <f>potentiometry!O6</f>
        <v>9.5441862207753267</v>
      </c>
      <c r="R4">
        <f>potentiometry!P6</f>
        <v>5.0000000000000001E-3</v>
      </c>
      <c r="S4">
        <f>potentiometry!U6</f>
        <v>5.1080000000000014</v>
      </c>
      <c r="T4">
        <f>potentiometry!V6</f>
        <v>2.8000000000000001E-2</v>
      </c>
      <c r="U4">
        <f>potentiometry!S6</f>
        <v>22.384372441550653</v>
      </c>
      <c r="V4">
        <f>potentiometry!T6</f>
        <v>0.02</v>
      </c>
    </row>
    <row r="5" spans="1:22" x14ac:dyDescent="0.35">
      <c r="A5">
        <v>4</v>
      </c>
      <c r="B5">
        <v>4</v>
      </c>
      <c r="C5" t="str">
        <f>potentiometry!E7</f>
        <v>NaCl</v>
      </c>
      <c r="E5">
        <f>potentiometry!C7</f>
        <v>25</v>
      </c>
      <c r="F5">
        <v>0</v>
      </c>
      <c r="G5" t="str">
        <f>potentiometry!A7</f>
        <v>SJO/HAG1983</v>
      </c>
      <c r="H5">
        <v>1</v>
      </c>
      <c r="I5">
        <v>1000</v>
      </c>
      <c r="J5" t="s">
        <v>551</v>
      </c>
      <c r="K5">
        <f>potentiometry!H7</f>
        <v>0.40400000000000003</v>
      </c>
      <c r="L5" t="s">
        <v>552</v>
      </c>
      <c r="M5">
        <v>1.2</v>
      </c>
      <c r="N5" t="s">
        <v>551</v>
      </c>
      <c r="O5">
        <f>potentiometry!Q7</f>
        <v>4.235325817563397</v>
      </c>
      <c r="P5">
        <f>potentiometry!R7</f>
        <v>1.4999999999999999E-2</v>
      </c>
      <c r="Q5">
        <f>potentiometry!O7</f>
        <v>9.4906786262173561</v>
      </c>
      <c r="R5">
        <f>potentiometry!P7</f>
        <v>1.0999999999999999E-2</v>
      </c>
      <c r="S5">
        <f>potentiometry!U7</f>
        <v>5.216000000000002</v>
      </c>
      <c r="T5">
        <f>potentiometry!V7</f>
        <v>2.4E-2</v>
      </c>
      <c r="U5">
        <f>potentiometry!S7</f>
        <v>22.241357252434714</v>
      </c>
      <c r="V5">
        <f>potentiometry!T7</f>
        <v>0.02</v>
      </c>
    </row>
    <row r="6" spans="1:22" x14ac:dyDescent="0.35">
      <c r="A6">
        <v>5</v>
      </c>
      <c r="B6">
        <v>5</v>
      </c>
      <c r="C6" t="str">
        <f>potentiometry!E8</f>
        <v>NaCl</v>
      </c>
      <c r="E6">
        <f>potentiometry!C8</f>
        <v>25</v>
      </c>
      <c r="F6">
        <v>0</v>
      </c>
      <c r="G6" t="str">
        <f>potentiometry!A8</f>
        <v>SJO/HAG1983</v>
      </c>
      <c r="H6">
        <v>1</v>
      </c>
      <c r="I6">
        <v>1000</v>
      </c>
      <c r="J6" t="s">
        <v>551</v>
      </c>
      <c r="K6">
        <f>potentiometry!H8</f>
        <v>0.60819999999999996</v>
      </c>
      <c r="L6" t="s">
        <v>552</v>
      </c>
      <c r="M6">
        <v>1.2</v>
      </c>
      <c r="N6" t="s">
        <v>551</v>
      </c>
      <c r="O6">
        <f>potentiometry!Q8</f>
        <v>4.2507520259215683</v>
      </c>
      <c r="P6">
        <f>potentiometry!R8</f>
        <v>3.0000000000000001E-3</v>
      </c>
      <c r="Q6">
        <f>potentiometry!O8</f>
        <v>9.4661048345755301</v>
      </c>
      <c r="R6">
        <f>potentiometry!P8</f>
        <v>2E-3</v>
      </c>
      <c r="S6">
        <f>potentiometry!U8</f>
        <v>5.3839999999999995</v>
      </c>
      <c r="T6">
        <f>potentiometry!V8</f>
        <v>1.0999999999999999E-2</v>
      </c>
      <c r="U6">
        <f>potentiometry!S8</f>
        <v>22.058209669151061</v>
      </c>
      <c r="V6">
        <f>potentiometry!T8</f>
        <v>0.01</v>
      </c>
    </row>
    <row r="7" spans="1:22" x14ac:dyDescent="0.35">
      <c r="A7">
        <v>6</v>
      </c>
      <c r="B7">
        <v>6</v>
      </c>
      <c r="C7" t="str">
        <f>potentiometry!E9</f>
        <v>NaCl</v>
      </c>
      <c r="E7">
        <f>potentiometry!C9</f>
        <v>25</v>
      </c>
      <c r="F7">
        <v>0</v>
      </c>
      <c r="G7" t="str">
        <f>potentiometry!A9</f>
        <v>SJO/HAG1983</v>
      </c>
      <c r="H7">
        <v>1</v>
      </c>
      <c r="I7">
        <v>1000</v>
      </c>
      <c r="J7" t="s">
        <v>551</v>
      </c>
      <c r="K7">
        <f>potentiometry!H9</f>
        <v>2.0859999999999999</v>
      </c>
      <c r="L7" t="s">
        <v>552</v>
      </c>
      <c r="M7">
        <v>1.2</v>
      </c>
      <c r="N7" t="s">
        <v>551</v>
      </c>
      <c r="O7">
        <f>potentiometry!Q9</f>
        <v>4.3893628829195048</v>
      </c>
      <c r="P7">
        <f>potentiometry!R9</f>
        <v>3.7999999999999999E-2</v>
      </c>
      <c r="Q7">
        <f>potentiometry!O9</f>
        <v>9.4417156915734708</v>
      </c>
      <c r="R7">
        <f>potentiometry!P9</f>
        <v>8.0000000000000002E-3</v>
      </c>
      <c r="S7">
        <f>potentiometry!U9</f>
        <v>5.6219999999999981</v>
      </c>
      <c r="T7">
        <f>potentiometry!V9</f>
        <v>0.08</v>
      </c>
      <c r="U7">
        <f>potentiometry!S9</f>
        <v>22.073431383146939</v>
      </c>
      <c r="V7">
        <f>potentiometry!T9</f>
        <v>0.05</v>
      </c>
    </row>
    <row r="8" spans="1:22" x14ac:dyDescent="0.35">
      <c r="A8">
        <v>7</v>
      </c>
      <c r="B8">
        <v>1</v>
      </c>
      <c r="C8" t="str">
        <f>potentiometry!E10</f>
        <v>NaClO4</v>
      </c>
      <c r="E8">
        <f>potentiometry!C10</f>
        <v>25</v>
      </c>
      <c r="F8">
        <v>0</v>
      </c>
      <c r="G8" t="str">
        <f>potentiometry!A10</f>
        <v>BLI/ING1967</v>
      </c>
      <c r="H8">
        <v>1</v>
      </c>
      <c r="I8">
        <v>1000</v>
      </c>
      <c r="J8" t="s">
        <v>551</v>
      </c>
      <c r="K8">
        <f>potentiometry!H10</f>
        <v>0.51319999999999999</v>
      </c>
      <c r="L8" t="s">
        <v>552</v>
      </c>
      <c r="M8">
        <v>1.2</v>
      </c>
      <c r="N8" t="s">
        <v>551</v>
      </c>
      <c r="O8">
        <f>potentiometry!Q10</f>
        <v>4.2603305479791649</v>
      </c>
      <c r="P8">
        <f>potentiometry!R10</f>
        <v>0.02</v>
      </c>
      <c r="Q8">
        <f>potentiometry!O10</f>
        <v>9.4486833566331292</v>
      </c>
      <c r="R8">
        <f>potentiometry!P10</f>
        <v>0.02</v>
      </c>
    </row>
    <row r="9" spans="1:22" x14ac:dyDescent="0.35">
      <c r="A9">
        <v>8</v>
      </c>
      <c r="B9">
        <v>1</v>
      </c>
      <c r="C9" t="str">
        <f>potentiometry!E11</f>
        <v>NaCl</v>
      </c>
      <c r="E9">
        <f>potentiometry!C11</f>
        <v>25</v>
      </c>
      <c r="F9">
        <v>0</v>
      </c>
      <c r="G9" t="str">
        <f>potentiometry!A11</f>
        <v>ING1959</v>
      </c>
      <c r="H9">
        <v>1</v>
      </c>
      <c r="I9">
        <v>1000</v>
      </c>
      <c r="J9" t="s">
        <v>551</v>
      </c>
      <c r="K9">
        <f>potentiometry!H11</f>
        <v>0.5</v>
      </c>
      <c r="L9" t="s">
        <v>552</v>
      </c>
      <c r="M9">
        <v>1.2</v>
      </c>
      <c r="N9" t="s">
        <v>551</v>
      </c>
      <c r="O9">
        <f>potentiometry!Q11</f>
        <v>4.29</v>
      </c>
      <c r="P9">
        <f>potentiometry!R11</f>
        <v>0.05</v>
      </c>
      <c r="Q9">
        <f>potentiometry!O11</f>
        <v>9.51</v>
      </c>
      <c r="R9">
        <f>potentiometry!P11</f>
        <v>0.05</v>
      </c>
      <c r="S9">
        <f>potentiometry!U11</f>
        <v>5.28</v>
      </c>
      <c r="T9">
        <f>potentiometry!V11</f>
        <v>0.15</v>
      </c>
      <c r="U9">
        <f>potentiometry!S11</f>
        <v>22.12</v>
      </c>
      <c r="V9">
        <f>potentiometry!T11</f>
        <v>0.15</v>
      </c>
    </row>
    <row r="10" spans="1:22" x14ac:dyDescent="0.35">
      <c r="A10">
        <v>9</v>
      </c>
      <c r="B10">
        <v>1</v>
      </c>
      <c r="C10" t="str">
        <f>potentiometry!E12</f>
        <v>NaClO4</v>
      </c>
      <c r="E10">
        <f>potentiometry!C12</f>
        <v>25</v>
      </c>
      <c r="F10">
        <v>0</v>
      </c>
      <c r="G10" t="str">
        <f>potentiometry!A12</f>
        <v>SAN/SCH1974</v>
      </c>
      <c r="H10">
        <v>1</v>
      </c>
      <c r="I10">
        <v>1000</v>
      </c>
      <c r="J10" t="s">
        <v>551</v>
      </c>
      <c r="K10">
        <f>potentiometry!H12</f>
        <v>1.125</v>
      </c>
      <c r="L10" t="s">
        <v>552</v>
      </c>
      <c r="M10">
        <v>1.2</v>
      </c>
      <c r="N10" t="s">
        <v>551</v>
      </c>
      <c r="O10">
        <f>potentiometry!Q12</f>
        <v>4.2494946688986559</v>
      </c>
      <c r="P10">
        <f>potentiometry!R12</f>
        <v>5.0000000000000001E-3</v>
      </c>
      <c r="Q10">
        <f>potentiometry!O12</f>
        <v>9.4198474775526186</v>
      </c>
      <c r="R10">
        <f>potentiometry!P12</f>
        <v>4.0000000000000001E-3</v>
      </c>
    </row>
    <row r="11" spans="1:22" x14ac:dyDescent="0.35">
      <c r="A11">
        <v>10</v>
      </c>
      <c r="B11">
        <v>1</v>
      </c>
      <c r="C11" t="str">
        <f>potentiometry!E13</f>
        <v>NaClO4</v>
      </c>
      <c r="E11">
        <f>potentiometry!C13</f>
        <v>25</v>
      </c>
      <c r="F11">
        <v>0</v>
      </c>
      <c r="G11" t="str">
        <f>potentiometry!A13</f>
        <v>LAG1959</v>
      </c>
      <c r="H11">
        <v>1</v>
      </c>
      <c r="I11">
        <v>1000</v>
      </c>
      <c r="J11" t="s">
        <v>551</v>
      </c>
      <c r="K11">
        <f>potentiometry!H13</f>
        <v>0.5</v>
      </c>
      <c r="L11" t="s">
        <v>552</v>
      </c>
      <c r="M11">
        <v>1.2</v>
      </c>
      <c r="N11" t="s">
        <v>551</v>
      </c>
      <c r="O11">
        <f>potentiometry!Q13</f>
        <v>4.2699999999999996</v>
      </c>
      <c r="Q11">
        <f>potentiometry!O13</f>
        <v>9.4600000000000009</v>
      </c>
      <c r="S11">
        <f>potentiometry!U13</f>
        <v>5.44</v>
      </c>
      <c r="U11">
        <f>potentiometry!S13</f>
        <v>22.02</v>
      </c>
    </row>
    <row r="12" spans="1:22" x14ac:dyDescent="0.35">
      <c r="A12">
        <v>11</v>
      </c>
      <c r="B12">
        <v>2</v>
      </c>
      <c r="C12" t="str">
        <f>potentiometry!E14</f>
        <v>NaClO4</v>
      </c>
      <c r="E12">
        <f>potentiometry!C14</f>
        <v>50</v>
      </c>
      <c r="F12">
        <v>0</v>
      </c>
      <c r="G12" t="str">
        <f>potentiometry!A14</f>
        <v>LAG1959</v>
      </c>
      <c r="H12">
        <v>1</v>
      </c>
      <c r="I12">
        <v>1000</v>
      </c>
      <c r="J12" t="s">
        <v>551</v>
      </c>
      <c r="K12">
        <f>potentiometry!H14</f>
        <v>0.5</v>
      </c>
      <c r="L12" t="s">
        <v>552</v>
      </c>
      <c r="M12">
        <v>1.2</v>
      </c>
      <c r="N12" t="s">
        <v>551</v>
      </c>
      <c r="O12">
        <f>potentiometry!Q14</f>
        <v>3.84</v>
      </c>
      <c r="Q12">
        <f>potentiometry!O14</f>
        <v>9.1300000000000008</v>
      </c>
      <c r="S12">
        <f>potentiometry!U14</f>
        <v>4.9000000000000004</v>
      </c>
      <c r="U12">
        <f>potentiometry!S14</f>
        <v>21.04</v>
      </c>
    </row>
    <row r="13" spans="1:22" x14ac:dyDescent="0.35">
      <c r="A13">
        <v>12</v>
      </c>
      <c r="B13">
        <v>3</v>
      </c>
      <c r="C13" t="str">
        <f>potentiometry!E15</f>
        <v>NaClO4</v>
      </c>
      <c r="E13">
        <f>potentiometry!C15</f>
        <v>25</v>
      </c>
      <c r="F13">
        <v>0</v>
      </c>
      <c r="G13" t="str">
        <f>potentiometry!A15</f>
        <v>LAG1959</v>
      </c>
      <c r="H13">
        <v>1</v>
      </c>
      <c r="I13">
        <v>1000</v>
      </c>
      <c r="J13" t="s">
        <v>551</v>
      </c>
      <c r="K13">
        <f>potentiometry!H15</f>
        <v>3</v>
      </c>
      <c r="L13" t="s">
        <v>552</v>
      </c>
      <c r="M13">
        <v>1.2</v>
      </c>
      <c r="N13" t="s">
        <v>551</v>
      </c>
      <c r="O13">
        <f>potentiometry!Q15</f>
        <v>4.5999999999999996</v>
      </c>
      <c r="Q13">
        <f>potentiometry!O15</f>
        <v>9.43</v>
      </c>
      <c r="S13">
        <f>potentiometry!U15</f>
        <v>5.92</v>
      </c>
      <c r="U13">
        <f>potentiometry!S15</f>
        <v>22.14</v>
      </c>
    </row>
    <row r="14" spans="1:22" x14ac:dyDescent="0.35">
      <c r="A14">
        <v>13</v>
      </c>
      <c r="B14">
        <v>1</v>
      </c>
      <c r="C14" t="str">
        <f>potentiometry!E16</f>
        <v>NaCl</v>
      </c>
      <c r="E14">
        <f>potentiometry!C16</f>
        <v>25</v>
      </c>
      <c r="F14">
        <v>0</v>
      </c>
      <c r="G14" t="str">
        <f>potentiometry!A16</f>
        <v>SJO/NOR1981</v>
      </c>
      <c r="H14">
        <v>1</v>
      </c>
      <c r="I14">
        <v>1000</v>
      </c>
      <c r="J14" t="s">
        <v>551</v>
      </c>
      <c r="K14">
        <f>potentiometry!H16</f>
        <v>0.60819999999999996</v>
      </c>
      <c r="L14" t="s">
        <v>552</v>
      </c>
      <c r="M14">
        <v>1.2</v>
      </c>
      <c r="N14" t="s">
        <v>551</v>
      </c>
      <c r="O14">
        <f>potentiometry!Q16</f>
        <v>4.2507520259215683</v>
      </c>
      <c r="P14">
        <f>potentiometry!R16</f>
        <v>2E-3</v>
      </c>
      <c r="Q14">
        <f>potentiometry!O16</f>
        <v>9.4661048345755301</v>
      </c>
      <c r="R14">
        <f>potentiometry!P16</f>
        <v>2E-3</v>
      </c>
      <c r="S14">
        <f>potentiometry!U16</f>
        <v>5.3839999999999995</v>
      </c>
      <c r="T14">
        <f>potentiometry!V16</f>
        <v>0.05</v>
      </c>
      <c r="U14">
        <f>potentiometry!S16</f>
        <v>22.058209669151061</v>
      </c>
      <c r="V14">
        <f>potentiometry!T16</f>
        <v>0.05</v>
      </c>
    </row>
    <row r="15" spans="1:22" x14ac:dyDescent="0.35">
      <c r="A15">
        <v>14</v>
      </c>
      <c r="B15">
        <v>1</v>
      </c>
      <c r="C15" t="str">
        <f>potentiometry!E17</f>
        <v>NaCl</v>
      </c>
      <c r="E15">
        <f>potentiometry!C17</f>
        <v>25</v>
      </c>
      <c r="F15">
        <v>0</v>
      </c>
      <c r="G15" t="str">
        <f>potentiometry!A17</f>
        <v>SJO/NOR1985</v>
      </c>
      <c r="H15">
        <v>1</v>
      </c>
      <c r="I15">
        <v>1000</v>
      </c>
      <c r="J15" t="s">
        <v>551</v>
      </c>
      <c r="K15">
        <f>potentiometry!H17</f>
        <v>0.60819999999999996</v>
      </c>
      <c r="L15" t="s">
        <v>552</v>
      </c>
      <c r="M15">
        <v>1.2</v>
      </c>
      <c r="N15" t="s">
        <v>551</v>
      </c>
      <c r="S15">
        <f>potentiometry!U17</f>
        <v>5.3339999999999987</v>
      </c>
      <c r="T15">
        <f>potentiometry!V17</f>
        <v>0.01</v>
      </c>
      <c r="U15">
        <f>potentiometry!S17</f>
        <v>22.108209669151062</v>
      </c>
      <c r="V15">
        <f>potentiometry!T17</f>
        <v>0.01</v>
      </c>
    </row>
    <row r="16" spans="1:22" x14ac:dyDescent="0.35">
      <c r="A16">
        <v>15</v>
      </c>
      <c r="B16" t="s">
        <v>553</v>
      </c>
      <c r="C16" t="str">
        <f>potentiometry!E18</f>
        <v>NaCl</v>
      </c>
      <c r="E16">
        <v>60</v>
      </c>
      <c r="F16">
        <v>0</v>
      </c>
      <c r="G16" t="str">
        <f>potentiometry!A18</f>
        <v>BUS/MES1977</v>
      </c>
      <c r="H16">
        <v>1</v>
      </c>
      <c r="I16">
        <v>1000</v>
      </c>
      <c r="J16" t="s">
        <v>551</v>
      </c>
      <c r="K16">
        <f>potentiometry!H18</f>
        <v>0.1</v>
      </c>
      <c r="L16" t="s">
        <v>552</v>
      </c>
      <c r="M16">
        <v>1.2</v>
      </c>
      <c r="N16" t="s">
        <v>551</v>
      </c>
      <c r="O16" t="str">
        <f>potentiometry!Q18</f>
        <v>3.643</v>
      </c>
    </row>
    <row r="17" spans="1:15" x14ac:dyDescent="0.35">
      <c r="A17">
        <v>16</v>
      </c>
      <c r="B17" t="s">
        <v>554</v>
      </c>
      <c r="C17" t="str">
        <f>potentiometry!E19</f>
        <v>NaCl</v>
      </c>
      <c r="E17" t="str">
        <f>potentiometry!C19</f>
        <v>100.0</v>
      </c>
      <c r="F17">
        <v>0</v>
      </c>
      <c r="G17" t="str">
        <f>potentiometry!A19</f>
        <v>BUS/MES1977</v>
      </c>
      <c r="H17">
        <v>1</v>
      </c>
      <c r="I17">
        <v>1000</v>
      </c>
      <c r="J17" t="s">
        <v>551</v>
      </c>
      <c r="K17">
        <f>potentiometry!H19</f>
        <v>0.1</v>
      </c>
      <c r="L17" t="s">
        <v>552</v>
      </c>
      <c r="M17">
        <v>1.2</v>
      </c>
      <c r="N17" t="s">
        <v>551</v>
      </c>
      <c r="O17" t="str">
        <f>potentiometry!Q19</f>
        <v>3.200</v>
      </c>
    </row>
    <row r="18" spans="1:15" x14ac:dyDescent="0.35">
      <c r="A18">
        <v>17</v>
      </c>
      <c r="B18" t="s">
        <v>555</v>
      </c>
      <c r="C18" t="str">
        <f>potentiometry!E20</f>
        <v>NaCl</v>
      </c>
      <c r="E18" t="str">
        <f>potentiometry!C20</f>
        <v>150.0</v>
      </c>
      <c r="F18">
        <v>0</v>
      </c>
      <c r="G18" t="str">
        <f>potentiometry!A20</f>
        <v>BUS/MES1977</v>
      </c>
      <c r="H18">
        <v>1</v>
      </c>
      <c r="I18">
        <v>1000</v>
      </c>
      <c r="J18" t="s">
        <v>551</v>
      </c>
      <c r="K18">
        <f>potentiometry!H20</f>
        <v>0.1</v>
      </c>
      <c r="L18" t="s">
        <v>552</v>
      </c>
      <c r="M18">
        <v>1.2</v>
      </c>
      <c r="N18" t="s">
        <v>551</v>
      </c>
      <c r="O18" t="str">
        <f>potentiometry!Q20</f>
        <v>2.791</v>
      </c>
    </row>
    <row r="19" spans="1:15" x14ac:dyDescent="0.35">
      <c r="A19">
        <v>18</v>
      </c>
      <c r="B19" t="s">
        <v>556</v>
      </c>
      <c r="C19" t="str">
        <f>potentiometry!E21</f>
        <v>NaCl</v>
      </c>
      <c r="E19">
        <v>200</v>
      </c>
      <c r="F19">
        <v>0</v>
      </c>
      <c r="G19" t="str">
        <f>potentiometry!A21</f>
        <v>BUS/MES1977</v>
      </c>
      <c r="H19">
        <v>1</v>
      </c>
      <c r="I19">
        <v>1000</v>
      </c>
      <c r="J19" t="s">
        <v>551</v>
      </c>
      <c r="K19">
        <f>potentiometry!H21</f>
        <v>0.1</v>
      </c>
      <c r="L19" t="s">
        <v>552</v>
      </c>
      <c r="M19">
        <v>1.2</v>
      </c>
      <c r="N19" t="s">
        <v>551</v>
      </c>
      <c r="O19" t="str">
        <f>potentiometry!Q21</f>
        <v>2.491</v>
      </c>
    </row>
    <row r="20" spans="1:15" x14ac:dyDescent="0.35">
      <c r="A20">
        <v>19</v>
      </c>
      <c r="B20" t="s">
        <v>557</v>
      </c>
      <c r="C20" t="str">
        <f>potentiometry!E22</f>
        <v>NaCl</v>
      </c>
      <c r="E20">
        <v>100</v>
      </c>
      <c r="F20">
        <v>0</v>
      </c>
      <c r="G20" t="str">
        <f>potentiometry!A22</f>
        <v>BUS/MES1977</v>
      </c>
      <c r="H20">
        <v>1</v>
      </c>
      <c r="I20">
        <v>1000</v>
      </c>
      <c r="J20" t="s">
        <v>551</v>
      </c>
      <c r="K20">
        <f>potentiometry!H22</f>
        <v>0.1</v>
      </c>
      <c r="L20" t="s">
        <v>552</v>
      </c>
      <c r="M20">
        <v>1.2</v>
      </c>
      <c r="N20" t="s">
        <v>551</v>
      </c>
      <c r="O20" t="str">
        <f>potentiometry!Q22</f>
        <v>3.199</v>
      </c>
    </row>
    <row r="21" spans="1:15" x14ac:dyDescent="0.35">
      <c r="A21">
        <v>20</v>
      </c>
      <c r="B21" t="s">
        <v>558</v>
      </c>
      <c r="C21" t="str">
        <f>potentiometry!E23</f>
        <v>NaCl</v>
      </c>
      <c r="E21">
        <v>150</v>
      </c>
      <c r="F21">
        <v>0</v>
      </c>
      <c r="G21" t="str">
        <f>potentiometry!A23</f>
        <v>BUS/MES1977</v>
      </c>
      <c r="H21">
        <v>1</v>
      </c>
      <c r="I21">
        <v>1000</v>
      </c>
      <c r="J21" t="s">
        <v>551</v>
      </c>
      <c r="K21">
        <f>potentiometry!H23</f>
        <v>0.1</v>
      </c>
      <c r="L21" t="s">
        <v>552</v>
      </c>
      <c r="M21">
        <v>1.2</v>
      </c>
      <c r="N21" t="s">
        <v>551</v>
      </c>
      <c r="O21" t="str">
        <f>potentiometry!Q23</f>
        <v>2.790</v>
      </c>
    </row>
    <row r="22" spans="1:15" x14ac:dyDescent="0.35">
      <c r="A22">
        <v>21</v>
      </c>
      <c r="B22" t="s">
        <v>559</v>
      </c>
      <c r="C22" t="str">
        <f>potentiometry!E24</f>
        <v>NaCl</v>
      </c>
      <c r="E22" t="str">
        <f>potentiometry!C24</f>
        <v>200.0</v>
      </c>
      <c r="F22">
        <v>0</v>
      </c>
      <c r="G22" t="str">
        <f>potentiometry!A24</f>
        <v>BUS/MES1977</v>
      </c>
      <c r="H22">
        <v>1</v>
      </c>
      <c r="I22">
        <v>1000</v>
      </c>
      <c r="J22" t="s">
        <v>551</v>
      </c>
      <c r="K22">
        <f>potentiometry!H24</f>
        <v>0.1</v>
      </c>
      <c r="L22" t="s">
        <v>552</v>
      </c>
      <c r="M22">
        <v>1.2</v>
      </c>
      <c r="N22" t="s">
        <v>551</v>
      </c>
      <c r="O22" t="str">
        <f>potentiometry!Q24</f>
        <v>2.489</v>
      </c>
    </row>
    <row r="23" spans="1:15" x14ac:dyDescent="0.35">
      <c r="A23">
        <v>22</v>
      </c>
      <c r="B23" t="s">
        <v>560</v>
      </c>
      <c r="C23" t="str">
        <f>potentiometry!E25</f>
        <v>NaCl</v>
      </c>
      <c r="E23">
        <v>250</v>
      </c>
      <c r="F23">
        <v>0</v>
      </c>
      <c r="G23" t="str">
        <f>potentiometry!A25</f>
        <v>BUS/MES1977</v>
      </c>
      <c r="H23">
        <v>1</v>
      </c>
      <c r="I23">
        <v>1000</v>
      </c>
      <c r="J23" t="s">
        <v>551</v>
      </c>
      <c r="K23">
        <f>potentiometry!H25</f>
        <v>0.1</v>
      </c>
      <c r="L23" t="s">
        <v>552</v>
      </c>
      <c r="M23">
        <v>1.2</v>
      </c>
      <c r="N23" t="s">
        <v>551</v>
      </c>
      <c r="O23" t="str">
        <f>potentiometry!Q25</f>
        <v>2.268</v>
      </c>
    </row>
    <row r="24" spans="1:15" x14ac:dyDescent="0.35">
      <c r="A24">
        <v>23</v>
      </c>
      <c r="B24" t="s">
        <v>561</v>
      </c>
      <c r="C24" t="str">
        <f>potentiometry!E26</f>
        <v>NaCl</v>
      </c>
      <c r="E24">
        <v>295</v>
      </c>
      <c r="F24">
        <v>0</v>
      </c>
      <c r="G24" t="str">
        <f>potentiometry!A26</f>
        <v>BUS/MES1977</v>
      </c>
      <c r="H24">
        <v>1</v>
      </c>
      <c r="I24">
        <v>1000</v>
      </c>
      <c r="J24" t="s">
        <v>551</v>
      </c>
      <c r="K24">
        <f>potentiometry!H26</f>
        <v>0.1</v>
      </c>
      <c r="L24" t="s">
        <v>552</v>
      </c>
      <c r="M24">
        <v>1.2</v>
      </c>
      <c r="N24" t="s">
        <v>551</v>
      </c>
      <c r="O24" t="str">
        <f>potentiometry!Q26</f>
        <v>2.120</v>
      </c>
    </row>
    <row r="25" spans="1:15" x14ac:dyDescent="0.35">
      <c r="A25">
        <v>24</v>
      </c>
      <c r="B25" t="s">
        <v>562</v>
      </c>
      <c r="C25" t="str">
        <f>potentiometry!E27</f>
        <v>NaCl</v>
      </c>
      <c r="E25">
        <v>60</v>
      </c>
      <c r="F25">
        <v>0</v>
      </c>
      <c r="G25" t="str">
        <f>potentiometry!A27</f>
        <v>BUS/MES1977</v>
      </c>
      <c r="H25">
        <v>1</v>
      </c>
      <c r="I25">
        <v>1000</v>
      </c>
      <c r="J25" t="s">
        <v>551</v>
      </c>
      <c r="K25">
        <f>potentiometry!H27</f>
        <v>0.1</v>
      </c>
      <c r="L25" t="s">
        <v>552</v>
      </c>
      <c r="M25">
        <v>1.2</v>
      </c>
      <c r="N25" t="s">
        <v>551</v>
      </c>
      <c r="O25" t="str">
        <f>potentiometry!Q27</f>
        <v>3.637</v>
      </c>
    </row>
    <row r="26" spans="1:15" x14ac:dyDescent="0.35">
      <c r="A26">
        <v>25</v>
      </c>
      <c r="B26" t="s">
        <v>563</v>
      </c>
      <c r="C26" t="str">
        <f>potentiometry!E28</f>
        <v>NaCl</v>
      </c>
      <c r="E26">
        <v>100</v>
      </c>
      <c r="F26">
        <v>0</v>
      </c>
      <c r="G26" t="str">
        <f>potentiometry!A28</f>
        <v>BUS/MES1977</v>
      </c>
      <c r="H26">
        <v>1</v>
      </c>
      <c r="I26">
        <v>1000</v>
      </c>
      <c r="J26" t="s">
        <v>551</v>
      </c>
      <c r="K26">
        <f>potentiometry!H28</f>
        <v>0.1</v>
      </c>
      <c r="L26" t="s">
        <v>552</v>
      </c>
      <c r="M26">
        <v>1.2</v>
      </c>
      <c r="N26" t="s">
        <v>551</v>
      </c>
      <c r="O26" t="str">
        <f>potentiometry!Q28</f>
        <v>3.193</v>
      </c>
    </row>
    <row r="27" spans="1:15" x14ac:dyDescent="0.35">
      <c r="A27">
        <v>26</v>
      </c>
      <c r="B27" t="s">
        <v>564</v>
      </c>
      <c r="C27" t="str">
        <f>potentiometry!E29</f>
        <v>NaCl</v>
      </c>
      <c r="E27">
        <v>150</v>
      </c>
      <c r="F27">
        <v>0</v>
      </c>
      <c r="G27" t="str">
        <f>potentiometry!A29</f>
        <v>BUS/MES1977</v>
      </c>
      <c r="H27">
        <v>1</v>
      </c>
      <c r="I27">
        <v>1000</v>
      </c>
      <c r="J27" t="s">
        <v>551</v>
      </c>
      <c r="K27">
        <f>potentiometry!H29</f>
        <v>0.1</v>
      </c>
      <c r="L27" t="s">
        <v>552</v>
      </c>
      <c r="M27">
        <v>1.2</v>
      </c>
      <c r="N27" t="s">
        <v>551</v>
      </c>
      <c r="O27" t="str">
        <f>potentiometry!Q29</f>
        <v>2.782</v>
      </c>
    </row>
    <row r="28" spans="1:15" x14ac:dyDescent="0.35">
      <c r="A28">
        <v>27</v>
      </c>
      <c r="B28" t="s">
        <v>565</v>
      </c>
      <c r="C28" t="str">
        <f>potentiometry!E30</f>
        <v>NaCl</v>
      </c>
      <c r="E28">
        <v>200</v>
      </c>
      <c r="F28">
        <v>0</v>
      </c>
      <c r="G28" t="str">
        <f>potentiometry!A30</f>
        <v>BUS/MES1977</v>
      </c>
      <c r="H28">
        <v>1</v>
      </c>
      <c r="I28">
        <v>1000</v>
      </c>
      <c r="J28" t="s">
        <v>551</v>
      </c>
      <c r="K28">
        <f>potentiometry!H30</f>
        <v>0.1</v>
      </c>
      <c r="L28" t="s">
        <v>552</v>
      </c>
      <c r="M28">
        <v>1.2</v>
      </c>
      <c r="N28" t="s">
        <v>551</v>
      </c>
      <c r="O28" t="str">
        <f>potentiometry!Q30</f>
        <v>2.484</v>
      </c>
    </row>
    <row r="29" spans="1:15" x14ac:dyDescent="0.35">
      <c r="A29">
        <v>28</v>
      </c>
      <c r="B29" t="s">
        <v>566</v>
      </c>
      <c r="C29" t="str">
        <f>potentiometry!E31</f>
        <v>NaCl</v>
      </c>
      <c r="E29" t="str">
        <f>potentiometry!C31</f>
        <v>60.0</v>
      </c>
      <c r="F29">
        <v>0</v>
      </c>
      <c r="G29" t="str">
        <f>potentiometry!A31</f>
        <v>BUS/MES1977</v>
      </c>
      <c r="H29">
        <v>1</v>
      </c>
      <c r="I29">
        <v>1000</v>
      </c>
      <c r="J29" t="s">
        <v>551</v>
      </c>
      <c r="K29">
        <f>potentiometry!H31</f>
        <v>0.25</v>
      </c>
      <c r="L29" t="s">
        <v>552</v>
      </c>
      <c r="M29">
        <v>1.2</v>
      </c>
      <c r="N29" t="s">
        <v>551</v>
      </c>
      <c r="O29" t="str">
        <f>potentiometry!Q31</f>
        <v>3.687</v>
      </c>
    </row>
    <row r="30" spans="1:15" x14ac:dyDescent="0.35">
      <c r="A30">
        <v>29</v>
      </c>
      <c r="B30" t="s">
        <v>567</v>
      </c>
      <c r="C30" t="str">
        <f>potentiometry!E32</f>
        <v>NaCl</v>
      </c>
      <c r="E30">
        <v>60</v>
      </c>
      <c r="F30">
        <v>0</v>
      </c>
      <c r="G30" t="str">
        <f>potentiometry!A32</f>
        <v>BUS/MES1977</v>
      </c>
      <c r="H30">
        <v>1</v>
      </c>
      <c r="I30">
        <v>1000</v>
      </c>
      <c r="J30" t="s">
        <v>551</v>
      </c>
      <c r="K30">
        <f>potentiometry!H32</f>
        <v>0.25</v>
      </c>
      <c r="L30" t="s">
        <v>552</v>
      </c>
      <c r="M30">
        <v>1.2</v>
      </c>
      <c r="N30" t="s">
        <v>551</v>
      </c>
      <c r="O30" t="str">
        <f>potentiometry!Q32</f>
        <v>3.680</v>
      </c>
    </row>
    <row r="31" spans="1:15" x14ac:dyDescent="0.35">
      <c r="A31">
        <v>30</v>
      </c>
      <c r="B31" t="s">
        <v>568</v>
      </c>
      <c r="C31" t="str">
        <f>potentiometry!E33</f>
        <v>NaCl</v>
      </c>
      <c r="E31">
        <v>100</v>
      </c>
      <c r="F31">
        <v>0</v>
      </c>
      <c r="G31" t="str">
        <f>potentiometry!A33</f>
        <v>BUS/MES1977</v>
      </c>
      <c r="H31">
        <v>1</v>
      </c>
      <c r="I31">
        <v>1000</v>
      </c>
      <c r="J31" t="s">
        <v>551</v>
      </c>
      <c r="K31">
        <f>potentiometry!H33</f>
        <v>0.25</v>
      </c>
      <c r="L31" t="s">
        <v>552</v>
      </c>
      <c r="M31">
        <v>1.2</v>
      </c>
      <c r="N31" t="s">
        <v>551</v>
      </c>
      <c r="O31" t="str">
        <f>potentiometry!Q33</f>
        <v>3.233</v>
      </c>
    </row>
    <row r="32" spans="1:15" x14ac:dyDescent="0.35">
      <c r="A32">
        <v>31</v>
      </c>
      <c r="B32" t="s">
        <v>569</v>
      </c>
      <c r="C32" t="str">
        <f>potentiometry!E34</f>
        <v>NaCl</v>
      </c>
      <c r="E32" t="str">
        <f>potentiometry!C34</f>
        <v>150.0</v>
      </c>
      <c r="F32">
        <v>0</v>
      </c>
      <c r="G32" t="str">
        <f>potentiometry!A34</f>
        <v>BUS/MES1977</v>
      </c>
      <c r="H32">
        <v>1</v>
      </c>
      <c r="I32">
        <v>1000</v>
      </c>
      <c r="J32" t="s">
        <v>551</v>
      </c>
      <c r="K32">
        <f>potentiometry!H34</f>
        <v>0.25</v>
      </c>
      <c r="L32" t="s">
        <v>552</v>
      </c>
      <c r="M32">
        <v>1.2</v>
      </c>
      <c r="N32" t="s">
        <v>551</v>
      </c>
      <c r="O32" t="str">
        <f>potentiometry!Q34</f>
        <v>2.819</v>
      </c>
    </row>
    <row r="33" spans="1:15" x14ac:dyDescent="0.35">
      <c r="A33">
        <v>32</v>
      </c>
      <c r="B33" t="s">
        <v>570</v>
      </c>
      <c r="C33" t="str">
        <f>potentiometry!E35</f>
        <v>NaCl</v>
      </c>
      <c r="E33">
        <v>200</v>
      </c>
      <c r="F33">
        <v>0</v>
      </c>
      <c r="G33" t="str">
        <f>potentiometry!A35</f>
        <v>BUS/MES1977</v>
      </c>
      <c r="H33">
        <v>1</v>
      </c>
      <c r="I33">
        <v>1000</v>
      </c>
      <c r="J33" t="s">
        <v>551</v>
      </c>
      <c r="K33">
        <f>potentiometry!H35</f>
        <v>0.25</v>
      </c>
      <c r="L33" t="s">
        <v>552</v>
      </c>
      <c r="M33">
        <v>1.2</v>
      </c>
      <c r="N33" t="s">
        <v>551</v>
      </c>
      <c r="O33" t="str">
        <f>potentiometry!Q35</f>
        <v>2.518</v>
      </c>
    </row>
    <row r="34" spans="1:15" x14ac:dyDescent="0.35">
      <c r="A34">
        <v>33</v>
      </c>
      <c r="B34" t="s">
        <v>571</v>
      </c>
      <c r="C34" t="str">
        <f>potentiometry!E36</f>
        <v>NaCl</v>
      </c>
      <c r="E34" t="str">
        <f>potentiometry!C36</f>
        <v>250.0</v>
      </c>
      <c r="F34">
        <v>0</v>
      </c>
      <c r="G34" t="str">
        <f>potentiometry!A36</f>
        <v>BUS/MES1977</v>
      </c>
      <c r="H34">
        <v>1</v>
      </c>
      <c r="I34">
        <v>1000</v>
      </c>
      <c r="J34" t="s">
        <v>551</v>
      </c>
      <c r="K34">
        <f>potentiometry!H36</f>
        <v>0.25</v>
      </c>
      <c r="L34" t="s">
        <v>552</v>
      </c>
      <c r="M34">
        <v>1.2</v>
      </c>
      <c r="N34" t="s">
        <v>551</v>
      </c>
      <c r="O34" t="str">
        <f>potentiometry!Q36</f>
        <v>2.302</v>
      </c>
    </row>
    <row r="35" spans="1:15" x14ac:dyDescent="0.35">
      <c r="A35">
        <v>34</v>
      </c>
      <c r="B35" t="s">
        <v>572</v>
      </c>
      <c r="C35" t="str">
        <f>potentiometry!E37</f>
        <v>NaCl</v>
      </c>
      <c r="E35" t="str">
        <f>potentiometry!C37</f>
        <v>295.0</v>
      </c>
      <c r="F35">
        <v>0</v>
      </c>
      <c r="G35" t="str">
        <f>potentiometry!A37</f>
        <v>BUS/MES1977</v>
      </c>
      <c r="H35">
        <v>1</v>
      </c>
      <c r="I35">
        <v>1000</v>
      </c>
      <c r="J35" t="s">
        <v>551</v>
      </c>
      <c r="K35">
        <f>potentiometry!H37</f>
        <v>0.25</v>
      </c>
      <c r="L35" t="s">
        <v>552</v>
      </c>
      <c r="M35">
        <v>1.2</v>
      </c>
      <c r="N35" t="s">
        <v>551</v>
      </c>
      <c r="O35" t="str">
        <f>potentiometry!Q37</f>
        <v>2.149</v>
      </c>
    </row>
    <row r="36" spans="1:15" x14ac:dyDescent="0.35">
      <c r="A36">
        <v>35</v>
      </c>
      <c r="B36" t="s">
        <v>573</v>
      </c>
      <c r="C36" t="str">
        <f>potentiometry!E38</f>
        <v>NaCl</v>
      </c>
      <c r="E36">
        <v>60</v>
      </c>
      <c r="F36">
        <v>0</v>
      </c>
      <c r="G36" t="str">
        <f>potentiometry!A38</f>
        <v>BUS/MES1977</v>
      </c>
      <c r="H36">
        <v>1</v>
      </c>
      <c r="I36">
        <v>1000</v>
      </c>
      <c r="J36" t="s">
        <v>551</v>
      </c>
      <c r="K36">
        <f>potentiometry!H38</f>
        <v>0.25</v>
      </c>
      <c r="L36" t="s">
        <v>552</v>
      </c>
      <c r="M36">
        <v>1.2</v>
      </c>
      <c r="N36" t="s">
        <v>551</v>
      </c>
      <c r="O36" t="str">
        <f>potentiometry!Q38</f>
        <v>3.690</v>
      </c>
    </row>
    <row r="37" spans="1:15" x14ac:dyDescent="0.35">
      <c r="A37">
        <v>36</v>
      </c>
      <c r="B37" t="s">
        <v>574</v>
      </c>
      <c r="C37" t="str">
        <f>potentiometry!E39</f>
        <v>NaCl</v>
      </c>
      <c r="E37" t="str">
        <f>potentiometry!C39</f>
        <v>100.0</v>
      </c>
      <c r="F37">
        <v>0</v>
      </c>
      <c r="G37" t="str">
        <f>potentiometry!A39</f>
        <v>BUS/MES1977</v>
      </c>
      <c r="H37">
        <v>1</v>
      </c>
      <c r="I37">
        <v>1000</v>
      </c>
      <c r="J37" t="s">
        <v>551</v>
      </c>
      <c r="K37">
        <f>potentiometry!H39</f>
        <v>0.25</v>
      </c>
      <c r="L37" t="s">
        <v>552</v>
      </c>
      <c r="M37">
        <v>1.2</v>
      </c>
      <c r="N37" t="s">
        <v>551</v>
      </c>
      <c r="O37" t="str">
        <f>potentiometry!Q39</f>
        <v>3.245</v>
      </c>
    </row>
    <row r="38" spans="1:15" x14ac:dyDescent="0.35">
      <c r="A38">
        <v>37</v>
      </c>
      <c r="B38" t="s">
        <v>575</v>
      </c>
      <c r="C38" t="str">
        <f>potentiometry!E40</f>
        <v>NaCl</v>
      </c>
      <c r="E38" t="str">
        <f>potentiometry!C40</f>
        <v>150.0</v>
      </c>
      <c r="F38">
        <v>0</v>
      </c>
      <c r="G38" t="str">
        <f>potentiometry!A40</f>
        <v>BUS/MES1977</v>
      </c>
      <c r="H38">
        <v>1</v>
      </c>
      <c r="I38">
        <v>1000</v>
      </c>
      <c r="J38" t="s">
        <v>551</v>
      </c>
      <c r="K38">
        <f>potentiometry!H40</f>
        <v>0.25</v>
      </c>
      <c r="L38" t="s">
        <v>552</v>
      </c>
      <c r="M38">
        <v>1.2</v>
      </c>
      <c r="N38" t="s">
        <v>551</v>
      </c>
      <c r="O38" t="str">
        <f>potentiometry!Q40</f>
        <v>2.830</v>
      </c>
    </row>
    <row r="39" spans="1:15" x14ac:dyDescent="0.35">
      <c r="A39">
        <v>38</v>
      </c>
      <c r="B39" t="s">
        <v>576</v>
      </c>
      <c r="C39" t="str">
        <f>potentiometry!E41</f>
        <v>NaCl</v>
      </c>
      <c r="E39" t="str">
        <f>potentiometry!C41</f>
        <v>200.0</v>
      </c>
      <c r="F39">
        <v>0</v>
      </c>
      <c r="G39" t="str">
        <f>potentiometry!A41</f>
        <v>BUS/MES1977</v>
      </c>
      <c r="H39">
        <v>1</v>
      </c>
      <c r="I39">
        <v>1000</v>
      </c>
      <c r="J39" t="s">
        <v>551</v>
      </c>
      <c r="K39">
        <f>potentiometry!H41</f>
        <v>0.25</v>
      </c>
      <c r="L39" t="s">
        <v>552</v>
      </c>
      <c r="M39">
        <v>1.2</v>
      </c>
      <c r="N39" t="s">
        <v>551</v>
      </c>
      <c r="O39" t="str">
        <f>potentiometry!Q41</f>
        <v>2.526</v>
      </c>
    </row>
    <row r="40" spans="1:15" x14ac:dyDescent="0.35">
      <c r="A40">
        <v>39</v>
      </c>
      <c r="B40" t="s">
        <v>577</v>
      </c>
      <c r="C40" t="str">
        <f>potentiometry!E42</f>
        <v>NaCl</v>
      </c>
      <c r="E40" t="str">
        <f>potentiometry!C42</f>
        <v>60.0</v>
      </c>
      <c r="F40">
        <v>0</v>
      </c>
      <c r="G40" t="str">
        <f>potentiometry!A42</f>
        <v>BUS/MES1977</v>
      </c>
      <c r="H40">
        <v>1</v>
      </c>
      <c r="I40">
        <v>1000</v>
      </c>
      <c r="J40" t="s">
        <v>551</v>
      </c>
      <c r="K40">
        <f>potentiometry!H42</f>
        <v>0.25</v>
      </c>
      <c r="L40" t="s">
        <v>552</v>
      </c>
      <c r="M40">
        <v>1.2</v>
      </c>
      <c r="N40" t="s">
        <v>551</v>
      </c>
      <c r="O40" t="str">
        <f>potentiometry!Q42</f>
        <v>3.691</v>
      </c>
    </row>
    <row r="41" spans="1:15" x14ac:dyDescent="0.35">
      <c r="A41">
        <v>40</v>
      </c>
      <c r="B41" t="s">
        <v>578</v>
      </c>
      <c r="C41" t="str">
        <f>potentiometry!E43</f>
        <v>NaCl</v>
      </c>
      <c r="E41">
        <v>60</v>
      </c>
      <c r="F41">
        <v>0</v>
      </c>
      <c r="G41" t="str">
        <f>potentiometry!A43</f>
        <v>BUS/MES1977</v>
      </c>
      <c r="H41">
        <v>1</v>
      </c>
      <c r="I41">
        <v>1000</v>
      </c>
      <c r="J41" t="s">
        <v>551</v>
      </c>
      <c r="K41">
        <f>potentiometry!H43</f>
        <v>0.25</v>
      </c>
      <c r="L41" t="s">
        <v>552</v>
      </c>
      <c r="M41">
        <v>1.2</v>
      </c>
      <c r="N41" t="s">
        <v>551</v>
      </c>
      <c r="O41" t="str">
        <f>potentiometry!Q43</f>
        <v>3.685</v>
      </c>
    </row>
    <row r="42" spans="1:15" x14ac:dyDescent="0.35">
      <c r="A42">
        <v>41</v>
      </c>
      <c r="B42" t="s">
        <v>579</v>
      </c>
      <c r="C42" t="str">
        <f>potentiometry!E44</f>
        <v>NaCl</v>
      </c>
      <c r="E42" t="str">
        <f>potentiometry!C44</f>
        <v>100.0</v>
      </c>
      <c r="F42">
        <v>0</v>
      </c>
      <c r="G42" t="str">
        <f>potentiometry!A44</f>
        <v>BUS/MES1977</v>
      </c>
      <c r="H42">
        <v>1</v>
      </c>
      <c r="I42">
        <v>1000</v>
      </c>
      <c r="J42" t="s">
        <v>551</v>
      </c>
      <c r="K42">
        <f>potentiometry!H44</f>
        <v>0.25</v>
      </c>
      <c r="L42" t="s">
        <v>552</v>
      </c>
      <c r="M42">
        <v>1.2</v>
      </c>
      <c r="N42" t="s">
        <v>551</v>
      </c>
      <c r="O42" t="str">
        <f>potentiometry!Q44</f>
        <v>3.236</v>
      </c>
    </row>
    <row r="43" spans="1:15" x14ac:dyDescent="0.35">
      <c r="A43">
        <v>42</v>
      </c>
      <c r="B43" t="s">
        <v>580</v>
      </c>
      <c r="C43" t="str">
        <f>potentiometry!E45</f>
        <v>NaCl</v>
      </c>
      <c r="E43" t="str">
        <f>potentiometry!C45</f>
        <v>150.0</v>
      </c>
      <c r="F43">
        <v>0</v>
      </c>
      <c r="G43" t="str">
        <f>potentiometry!A45</f>
        <v>BUS/MES1977</v>
      </c>
      <c r="H43">
        <v>1</v>
      </c>
      <c r="I43">
        <v>1000</v>
      </c>
      <c r="J43" t="s">
        <v>551</v>
      </c>
      <c r="K43">
        <f>potentiometry!H45</f>
        <v>0.25</v>
      </c>
      <c r="L43" t="s">
        <v>552</v>
      </c>
      <c r="M43">
        <v>1.2</v>
      </c>
      <c r="N43" t="s">
        <v>551</v>
      </c>
      <c r="O43">
        <f>potentiometry!Q45</f>
        <v>2.819</v>
      </c>
    </row>
    <row r="44" spans="1:15" x14ac:dyDescent="0.35">
      <c r="A44">
        <v>43</v>
      </c>
      <c r="B44" t="s">
        <v>581</v>
      </c>
      <c r="C44" t="str">
        <f>potentiometry!E46</f>
        <v>NaCl</v>
      </c>
      <c r="E44" t="str">
        <f>potentiometry!C46</f>
        <v>200.0</v>
      </c>
      <c r="F44">
        <v>0</v>
      </c>
      <c r="G44" t="str">
        <f>potentiometry!A46</f>
        <v>BUS/MES1977</v>
      </c>
      <c r="H44">
        <v>1</v>
      </c>
      <c r="I44">
        <v>1000</v>
      </c>
      <c r="J44" t="s">
        <v>551</v>
      </c>
      <c r="K44">
        <f>potentiometry!H46</f>
        <v>0.25</v>
      </c>
      <c r="L44" t="s">
        <v>552</v>
      </c>
      <c r="M44">
        <v>1.2</v>
      </c>
      <c r="N44" t="s">
        <v>551</v>
      </c>
      <c r="O44" t="str">
        <f>potentiometry!Q46</f>
        <v>2.513</v>
      </c>
    </row>
    <row r="45" spans="1:15" x14ac:dyDescent="0.35">
      <c r="A45">
        <v>44</v>
      </c>
      <c r="B45" t="s">
        <v>582</v>
      </c>
      <c r="C45" t="str">
        <f>potentiometry!E47</f>
        <v>NaCl</v>
      </c>
      <c r="E45">
        <v>250</v>
      </c>
      <c r="F45">
        <v>0</v>
      </c>
      <c r="G45" t="str">
        <f>potentiometry!A47</f>
        <v>BUS/MES1977</v>
      </c>
      <c r="H45">
        <v>1</v>
      </c>
      <c r="I45">
        <v>1000</v>
      </c>
      <c r="J45" t="s">
        <v>551</v>
      </c>
      <c r="K45">
        <f>potentiometry!H47</f>
        <v>0.25</v>
      </c>
      <c r="L45" t="s">
        <v>552</v>
      </c>
      <c r="M45">
        <v>1.2</v>
      </c>
      <c r="N45" t="s">
        <v>551</v>
      </c>
      <c r="O45" t="str">
        <f>potentiometry!Q47</f>
        <v>2.290</v>
      </c>
    </row>
    <row r="46" spans="1:15" x14ac:dyDescent="0.35">
      <c r="A46">
        <v>45</v>
      </c>
      <c r="B46" t="s">
        <v>583</v>
      </c>
      <c r="C46" t="str">
        <f>potentiometry!E48</f>
        <v>NaCl</v>
      </c>
      <c r="E46" t="str">
        <f>potentiometry!C48</f>
        <v>60.0</v>
      </c>
      <c r="F46">
        <v>0</v>
      </c>
      <c r="G46" t="str">
        <f>potentiometry!A48</f>
        <v>BUS/MES1977</v>
      </c>
      <c r="H46">
        <v>1</v>
      </c>
      <c r="I46">
        <v>1000</v>
      </c>
      <c r="J46" t="s">
        <v>551</v>
      </c>
      <c r="K46">
        <f>potentiometry!H48</f>
        <v>0.5</v>
      </c>
      <c r="L46" t="s">
        <v>552</v>
      </c>
      <c r="M46">
        <v>1.2</v>
      </c>
      <c r="N46" t="s">
        <v>551</v>
      </c>
      <c r="O46" t="str">
        <f>potentiometry!Q48</f>
        <v>3.796</v>
      </c>
    </row>
    <row r="47" spans="1:15" x14ac:dyDescent="0.35">
      <c r="A47">
        <v>46</v>
      </c>
      <c r="B47" t="s">
        <v>584</v>
      </c>
      <c r="C47" t="str">
        <f>potentiometry!E49</f>
        <v>NaCl</v>
      </c>
      <c r="E47" t="str">
        <f>potentiometry!C49</f>
        <v>100.0</v>
      </c>
      <c r="F47">
        <v>0</v>
      </c>
      <c r="G47" t="str">
        <f>potentiometry!A49</f>
        <v>BUS/MES1977</v>
      </c>
      <c r="H47">
        <v>1</v>
      </c>
      <c r="I47">
        <v>1000</v>
      </c>
      <c r="J47" t="s">
        <v>551</v>
      </c>
      <c r="K47">
        <f>potentiometry!H49</f>
        <v>0.5</v>
      </c>
      <c r="L47" t="s">
        <v>552</v>
      </c>
      <c r="M47">
        <v>1.2</v>
      </c>
      <c r="N47" t="s">
        <v>551</v>
      </c>
      <c r="O47" t="str">
        <f>potentiometry!Q49</f>
        <v>3.297</v>
      </c>
    </row>
    <row r="48" spans="1:15" x14ac:dyDescent="0.35">
      <c r="A48">
        <v>47</v>
      </c>
      <c r="B48" t="s">
        <v>585</v>
      </c>
      <c r="C48" t="str">
        <f>potentiometry!E50</f>
        <v>NaCl</v>
      </c>
      <c r="E48" t="str">
        <f>potentiometry!C50</f>
        <v>150.0</v>
      </c>
      <c r="F48">
        <v>0</v>
      </c>
      <c r="G48" t="str">
        <f>potentiometry!A50</f>
        <v>BUS/MES1977</v>
      </c>
      <c r="H48">
        <v>1</v>
      </c>
      <c r="I48">
        <v>1000</v>
      </c>
      <c r="J48" t="s">
        <v>551</v>
      </c>
      <c r="K48">
        <f>potentiometry!H50</f>
        <v>0.5</v>
      </c>
      <c r="L48" t="s">
        <v>552</v>
      </c>
      <c r="M48">
        <v>1.2</v>
      </c>
      <c r="N48" t="s">
        <v>551</v>
      </c>
      <c r="O48" t="str">
        <f>potentiometry!Q50</f>
        <v>2.856</v>
      </c>
    </row>
    <row r="49" spans="1:15" x14ac:dyDescent="0.35">
      <c r="A49">
        <v>48</v>
      </c>
      <c r="B49" t="s">
        <v>586</v>
      </c>
      <c r="C49" t="str">
        <f>potentiometry!E51</f>
        <v>NaCl</v>
      </c>
      <c r="E49" t="str">
        <f>potentiometry!C51</f>
        <v>100.0</v>
      </c>
      <c r="F49">
        <v>0</v>
      </c>
      <c r="G49" t="str">
        <f>potentiometry!A51</f>
        <v>BUS/MES1977</v>
      </c>
      <c r="H49">
        <v>1</v>
      </c>
      <c r="I49">
        <v>1000</v>
      </c>
      <c r="J49" t="s">
        <v>551</v>
      </c>
      <c r="K49">
        <f>potentiometry!H51</f>
        <v>0.5</v>
      </c>
      <c r="L49" t="s">
        <v>552</v>
      </c>
      <c r="M49">
        <v>1.2</v>
      </c>
      <c r="N49" t="s">
        <v>551</v>
      </c>
      <c r="O49" t="str">
        <f>potentiometry!Q51</f>
        <v>3.303</v>
      </c>
    </row>
    <row r="50" spans="1:15" x14ac:dyDescent="0.35">
      <c r="A50">
        <v>49</v>
      </c>
      <c r="B50" t="s">
        <v>587</v>
      </c>
      <c r="C50" t="str">
        <f>potentiometry!E52</f>
        <v>NaCl</v>
      </c>
      <c r="E50" t="str">
        <f>potentiometry!C52</f>
        <v>150.0</v>
      </c>
      <c r="F50">
        <v>0</v>
      </c>
      <c r="G50" t="str">
        <f>potentiometry!A52</f>
        <v>BUS/MES1977</v>
      </c>
      <c r="H50">
        <v>1</v>
      </c>
      <c r="I50">
        <v>1000</v>
      </c>
      <c r="J50" t="s">
        <v>551</v>
      </c>
      <c r="K50">
        <f>potentiometry!H52</f>
        <v>0.5</v>
      </c>
      <c r="L50" t="s">
        <v>552</v>
      </c>
      <c r="M50">
        <v>1.2</v>
      </c>
      <c r="N50" t="s">
        <v>551</v>
      </c>
      <c r="O50" t="str">
        <f>potentiometry!Q52</f>
        <v>2.860</v>
      </c>
    </row>
    <row r="51" spans="1:15" x14ac:dyDescent="0.35">
      <c r="A51">
        <v>50</v>
      </c>
      <c r="B51" t="s">
        <v>588</v>
      </c>
      <c r="C51" t="str">
        <f>potentiometry!E53</f>
        <v>NaCl</v>
      </c>
      <c r="E51" t="str">
        <f>potentiometry!C53</f>
        <v>200.0</v>
      </c>
      <c r="F51">
        <v>0</v>
      </c>
      <c r="G51" t="str">
        <f>potentiometry!A53</f>
        <v>BUS/MES1977</v>
      </c>
      <c r="H51">
        <v>1</v>
      </c>
      <c r="I51">
        <v>1000</v>
      </c>
      <c r="J51" t="s">
        <v>551</v>
      </c>
      <c r="K51">
        <f>potentiometry!H53</f>
        <v>0.5</v>
      </c>
      <c r="L51" t="s">
        <v>552</v>
      </c>
      <c r="M51">
        <v>1.2</v>
      </c>
      <c r="N51" t="s">
        <v>551</v>
      </c>
      <c r="O51" t="str">
        <f>potentiometry!Q53</f>
        <v>2.541</v>
      </c>
    </row>
    <row r="52" spans="1:15" x14ac:dyDescent="0.35">
      <c r="A52">
        <v>51</v>
      </c>
      <c r="B52" t="s">
        <v>589</v>
      </c>
      <c r="C52" t="str">
        <f>potentiometry!E54</f>
        <v>NaCl</v>
      </c>
      <c r="E52" t="str">
        <f>potentiometry!C54</f>
        <v>60.0</v>
      </c>
      <c r="F52">
        <v>0</v>
      </c>
      <c r="G52" t="str">
        <f>potentiometry!A54</f>
        <v>BUS/MES1977</v>
      </c>
      <c r="H52">
        <v>1</v>
      </c>
      <c r="I52">
        <v>1000</v>
      </c>
      <c r="J52" t="s">
        <v>551</v>
      </c>
      <c r="K52">
        <f>potentiometry!H54</f>
        <v>0.5</v>
      </c>
      <c r="L52" t="s">
        <v>552</v>
      </c>
      <c r="M52">
        <v>1.2</v>
      </c>
      <c r="N52" t="s">
        <v>551</v>
      </c>
      <c r="O52" t="str">
        <f>potentiometry!Q54</f>
        <v>3.803</v>
      </c>
    </row>
    <row r="53" spans="1:15" x14ac:dyDescent="0.35">
      <c r="A53">
        <v>52</v>
      </c>
      <c r="B53" t="s">
        <v>590</v>
      </c>
      <c r="C53" t="str">
        <f>potentiometry!E55</f>
        <v>NaCl</v>
      </c>
      <c r="E53">
        <v>60</v>
      </c>
      <c r="F53">
        <v>0</v>
      </c>
      <c r="G53" t="str">
        <f>potentiometry!A55</f>
        <v>BUS/MES1977</v>
      </c>
      <c r="H53">
        <v>1</v>
      </c>
      <c r="I53">
        <v>1000</v>
      </c>
      <c r="J53" t="s">
        <v>551</v>
      </c>
      <c r="K53">
        <f>potentiometry!H55</f>
        <v>0.5</v>
      </c>
      <c r="L53" t="s">
        <v>552</v>
      </c>
      <c r="M53">
        <v>1.2</v>
      </c>
      <c r="N53" t="s">
        <v>551</v>
      </c>
      <c r="O53" t="str">
        <f>potentiometry!Q55</f>
        <v>3.790</v>
      </c>
    </row>
    <row r="54" spans="1:15" x14ac:dyDescent="0.35">
      <c r="A54">
        <v>53</v>
      </c>
      <c r="B54" t="s">
        <v>591</v>
      </c>
      <c r="C54" t="str">
        <f>potentiometry!E56</f>
        <v>NaCl</v>
      </c>
      <c r="E54" t="str">
        <f>potentiometry!C56</f>
        <v>100.0</v>
      </c>
      <c r="F54">
        <v>0</v>
      </c>
      <c r="G54" t="str">
        <f>potentiometry!A56</f>
        <v>BUS/MES1977</v>
      </c>
      <c r="H54">
        <v>1</v>
      </c>
      <c r="I54">
        <v>1000</v>
      </c>
      <c r="J54" t="s">
        <v>551</v>
      </c>
      <c r="K54">
        <f>potentiometry!H56</f>
        <v>0.5</v>
      </c>
      <c r="L54" t="s">
        <v>552</v>
      </c>
      <c r="M54">
        <v>1.2</v>
      </c>
      <c r="N54" t="s">
        <v>551</v>
      </c>
      <c r="O54" t="str">
        <f>potentiometry!Q56</f>
        <v>3.296</v>
      </c>
    </row>
    <row r="55" spans="1:15" x14ac:dyDescent="0.35">
      <c r="A55">
        <v>54</v>
      </c>
      <c r="B55" t="s">
        <v>592</v>
      </c>
      <c r="C55" t="str">
        <f>potentiometry!E57</f>
        <v>NaCl</v>
      </c>
      <c r="E55">
        <v>150</v>
      </c>
      <c r="F55">
        <v>0</v>
      </c>
      <c r="G55" t="str">
        <f>potentiometry!A57</f>
        <v>BUS/MES1977</v>
      </c>
      <c r="H55">
        <v>1</v>
      </c>
      <c r="I55">
        <v>1000</v>
      </c>
      <c r="J55" t="s">
        <v>551</v>
      </c>
      <c r="K55">
        <f>potentiometry!H57</f>
        <v>0.5</v>
      </c>
      <c r="L55" t="s">
        <v>552</v>
      </c>
      <c r="M55">
        <v>1.2</v>
      </c>
      <c r="N55" t="s">
        <v>551</v>
      </c>
      <c r="O55" t="str">
        <f>potentiometry!Q57</f>
        <v>2.854</v>
      </c>
    </row>
    <row r="56" spans="1:15" x14ac:dyDescent="0.35">
      <c r="A56">
        <v>55</v>
      </c>
      <c r="B56" t="s">
        <v>593</v>
      </c>
      <c r="C56" t="str">
        <f>potentiometry!E58</f>
        <v>NaCl</v>
      </c>
      <c r="E56">
        <v>200</v>
      </c>
      <c r="F56">
        <v>0</v>
      </c>
      <c r="G56" t="str">
        <f>potentiometry!A58</f>
        <v>BUS/MES1977</v>
      </c>
      <c r="H56">
        <v>1</v>
      </c>
      <c r="I56">
        <v>1000</v>
      </c>
      <c r="J56" t="s">
        <v>551</v>
      </c>
      <c r="K56">
        <f>potentiometry!H58</f>
        <v>0.5</v>
      </c>
      <c r="L56" t="s">
        <v>552</v>
      </c>
      <c r="M56">
        <v>1.2</v>
      </c>
      <c r="N56" t="s">
        <v>551</v>
      </c>
      <c r="O56" t="str">
        <f>potentiometry!Q58</f>
        <v>2.539</v>
      </c>
    </row>
    <row r="57" spans="1:15" x14ac:dyDescent="0.35">
      <c r="A57">
        <v>56</v>
      </c>
      <c r="B57" t="s">
        <v>594</v>
      </c>
      <c r="C57" t="str">
        <f>potentiometry!E59</f>
        <v>NaCl</v>
      </c>
      <c r="E57" t="str">
        <f>potentiometry!C59</f>
        <v>250.0</v>
      </c>
      <c r="F57">
        <v>0</v>
      </c>
      <c r="G57" t="str">
        <f>potentiometry!A59</f>
        <v>BUS/MES1977</v>
      </c>
      <c r="H57">
        <v>1</v>
      </c>
      <c r="I57">
        <v>1000</v>
      </c>
      <c r="J57" t="s">
        <v>551</v>
      </c>
      <c r="K57">
        <f>potentiometry!H59</f>
        <v>0.5</v>
      </c>
      <c r="L57" t="s">
        <v>552</v>
      </c>
      <c r="M57">
        <v>1.2</v>
      </c>
      <c r="N57" t="s">
        <v>551</v>
      </c>
      <c r="O57" t="str">
        <f>potentiometry!Q59</f>
        <v>2.339</v>
      </c>
    </row>
    <row r="58" spans="1:15" x14ac:dyDescent="0.35">
      <c r="A58">
        <v>57</v>
      </c>
      <c r="B58" t="s">
        <v>595</v>
      </c>
      <c r="C58" t="str">
        <f>potentiometry!E60</f>
        <v>NaCl</v>
      </c>
      <c r="E58">
        <v>250</v>
      </c>
      <c r="F58">
        <v>0</v>
      </c>
      <c r="G58" t="str">
        <f>potentiometry!A60</f>
        <v>BUS/MES1977</v>
      </c>
      <c r="H58">
        <v>1</v>
      </c>
      <c r="I58">
        <v>1000</v>
      </c>
      <c r="J58" t="s">
        <v>551</v>
      </c>
      <c r="K58">
        <f>potentiometry!H60</f>
        <v>0.5</v>
      </c>
      <c r="L58" t="s">
        <v>552</v>
      </c>
      <c r="M58">
        <v>1.2</v>
      </c>
      <c r="N58" t="s">
        <v>551</v>
      </c>
      <c r="O58" t="str">
        <f>potentiometry!Q60</f>
        <v>2.356</v>
      </c>
    </row>
    <row r="59" spans="1:15" x14ac:dyDescent="0.35">
      <c r="A59">
        <v>58</v>
      </c>
      <c r="B59" t="s">
        <v>596</v>
      </c>
      <c r="C59" t="str">
        <f>potentiometry!E61</f>
        <v>NaCl</v>
      </c>
      <c r="E59" t="str">
        <f>potentiometry!C61</f>
        <v>295.0</v>
      </c>
      <c r="F59">
        <v>0</v>
      </c>
      <c r="G59" t="str">
        <f>potentiometry!A61</f>
        <v>BUS/MES1977</v>
      </c>
      <c r="H59">
        <v>1</v>
      </c>
      <c r="I59">
        <v>1000</v>
      </c>
      <c r="J59" t="s">
        <v>551</v>
      </c>
      <c r="K59">
        <f>potentiometry!H61</f>
        <v>0.5</v>
      </c>
      <c r="L59" t="s">
        <v>552</v>
      </c>
      <c r="M59">
        <v>1.2</v>
      </c>
      <c r="N59" t="s">
        <v>551</v>
      </c>
      <c r="O59" t="str">
        <f>potentiometry!Q61</f>
        <v>2.182</v>
      </c>
    </row>
    <row r="60" spans="1:15" x14ac:dyDescent="0.35">
      <c r="A60">
        <v>59</v>
      </c>
      <c r="B60" t="s">
        <v>597</v>
      </c>
      <c r="C60" t="str">
        <f>potentiometry!E62</f>
        <v>NaCl</v>
      </c>
      <c r="E60" t="str">
        <f>potentiometry!C62</f>
        <v>60.0</v>
      </c>
      <c r="F60">
        <v>0</v>
      </c>
      <c r="G60" t="str">
        <f>potentiometry!A62</f>
        <v>BUS/MES1977</v>
      </c>
      <c r="H60">
        <v>1</v>
      </c>
      <c r="I60">
        <v>1000</v>
      </c>
      <c r="J60" t="s">
        <v>551</v>
      </c>
      <c r="K60">
        <f>potentiometry!H62</f>
        <v>0.5</v>
      </c>
      <c r="L60" t="s">
        <v>552</v>
      </c>
      <c r="M60">
        <v>1.2</v>
      </c>
      <c r="N60" t="s">
        <v>551</v>
      </c>
      <c r="O60" t="str">
        <f>potentiometry!Q62</f>
        <v>3.791</v>
      </c>
    </row>
    <row r="61" spans="1:15" x14ac:dyDescent="0.35">
      <c r="A61">
        <v>60</v>
      </c>
      <c r="B61" t="s">
        <v>598</v>
      </c>
      <c r="C61" t="str">
        <f>potentiometry!E63</f>
        <v>NaCl</v>
      </c>
      <c r="E61">
        <v>60</v>
      </c>
      <c r="F61">
        <v>0</v>
      </c>
      <c r="G61" t="str">
        <f>potentiometry!A63</f>
        <v>BUS/MES1977</v>
      </c>
      <c r="H61">
        <v>1</v>
      </c>
      <c r="I61">
        <v>1000</v>
      </c>
      <c r="J61" t="s">
        <v>551</v>
      </c>
      <c r="K61">
        <f>potentiometry!H63</f>
        <v>0.5</v>
      </c>
      <c r="L61" t="s">
        <v>552</v>
      </c>
      <c r="M61">
        <v>1.2</v>
      </c>
      <c r="N61" t="s">
        <v>551</v>
      </c>
      <c r="O61" t="str">
        <f>potentiometry!Q63</f>
        <v>3.790</v>
      </c>
    </row>
    <row r="62" spans="1:15" x14ac:dyDescent="0.35">
      <c r="A62">
        <v>61</v>
      </c>
      <c r="B62" t="s">
        <v>599</v>
      </c>
      <c r="C62" t="str">
        <f>potentiometry!E64</f>
        <v>NaCl</v>
      </c>
      <c r="E62" t="str">
        <f>potentiometry!C64</f>
        <v>100.0</v>
      </c>
      <c r="F62">
        <v>0</v>
      </c>
      <c r="G62" t="str">
        <f>potentiometry!A64</f>
        <v>BUS/MES1977</v>
      </c>
      <c r="H62">
        <v>1</v>
      </c>
      <c r="I62">
        <v>1000</v>
      </c>
      <c r="J62" t="s">
        <v>551</v>
      </c>
      <c r="K62">
        <f>potentiometry!H64</f>
        <v>0.5</v>
      </c>
      <c r="L62" t="s">
        <v>552</v>
      </c>
      <c r="M62">
        <v>1.2</v>
      </c>
      <c r="N62" t="s">
        <v>551</v>
      </c>
      <c r="O62" t="str">
        <f>potentiometry!Q64</f>
        <v>3.318</v>
      </c>
    </row>
    <row r="63" spans="1:15" x14ac:dyDescent="0.35">
      <c r="A63">
        <v>62</v>
      </c>
      <c r="B63" t="s">
        <v>600</v>
      </c>
      <c r="C63" t="str">
        <f>potentiometry!E65</f>
        <v>NaCl</v>
      </c>
      <c r="E63" t="str">
        <f>potentiometry!C65</f>
        <v>149.9</v>
      </c>
      <c r="F63">
        <v>0</v>
      </c>
      <c r="G63" t="str">
        <f>potentiometry!A65</f>
        <v>BUS/MES1977</v>
      </c>
      <c r="H63">
        <v>1</v>
      </c>
      <c r="I63">
        <v>1000</v>
      </c>
      <c r="J63" t="s">
        <v>551</v>
      </c>
      <c r="K63">
        <f>potentiometry!H65</f>
        <v>0.5</v>
      </c>
      <c r="L63" t="s">
        <v>552</v>
      </c>
      <c r="M63">
        <v>1.2</v>
      </c>
      <c r="N63" t="s">
        <v>551</v>
      </c>
      <c r="O63" t="str">
        <f>potentiometry!Q65</f>
        <v>2.881</v>
      </c>
    </row>
    <row r="64" spans="1:15" x14ac:dyDescent="0.35">
      <c r="A64">
        <v>63</v>
      </c>
      <c r="B64" t="s">
        <v>601</v>
      </c>
      <c r="C64" t="str">
        <f>potentiometry!E66</f>
        <v>NaCl</v>
      </c>
      <c r="E64" t="str">
        <f>potentiometry!C66</f>
        <v>60.0</v>
      </c>
      <c r="F64">
        <v>0</v>
      </c>
      <c r="G64" t="str">
        <f>potentiometry!A66</f>
        <v>BUS/MES1977</v>
      </c>
      <c r="H64">
        <v>1</v>
      </c>
      <c r="I64">
        <v>1000</v>
      </c>
      <c r="J64" t="s">
        <v>551</v>
      </c>
      <c r="K64">
        <f>potentiometry!H66</f>
        <v>0.5</v>
      </c>
      <c r="L64" t="s">
        <v>552</v>
      </c>
      <c r="M64">
        <v>1.2</v>
      </c>
      <c r="N64" t="s">
        <v>551</v>
      </c>
      <c r="O64" t="str">
        <f>potentiometry!Q66</f>
        <v>3.790</v>
      </c>
    </row>
    <row r="65" spans="1:15" x14ac:dyDescent="0.35">
      <c r="A65">
        <v>64</v>
      </c>
      <c r="B65" t="s">
        <v>602</v>
      </c>
      <c r="C65" t="str">
        <f>potentiometry!E67</f>
        <v>NaCl</v>
      </c>
      <c r="E65">
        <v>60</v>
      </c>
      <c r="F65">
        <v>0</v>
      </c>
      <c r="G65" t="str">
        <f>potentiometry!A67</f>
        <v>BUS/MES1977</v>
      </c>
      <c r="H65">
        <v>1</v>
      </c>
      <c r="I65">
        <v>1000</v>
      </c>
      <c r="J65" t="s">
        <v>551</v>
      </c>
      <c r="K65">
        <f>potentiometry!H67</f>
        <v>0.5</v>
      </c>
      <c r="L65" t="s">
        <v>552</v>
      </c>
      <c r="M65">
        <v>1.2</v>
      </c>
      <c r="N65" t="s">
        <v>551</v>
      </c>
      <c r="O65" t="str">
        <f>potentiometry!Q67</f>
        <v>3.787</v>
      </c>
    </row>
    <row r="66" spans="1:15" x14ac:dyDescent="0.35">
      <c r="A66">
        <v>65</v>
      </c>
      <c r="B66" t="s">
        <v>603</v>
      </c>
      <c r="C66" t="str">
        <f>potentiometry!E68</f>
        <v>NaCl</v>
      </c>
      <c r="E66" t="str">
        <f>potentiometry!C68</f>
        <v>100.0</v>
      </c>
      <c r="F66">
        <v>0</v>
      </c>
      <c r="G66" t="str">
        <f>potentiometry!A68</f>
        <v>BUS/MES1977</v>
      </c>
      <c r="H66">
        <v>1</v>
      </c>
      <c r="I66">
        <v>1000</v>
      </c>
      <c r="J66" t="s">
        <v>551</v>
      </c>
      <c r="K66">
        <f>potentiometry!H68</f>
        <v>0.5</v>
      </c>
      <c r="L66" t="s">
        <v>552</v>
      </c>
      <c r="M66">
        <v>1.2</v>
      </c>
      <c r="N66" t="s">
        <v>551</v>
      </c>
      <c r="O66" t="str">
        <f>potentiometry!Q68</f>
        <v>3.315</v>
      </c>
    </row>
    <row r="67" spans="1:15" x14ac:dyDescent="0.35">
      <c r="A67">
        <v>66</v>
      </c>
      <c r="B67" t="s">
        <v>604</v>
      </c>
      <c r="C67" t="str">
        <f>potentiometry!E69</f>
        <v>NaCl</v>
      </c>
      <c r="E67" t="str">
        <f>potentiometry!C69</f>
        <v>150.0</v>
      </c>
      <c r="F67">
        <v>0</v>
      </c>
      <c r="G67" t="str">
        <f>potentiometry!A69</f>
        <v>BUS/MES1977</v>
      </c>
      <c r="H67">
        <v>1</v>
      </c>
      <c r="I67">
        <v>1000</v>
      </c>
      <c r="J67" t="s">
        <v>551</v>
      </c>
      <c r="K67">
        <f>potentiometry!H69</f>
        <v>0.5</v>
      </c>
      <c r="L67" t="s">
        <v>552</v>
      </c>
      <c r="M67">
        <v>1.2</v>
      </c>
      <c r="N67" t="s">
        <v>551</v>
      </c>
      <c r="O67" t="str">
        <f>potentiometry!Q69</f>
        <v>2.877</v>
      </c>
    </row>
    <row r="68" spans="1:15" x14ac:dyDescent="0.35">
      <c r="A68">
        <v>67</v>
      </c>
      <c r="B68" t="s">
        <v>605</v>
      </c>
      <c r="C68" t="str">
        <f>potentiometry!E70</f>
        <v>NaCl</v>
      </c>
      <c r="E68" t="str">
        <f>potentiometry!C70</f>
        <v>100.0</v>
      </c>
      <c r="F68">
        <v>0</v>
      </c>
      <c r="G68" t="str">
        <f>potentiometry!A70</f>
        <v>BUS/MES1977</v>
      </c>
      <c r="H68">
        <v>1</v>
      </c>
      <c r="I68">
        <v>1000</v>
      </c>
      <c r="J68" t="s">
        <v>551</v>
      </c>
      <c r="K68">
        <f>potentiometry!H70</f>
        <v>1</v>
      </c>
      <c r="L68" t="s">
        <v>552</v>
      </c>
      <c r="M68">
        <v>1.2</v>
      </c>
      <c r="N68" t="s">
        <v>551</v>
      </c>
      <c r="O68" t="str">
        <f>potentiometry!Q70</f>
        <v>3.325</v>
      </c>
    </row>
    <row r="69" spans="1:15" x14ac:dyDescent="0.35">
      <c r="A69">
        <v>68</v>
      </c>
      <c r="B69" t="s">
        <v>606</v>
      </c>
      <c r="C69" t="str">
        <f>potentiometry!E71</f>
        <v>NaCl</v>
      </c>
      <c r="E69" t="str">
        <f>potentiometry!C71</f>
        <v>100.0</v>
      </c>
      <c r="F69">
        <v>0</v>
      </c>
      <c r="G69" t="str">
        <f>potentiometry!A71</f>
        <v>BUS/MES1977</v>
      </c>
      <c r="H69">
        <v>1</v>
      </c>
      <c r="I69">
        <v>1000</v>
      </c>
      <c r="J69" t="s">
        <v>551</v>
      </c>
      <c r="K69">
        <f>potentiometry!H71</f>
        <v>1</v>
      </c>
      <c r="L69" t="s">
        <v>552</v>
      </c>
      <c r="M69">
        <v>1.2</v>
      </c>
      <c r="N69" t="s">
        <v>551</v>
      </c>
      <c r="O69" t="str">
        <f>potentiometry!Q71</f>
        <v>3.326</v>
      </c>
    </row>
    <row r="70" spans="1:15" x14ac:dyDescent="0.35">
      <c r="A70">
        <v>69</v>
      </c>
      <c r="B70" t="s">
        <v>607</v>
      </c>
      <c r="C70" t="str">
        <f>potentiometry!E72</f>
        <v>NaCl</v>
      </c>
      <c r="E70" t="str">
        <f>potentiometry!C72</f>
        <v>60.0</v>
      </c>
      <c r="F70">
        <v>0</v>
      </c>
      <c r="G70" t="str">
        <f>potentiometry!A72</f>
        <v>BUS/MES1977</v>
      </c>
      <c r="H70">
        <v>1</v>
      </c>
      <c r="I70">
        <v>1000</v>
      </c>
      <c r="J70" t="s">
        <v>551</v>
      </c>
      <c r="K70">
        <f>potentiometry!H72</f>
        <v>1</v>
      </c>
      <c r="L70" t="s">
        <v>552</v>
      </c>
      <c r="M70">
        <v>1.2</v>
      </c>
      <c r="N70" t="s">
        <v>551</v>
      </c>
      <c r="O70" t="str">
        <f>potentiometry!Q72</f>
        <v>3.780</v>
      </c>
    </row>
    <row r="71" spans="1:15" x14ac:dyDescent="0.35">
      <c r="A71">
        <v>70</v>
      </c>
      <c r="B71" t="s">
        <v>608</v>
      </c>
      <c r="C71" t="str">
        <f>potentiometry!E73</f>
        <v>NaCl</v>
      </c>
      <c r="E71" t="str">
        <f>potentiometry!C73</f>
        <v>100.0</v>
      </c>
      <c r="F71">
        <v>0</v>
      </c>
      <c r="G71" t="str">
        <f>potentiometry!A73</f>
        <v>BUS/MES1977</v>
      </c>
      <c r="H71">
        <v>1</v>
      </c>
      <c r="I71">
        <v>1000</v>
      </c>
      <c r="J71" t="s">
        <v>551</v>
      </c>
      <c r="K71">
        <f>potentiometry!H73</f>
        <v>1</v>
      </c>
      <c r="L71" t="s">
        <v>552</v>
      </c>
      <c r="M71">
        <v>1.2</v>
      </c>
      <c r="N71" t="s">
        <v>551</v>
      </c>
      <c r="O71" t="str">
        <f>potentiometry!Q73</f>
        <v>3.319</v>
      </c>
    </row>
    <row r="72" spans="1:15" x14ac:dyDescent="0.35">
      <c r="A72">
        <v>71</v>
      </c>
      <c r="B72" t="s">
        <v>609</v>
      </c>
      <c r="C72" t="str">
        <f>potentiometry!E74</f>
        <v>NaCl</v>
      </c>
      <c r="E72" t="str">
        <f>potentiometry!C74</f>
        <v>150.0</v>
      </c>
      <c r="F72">
        <v>0</v>
      </c>
      <c r="G72" t="str">
        <f>potentiometry!A74</f>
        <v>BUS/MES1977</v>
      </c>
      <c r="H72">
        <v>1</v>
      </c>
      <c r="I72">
        <v>1000</v>
      </c>
      <c r="J72" t="s">
        <v>551</v>
      </c>
      <c r="K72">
        <f>potentiometry!H74</f>
        <v>1</v>
      </c>
      <c r="L72" t="s">
        <v>552</v>
      </c>
      <c r="M72">
        <v>1.2</v>
      </c>
      <c r="N72" t="s">
        <v>551</v>
      </c>
      <c r="O72" t="str">
        <f>potentiometry!Q74</f>
        <v>2.894</v>
      </c>
    </row>
    <row r="73" spans="1:15" x14ac:dyDescent="0.35">
      <c r="A73">
        <v>72</v>
      </c>
      <c r="B73" t="s">
        <v>610</v>
      </c>
      <c r="C73" t="str">
        <f>potentiometry!E75</f>
        <v>NaCl</v>
      </c>
      <c r="E73">
        <v>200</v>
      </c>
      <c r="F73">
        <v>0</v>
      </c>
      <c r="G73" t="str">
        <f>potentiometry!A75</f>
        <v>BUS/MES1977</v>
      </c>
      <c r="H73">
        <v>1</v>
      </c>
      <c r="I73">
        <v>1000</v>
      </c>
      <c r="J73" t="s">
        <v>551</v>
      </c>
      <c r="K73">
        <f>potentiometry!H75</f>
        <v>1</v>
      </c>
      <c r="L73" t="s">
        <v>552</v>
      </c>
      <c r="M73">
        <v>1.2</v>
      </c>
      <c r="N73" t="s">
        <v>551</v>
      </c>
      <c r="O73" t="str">
        <f>potentiometry!Q75</f>
        <v>2.583</v>
      </c>
    </row>
    <row r="74" spans="1:15" x14ac:dyDescent="0.35">
      <c r="A74">
        <v>73</v>
      </c>
      <c r="B74" t="s">
        <v>611</v>
      </c>
      <c r="C74" t="str">
        <f>potentiometry!E76</f>
        <v>NaCl</v>
      </c>
      <c r="E74">
        <v>60</v>
      </c>
      <c r="F74">
        <v>0</v>
      </c>
      <c r="G74" t="str">
        <f>potentiometry!A76</f>
        <v>BUS/MES1977</v>
      </c>
      <c r="H74">
        <v>1</v>
      </c>
      <c r="I74">
        <v>1000</v>
      </c>
      <c r="J74" t="s">
        <v>551</v>
      </c>
      <c r="K74">
        <f>potentiometry!H76</f>
        <v>1</v>
      </c>
      <c r="L74" t="s">
        <v>552</v>
      </c>
      <c r="M74">
        <v>1.2</v>
      </c>
      <c r="N74" t="s">
        <v>551</v>
      </c>
      <c r="O74" t="str">
        <f>potentiometry!Q76</f>
        <v>3.779</v>
      </c>
    </row>
    <row r="75" spans="1:15" x14ac:dyDescent="0.35">
      <c r="A75">
        <v>74</v>
      </c>
      <c r="B75" t="s">
        <v>612</v>
      </c>
      <c r="C75" t="str">
        <f>potentiometry!E77</f>
        <v>NaCl</v>
      </c>
      <c r="E75" t="str">
        <f>potentiometry!C77</f>
        <v>150.0</v>
      </c>
      <c r="F75">
        <v>0</v>
      </c>
      <c r="G75" t="str">
        <f>potentiometry!A77</f>
        <v>BUS/MES1977</v>
      </c>
      <c r="H75">
        <v>1</v>
      </c>
      <c r="I75">
        <v>1000</v>
      </c>
      <c r="J75" t="s">
        <v>551</v>
      </c>
      <c r="K75">
        <f>potentiometry!H77</f>
        <v>1</v>
      </c>
      <c r="L75" t="s">
        <v>552</v>
      </c>
      <c r="M75">
        <v>1.2</v>
      </c>
      <c r="N75" t="s">
        <v>551</v>
      </c>
      <c r="O75" t="str">
        <f>potentiometry!Q77</f>
        <v>2.907</v>
      </c>
    </row>
    <row r="76" spans="1:15" x14ac:dyDescent="0.35">
      <c r="A76">
        <v>75</v>
      </c>
      <c r="B76" t="s">
        <v>613</v>
      </c>
      <c r="C76" t="str">
        <f>potentiometry!E78</f>
        <v>NaCl</v>
      </c>
      <c r="E76">
        <v>200</v>
      </c>
      <c r="F76">
        <v>0</v>
      </c>
      <c r="G76" t="str">
        <f>potentiometry!A78</f>
        <v>BUS/MES1977</v>
      </c>
      <c r="H76">
        <v>1</v>
      </c>
      <c r="I76">
        <v>1000</v>
      </c>
      <c r="J76" t="s">
        <v>551</v>
      </c>
      <c r="K76">
        <f>potentiometry!H78</f>
        <v>3</v>
      </c>
      <c r="L76" t="s">
        <v>552</v>
      </c>
      <c r="M76">
        <v>1.2</v>
      </c>
      <c r="N76" t="s">
        <v>551</v>
      </c>
      <c r="O76" t="str">
        <f>potentiometry!Q78</f>
        <v>3.551</v>
      </c>
    </row>
    <row r="77" spans="1:15" x14ac:dyDescent="0.35">
      <c r="A77">
        <v>76</v>
      </c>
      <c r="B77" t="s">
        <v>614</v>
      </c>
      <c r="C77" t="str">
        <f>potentiometry!E79</f>
        <v>NaCl</v>
      </c>
      <c r="E77" t="str">
        <f>potentiometry!C79</f>
        <v>150.0</v>
      </c>
      <c r="F77">
        <v>0</v>
      </c>
      <c r="G77" t="str">
        <f>potentiometry!A79</f>
        <v>BUS/MES1977</v>
      </c>
      <c r="H77">
        <v>1</v>
      </c>
      <c r="I77">
        <v>1000</v>
      </c>
      <c r="J77" t="s">
        <v>551</v>
      </c>
      <c r="K77">
        <f>potentiometry!H79</f>
        <v>3</v>
      </c>
      <c r="L77" t="s">
        <v>552</v>
      </c>
      <c r="M77">
        <v>1.2</v>
      </c>
      <c r="N77" t="s">
        <v>551</v>
      </c>
      <c r="O77" t="str">
        <f>potentiometry!Q79</f>
        <v>3.087</v>
      </c>
    </row>
    <row r="78" spans="1:15" x14ac:dyDescent="0.35">
      <c r="A78">
        <v>77</v>
      </c>
      <c r="B78" t="s">
        <v>615</v>
      </c>
      <c r="C78" t="str">
        <f>potentiometry!E80</f>
        <v>NaCl</v>
      </c>
      <c r="E78" t="str">
        <f>potentiometry!C80</f>
        <v>200.0</v>
      </c>
      <c r="F78">
        <v>0</v>
      </c>
      <c r="G78" t="str">
        <f>potentiometry!A80</f>
        <v>BUS/MES1977</v>
      </c>
      <c r="H78">
        <v>1</v>
      </c>
      <c r="I78">
        <v>1000</v>
      </c>
      <c r="J78" t="s">
        <v>551</v>
      </c>
      <c r="K78">
        <f>potentiometry!H80</f>
        <v>3</v>
      </c>
      <c r="L78" t="s">
        <v>552</v>
      </c>
      <c r="M78">
        <v>1.2</v>
      </c>
      <c r="N78" t="s">
        <v>551</v>
      </c>
      <c r="O78" t="str">
        <f>potentiometry!Q80</f>
        <v>2.732</v>
      </c>
    </row>
    <row r="79" spans="1:15" x14ac:dyDescent="0.35">
      <c r="A79">
        <v>78</v>
      </c>
      <c r="B79" t="s">
        <v>616</v>
      </c>
      <c r="C79" t="str">
        <f>potentiometry!E81</f>
        <v>NaCl</v>
      </c>
      <c r="E79" t="str">
        <f>potentiometry!C81</f>
        <v>250.0</v>
      </c>
      <c r="F79">
        <v>0</v>
      </c>
      <c r="G79" t="str">
        <f>potentiometry!A81</f>
        <v>BUS/MES1977</v>
      </c>
      <c r="H79">
        <v>1</v>
      </c>
      <c r="I79">
        <v>1000</v>
      </c>
      <c r="J79" t="s">
        <v>551</v>
      </c>
      <c r="K79">
        <f>potentiometry!H81</f>
        <v>3</v>
      </c>
      <c r="L79" t="s">
        <v>552</v>
      </c>
      <c r="M79">
        <v>1.2</v>
      </c>
      <c r="N79" t="s">
        <v>551</v>
      </c>
      <c r="O79" t="str">
        <f>potentiometry!Q81</f>
        <v>2.464</v>
      </c>
    </row>
    <row r="80" spans="1:15" x14ac:dyDescent="0.35">
      <c r="A80">
        <v>79</v>
      </c>
      <c r="B80" t="s">
        <v>617</v>
      </c>
      <c r="C80" t="str">
        <f>potentiometry!E82</f>
        <v>NaCl</v>
      </c>
      <c r="E80" t="str">
        <f>potentiometry!C82</f>
        <v>60.0</v>
      </c>
      <c r="F80">
        <v>0</v>
      </c>
      <c r="G80" t="str">
        <f>potentiometry!A82</f>
        <v>BUS/MES1977</v>
      </c>
      <c r="H80">
        <v>1</v>
      </c>
      <c r="I80">
        <v>1000</v>
      </c>
      <c r="J80" t="s">
        <v>551</v>
      </c>
      <c r="K80">
        <f>potentiometry!H82</f>
        <v>3</v>
      </c>
      <c r="L80" t="s">
        <v>552</v>
      </c>
      <c r="M80">
        <v>1.2</v>
      </c>
      <c r="N80" t="s">
        <v>551</v>
      </c>
      <c r="O80" t="str">
        <f>potentiometry!Q82</f>
        <v>3.995</v>
      </c>
    </row>
    <row r="81" spans="1:15" x14ac:dyDescent="0.35">
      <c r="A81">
        <v>80</v>
      </c>
      <c r="B81" t="s">
        <v>618</v>
      </c>
      <c r="C81" t="str">
        <f>potentiometry!E83</f>
        <v>NaCl</v>
      </c>
      <c r="E81">
        <v>60</v>
      </c>
      <c r="F81">
        <v>0</v>
      </c>
      <c r="G81" t="str">
        <f>potentiometry!A83</f>
        <v>BUS/MES1977</v>
      </c>
      <c r="H81">
        <v>1</v>
      </c>
      <c r="I81">
        <v>1000</v>
      </c>
      <c r="J81" t="s">
        <v>551</v>
      </c>
      <c r="K81">
        <f>potentiometry!H83</f>
        <v>3</v>
      </c>
      <c r="L81" t="s">
        <v>552</v>
      </c>
      <c r="M81">
        <v>1.2</v>
      </c>
      <c r="N81" t="s">
        <v>551</v>
      </c>
      <c r="O81" t="str">
        <f>potentiometry!Q83</f>
        <v>3.988</v>
      </c>
    </row>
    <row r="82" spans="1:15" x14ac:dyDescent="0.35">
      <c r="A82">
        <v>81</v>
      </c>
      <c r="B82" t="s">
        <v>619</v>
      </c>
      <c r="C82" t="str">
        <f>potentiometry!E84</f>
        <v>NaCl</v>
      </c>
      <c r="E82" t="str">
        <f>potentiometry!C84</f>
        <v>100.0</v>
      </c>
      <c r="F82">
        <v>0</v>
      </c>
      <c r="G82" t="str">
        <f>potentiometry!A84</f>
        <v>BUS/MES1977</v>
      </c>
      <c r="H82">
        <v>1</v>
      </c>
      <c r="I82">
        <v>1000</v>
      </c>
      <c r="J82" t="s">
        <v>551</v>
      </c>
      <c r="K82">
        <f>potentiometry!H84</f>
        <v>3</v>
      </c>
      <c r="L82" t="s">
        <v>552</v>
      </c>
      <c r="M82">
        <v>1.2</v>
      </c>
      <c r="N82" t="s">
        <v>551</v>
      </c>
      <c r="O82" t="str">
        <f>potentiometry!Q84</f>
        <v>3.503</v>
      </c>
    </row>
    <row r="83" spans="1:15" x14ac:dyDescent="0.35">
      <c r="A83">
        <v>82</v>
      </c>
      <c r="B83" t="s">
        <v>620</v>
      </c>
      <c r="C83" t="str">
        <f>potentiometry!E85</f>
        <v>NaCl</v>
      </c>
      <c r="E83" t="str">
        <f>potentiometry!C85</f>
        <v>150.0</v>
      </c>
      <c r="F83">
        <v>0</v>
      </c>
      <c r="G83" t="str">
        <f>potentiometry!A85</f>
        <v>BUS/MES1977</v>
      </c>
      <c r="H83">
        <v>1</v>
      </c>
      <c r="I83">
        <v>1000</v>
      </c>
      <c r="J83" t="s">
        <v>551</v>
      </c>
      <c r="K83">
        <f>potentiometry!H85</f>
        <v>3</v>
      </c>
      <c r="L83" t="s">
        <v>552</v>
      </c>
      <c r="M83">
        <v>1.2</v>
      </c>
      <c r="N83" t="s">
        <v>551</v>
      </c>
      <c r="O83" t="str">
        <f>potentiometry!Q85</f>
        <v>3.048</v>
      </c>
    </row>
    <row r="84" spans="1:15" x14ac:dyDescent="0.35">
      <c r="A84">
        <v>83</v>
      </c>
      <c r="B84" t="s">
        <v>621</v>
      </c>
      <c r="C84" t="str">
        <f>potentiometry!E86</f>
        <v>NaCl</v>
      </c>
      <c r="E84" t="str">
        <f>potentiometry!C86</f>
        <v>200.0</v>
      </c>
      <c r="F84">
        <v>0</v>
      </c>
      <c r="G84" t="str">
        <f>potentiometry!A86</f>
        <v>BUS/MES1977</v>
      </c>
      <c r="H84">
        <v>1</v>
      </c>
      <c r="I84">
        <v>1000</v>
      </c>
      <c r="J84" t="s">
        <v>551</v>
      </c>
      <c r="K84">
        <f>potentiometry!H86</f>
        <v>3</v>
      </c>
      <c r="L84" t="s">
        <v>552</v>
      </c>
      <c r="M84">
        <v>1.2</v>
      </c>
      <c r="N84" t="s">
        <v>551</v>
      </c>
      <c r="O84" t="str">
        <f>potentiometry!Q86</f>
        <v>2.704</v>
      </c>
    </row>
    <row r="85" spans="1:15" x14ac:dyDescent="0.35">
      <c r="A85">
        <v>84</v>
      </c>
      <c r="B85" t="s">
        <v>622</v>
      </c>
      <c r="C85" t="str">
        <f>potentiometry!E87</f>
        <v>NaCl</v>
      </c>
      <c r="E85" t="str">
        <f>potentiometry!C87</f>
        <v>100.0</v>
      </c>
      <c r="F85">
        <v>0</v>
      </c>
      <c r="G85" t="str">
        <f>potentiometry!A87</f>
        <v>BUS/MES1977</v>
      </c>
      <c r="H85">
        <v>1</v>
      </c>
      <c r="I85">
        <v>1000</v>
      </c>
      <c r="J85" t="s">
        <v>551</v>
      </c>
      <c r="K85">
        <f>potentiometry!H87</f>
        <v>3</v>
      </c>
      <c r="L85" t="s">
        <v>552</v>
      </c>
      <c r="M85">
        <v>1.2</v>
      </c>
      <c r="N85" t="s">
        <v>551</v>
      </c>
      <c r="O85" t="str">
        <f>potentiometry!Q87</f>
        <v>3.517</v>
      </c>
    </row>
    <row r="86" spans="1:15" x14ac:dyDescent="0.35">
      <c r="A86">
        <v>85</v>
      </c>
      <c r="B86" t="s">
        <v>623</v>
      </c>
      <c r="C86" t="str">
        <f>potentiometry!E88</f>
        <v>NaCl</v>
      </c>
      <c r="E86" t="str">
        <f>potentiometry!C88</f>
        <v>150.0</v>
      </c>
      <c r="F86">
        <v>0</v>
      </c>
      <c r="G86" t="str">
        <f>potentiometry!A88</f>
        <v>BUS/MES1977</v>
      </c>
      <c r="H86">
        <v>1</v>
      </c>
      <c r="I86">
        <v>1000</v>
      </c>
      <c r="J86" t="s">
        <v>551</v>
      </c>
      <c r="K86">
        <f>potentiometry!H88</f>
        <v>3</v>
      </c>
      <c r="L86" t="s">
        <v>552</v>
      </c>
      <c r="M86">
        <v>1.2</v>
      </c>
      <c r="N86" t="s">
        <v>551</v>
      </c>
      <c r="O86" t="str">
        <f>potentiometry!Q88</f>
        <v>3.056</v>
      </c>
    </row>
    <row r="87" spans="1:15" x14ac:dyDescent="0.35">
      <c r="A87">
        <v>86</v>
      </c>
      <c r="B87" t="s">
        <v>624</v>
      </c>
      <c r="C87" t="str">
        <f>potentiometry!E89</f>
        <v>NaCl</v>
      </c>
      <c r="E87" t="str">
        <f>potentiometry!C89</f>
        <v>200.0</v>
      </c>
      <c r="F87">
        <v>0</v>
      </c>
      <c r="G87" t="str">
        <f>potentiometry!A89</f>
        <v>BUS/MES1977</v>
      </c>
      <c r="H87">
        <v>1</v>
      </c>
      <c r="I87">
        <v>1000</v>
      </c>
      <c r="J87" t="s">
        <v>551</v>
      </c>
      <c r="K87">
        <f>potentiometry!H89</f>
        <v>3</v>
      </c>
      <c r="L87" t="s">
        <v>552</v>
      </c>
      <c r="M87">
        <v>1.2</v>
      </c>
      <c r="N87" t="s">
        <v>551</v>
      </c>
      <c r="O87" t="str">
        <f>potentiometry!Q89</f>
        <v>2.708</v>
      </c>
    </row>
    <row r="88" spans="1:15" x14ac:dyDescent="0.35">
      <c r="A88">
        <v>87</v>
      </c>
      <c r="B88" t="s">
        <v>625</v>
      </c>
      <c r="C88" t="str">
        <f>potentiometry!E90</f>
        <v>NaCl</v>
      </c>
      <c r="E88" t="str">
        <f>potentiometry!C90</f>
        <v>250.0</v>
      </c>
      <c r="F88">
        <v>0</v>
      </c>
      <c r="G88" t="str">
        <f>potentiometry!A90</f>
        <v>BUS/MES1977</v>
      </c>
      <c r="H88">
        <v>1</v>
      </c>
      <c r="I88">
        <v>1000</v>
      </c>
      <c r="J88" t="s">
        <v>551</v>
      </c>
      <c r="K88">
        <f>potentiometry!H90</f>
        <v>3</v>
      </c>
      <c r="L88" t="s">
        <v>552</v>
      </c>
      <c r="M88">
        <v>1.2</v>
      </c>
      <c r="N88" t="s">
        <v>551</v>
      </c>
      <c r="O88" t="str">
        <f>potentiometry!Q90</f>
        <v>2.462</v>
      </c>
    </row>
    <row r="89" spans="1:15" x14ac:dyDescent="0.35">
      <c r="A89">
        <v>88</v>
      </c>
      <c r="B89" t="s">
        <v>626</v>
      </c>
      <c r="C89" t="str">
        <f>potentiometry!E91</f>
        <v>NaCl</v>
      </c>
      <c r="E89" t="str">
        <f>potentiometry!C91</f>
        <v>295.0</v>
      </c>
      <c r="F89">
        <v>0</v>
      </c>
      <c r="G89" t="str">
        <f>potentiometry!A91</f>
        <v>BUS/MES1977</v>
      </c>
      <c r="H89">
        <v>1</v>
      </c>
      <c r="I89">
        <v>1000</v>
      </c>
      <c r="J89" t="s">
        <v>551</v>
      </c>
      <c r="K89">
        <f>potentiometry!H91</f>
        <v>3</v>
      </c>
      <c r="L89" t="s">
        <v>552</v>
      </c>
      <c r="M89">
        <v>1.2</v>
      </c>
      <c r="N89" t="s">
        <v>551</v>
      </c>
      <c r="O89" t="str">
        <f>potentiometry!Q91</f>
        <v>2.280</v>
      </c>
    </row>
    <row r="90" spans="1:15" x14ac:dyDescent="0.35">
      <c r="A90">
        <v>89</v>
      </c>
      <c r="B90" t="s">
        <v>627</v>
      </c>
      <c r="C90" t="str">
        <f>potentiometry!E92</f>
        <v>NaCl</v>
      </c>
      <c r="E90" t="str">
        <f>potentiometry!C92</f>
        <v>100.0</v>
      </c>
      <c r="F90">
        <v>0</v>
      </c>
      <c r="G90" t="str">
        <f>potentiometry!A92</f>
        <v>BUS/MES1977</v>
      </c>
      <c r="H90">
        <v>1</v>
      </c>
      <c r="I90">
        <v>1000</v>
      </c>
      <c r="J90" t="s">
        <v>551</v>
      </c>
      <c r="K90">
        <f>potentiometry!H92</f>
        <v>5</v>
      </c>
      <c r="L90" t="s">
        <v>552</v>
      </c>
      <c r="M90">
        <v>1.2</v>
      </c>
      <c r="N90" t="s">
        <v>551</v>
      </c>
      <c r="O90" t="str">
        <f>potentiometry!Q92</f>
        <v>3.652</v>
      </c>
    </row>
    <row r="91" spans="1:15" x14ac:dyDescent="0.35">
      <c r="A91">
        <v>90</v>
      </c>
      <c r="B91" t="s">
        <v>628</v>
      </c>
      <c r="C91" t="str">
        <f>potentiometry!E93</f>
        <v>NaCl</v>
      </c>
      <c r="E91" t="str">
        <f>potentiometry!C93</f>
        <v>150.0</v>
      </c>
      <c r="F91">
        <v>0</v>
      </c>
      <c r="G91" t="str">
        <f>potentiometry!A93</f>
        <v>BUS/MES1977</v>
      </c>
      <c r="H91">
        <v>1</v>
      </c>
      <c r="I91">
        <v>1000</v>
      </c>
      <c r="J91" t="s">
        <v>551</v>
      </c>
      <c r="K91">
        <f>potentiometry!H93</f>
        <v>5</v>
      </c>
      <c r="L91" t="s">
        <v>552</v>
      </c>
      <c r="M91">
        <v>1.2</v>
      </c>
      <c r="N91" t="s">
        <v>551</v>
      </c>
      <c r="O91" t="str">
        <f>potentiometry!Q93</f>
        <v>3.167</v>
      </c>
    </row>
    <row r="92" spans="1:15" x14ac:dyDescent="0.35">
      <c r="A92">
        <v>91</v>
      </c>
      <c r="B92" t="s">
        <v>629</v>
      </c>
      <c r="C92" t="str">
        <f>potentiometry!E94</f>
        <v>NaCl</v>
      </c>
      <c r="E92" t="str">
        <f>potentiometry!C94</f>
        <v>200.0</v>
      </c>
      <c r="F92">
        <v>0</v>
      </c>
      <c r="G92" t="str">
        <f>potentiometry!A94</f>
        <v>BUS/MES1977</v>
      </c>
      <c r="H92">
        <v>1</v>
      </c>
      <c r="I92">
        <v>1000</v>
      </c>
      <c r="J92" t="s">
        <v>551</v>
      </c>
      <c r="K92">
        <f>potentiometry!H94</f>
        <v>5</v>
      </c>
      <c r="L92" t="s">
        <v>552</v>
      </c>
      <c r="M92">
        <v>1.2</v>
      </c>
      <c r="N92" t="s">
        <v>551</v>
      </c>
      <c r="O92" t="str">
        <f>potentiometry!Q94</f>
        <v>2.795</v>
      </c>
    </row>
    <row r="93" spans="1:15" x14ac:dyDescent="0.35">
      <c r="A93">
        <v>92</v>
      </c>
      <c r="B93" t="s">
        <v>630</v>
      </c>
      <c r="C93" t="str">
        <f>potentiometry!E95</f>
        <v>NaCl</v>
      </c>
      <c r="E93" t="str">
        <f>potentiometry!C95</f>
        <v>60.0</v>
      </c>
      <c r="F93">
        <v>0</v>
      </c>
      <c r="G93" t="str">
        <f>potentiometry!A95</f>
        <v>BUS/MES1977</v>
      </c>
      <c r="H93">
        <v>1</v>
      </c>
      <c r="I93">
        <v>1000</v>
      </c>
      <c r="J93" t="s">
        <v>551</v>
      </c>
      <c r="K93">
        <f>potentiometry!H95</f>
        <v>5</v>
      </c>
      <c r="L93" t="s">
        <v>552</v>
      </c>
      <c r="M93">
        <v>1.2</v>
      </c>
      <c r="N93" t="s">
        <v>551</v>
      </c>
      <c r="O93" t="str">
        <f>potentiometry!Q95</f>
        <v>4.175</v>
      </c>
    </row>
    <row r="94" spans="1:15" x14ac:dyDescent="0.35">
      <c r="A94">
        <v>93</v>
      </c>
      <c r="B94" t="s">
        <v>631</v>
      </c>
      <c r="C94" t="str">
        <f>potentiometry!E96</f>
        <v>NaCl</v>
      </c>
      <c r="E94" t="str">
        <f>potentiometry!C96</f>
        <v>100.0</v>
      </c>
      <c r="F94">
        <v>0</v>
      </c>
      <c r="G94" t="str">
        <f>potentiometry!A96</f>
        <v>BUS/MES1977</v>
      </c>
      <c r="H94">
        <v>1</v>
      </c>
      <c r="I94">
        <v>1000</v>
      </c>
      <c r="J94" t="s">
        <v>551</v>
      </c>
      <c r="K94">
        <f>potentiometry!H96</f>
        <v>5</v>
      </c>
      <c r="L94" t="s">
        <v>552</v>
      </c>
      <c r="M94">
        <v>1.2</v>
      </c>
      <c r="N94" t="s">
        <v>551</v>
      </c>
      <c r="O94" t="str">
        <f>potentiometry!Q96</f>
        <v>3.664</v>
      </c>
    </row>
    <row r="95" spans="1:15" x14ac:dyDescent="0.35">
      <c r="A95">
        <v>94</v>
      </c>
      <c r="B95" t="s">
        <v>632</v>
      </c>
      <c r="C95" t="str">
        <f>potentiometry!E97</f>
        <v>NaCl</v>
      </c>
      <c r="E95">
        <v>100</v>
      </c>
      <c r="F95">
        <v>0</v>
      </c>
      <c r="G95" t="str">
        <f>potentiometry!A97</f>
        <v>BUS/MES1977</v>
      </c>
      <c r="H95">
        <v>1</v>
      </c>
      <c r="I95">
        <v>1000</v>
      </c>
      <c r="J95" t="s">
        <v>551</v>
      </c>
      <c r="K95">
        <f>potentiometry!H97</f>
        <v>5</v>
      </c>
      <c r="L95" t="s">
        <v>552</v>
      </c>
      <c r="M95">
        <v>1.2</v>
      </c>
      <c r="N95" t="s">
        <v>551</v>
      </c>
      <c r="O95" t="str">
        <f>potentiometry!Q97</f>
        <v>3.637</v>
      </c>
    </row>
    <row r="96" spans="1:15" x14ac:dyDescent="0.35">
      <c r="A96">
        <v>95</v>
      </c>
      <c r="B96" t="s">
        <v>633</v>
      </c>
      <c r="C96" t="str">
        <f>potentiometry!E98</f>
        <v>NaCl</v>
      </c>
      <c r="E96" t="str">
        <f>potentiometry!C98</f>
        <v>150.0</v>
      </c>
      <c r="F96">
        <v>0</v>
      </c>
      <c r="G96" t="str">
        <f>potentiometry!A98</f>
        <v>BUS/MES1977</v>
      </c>
      <c r="H96">
        <v>1</v>
      </c>
      <c r="I96">
        <v>1000</v>
      </c>
      <c r="J96" t="s">
        <v>551</v>
      </c>
      <c r="K96">
        <f>potentiometry!H98</f>
        <v>5</v>
      </c>
      <c r="L96" t="s">
        <v>552</v>
      </c>
      <c r="M96">
        <v>1.2</v>
      </c>
      <c r="N96" t="s">
        <v>551</v>
      </c>
      <c r="O96" t="str">
        <f>potentiometry!Q98</f>
        <v>3.153</v>
      </c>
    </row>
    <row r="97" spans="1:15" x14ac:dyDescent="0.35">
      <c r="A97">
        <v>96</v>
      </c>
      <c r="B97" t="s">
        <v>634</v>
      </c>
      <c r="C97" t="str">
        <f>potentiometry!E99</f>
        <v>NaCl</v>
      </c>
      <c r="E97" t="str">
        <f>potentiometry!C99</f>
        <v>200.0</v>
      </c>
      <c r="F97">
        <v>0</v>
      </c>
      <c r="G97" t="str">
        <f>potentiometry!A99</f>
        <v>BUS/MES1977</v>
      </c>
      <c r="H97">
        <v>1</v>
      </c>
      <c r="I97">
        <v>1000</v>
      </c>
      <c r="J97" t="s">
        <v>551</v>
      </c>
      <c r="K97">
        <f>potentiometry!H99</f>
        <v>5</v>
      </c>
      <c r="L97" t="s">
        <v>552</v>
      </c>
      <c r="M97">
        <v>1.2</v>
      </c>
      <c r="N97" t="s">
        <v>551</v>
      </c>
      <c r="O97" t="str">
        <f>potentiometry!Q99</f>
        <v>2.780</v>
      </c>
    </row>
    <row r="98" spans="1:15" x14ac:dyDescent="0.35">
      <c r="A98">
        <v>97</v>
      </c>
      <c r="B98" t="s">
        <v>635</v>
      </c>
      <c r="C98" t="str">
        <f>potentiometry!E100</f>
        <v>NaCl</v>
      </c>
      <c r="E98" t="str">
        <f>potentiometry!C100</f>
        <v>250.0</v>
      </c>
      <c r="F98">
        <v>0</v>
      </c>
      <c r="G98" t="str">
        <f>potentiometry!A100</f>
        <v>BUS/MES1977</v>
      </c>
      <c r="H98">
        <v>1</v>
      </c>
      <c r="I98">
        <v>1000</v>
      </c>
      <c r="J98" t="s">
        <v>551</v>
      </c>
      <c r="K98">
        <f>potentiometry!H100</f>
        <v>5</v>
      </c>
      <c r="L98" t="s">
        <v>552</v>
      </c>
      <c r="M98">
        <v>1.2</v>
      </c>
      <c r="N98" t="s">
        <v>551</v>
      </c>
      <c r="O98" t="str">
        <f>potentiometry!Q100</f>
        <v>2.488</v>
      </c>
    </row>
    <row r="99" spans="1:15" x14ac:dyDescent="0.35">
      <c r="A99">
        <v>98</v>
      </c>
      <c r="B99" t="s">
        <v>636</v>
      </c>
      <c r="C99" t="str">
        <f>potentiometry!E101</f>
        <v>NaCl</v>
      </c>
      <c r="E99" t="str">
        <f>potentiometry!C101</f>
        <v>100.0</v>
      </c>
      <c r="F99">
        <v>0</v>
      </c>
      <c r="G99" t="str">
        <f>potentiometry!A101</f>
        <v>BUS/MES1977</v>
      </c>
      <c r="H99">
        <v>1</v>
      </c>
      <c r="I99">
        <v>1000</v>
      </c>
      <c r="J99" t="s">
        <v>551</v>
      </c>
      <c r="K99">
        <f>potentiometry!H101</f>
        <v>5</v>
      </c>
      <c r="L99" t="s">
        <v>552</v>
      </c>
      <c r="M99">
        <v>1.2</v>
      </c>
      <c r="N99" t="s">
        <v>551</v>
      </c>
      <c r="O99" t="str">
        <f>potentiometry!Q101</f>
        <v>3.667</v>
      </c>
    </row>
    <row r="100" spans="1:15" x14ac:dyDescent="0.35">
      <c r="A100">
        <v>99</v>
      </c>
      <c r="B100" t="s">
        <v>637</v>
      </c>
      <c r="C100" t="str">
        <f>potentiometry!E102</f>
        <v>NaCl</v>
      </c>
      <c r="E100" t="str">
        <f>potentiometry!C102</f>
        <v>150.0</v>
      </c>
      <c r="F100">
        <v>0</v>
      </c>
      <c r="G100" t="str">
        <f>potentiometry!A102</f>
        <v>BUS/MES1977</v>
      </c>
      <c r="H100">
        <v>1</v>
      </c>
      <c r="I100">
        <v>1000</v>
      </c>
      <c r="J100" t="s">
        <v>551</v>
      </c>
      <c r="K100">
        <f>potentiometry!H102</f>
        <v>5</v>
      </c>
      <c r="L100" t="s">
        <v>552</v>
      </c>
      <c r="M100">
        <v>1.2</v>
      </c>
      <c r="N100" t="s">
        <v>551</v>
      </c>
      <c r="O100" t="str">
        <f>potentiometry!Q102</f>
        <v>3.187</v>
      </c>
    </row>
    <row r="101" spans="1:15" x14ac:dyDescent="0.35">
      <c r="A101">
        <v>100</v>
      </c>
      <c r="B101" t="s">
        <v>638</v>
      </c>
      <c r="C101" t="str">
        <f>potentiometry!E103</f>
        <v>NaCl</v>
      </c>
      <c r="E101" t="str">
        <f>potentiometry!C103</f>
        <v>200.0</v>
      </c>
      <c r="F101">
        <v>0</v>
      </c>
      <c r="G101" t="str">
        <f>potentiometry!A103</f>
        <v>BUS/MES1977</v>
      </c>
      <c r="H101">
        <v>1</v>
      </c>
      <c r="I101">
        <v>1000</v>
      </c>
      <c r="J101" t="s">
        <v>551</v>
      </c>
      <c r="K101">
        <f>potentiometry!H103</f>
        <v>5</v>
      </c>
      <c r="L101" t="s">
        <v>552</v>
      </c>
      <c r="M101">
        <v>1.2</v>
      </c>
      <c r="N101" t="s">
        <v>551</v>
      </c>
      <c r="O101" t="str">
        <f>potentiometry!Q103</f>
        <v>2.813</v>
      </c>
    </row>
    <row r="102" spans="1:15" x14ac:dyDescent="0.35">
      <c r="A102">
        <v>101</v>
      </c>
      <c r="B102" t="s">
        <v>639</v>
      </c>
      <c r="C102" t="str">
        <f>potentiometry!E104</f>
        <v>NaCl</v>
      </c>
      <c r="E102" t="str">
        <f>potentiometry!C104</f>
        <v>250.0</v>
      </c>
      <c r="F102">
        <v>0</v>
      </c>
      <c r="G102" t="str">
        <f>potentiometry!A104</f>
        <v>BUS/MES1977</v>
      </c>
      <c r="H102">
        <v>1</v>
      </c>
      <c r="I102">
        <v>1000</v>
      </c>
      <c r="J102" t="s">
        <v>551</v>
      </c>
      <c r="K102">
        <f>potentiometry!H104</f>
        <v>5</v>
      </c>
      <c r="L102" t="s">
        <v>552</v>
      </c>
      <c r="M102">
        <v>1.2</v>
      </c>
      <c r="N102" t="s">
        <v>551</v>
      </c>
      <c r="O102" t="str">
        <f>potentiometry!Q104</f>
        <v>2.521</v>
      </c>
    </row>
    <row r="103" spans="1:15" x14ac:dyDescent="0.35">
      <c r="A103">
        <v>102</v>
      </c>
      <c r="B103" t="s">
        <v>640</v>
      </c>
      <c r="C103" t="str">
        <f>potentiometry!E105</f>
        <v>NaCl</v>
      </c>
      <c r="E103">
        <v>296</v>
      </c>
      <c r="F103">
        <v>0</v>
      </c>
      <c r="G103" t="str">
        <f>potentiometry!A105</f>
        <v>BUS/MES1977</v>
      </c>
      <c r="H103">
        <v>1</v>
      </c>
      <c r="I103">
        <v>1000</v>
      </c>
      <c r="J103" t="s">
        <v>551</v>
      </c>
      <c r="K103">
        <f>potentiometry!H105</f>
        <v>5</v>
      </c>
      <c r="L103" t="s">
        <v>552</v>
      </c>
      <c r="M103">
        <v>1.2</v>
      </c>
      <c r="N103" t="s">
        <v>551</v>
      </c>
      <c r="O103" t="str">
        <f>potentiometry!Q105</f>
        <v>2.271</v>
      </c>
    </row>
    <row r="104" spans="1:15" x14ac:dyDescent="0.35">
      <c r="A104">
        <v>103</v>
      </c>
      <c r="B104" t="s">
        <v>641</v>
      </c>
      <c r="C104" t="str">
        <f>potentiometry!E106</f>
        <v>NaCl</v>
      </c>
      <c r="E104">
        <v>296</v>
      </c>
      <c r="F104">
        <v>0</v>
      </c>
      <c r="G104" t="str">
        <f>potentiometry!A106</f>
        <v>BUS/MES1977</v>
      </c>
      <c r="H104">
        <v>1</v>
      </c>
      <c r="I104">
        <v>1000</v>
      </c>
      <c r="J104" t="s">
        <v>551</v>
      </c>
      <c r="K104">
        <f>potentiometry!H106</f>
        <v>5</v>
      </c>
      <c r="L104" t="s">
        <v>552</v>
      </c>
      <c r="M104">
        <v>1.2</v>
      </c>
      <c r="N104" t="s">
        <v>551</v>
      </c>
      <c r="O104" t="str">
        <f>potentiometry!Q106</f>
        <v>2.276</v>
      </c>
    </row>
    <row r="105" spans="1:15" x14ac:dyDescent="0.35">
      <c r="A105">
        <v>104</v>
      </c>
      <c r="B105" t="s">
        <v>642</v>
      </c>
      <c r="C105" t="str">
        <f>potentiometry!E107</f>
        <v>NaCl</v>
      </c>
      <c r="E105">
        <v>60</v>
      </c>
      <c r="F105">
        <v>0</v>
      </c>
      <c r="G105" t="str">
        <f>potentiometry!A107</f>
        <v>BUS/MES1977</v>
      </c>
      <c r="H105">
        <v>1</v>
      </c>
      <c r="I105">
        <v>1000</v>
      </c>
      <c r="J105" t="s">
        <v>551</v>
      </c>
      <c r="K105">
        <f>potentiometry!H107</f>
        <v>5</v>
      </c>
      <c r="L105" t="s">
        <v>552</v>
      </c>
      <c r="M105">
        <v>1.2</v>
      </c>
      <c r="N105" t="s">
        <v>551</v>
      </c>
      <c r="O105" t="str">
        <f>potentiometry!Q107</f>
        <v>4.181</v>
      </c>
    </row>
    <row r="106" spans="1:15" x14ac:dyDescent="0.35">
      <c r="A106">
        <v>105</v>
      </c>
      <c r="B106" t="s">
        <v>643</v>
      </c>
      <c r="C106" t="str">
        <f>potentiometry!E108</f>
        <v>NaCl</v>
      </c>
      <c r="E106" t="str">
        <f>potentiometry!C108</f>
        <v>100.0</v>
      </c>
      <c r="F106">
        <v>0</v>
      </c>
      <c r="G106" t="str">
        <f>potentiometry!A108</f>
        <v>BUS/MES1977</v>
      </c>
      <c r="H106">
        <v>1</v>
      </c>
      <c r="I106">
        <v>1000</v>
      </c>
      <c r="J106" t="s">
        <v>551</v>
      </c>
      <c r="K106">
        <f>potentiometry!H108</f>
        <v>5</v>
      </c>
      <c r="L106" t="s">
        <v>552</v>
      </c>
      <c r="M106">
        <v>1.2</v>
      </c>
      <c r="N106" t="s">
        <v>551</v>
      </c>
      <c r="O106" t="str">
        <f>potentiometry!Q108</f>
        <v>3.688</v>
      </c>
    </row>
    <row r="107" spans="1:15" x14ac:dyDescent="0.35">
      <c r="A107">
        <v>106</v>
      </c>
      <c r="B107" t="s">
        <v>644</v>
      </c>
      <c r="C107" t="str">
        <f>potentiometry!E109</f>
        <v>NaCl</v>
      </c>
      <c r="E107" t="str">
        <f>potentiometry!C109</f>
        <v>150.0</v>
      </c>
      <c r="F107">
        <v>0</v>
      </c>
      <c r="G107" t="str">
        <f>potentiometry!A109</f>
        <v>BUS/MES1977</v>
      </c>
      <c r="H107">
        <v>1</v>
      </c>
      <c r="I107">
        <v>1000</v>
      </c>
      <c r="J107" t="s">
        <v>551</v>
      </c>
      <c r="K107">
        <f>potentiometry!H109</f>
        <v>5</v>
      </c>
      <c r="L107" t="s">
        <v>552</v>
      </c>
      <c r="M107">
        <v>1.2</v>
      </c>
      <c r="N107" t="s">
        <v>551</v>
      </c>
      <c r="O107" t="str">
        <f>potentiometry!Q109</f>
        <v>3.203</v>
      </c>
    </row>
    <row r="108" spans="1:15" x14ac:dyDescent="0.35">
      <c r="A108">
        <v>107</v>
      </c>
      <c r="B108" t="s">
        <v>645</v>
      </c>
      <c r="C108" t="str">
        <f>potentiometry!E110</f>
        <v>NaCl</v>
      </c>
      <c r="E108" t="str">
        <f>potentiometry!C110</f>
        <v>200.0</v>
      </c>
      <c r="F108">
        <v>0</v>
      </c>
      <c r="G108" t="str">
        <f>potentiometry!A110</f>
        <v>BUS/MES1977</v>
      </c>
      <c r="H108">
        <v>1</v>
      </c>
      <c r="I108">
        <v>1000</v>
      </c>
      <c r="J108" t="s">
        <v>551</v>
      </c>
      <c r="K108">
        <f>potentiometry!H110</f>
        <v>5</v>
      </c>
      <c r="L108" t="s">
        <v>552</v>
      </c>
      <c r="M108">
        <v>1.2</v>
      </c>
      <c r="N108" t="s">
        <v>551</v>
      </c>
      <c r="O108" t="str">
        <f>potentiometry!Q110</f>
        <v>2.824</v>
      </c>
    </row>
    <row r="109" spans="1:15" x14ac:dyDescent="0.35">
      <c r="A109">
        <v>108</v>
      </c>
      <c r="B109" t="s">
        <v>646</v>
      </c>
      <c r="C109" t="str">
        <f>potentiometry!E111</f>
        <v>NaCl</v>
      </c>
      <c r="E109" t="str">
        <f>potentiometry!C111</f>
        <v>250.0</v>
      </c>
      <c r="F109">
        <v>0</v>
      </c>
      <c r="G109" t="str">
        <f>potentiometry!A111</f>
        <v>BUS/MES1977</v>
      </c>
      <c r="H109">
        <v>1</v>
      </c>
      <c r="I109">
        <v>1000</v>
      </c>
      <c r="J109" t="s">
        <v>551</v>
      </c>
      <c r="K109">
        <f>potentiometry!H111</f>
        <v>5</v>
      </c>
      <c r="L109" t="s">
        <v>552</v>
      </c>
      <c r="M109">
        <v>1.2</v>
      </c>
      <c r="N109" t="s">
        <v>551</v>
      </c>
      <c r="O109" t="str">
        <f>potentiometry!Q111</f>
        <v>2.526</v>
      </c>
    </row>
    <row r="110" spans="1:15" x14ac:dyDescent="0.35">
      <c r="A110">
        <v>109</v>
      </c>
      <c r="B110" t="s">
        <v>647</v>
      </c>
      <c r="C110" t="str">
        <f>potentiometry!E112</f>
        <v>NaCl</v>
      </c>
      <c r="E110" t="str">
        <f>potentiometry!C112</f>
        <v>296.0</v>
      </c>
      <c r="F110">
        <v>0</v>
      </c>
      <c r="G110" t="str">
        <f>potentiometry!A112</f>
        <v>BUS/MES1977</v>
      </c>
      <c r="H110">
        <v>1</v>
      </c>
      <c r="I110">
        <v>1000</v>
      </c>
      <c r="J110" t="s">
        <v>551</v>
      </c>
      <c r="K110">
        <f>potentiometry!H112</f>
        <v>5</v>
      </c>
      <c r="L110" t="s">
        <v>552</v>
      </c>
      <c r="M110">
        <v>1.2</v>
      </c>
      <c r="N110" t="s">
        <v>551</v>
      </c>
      <c r="O110" t="str">
        <f>potentiometry!Q112</f>
        <v>2.280</v>
      </c>
    </row>
    <row r="111" spans="1:15" x14ac:dyDescent="0.35">
      <c r="A111">
        <v>110</v>
      </c>
      <c r="B111" t="s">
        <v>648</v>
      </c>
      <c r="C111" t="str">
        <f>potentiometry!E113</f>
        <v>NaCl</v>
      </c>
      <c r="E111" t="str">
        <f>potentiometry!C113</f>
        <v>100.0</v>
      </c>
      <c r="F111">
        <v>0</v>
      </c>
      <c r="G111" t="str">
        <f>potentiometry!A113</f>
        <v>BUS/MES1977</v>
      </c>
      <c r="H111">
        <v>1</v>
      </c>
      <c r="I111">
        <v>1000</v>
      </c>
      <c r="J111" t="s">
        <v>551</v>
      </c>
      <c r="K111">
        <f>potentiometry!H113</f>
        <v>5</v>
      </c>
      <c r="L111" t="s">
        <v>552</v>
      </c>
      <c r="M111">
        <v>1.2</v>
      </c>
      <c r="N111" t="s">
        <v>551</v>
      </c>
      <c r="O111" t="str">
        <f>potentiometry!Q113</f>
        <v>3.695</v>
      </c>
    </row>
    <row r="112" spans="1:15" x14ac:dyDescent="0.35">
      <c r="A112">
        <v>111</v>
      </c>
      <c r="B112" t="s">
        <v>649</v>
      </c>
      <c r="C112" t="str">
        <f>potentiometry!E114</f>
        <v>NaCl</v>
      </c>
      <c r="E112" t="str">
        <f>potentiometry!C114</f>
        <v>150.0</v>
      </c>
      <c r="F112">
        <v>0</v>
      </c>
      <c r="G112" t="str">
        <f>potentiometry!A114</f>
        <v>BUS/MES1977</v>
      </c>
      <c r="H112">
        <v>1</v>
      </c>
      <c r="I112">
        <v>1000</v>
      </c>
      <c r="J112" t="s">
        <v>551</v>
      </c>
      <c r="K112">
        <f>potentiometry!H114</f>
        <v>5</v>
      </c>
      <c r="L112" t="s">
        <v>552</v>
      </c>
      <c r="M112">
        <v>1.2</v>
      </c>
      <c r="N112" t="s">
        <v>551</v>
      </c>
      <c r="O112" t="str">
        <f>potentiometry!Q114</f>
        <v>3.199</v>
      </c>
    </row>
    <row r="113" spans="1:16" x14ac:dyDescent="0.35">
      <c r="A113">
        <v>112</v>
      </c>
      <c r="B113" t="s">
        <v>650</v>
      </c>
      <c r="C113" t="str">
        <f>potentiometry!E115</f>
        <v>NaCl</v>
      </c>
      <c r="E113">
        <v>200</v>
      </c>
      <c r="F113">
        <v>0</v>
      </c>
      <c r="G113" t="str">
        <f>potentiometry!A115</f>
        <v>BUS/MES1977</v>
      </c>
      <c r="H113">
        <v>1</v>
      </c>
      <c r="I113">
        <v>1000</v>
      </c>
      <c r="J113" t="s">
        <v>551</v>
      </c>
      <c r="K113">
        <f>potentiometry!H115</f>
        <v>5</v>
      </c>
      <c r="L113" t="s">
        <v>552</v>
      </c>
      <c r="M113">
        <v>1.2</v>
      </c>
      <c r="N113" t="s">
        <v>551</v>
      </c>
      <c r="O113" t="str">
        <f>potentiometry!Q115</f>
        <v>2.814</v>
      </c>
    </row>
    <row r="114" spans="1:16" x14ac:dyDescent="0.35">
      <c r="A114">
        <v>113</v>
      </c>
      <c r="B114" t="s">
        <v>651</v>
      </c>
      <c r="C114" t="str">
        <f>potentiometry!E116</f>
        <v>NaCl</v>
      </c>
      <c r="E114" t="str">
        <f>potentiometry!C116</f>
        <v>60.0</v>
      </c>
      <c r="F114">
        <v>0</v>
      </c>
      <c r="G114" t="str">
        <f>potentiometry!A116</f>
        <v>BUS/MES1977</v>
      </c>
      <c r="H114">
        <v>1</v>
      </c>
      <c r="I114">
        <v>1000</v>
      </c>
      <c r="J114" t="s">
        <v>551</v>
      </c>
      <c r="K114">
        <f>potentiometry!H116</f>
        <v>1</v>
      </c>
      <c r="L114" t="s">
        <v>552</v>
      </c>
      <c r="M114">
        <v>1.2</v>
      </c>
      <c r="N114" t="s">
        <v>551</v>
      </c>
      <c r="O114">
        <f>potentiometry!Q116</f>
        <v>3.8180000000000001</v>
      </c>
    </row>
    <row r="115" spans="1:16" x14ac:dyDescent="0.35">
      <c r="A115">
        <v>114</v>
      </c>
      <c r="B115" t="s">
        <v>652</v>
      </c>
      <c r="C115" t="str">
        <f>potentiometry!E117</f>
        <v>NaCl</v>
      </c>
      <c r="E115" t="str">
        <f>potentiometry!C117</f>
        <v>100.0</v>
      </c>
      <c r="F115">
        <v>0</v>
      </c>
      <c r="G115" t="str">
        <f>potentiometry!A117</f>
        <v>BUS/MES1977</v>
      </c>
      <c r="H115">
        <v>1</v>
      </c>
      <c r="I115">
        <v>1000</v>
      </c>
      <c r="J115" t="s">
        <v>551</v>
      </c>
      <c r="K115">
        <f>potentiometry!H117</f>
        <v>1</v>
      </c>
      <c r="L115" t="s">
        <v>552</v>
      </c>
      <c r="M115">
        <v>1.2</v>
      </c>
      <c r="N115" t="s">
        <v>551</v>
      </c>
      <c r="O115">
        <f>potentiometry!Q117</f>
        <v>3.3239999999999998</v>
      </c>
    </row>
    <row r="116" spans="1:16" x14ac:dyDescent="0.35">
      <c r="A116">
        <v>115</v>
      </c>
      <c r="B116" t="s">
        <v>653</v>
      </c>
      <c r="C116" t="str">
        <f>potentiometry!E118</f>
        <v>NaCl</v>
      </c>
      <c r="E116" t="str">
        <f>potentiometry!C118</f>
        <v>200.0</v>
      </c>
      <c r="F116">
        <v>0</v>
      </c>
      <c r="G116" t="str">
        <f>potentiometry!A118</f>
        <v>BUS/MES1977</v>
      </c>
      <c r="H116">
        <v>1</v>
      </c>
      <c r="I116">
        <v>1000</v>
      </c>
      <c r="J116" t="s">
        <v>551</v>
      </c>
      <c r="K116">
        <f>potentiometry!H118</f>
        <v>1</v>
      </c>
      <c r="L116" t="s">
        <v>552</v>
      </c>
      <c r="M116">
        <v>1.2</v>
      </c>
      <c r="N116" t="s">
        <v>551</v>
      </c>
      <c r="O116">
        <f>potentiometry!Q118</f>
        <v>2.5910000000000002</v>
      </c>
    </row>
    <row r="117" spans="1:16" x14ac:dyDescent="0.35">
      <c r="A117">
        <v>116</v>
      </c>
      <c r="B117" t="s">
        <v>654</v>
      </c>
      <c r="C117" t="str">
        <f>potentiometry!E119</f>
        <v>NaCl</v>
      </c>
      <c r="E117" t="str">
        <f>potentiometry!C119</f>
        <v>250.0</v>
      </c>
      <c r="F117">
        <v>0</v>
      </c>
      <c r="G117" t="str">
        <f>potentiometry!A119</f>
        <v>BUS/MES1977</v>
      </c>
      <c r="H117">
        <v>1</v>
      </c>
      <c r="I117">
        <v>1000</v>
      </c>
      <c r="J117" t="s">
        <v>551</v>
      </c>
      <c r="K117">
        <f>potentiometry!H119</f>
        <v>1</v>
      </c>
      <c r="L117" t="s">
        <v>552</v>
      </c>
      <c r="M117">
        <v>1.2</v>
      </c>
      <c r="N117" t="s">
        <v>551</v>
      </c>
      <c r="O117">
        <f>potentiometry!Q119</f>
        <v>2.37</v>
      </c>
    </row>
    <row r="118" spans="1:16" x14ac:dyDescent="0.35">
      <c r="A118">
        <v>117</v>
      </c>
      <c r="B118" t="s">
        <v>655</v>
      </c>
      <c r="C118" t="str">
        <f>potentiometry!E120</f>
        <v>NaCl</v>
      </c>
      <c r="E118">
        <v>288</v>
      </c>
      <c r="F118">
        <v>0</v>
      </c>
      <c r="G118" t="str">
        <f>potentiometry!A120</f>
        <v>BUS/MES1977</v>
      </c>
      <c r="H118">
        <v>1</v>
      </c>
      <c r="I118">
        <v>1000</v>
      </c>
      <c r="J118" t="s">
        <v>551</v>
      </c>
      <c r="K118">
        <f>potentiometry!H120</f>
        <v>1</v>
      </c>
      <c r="L118" t="s">
        <v>552</v>
      </c>
      <c r="M118">
        <v>1.2</v>
      </c>
      <c r="N118" t="s">
        <v>551</v>
      </c>
      <c r="O118">
        <f>potentiometry!Q120</f>
        <v>2.25</v>
      </c>
    </row>
    <row r="119" spans="1:16" x14ac:dyDescent="0.35">
      <c r="A119">
        <v>118</v>
      </c>
      <c r="B119" s="37" t="s">
        <v>553</v>
      </c>
      <c r="C119" t="str">
        <f>potentiometry!E121</f>
        <v>NaCl</v>
      </c>
      <c r="E119">
        <f>potentiometry!C121</f>
        <v>0</v>
      </c>
      <c r="F119">
        <v>0</v>
      </c>
      <c r="G119" t="str">
        <f>potentiometry!A121</f>
        <v>BUS/MES1977s</v>
      </c>
      <c r="H119">
        <v>1</v>
      </c>
      <c r="I119">
        <v>1000</v>
      </c>
      <c r="J119" t="s">
        <v>551</v>
      </c>
      <c r="M119">
        <v>1.2</v>
      </c>
      <c r="N119" t="s">
        <v>551</v>
      </c>
      <c r="O119">
        <f>potentiometry!Q121</f>
        <v>4.6619999999999999</v>
      </c>
      <c r="P119">
        <f>potentiometry!R121</f>
        <v>4.9000000000000002E-2</v>
      </c>
    </row>
    <row r="120" spans="1:16" x14ac:dyDescent="0.35">
      <c r="A120">
        <v>119</v>
      </c>
      <c r="B120" s="37" t="s">
        <v>554</v>
      </c>
      <c r="C120" t="str">
        <f>potentiometry!E122</f>
        <v>NaCl</v>
      </c>
      <c r="E120">
        <f>potentiometry!C122</f>
        <v>25</v>
      </c>
      <c r="F120">
        <v>0</v>
      </c>
      <c r="G120" t="str">
        <f>potentiometry!A122</f>
        <v>BUS/MES1977s</v>
      </c>
      <c r="H120">
        <v>1</v>
      </c>
      <c r="I120">
        <v>1000</v>
      </c>
      <c r="J120" t="s">
        <v>551</v>
      </c>
      <c r="M120">
        <v>1.2</v>
      </c>
      <c r="N120" t="s">
        <v>551</v>
      </c>
      <c r="O120">
        <f>potentiometry!Q122</f>
        <v>4.1680000000000001</v>
      </c>
      <c r="P120">
        <f>potentiometry!R122</f>
        <v>3.3000000000000002E-2</v>
      </c>
    </row>
    <row r="121" spans="1:16" x14ac:dyDescent="0.35">
      <c r="A121">
        <v>120</v>
      </c>
      <c r="B121" s="37" t="s">
        <v>555</v>
      </c>
      <c r="C121" t="str">
        <f>potentiometry!E123</f>
        <v>NaCl</v>
      </c>
      <c r="E121">
        <f>potentiometry!C123</f>
        <v>50</v>
      </c>
      <c r="F121">
        <v>0</v>
      </c>
      <c r="G121" t="str">
        <f>potentiometry!A123</f>
        <v>BUS/MES1977s</v>
      </c>
      <c r="H121">
        <v>1</v>
      </c>
      <c r="I121">
        <v>1000</v>
      </c>
      <c r="J121" t="s">
        <v>551</v>
      </c>
      <c r="M121">
        <v>1.2</v>
      </c>
      <c r="N121" t="s">
        <v>551</v>
      </c>
      <c r="O121">
        <f>potentiometry!Q123</f>
        <v>3.7669999999999999</v>
      </c>
      <c r="P121">
        <f>potentiometry!R123</f>
        <v>2.5000000000000001E-2</v>
      </c>
    </row>
    <row r="122" spans="1:16" x14ac:dyDescent="0.35">
      <c r="A122">
        <v>121</v>
      </c>
      <c r="B122" s="37" t="s">
        <v>556</v>
      </c>
      <c r="C122" t="str">
        <f>potentiometry!E124</f>
        <v>NaCl</v>
      </c>
      <c r="E122">
        <f>potentiometry!C124</f>
        <v>75</v>
      </c>
      <c r="F122">
        <v>0</v>
      </c>
      <c r="G122" t="str">
        <f>potentiometry!A124</f>
        <v>BUS/MES1977s</v>
      </c>
      <c r="H122">
        <v>1</v>
      </c>
      <c r="I122">
        <v>1000</v>
      </c>
      <c r="J122" t="s">
        <v>551</v>
      </c>
      <c r="M122">
        <v>1.2</v>
      </c>
      <c r="N122" t="s">
        <v>551</v>
      </c>
      <c r="O122">
        <f>potentiometry!Q124</f>
        <v>3.4380000000000002</v>
      </c>
      <c r="P122">
        <f>potentiometry!R124</f>
        <v>2.1999999999999999E-2</v>
      </c>
    </row>
    <row r="123" spans="1:16" x14ac:dyDescent="0.35">
      <c r="A123">
        <v>122</v>
      </c>
      <c r="B123" s="37" t="s">
        <v>557</v>
      </c>
      <c r="C123" t="str">
        <f>potentiometry!E125</f>
        <v>NaCl</v>
      </c>
      <c r="E123">
        <f>potentiometry!C125</f>
        <v>100</v>
      </c>
      <c r="F123">
        <v>0</v>
      </c>
      <c r="G123" t="str">
        <f>potentiometry!A125</f>
        <v>BUS/MES1977s</v>
      </c>
      <c r="H123">
        <v>1</v>
      </c>
      <c r="I123">
        <v>1000</v>
      </c>
      <c r="J123" t="s">
        <v>551</v>
      </c>
      <c r="M123">
        <v>1.2</v>
      </c>
      <c r="N123" t="s">
        <v>551</v>
      </c>
      <c r="O123">
        <f>potentiometry!Q125</f>
        <v>3.165</v>
      </c>
      <c r="P123">
        <f>potentiometry!R125</f>
        <v>2.1999999999999999E-2</v>
      </c>
    </row>
    <row r="124" spans="1:16" x14ac:dyDescent="0.35">
      <c r="A124">
        <v>123</v>
      </c>
      <c r="B124" s="37" t="s">
        <v>558</v>
      </c>
      <c r="C124" t="str">
        <f>potentiometry!E126</f>
        <v>NaCl</v>
      </c>
      <c r="E124">
        <f>potentiometry!C126</f>
        <v>125</v>
      </c>
      <c r="F124">
        <v>0</v>
      </c>
      <c r="G124" t="str">
        <f>potentiometry!A126</f>
        <v>BUS/MES1977s</v>
      </c>
      <c r="H124">
        <v>1</v>
      </c>
      <c r="I124">
        <v>1000</v>
      </c>
      <c r="J124" t="s">
        <v>551</v>
      </c>
      <c r="M124">
        <v>1.2</v>
      </c>
      <c r="N124" t="s">
        <v>551</v>
      </c>
      <c r="O124">
        <f>potentiometry!Q126</f>
        <v>2.9369999999999998</v>
      </c>
      <c r="P124">
        <f>potentiometry!R126</f>
        <v>2.1999999999999999E-2</v>
      </c>
    </row>
    <row r="125" spans="1:16" x14ac:dyDescent="0.35">
      <c r="A125">
        <v>124</v>
      </c>
      <c r="B125" s="37" t="s">
        <v>559</v>
      </c>
      <c r="C125" t="str">
        <f>potentiometry!E127</f>
        <v>NaCl</v>
      </c>
      <c r="E125">
        <f>potentiometry!C127</f>
        <v>150</v>
      </c>
      <c r="F125">
        <v>0</v>
      </c>
      <c r="G125" t="str">
        <f>potentiometry!A127</f>
        <v>BUS/MES1977s</v>
      </c>
      <c r="H125">
        <v>1</v>
      </c>
      <c r="I125">
        <v>1000</v>
      </c>
      <c r="J125" t="s">
        <v>551</v>
      </c>
      <c r="M125">
        <v>1.2</v>
      </c>
      <c r="N125" t="s">
        <v>551</v>
      </c>
      <c r="O125">
        <f>potentiometry!Q127</f>
        <v>2.746</v>
      </c>
      <c r="P125">
        <f>potentiometry!R127</f>
        <v>2.1000000000000001E-2</v>
      </c>
    </row>
    <row r="126" spans="1:16" x14ac:dyDescent="0.35">
      <c r="A126">
        <v>125</v>
      </c>
      <c r="B126" s="37" t="s">
        <v>560</v>
      </c>
      <c r="C126" t="str">
        <f>potentiometry!E128</f>
        <v>NaCl</v>
      </c>
      <c r="E126">
        <f>potentiometry!C128</f>
        <v>175</v>
      </c>
      <c r="F126">
        <v>0</v>
      </c>
      <c r="G126" t="str">
        <f>potentiometry!A128</f>
        <v>BUS/MES1977s</v>
      </c>
      <c r="H126">
        <v>1</v>
      </c>
      <c r="I126">
        <v>1000</v>
      </c>
      <c r="J126" t="s">
        <v>551</v>
      </c>
      <c r="M126">
        <v>1.2</v>
      </c>
      <c r="N126" t="s">
        <v>551</v>
      </c>
      <c r="O126">
        <f>potentiometry!Q128</f>
        <v>2.585</v>
      </c>
      <c r="P126">
        <f>potentiometry!R128</f>
        <v>2.1000000000000001E-2</v>
      </c>
    </row>
    <row r="127" spans="1:16" x14ac:dyDescent="0.35">
      <c r="A127">
        <v>126</v>
      </c>
      <c r="B127" s="37" t="s">
        <v>561</v>
      </c>
      <c r="C127" t="str">
        <f>potentiometry!E129</f>
        <v>NaCl</v>
      </c>
      <c r="E127">
        <f>potentiometry!C129</f>
        <v>200</v>
      </c>
      <c r="F127">
        <v>0</v>
      </c>
      <c r="G127" t="str">
        <f>potentiometry!A129</f>
        <v>BUS/MES1977s</v>
      </c>
      <c r="H127">
        <v>1</v>
      </c>
      <c r="I127">
        <v>1000</v>
      </c>
      <c r="J127" t="s">
        <v>551</v>
      </c>
      <c r="M127">
        <v>1.2</v>
      </c>
      <c r="N127" t="s">
        <v>551</v>
      </c>
      <c r="O127">
        <f>potentiometry!Q129</f>
        <v>2.448</v>
      </c>
      <c r="P127">
        <f>potentiometry!R129</f>
        <v>2.1999999999999999E-2</v>
      </c>
    </row>
    <row r="128" spans="1:16" x14ac:dyDescent="0.35">
      <c r="A128">
        <v>127</v>
      </c>
      <c r="B128" s="37" t="s">
        <v>562</v>
      </c>
      <c r="C128" t="str">
        <f>potentiometry!E130</f>
        <v>NaCl</v>
      </c>
      <c r="E128">
        <f>potentiometry!C130</f>
        <v>225</v>
      </c>
      <c r="F128">
        <v>0</v>
      </c>
      <c r="G128" t="str">
        <f>potentiometry!A130</f>
        <v>BUS/MES1977s</v>
      </c>
      <c r="H128">
        <v>1</v>
      </c>
      <c r="I128">
        <v>1000</v>
      </c>
      <c r="J128" t="s">
        <v>551</v>
      </c>
      <c r="M128">
        <v>1.2</v>
      </c>
      <c r="N128" t="s">
        <v>551</v>
      </c>
      <c r="O128">
        <f>potentiometry!Q130</f>
        <v>2.3319999999999999</v>
      </c>
      <c r="P128">
        <f>potentiometry!R130</f>
        <v>2.4E-2</v>
      </c>
    </row>
    <row r="129" spans="1:16" x14ac:dyDescent="0.35">
      <c r="A129">
        <v>128</v>
      </c>
      <c r="B129" s="37" t="s">
        <v>563</v>
      </c>
      <c r="C129" t="str">
        <f>potentiometry!E131</f>
        <v>NaCl</v>
      </c>
      <c r="E129">
        <f>potentiometry!C131</f>
        <v>250</v>
      </c>
      <c r="F129">
        <v>0</v>
      </c>
      <c r="G129" t="str">
        <f>potentiometry!A131</f>
        <v>BUS/MES1977s</v>
      </c>
      <c r="H129">
        <v>1</v>
      </c>
      <c r="I129">
        <v>1000</v>
      </c>
      <c r="J129" t="s">
        <v>551</v>
      </c>
      <c r="M129">
        <v>1.2</v>
      </c>
      <c r="N129" t="s">
        <v>551</v>
      </c>
      <c r="O129">
        <f>potentiometry!Q131</f>
        <v>2.2330000000000001</v>
      </c>
      <c r="P129">
        <f>potentiometry!R131</f>
        <v>2.7E-2</v>
      </c>
    </row>
    <row r="130" spans="1:16" x14ac:dyDescent="0.35">
      <c r="A130">
        <v>129</v>
      </c>
      <c r="B130" s="37" t="s">
        <v>564</v>
      </c>
      <c r="C130" t="str">
        <f>potentiometry!E132</f>
        <v>NaCl</v>
      </c>
      <c r="E130">
        <f>potentiometry!C132</f>
        <v>275</v>
      </c>
      <c r="F130">
        <v>0</v>
      </c>
      <c r="G130" t="str">
        <f>potentiometry!A132</f>
        <v>BUS/MES1977s</v>
      </c>
      <c r="H130">
        <v>1</v>
      </c>
      <c r="I130">
        <v>1000</v>
      </c>
      <c r="J130" t="s">
        <v>551</v>
      </c>
      <c r="M130">
        <v>1.2</v>
      </c>
      <c r="N130" t="s">
        <v>551</v>
      </c>
      <c r="O130">
        <f>potentiometry!Q132</f>
        <v>2.149</v>
      </c>
      <c r="P130">
        <f>potentiometry!R132</f>
        <v>3.1E-2</v>
      </c>
    </row>
    <row r="131" spans="1:16" x14ac:dyDescent="0.35">
      <c r="A131">
        <v>130</v>
      </c>
      <c r="B131" s="37" t="s">
        <v>565</v>
      </c>
      <c r="C131" t="str">
        <f>potentiometry!E133</f>
        <v>NaCl</v>
      </c>
      <c r="E131">
        <f>potentiometry!C133</f>
        <v>300</v>
      </c>
      <c r="F131">
        <v>0</v>
      </c>
      <c r="G131" t="str">
        <f>potentiometry!A133</f>
        <v>BUS/MES1977s</v>
      </c>
      <c r="H131">
        <v>1</v>
      </c>
      <c r="I131">
        <v>1000</v>
      </c>
      <c r="J131" t="s">
        <v>551</v>
      </c>
      <c r="M131">
        <v>1.2</v>
      </c>
      <c r="N131" t="s">
        <v>551</v>
      </c>
      <c r="O131">
        <f>potentiometry!Q133</f>
        <v>2.0779999999999998</v>
      </c>
      <c r="P131">
        <f>potentiometry!R133</f>
        <v>3.6999999999999998E-2</v>
      </c>
    </row>
    <row r="132" spans="1:16" x14ac:dyDescent="0.35">
      <c r="A132">
        <v>131</v>
      </c>
      <c r="B132" s="37" t="s">
        <v>566</v>
      </c>
      <c r="C132" t="str">
        <f>potentiometry!E134</f>
        <v>NaCl</v>
      </c>
      <c r="E132">
        <f>potentiometry!C134</f>
        <v>0</v>
      </c>
      <c r="F132">
        <v>0</v>
      </c>
      <c r="G132" t="str">
        <f>potentiometry!A134</f>
        <v>BUS/MES1977s</v>
      </c>
      <c r="H132">
        <v>1</v>
      </c>
      <c r="I132">
        <v>1000</v>
      </c>
      <c r="J132" t="s">
        <v>551</v>
      </c>
      <c r="K132">
        <f>potentiometry!H134</f>
        <v>0.5</v>
      </c>
      <c r="L132" t="s">
        <v>552</v>
      </c>
      <c r="M132">
        <v>1.2</v>
      </c>
      <c r="N132" t="s">
        <v>551</v>
      </c>
      <c r="O132">
        <f>potentiometry!Q134</f>
        <v>4.7930000000000001</v>
      </c>
      <c r="P132">
        <f>potentiometry!R134</f>
        <v>4.4999999999999998E-2</v>
      </c>
    </row>
    <row r="133" spans="1:16" x14ac:dyDescent="0.35">
      <c r="A133">
        <v>132</v>
      </c>
      <c r="B133" s="37" t="s">
        <v>567</v>
      </c>
      <c r="C133" t="str">
        <f>potentiometry!E135</f>
        <v>NaCl</v>
      </c>
      <c r="E133">
        <f>potentiometry!C135</f>
        <v>25</v>
      </c>
      <c r="F133">
        <v>0</v>
      </c>
      <c r="G133" t="str">
        <f>potentiometry!A135</f>
        <v>BUS/MES1977s</v>
      </c>
      <c r="H133">
        <v>1</v>
      </c>
      <c r="I133">
        <v>1000</v>
      </c>
      <c r="J133" t="s">
        <v>551</v>
      </c>
      <c r="K133">
        <f>potentiometry!H135</f>
        <v>0.5</v>
      </c>
      <c r="L133" t="s">
        <v>552</v>
      </c>
      <c r="M133">
        <v>1.2</v>
      </c>
      <c r="N133" t="s">
        <v>551</v>
      </c>
      <c r="O133">
        <f>potentiometry!Q135</f>
        <v>4.2969999999999997</v>
      </c>
      <c r="P133">
        <f>potentiometry!R135</f>
        <v>2.5999999999999999E-2</v>
      </c>
    </row>
    <row r="134" spans="1:16" x14ac:dyDescent="0.35">
      <c r="A134">
        <v>133</v>
      </c>
      <c r="B134" s="37" t="s">
        <v>568</v>
      </c>
      <c r="C134" t="str">
        <f>potentiometry!E136</f>
        <v>NaCl</v>
      </c>
      <c r="E134">
        <f>potentiometry!C136</f>
        <v>50</v>
      </c>
      <c r="F134">
        <v>0</v>
      </c>
      <c r="G134" t="str">
        <f>potentiometry!A136</f>
        <v>BUS/MES1977s</v>
      </c>
      <c r="H134">
        <v>1</v>
      </c>
      <c r="I134">
        <v>1000</v>
      </c>
      <c r="J134" t="s">
        <v>551</v>
      </c>
      <c r="K134">
        <f>potentiometry!H136</f>
        <v>0.5</v>
      </c>
      <c r="L134" t="s">
        <v>552</v>
      </c>
      <c r="M134">
        <v>1.2</v>
      </c>
      <c r="N134" t="s">
        <v>551</v>
      </c>
      <c r="O134">
        <f>potentiometry!Q136</f>
        <v>3.8929999999999998</v>
      </c>
      <c r="P134">
        <f>potentiometry!R136</f>
        <v>1.4E-2</v>
      </c>
    </row>
    <row r="135" spans="1:16" x14ac:dyDescent="0.35">
      <c r="A135">
        <v>134</v>
      </c>
      <c r="B135" s="37" t="s">
        <v>569</v>
      </c>
      <c r="C135" t="str">
        <f>potentiometry!E137</f>
        <v>NaCl</v>
      </c>
      <c r="E135">
        <f>potentiometry!C137</f>
        <v>75</v>
      </c>
      <c r="F135">
        <v>0</v>
      </c>
      <c r="G135" t="str">
        <f>potentiometry!A137</f>
        <v>BUS/MES1977s</v>
      </c>
      <c r="H135">
        <v>1</v>
      </c>
      <c r="I135">
        <v>1000</v>
      </c>
      <c r="J135" t="s">
        <v>551</v>
      </c>
      <c r="K135">
        <f>potentiometry!H137</f>
        <v>0.5</v>
      </c>
      <c r="L135" t="s">
        <v>552</v>
      </c>
      <c r="M135">
        <v>1.2</v>
      </c>
      <c r="N135" t="s">
        <v>551</v>
      </c>
      <c r="O135">
        <f>potentiometry!Q137</f>
        <v>3.5619999999999998</v>
      </c>
      <c r="P135">
        <f>potentiometry!R137</f>
        <v>0.01</v>
      </c>
    </row>
    <row r="136" spans="1:16" x14ac:dyDescent="0.35">
      <c r="A136">
        <v>135</v>
      </c>
      <c r="B136" s="37" t="s">
        <v>570</v>
      </c>
      <c r="C136" t="str">
        <f>potentiometry!E138</f>
        <v>NaCl</v>
      </c>
      <c r="E136">
        <f>potentiometry!C138</f>
        <v>100</v>
      </c>
      <c r="F136">
        <v>0</v>
      </c>
      <c r="G136" t="str">
        <f>potentiometry!A138</f>
        <v>BUS/MES1977s</v>
      </c>
      <c r="H136">
        <v>1</v>
      </c>
      <c r="I136">
        <v>1000</v>
      </c>
      <c r="J136" t="s">
        <v>551</v>
      </c>
      <c r="K136">
        <f>potentiometry!H138</f>
        <v>0.5</v>
      </c>
      <c r="L136" t="s">
        <v>552</v>
      </c>
      <c r="M136">
        <v>1.2</v>
      </c>
      <c r="N136" t="s">
        <v>551</v>
      </c>
      <c r="O136">
        <f>potentiometry!Q138</f>
        <v>3.286</v>
      </c>
      <c r="P136">
        <f>potentiometry!R138</f>
        <v>0.01</v>
      </c>
    </row>
    <row r="137" spans="1:16" x14ac:dyDescent="0.35">
      <c r="A137">
        <v>136</v>
      </c>
      <c r="B137" s="37" t="s">
        <v>571</v>
      </c>
      <c r="C137" t="str">
        <f>potentiometry!E139</f>
        <v>NaCl</v>
      </c>
      <c r="E137">
        <f>potentiometry!C139</f>
        <v>125</v>
      </c>
      <c r="F137">
        <v>0</v>
      </c>
      <c r="G137" t="str">
        <f>potentiometry!A139</f>
        <v>BUS/MES1977s</v>
      </c>
      <c r="H137">
        <v>1</v>
      </c>
      <c r="I137">
        <v>1000</v>
      </c>
      <c r="J137" t="s">
        <v>551</v>
      </c>
      <c r="K137">
        <f>potentiometry!H139</f>
        <v>0.5</v>
      </c>
      <c r="L137" t="s">
        <v>552</v>
      </c>
      <c r="M137">
        <v>1.2</v>
      </c>
      <c r="N137" t="s">
        <v>551</v>
      </c>
      <c r="O137">
        <f>potentiometry!Q139</f>
        <v>3.056</v>
      </c>
      <c r="P137">
        <f>potentiometry!R139</f>
        <v>0.01</v>
      </c>
    </row>
    <row r="138" spans="1:16" x14ac:dyDescent="0.35">
      <c r="A138">
        <v>137</v>
      </c>
      <c r="B138" s="37" t="s">
        <v>572</v>
      </c>
      <c r="C138" t="str">
        <f>potentiometry!E140</f>
        <v>NaCl</v>
      </c>
      <c r="E138">
        <f>potentiometry!C140</f>
        <v>150</v>
      </c>
      <c r="F138">
        <v>0</v>
      </c>
      <c r="G138" t="str">
        <f>potentiometry!A140</f>
        <v>BUS/MES1977s</v>
      </c>
      <c r="H138">
        <v>1</v>
      </c>
      <c r="I138">
        <v>1000</v>
      </c>
      <c r="J138" t="s">
        <v>551</v>
      </c>
      <c r="K138">
        <f>potentiometry!H140</f>
        <v>0.5</v>
      </c>
      <c r="L138" t="s">
        <v>552</v>
      </c>
      <c r="M138">
        <v>1.2</v>
      </c>
      <c r="N138" t="s">
        <v>551</v>
      </c>
      <c r="O138">
        <f>potentiometry!Q140</f>
        <v>2.8610000000000002</v>
      </c>
      <c r="P138">
        <f>potentiometry!R140</f>
        <v>0.01</v>
      </c>
    </row>
    <row r="139" spans="1:16" x14ac:dyDescent="0.35">
      <c r="A139">
        <v>138</v>
      </c>
      <c r="B139" s="37" t="s">
        <v>573</v>
      </c>
      <c r="C139" t="str">
        <f>potentiometry!E141</f>
        <v>NaCl</v>
      </c>
      <c r="E139">
        <f>potentiometry!C141</f>
        <v>175</v>
      </c>
      <c r="F139">
        <v>0</v>
      </c>
      <c r="G139" t="str">
        <f>potentiometry!A141</f>
        <v>BUS/MES1977s</v>
      </c>
      <c r="H139">
        <v>1</v>
      </c>
      <c r="I139">
        <v>1000</v>
      </c>
      <c r="J139" t="s">
        <v>551</v>
      </c>
      <c r="K139">
        <f>potentiometry!H141</f>
        <v>0.5</v>
      </c>
      <c r="L139" t="s">
        <v>552</v>
      </c>
      <c r="M139">
        <v>1.2</v>
      </c>
      <c r="N139" t="s">
        <v>551</v>
      </c>
      <c r="O139">
        <f>potentiometry!Q141</f>
        <v>2.6960000000000002</v>
      </c>
      <c r="P139">
        <f>potentiometry!R141</f>
        <v>0.01</v>
      </c>
    </row>
    <row r="140" spans="1:16" x14ac:dyDescent="0.35">
      <c r="A140">
        <v>139</v>
      </c>
      <c r="B140" s="37" t="s">
        <v>574</v>
      </c>
      <c r="C140" t="str">
        <f>potentiometry!E142</f>
        <v>NaCl</v>
      </c>
      <c r="E140">
        <f>potentiometry!C142</f>
        <v>200</v>
      </c>
      <c r="F140">
        <v>0</v>
      </c>
      <c r="G140" t="str">
        <f>potentiometry!A142</f>
        <v>BUS/MES1977s</v>
      </c>
      <c r="H140">
        <v>1</v>
      </c>
      <c r="I140">
        <v>1000</v>
      </c>
      <c r="J140" t="s">
        <v>551</v>
      </c>
      <c r="K140">
        <f>potentiometry!H142</f>
        <v>0.5</v>
      </c>
      <c r="L140" t="s">
        <v>552</v>
      </c>
      <c r="M140">
        <v>1.2</v>
      </c>
      <c r="N140" t="s">
        <v>551</v>
      </c>
      <c r="O140">
        <f>potentiometry!Q142</f>
        <v>2.556</v>
      </c>
      <c r="P140">
        <f>potentiometry!R142</f>
        <v>1.0999999999999999E-2</v>
      </c>
    </row>
    <row r="141" spans="1:16" x14ac:dyDescent="0.35">
      <c r="A141">
        <v>140</v>
      </c>
      <c r="B141" s="37" t="s">
        <v>575</v>
      </c>
      <c r="C141" t="str">
        <f>potentiometry!E143</f>
        <v>NaCl</v>
      </c>
      <c r="E141">
        <f>potentiometry!C143</f>
        <v>225</v>
      </c>
      <c r="F141">
        <v>0</v>
      </c>
      <c r="G141" t="str">
        <f>potentiometry!A143</f>
        <v>BUS/MES1977s</v>
      </c>
      <c r="H141">
        <v>1</v>
      </c>
      <c r="I141">
        <v>1000</v>
      </c>
      <c r="J141" t="s">
        <v>551</v>
      </c>
      <c r="K141">
        <f>potentiometry!H143</f>
        <v>0.5</v>
      </c>
      <c r="L141" t="s">
        <v>552</v>
      </c>
      <c r="M141">
        <v>1.2</v>
      </c>
      <c r="N141" t="s">
        <v>551</v>
      </c>
      <c r="O141">
        <f>potentiometry!Q143</f>
        <v>2.4359999999999999</v>
      </c>
      <c r="P141">
        <f>potentiometry!R143</f>
        <v>1.4E-2</v>
      </c>
    </row>
    <row r="142" spans="1:16" x14ac:dyDescent="0.35">
      <c r="A142">
        <v>141</v>
      </c>
      <c r="B142" s="37" t="s">
        <v>576</v>
      </c>
      <c r="C142" t="str">
        <f>potentiometry!E144</f>
        <v>NaCl</v>
      </c>
      <c r="E142">
        <f>potentiometry!C144</f>
        <v>250</v>
      </c>
      <c r="F142">
        <v>0</v>
      </c>
      <c r="G142" t="str">
        <f>potentiometry!A144</f>
        <v>BUS/MES1977s</v>
      </c>
      <c r="H142">
        <v>1</v>
      </c>
      <c r="I142">
        <v>1000</v>
      </c>
      <c r="J142" t="s">
        <v>551</v>
      </c>
      <c r="K142">
        <f>potentiometry!H144</f>
        <v>0.5</v>
      </c>
      <c r="L142" t="s">
        <v>552</v>
      </c>
      <c r="M142">
        <v>1.2</v>
      </c>
      <c r="N142" t="s">
        <v>551</v>
      </c>
      <c r="O142">
        <f>potentiometry!Q144</f>
        <v>2.3330000000000002</v>
      </c>
      <c r="P142">
        <f>potentiometry!R144</f>
        <v>1.7999999999999999E-2</v>
      </c>
    </row>
    <row r="143" spans="1:16" x14ac:dyDescent="0.35">
      <c r="A143">
        <v>142</v>
      </c>
      <c r="B143" s="37" t="s">
        <v>577</v>
      </c>
      <c r="C143" t="str">
        <f>potentiometry!E145</f>
        <v>NaCl</v>
      </c>
      <c r="E143">
        <f>potentiometry!C145</f>
        <v>275</v>
      </c>
      <c r="F143">
        <v>0</v>
      </c>
      <c r="G143" t="str">
        <f>potentiometry!A145</f>
        <v>BUS/MES1977s</v>
      </c>
      <c r="H143">
        <v>1</v>
      </c>
      <c r="I143">
        <v>1000</v>
      </c>
      <c r="J143" t="s">
        <v>551</v>
      </c>
      <c r="K143">
        <f>potentiometry!H145</f>
        <v>0.5</v>
      </c>
      <c r="L143" t="s">
        <v>552</v>
      </c>
      <c r="M143">
        <v>1.2</v>
      </c>
      <c r="N143" t="s">
        <v>551</v>
      </c>
      <c r="O143">
        <f>potentiometry!Q145</f>
        <v>2.2450000000000001</v>
      </c>
      <c r="P143">
        <f>potentiometry!R145</f>
        <v>2.3E-2</v>
      </c>
    </row>
    <row r="144" spans="1:16" x14ac:dyDescent="0.35">
      <c r="A144">
        <v>143</v>
      </c>
      <c r="B144" s="37" t="s">
        <v>578</v>
      </c>
      <c r="C144" t="str">
        <f>potentiometry!E146</f>
        <v>NaCl</v>
      </c>
      <c r="E144">
        <f>potentiometry!C146</f>
        <v>300</v>
      </c>
      <c r="F144">
        <v>0</v>
      </c>
      <c r="G144" t="str">
        <f>potentiometry!A146</f>
        <v>BUS/MES1977s</v>
      </c>
      <c r="H144">
        <v>1</v>
      </c>
      <c r="I144">
        <v>1000</v>
      </c>
      <c r="J144" t="s">
        <v>551</v>
      </c>
      <c r="K144">
        <f>potentiometry!H146</f>
        <v>0.5</v>
      </c>
      <c r="L144" t="s">
        <v>552</v>
      </c>
      <c r="M144">
        <v>1.2</v>
      </c>
      <c r="N144" t="s">
        <v>551</v>
      </c>
      <c r="O144">
        <f>potentiometry!Q146</f>
        <v>2.169</v>
      </c>
      <c r="P144">
        <f>potentiometry!R146</f>
        <v>0.03</v>
      </c>
    </row>
    <row r="145" spans="1:16" x14ac:dyDescent="0.35">
      <c r="A145">
        <v>144</v>
      </c>
      <c r="B145" s="37" t="s">
        <v>579</v>
      </c>
      <c r="C145" t="str">
        <f>potentiometry!E147</f>
        <v>NaCl</v>
      </c>
      <c r="E145">
        <f>potentiometry!C147</f>
        <v>0</v>
      </c>
      <c r="F145">
        <v>0</v>
      </c>
      <c r="G145" t="str">
        <f>potentiometry!A147</f>
        <v>BUS/MES1977s</v>
      </c>
      <c r="H145">
        <v>1</v>
      </c>
      <c r="I145">
        <v>1000</v>
      </c>
      <c r="J145" t="s">
        <v>551</v>
      </c>
      <c r="K145">
        <f>potentiometry!H147</f>
        <v>1</v>
      </c>
      <c r="L145" t="s">
        <v>552</v>
      </c>
      <c r="M145">
        <v>1.2</v>
      </c>
      <c r="N145" t="s">
        <v>551</v>
      </c>
      <c r="O145">
        <f>potentiometry!Q147</f>
        <v>4.8650000000000002</v>
      </c>
      <c r="P145">
        <f>potentiometry!R147</f>
        <v>4.5999999999999999E-2</v>
      </c>
    </row>
    <row r="146" spans="1:16" x14ac:dyDescent="0.35">
      <c r="A146">
        <v>145</v>
      </c>
      <c r="B146" s="37" t="s">
        <v>580</v>
      </c>
      <c r="C146" t="str">
        <f>potentiometry!E148</f>
        <v>NaCl</v>
      </c>
      <c r="E146">
        <f>potentiometry!C148</f>
        <v>25</v>
      </c>
      <c r="F146">
        <v>0</v>
      </c>
      <c r="G146" t="str">
        <f>potentiometry!A148</f>
        <v>BUS/MES1977s</v>
      </c>
      <c r="H146">
        <v>1</v>
      </c>
      <c r="I146">
        <v>1000</v>
      </c>
      <c r="J146" t="s">
        <v>551</v>
      </c>
      <c r="K146">
        <f>potentiometry!H148</f>
        <v>1</v>
      </c>
      <c r="L146" t="s">
        <v>552</v>
      </c>
      <c r="M146">
        <v>1.2</v>
      </c>
      <c r="N146" t="s">
        <v>551</v>
      </c>
      <c r="O146">
        <f>potentiometry!Q148</f>
        <v>4.367</v>
      </c>
      <c r="P146">
        <f>potentiometry!R148</f>
        <v>2.7E-2</v>
      </c>
    </row>
    <row r="147" spans="1:16" x14ac:dyDescent="0.35">
      <c r="A147">
        <v>146</v>
      </c>
      <c r="B147" s="37" t="s">
        <v>581</v>
      </c>
      <c r="C147" t="str">
        <f>potentiometry!E149</f>
        <v>NaCl</v>
      </c>
      <c r="E147">
        <f>potentiometry!C149</f>
        <v>50</v>
      </c>
      <c r="F147">
        <v>0</v>
      </c>
      <c r="G147" t="str">
        <f>potentiometry!A149</f>
        <v>BUS/MES1977s</v>
      </c>
      <c r="H147">
        <v>1</v>
      </c>
      <c r="I147">
        <v>1000</v>
      </c>
      <c r="J147" t="s">
        <v>551</v>
      </c>
      <c r="K147">
        <f>potentiometry!H149</f>
        <v>1</v>
      </c>
      <c r="L147" t="s">
        <v>552</v>
      </c>
      <c r="M147">
        <v>1.2</v>
      </c>
      <c r="N147" t="s">
        <v>551</v>
      </c>
      <c r="O147">
        <f>potentiometry!Q149</f>
        <v>3.9609999999999999</v>
      </c>
      <c r="P147">
        <f>potentiometry!R149</f>
        <v>1.6E-2</v>
      </c>
    </row>
    <row r="148" spans="1:16" x14ac:dyDescent="0.35">
      <c r="A148">
        <v>147</v>
      </c>
      <c r="B148" s="37" t="s">
        <v>582</v>
      </c>
      <c r="C148" t="str">
        <f>potentiometry!E150</f>
        <v>NaCl</v>
      </c>
      <c r="E148">
        <f>potentiometry!C150</f>
        <v>75</v>
      </c>
      <c r="F148">
        <v>0</v>
      </c>
      <c r="G148" t="str">
        <f>potentiometry!A150</f>
        <v>BUS/MES1977s</v>
      </c>
      <c r="H148">
        <v>1</v>
      </c>
      <c r="I148">
        <v>1000</v>
      </c>
      <c r="J148" t="s">
        <v>551</v>
      </c>
      <c r="K148">
        <f>potentiometry!H150</f>
        <v>1</v>
      </c>
      <c r="L148" t="s">
        <v>552</v>
      </c>
      <c r="M148">
        <v>1.2</v>
      </c>
      <c r="N148" t="s">
        <v>551</v>
      </c>
      <c r="O148">
        <f>potentiometry!Q150</f>
        <v>3.6269999999999998</v>
      </c>
      <c r="P148">
        <f>potentiometry!R150</f>
        <v>1.2E-2</v>
      </c>
    </row>
    <row r="149" spans="1:16" x14ac:dyDescent="0.35">
      <c r="A149">
        <v>148</v>
      </c>
      <c r="B149" s="37" t="s">
        <v>583</v>
      </c>
      <c r="C149" t="str">
        <f>potentiometry!E151</f>
        <v>NaCl</v>
      </c>
      <c r="E149">
        <f>potentiometry!C151</f>
        <v>100</v>
      </c>
      <c r="F149">
        <v>0</v>
      </c>
      <c r="G149" t="str">
        <f>potentiometry!A151</f>
        <v>BUS/MES1977s</v>
      </c>
      <c r="H149">
        <v>1</v>
      </c>
      <c r="I149">
        <v>1000</v>
      </c>
      <c r="J149" t="s">
        <v>551</v>
      </c>
      <c r="K149">
        <f>potentiometry!H151</f>
        <v>1</v>
      </c>
      <c r="L149" t="s">
        <v>552</v>
      </c>
      <c r="M149">
        <v>1.2</v>
      </c>
      <c r="N149" t="s">
        <v>551</v>
      </c>
      <c r="O149">
        <f>potentiometry!Q151</f>
        <v>3.3479999999999999</v>
      </c>
      <c r="P149">
        <f>potentiometry!R151</f>
        <v>1.2E-2</v>
      </c>
    </row>
    <row r="150" spans="1:16" x14ac:dyDescent="0.35">
      <c r="A150">
        <v>149</v>
      </c>
      <c r="B150" s="37" t="s">
        <v>584</v>
      </c>
      <c r="C150" t="str">
        <f>potentiometry!E152</f>
        <v>NaCl</v>
      </c>
      <c r="E150">
        <f>potentiometry!C152</f>
        <v>125</v>
      </c>
      <c r="F150">
        <v>0</v>
      </c>
      <c r="G150" t="str">
        <f>potentiometry!A152</f>
        <v>BUS/MES1977s</v>
      </c>
      <c r="H150">
        <v>1</v>
      </c>
      <c r="I150">
        <v>1000</v>
      </c>
      <c r="J150" t="s">
        <v>551</v>
      </c>
      <c r="K150">
        <f>potentiometry!H152</f>
        <v>1</v>
      </c>
      <c r="L150" t="s">
        <v>552</v>
      </c>
      <c r="M150">
        <v>1.2</v>
      </c>
      <c r="N150" t="s">
        <v>551</v>
      </c>
      <c r="O150">
        <f>potentiometry!Q152</f>
        <v>3.1150000000000002</v>
      </c>
      <c r="P150">
        <f>potentiometry!R152</f>
        <v>1.2999999999999999E-2</v>
      </c>
    </row>
    <row r="151" spans="1:16" x14ac:dyDescent="0.35">
      <c r="A151">
        <v>150</v>
      </c>
      <c r="B151" s="37" t="s">
        <v>585</v>
      </c>
      <c r="C151" t="str">
        <f>potentiometry!E153</f>
        <v>NaCl</v>
      </c>
      <c r="E151">
        <f>potentiometry!C153</f>
        <v>150</v>
      </c>
      <c r="F151">
        <v>0</v>
      </c>
      <c r="G151" t="str">
        <f>potentiometry!A153</f>
        <v>BUS/MES1977s</v>
      </c>
      <c r="H151">
        <v>1</v>
      </c>
      <c r="I151">
        <v>1000</v>
      </c>
      <c r="J151" t="s">
        <v>551</v>
      </c>
      <c r="K151">
        <f>potentiometry!H153</f>
        <v>1</v>
      </c>
      <c r="L151" t="s">
        <v>552</v>
      </c>
      <c r="M151">
        <v>1.2</v>
      </c>
      <c r="N151" t="s">
        <v>551</v>
      </c>
      <c r="O151">
        <f>potentiometry!Q153</f>
        <v>2.9169999999999998</v>
      </c>
      <c r="P151">
        <f>potentiometry!R153</f>
        <v>1.2999999999999999E-2</v>
      </c>
    </row>
    <row r="152" spans="1:16" x14ac:dyDescent="0.35">
      <c r="A152">
        <v>151</v>
      </c>
      <c r="B152" s="37" t="s">
        <v>586</v>
      </c>
      <c r="C152" t="str">
        <f>potentiometry!E154</f>
        <v>NaCl</v>
      </c>
      <c r="E152">
        <f>potentiometry!C154</f>
        <v>175</v>
      </c>
      <c r="F152">
        <v>0</v>
      </c>
      <c r="G152" t="str">
        <f>potentiometry!A154</f>
        <v>BUS/MES1977s</v>
      </c>
      <c r="H152">
        <v>1</v>
      </c>
      <c r="I152">
        <v>1000</v>
      </c>
      <c r="J152" t="s">
        <v>551</v>
      </c>
      <c r="K152">
        <f>potentiometry!H154</f>
        <v>1</v>
      </c>
      <c r="L152" t="s">
        <v>552</v>
      </c>
      <c r="M152">
        <v>1.2</v>
      </c>
      <c r="N152" t="s">
        <v>551</v>
      </c>
      <c r="O152">
        <f>potentiometry!Q154</f>
        <v>2.7490000000000001</v>
      </c>
      <c r="P152">
        <f>potentiometry!R154</f>
        <v>1.2999999999999999E-2</v>
      </c>
    </row>
    <row r="153" spans="1:16" x14ac:dyDescent="0.35">
      <c r="A153">
        <v>152</v>
      </c>
      <c r="B153" s="37" t="s">
        <v>587</v>
      </c>
      <c r="C153" t="str">
        <f>potentiometry!E155</f>
        <v>NaCl</v>
      </c>
      <c r="E153">
        <f>potentiometry!C155</f>
        <v>200</v>
      </c>
      <c r="F153">
        <v>0</v>
      </c>
      <c r="G153" t="str">
        <f>potentiometry!A155</f>
        <v>BUS/MES1977s</v>
      </c>
      <c r="H153">
        <v>1</v>
      </c>
      <c r="I153">
        <v>1000</v>
      </c>
      <c r="J153" t="s">
        <v>551</v>
      </c>
      <c r="K153">
        <f>potentiometry!H155</f>
        <v>1</v>
      </c>
      <c r="L153" t="s">
        <v>552</v>
      </c>
      <c r="M153">
        <v>1.2</v>
      </c>
      <c r="N153" t="s">
        <v>551</v>
      </c>
      <c r="O153">
        <f>potentiometry!Q155</f>
        <v>2.605</v>
      </c>
      <c r="P153">
        <f>potentiometry!R155</f>
        <v>1.2999999999999999E-2</v>
      </c>
    </row>
    <row r="154" spans="1:16" x14ac:dyDescent="0.35">
      <c r="A154">
        <v>153</v>
      </c>
      <c r="B154" s="37" t="s">
        <v>588</v>
      </c>
      <c r="C154" t="str">
        <f>potentiometry!E156</f>
        <v>NaCl</v>
      </c>
      <c r="E154">
        <f>potentiometry!C156</f>
        <v>225</v>
      </c>
      <c r="F154">
        <v>0</v>
      </c>
      <c r="G154" t="str">
        <f>potentiometry!A156</f>
        <v>BUS/MES1977s</v>
      </c>
      <c r="H154">
        <v>1</v>
      </c>
      <c r="I154">
        <v>1000</v>
      </c>
      <c r="J154" t="s">
        <v>551</v>
      </c>
      <c r="K154">
        <f>potentiometry!H156</f>
        <v>1</v>
      </c>
      <c r="L154" t="s">
        <v>552</v>
      </c>
      <c r="M154">
        <v>1.2</v>
      </c>
      <c r="N154" t="s">
        <v>551</v>
      </c>
      <c r="O154">
        <f>potentiometry!Q156</f>
        <v>2.4809999999999999</v>
      </c>
      <c r="P154">
        <f>potentiometry!R156</f>
        <v>1.4999999999999999E-2</v>
      </c>
    </row>
    <row r="155" spans="1:16" x14ac:dyDescent="0.35">
      <c r="A155">
        <v>154</v>
      </c>
      <c r="B155" s="37" t="s">
        <v>589</v>
      </c>
      <c r="C155" t="str">
        <f>potentiometry!E157</f>
        <v>NaCl</v>
      </c>
      <c r="E155">
        <f>potentiometry!C157</f>
        <v>250</v>
      </c>
      <c r="F155">
        <v>0</v>
      </c>
      <c r="G155" t="str">
        <f>potentiometry!A157</f>
        <v>BUS/MES1977s</v>
      </c>
      <c r="H155">
        <v>1</v>
      </c>
      <c r="I155">
        <v>1000</v>
      </c>
      <c r="J155" t="s">
        <v>551</v>
      </c>
      <c r="K155">
        <f>potentiometry!H157</f>
        <v>1</v>
      </c>
      <c r="L155" t="s">
        <v>552</v>
      </c>
      <c r="M155">
        <v>1.2</v>
      </c>
      <c r="N155" t="s">
        <v>551</v>
      </c>
      <c r="O155">
        <f>potentiometry!Q157</f>
        <v>2.3740000000000001</v>
      </c>
      <c r="P155">
        <f>potentiometry!R157</f>
        <v>1.7999999999999999E-2</v>
      </c>
    </row>
    <row r="156" spans="1:16" x14ac:dyDescent="0.35">
      <c r="A156">
        <v>155</v>
      </c>
      <c r="B156" s="37" t="s">
        <v>590</v>
      </c>
      <c r="C156" t="str">
        <f>potentiometry!E158</f>
        <v>NaCl</v>
      </c>
      <c r="E156">
        <f>potentiometry!C158</f>
        <v>275</v>
      </c>
      <c r="F156">
        <v>0</v>
      </c>
      <c r="G156" t="str">
        <f>potentiometry!A158</f>
        <v>BUS/MES1977s</v>
      </c>
      <c r="H156">
        <v>1</v>
      </c>
      <c r="I156">
        <v>1000</v>
      </c>
      <c r="J156" t="s">
        <v>551</v>
      </c>
      <c r="K156">
        <f>potentiometry!H158</f>
        <v>1</v>
      </c>
      <c r="L156" t="s">
        <v>552</v>
      </c>
      <c r="M156">
        <v>1.2</v>
      </c>
      <c r="N156" t="s">
        <v>551</v>
      </c>
      <c r="O156">
        <f>potentiometry!Q158</f>
        <v>2.2810000000000001</v>
      </c>
      <c r="P156">
        <f>potentiometry!R158</f>
        <v>2.3E-2</v>
      </c>
    </row>
    <row r="157" spans="1:16" x14ac:dyDescent="0.35">
      <c r="A157">
        <v>156</v>
      </c>
      <c r="B157" s="37" t="s">
        <v>591</v>
      </c>
      <c r="C157" t="str">
        <f>potentiometry!E159</f>
        <v>NaCl</v>
      </c>
      <c r="E157">
        <f>potentiometry!C159</f>
        <v>300</v>
      </c>
      <c r="F157">
        <v>0</v>
      </c>
      <c r="G157" t="str">
        <f>potentiometry!A159</f>
        <v>BUS/MES1977s</v>
      </c>
      <c r="H157">
        <v>1</v>
      </c>
      <c r="I157">
        <v>1000</v>
      </c>
      <c r="J157" t="s">
        <v>551</v>
      </c>
      <c r="K157">
        <f>potentiometry!H159</f>
        <v>1</v>
      </c>
      <c r="L157" t="s">
        <v>552</v>
      </c>
      <c r="M157">
        <v>1.2</v>
      </c>
      <c r="N157" t="s">
        <v>551</v>
      </c>
      <c r="O157">
        <f>potentiometry!Q159</f>
        <v>2.2000000000000002</v>
      </c>
      <c r="P157">
        <f>potentiometry!R159</f>
        <v>2.9000000000000001E-2</v>
      </c>
    </row>
    <row r="158" spans="1:16" x14ac:dyDescent="0.35">
      <c r="A158">
        <v>157</v>
      </c>
      <c r="B158" s="37" t="s">
        <v>592</v>
      </c>
      <c r="C158" t="str">
        <f>potentiometry!E160</f>
        <v>NaCl</v>
      </c>
      <c r="E158">
        <f>potentiometry!C160</f>
        <v>0</v>
      </c>
      <c r="F158">
        <v>0</v>
      </c>
      <c r="G158" t="str">
        <f>potentiometry!A160</f>
        <v>BUS/MES1977s</v>
      </c>
      <c r="H158">
        <v>1</v>
      </c>
      <c r="I158">
        <v>1000</v>
      </c>
      <c r="J158" t="s">
        <v>551</v>
      </c>
      <c r="K158">
        <f>potentiometry!H160</f>
        <v>3</v>
      </c>
      <c r="L158" t="s">
        <v>552</v>
      </c>
      <c r="M158">
        <v>1.2</v>
      </c>
      <c r="N158" t="s">
        <v>551</v>
      </c>
      <c r="O158">
        <f>potentiometry!Q160</f>
        <v>5.0720000000000001</v>
      </c>
      <c r="P158">
        <f>potentiometry!R160</f>
        <v>5.0999999999999997E-2</v>
      </c>
    </row>
    <row r="159" spans="1:16" x14ac:dyDescent="0.35">
      <c r="A159">
        <v>158</v>
      </c>
      <c r="B159" s="37" t="s">
        <v>593</v>
      </c>
      <c r="C159" t="str">
        <f>potentiometry!E161</f>
        <v>NaCl</v>
      </c>
      <c r="E159">
        <f>potentiometry!C161</f>
        <v>25</v>
      </c>
      <c r="F159">
        <v>0</v>
      </c>
      <c r="G159" t="str">
        <f>potentiometry!A161</f>
        <v>BUS/MES1977s</v>
      </c>
      <c r="H159">
        <v>1</v>
      </c>
      <c r="I159">
        <v>1000</v>
      </c>
      <c r="J159" t="s">
        <v>551</v>
      </c>
      <c r="K159">
        <f>potentiometry!H161</f>
        <v>3</v>
      </c>
      <c r="L159" t="s">
        <v>552</v>
      </c>
      <c r="M159">
        <v>1.2</v>
      </c>
      <c r="N159" t="s">
        <v>551</v>
      </c>
      <c r="O159">
        <f>potentiometry!Q161</f>
        <v>4.5650000000000004</v>
      </c>
      <c r="P159">
        <f>potentiometry!R161</f>
        <v>3.1E-2</v>
      </c>
    </row>
    <row r="160" spans="1:16" x14ac:dyDescent="0.35">
      <c r="A160">
        <v>159</v>
      </c>
      <c r="B160" s="37" t="s">
        <v>594</v>
      </c>
      <c r="C160" t="str">
        <f>potentiometry!E162</f>
        <v>NaCl</v>
      </c>
      <c r="E160">
        <f>potentiometry!C162</f>
        <v>50</v>
      </c>
      <c r="F160">
        <v>0</v>
      </c>
      <c r="G160" t="str">
        <f>potentiometry!A162</f>
        <v>BUS/MES1977s</v>
      </c>
      <c r="H160">
        <v>1</v>
      </c>
      <c r="I160">
        <v>1000</v>
      </c>
      <c r="J160" t="s">
        <v>551</v>
      </c>
      <c r="K160">
        <f>potentiometry!H162</f>
        <v>3</v>
      </c>
      <c r="L160" t="s">
        <v>552</v>
      </c>
      <c r="M160">
        <v>1.2</v>
      </c>
      <c r="N160" t="s">
        <v>551</v>
      </c>
      <c r="O160">
        <f>potentiometry!Q162</f>
        <v>4.1500000000000004</v>
      </c>
      <c r="P160">
        <f>potentiometry!R162</f>
        <v>1.7999999999999999E-2</v>
      </c>
    </row>
    <row r="161" spans="1:16" x14ac:dyDescent="0.35">
      <c r="A161">
        <v>160</v>
      </c>
      <c r="B161" s="37" t="s">
        <v>595</v>
      </c>
      <c r="C161" t="str">
        <f>potentiometry!E163</f>
        <v>NaCl</v>
      </c>
      <c r="E161">
        <f>potentiometry!C163</f>
        <v>75</v>
      </c>
      <c r="F161">
        <v>0</v>
      </c>
      <c r="G161" t="str">
        <f>potentiometry!A163</f>
        <v>BUS/MES1977s</v>
      </c>
      <c r="H161">
        <v>1</v>
      </c>
      <c r="I161">
        <v>1000</v>
      </c>
      <c r="J161" t="s">
        <v>551</v>
      </c>
      <c r="K161">
        <f>potentiometry!H163</f>
        <v>3</v>
      </c>
      <c r="L161" t="s">
        <v>552</v>
      </c>
      <c r="M161">
        <v>1.2</v>
      </c>
      <c r="N161" t="s">
        <v>551</v>
      </c>
      <c r="O161">
        <f>potentiometry!Q163</f>
        <v>3.8050000000000002</v>
      </c>
      <c r="P161">
        <f>potentiometry!R163</f>
        <v>1.2E-2</v>
      </c>
    </row>
    <row r="162" spans="1:16" x14ac:dyDescent="0.35">
      <c r="A162">
        <v>161</v>
      </c>
      <c r="B162" s="37" t="s">
        <v>596</v>
      </c>
      <c r="C162" t="str">
        <f>potentiometry!E164</f>
        <v>NaCl</v>
      </c>
      <c r="E162">
        <f>potentiometry!C164</f>
        <v>100</v>
      </c>
      <c r="F162">
        <v>0</v>
      </c>
      <c r="G162" t="str">
        <f>potentiometry!A164</f>
        <v>BUS/MES1977s</v>
      </c>
      <c r="H162">
        <v>1</v>
      </c>
      <c r="I162">
        <v>1000</v>
      </c>
      <c r="J162" t="s">
        <v>551</v>
      </c>
      <c r="K162">
        <f>potentiometry!H164</f>
        <v>3</v>
      </c>
      <c r="L162" t="s">
        <v>552</v>
      </c>
      <c r="M162">
        <v>1.2</v>
      </c>
      <c r="N162" t="s">
        <v>551</v>
      </c>
      <c r="O162">
        <f>potentiometry!Q164</f>
        <v>3.516</v>
      </c>
      <c r="P162">
        <f>potentiometry!R164</f>
        <v>1.0999999999999999E-2</v>
      </c>
    </row>
    <row r="163" spans="1:16" x14ac:dyDescent="0.35">
      <c r="A163">
        <v>162</v>
      </c>
      <c r="B163" s="37" t="s">
        <v>597</v>
      </c>
      <c r="C163" t="str">
        <f>potentiometry!E165</f>
        <v>NaCl</v>
      </c>
      <c r="E163">
        <f>potentiometry!C165</f>
        <v>125</v>
      </c>
      <c r="F163">
        <v>0</v>
      </c>
      <c r="G163" t="str">
        <f>potentiometry!A165</f>
        <v>BUS/MES1977s</v>
      </c>
      <c r="H163">
        <v>1</v>
      </c>
      <c r="I163">
        <v>1000</v>
      </c>
      <c r="J163" t="s">
        <v>551</v>
      </c>
      <c r="K163">
        <f>potentiometry!H165</f>
        <v>3</v>
      </c>
      <c r="L163" t="s">
        <v>552</v>
      </c>
      <c r="M163">
        <v>1.2</v>
      </c>
      <c r="N163" t="s">
        <v>551</v>
      </c>
      <c r="O163">
        <f>potentiometry!Q165</f>
        <v>3.27</v>
      </c>
      <c r="P163">
        <f>potentiometry!R165</f>
        <v>1.0999999999999999E-2</v>
      </c>
    </row>
    <row r="164" spans="1:16" x14ac:dyDescent="0.35">
      <c r="A164">
        <v>163</v>
      </c>
      <c r="B164" s="37" t="s">
        <v>598</v>
      </c>
      <c r="C164" t="str">
        <f>potentiometry!E166</f>
        <v>NaCl</v>
      </c>
      <c r="E164">
        <f>potentiometry!C166</f>
        <v>150</v>
      </c>
      <c r="F164">
        <v>0</v>
      </c>
      <c r="G164" t="str">
        <f>potentiometry!A166</f>
        <v>BUS/MES1977s</v>
      </c>
      <c r="H164">
        <v>1</v>
      </c>
      <c r="I164">
        <v>1000</v>
      </c>
      <c r="J164" t="s">
        <v>551</v>
      </c>
      <c r="K164">
        <f>potentiometry!H166</f>
        <v>3</v>
      </c>
      <c r="L164" t="s">
        <v>552</v>
      </c>
      <c r="M164">
        <v>1.2</v>
      </c>
      <c r="N164" t="s">
        <v>551</v>
      </c>
      <c r="O164">
        <f>potentiometry!Q166</f>
        <v>3.0590000000000002</v>
      </c>
      <c r="P164">
        <f>potentiometry!R166</f>
        <v>1.0999999999999999E-2</v>
      </c>
    </row>
    <row r="165" spans="1:16" x14ac:dyDescent="0.35">
      <c r="A165">
        <v>164</v>
      </c>
      <c r="B165" s="37" t="s">
        <v>599</v>
      </c>
      <c r="C165" t="str">
        <f>potentiometry!E167</f>
        <v>NaCl</v>
      </c>
      <c r="E165">
        <f>potentiometry!C167</f>
        <v>175</v>
      </c>
      <c r="F165">
        <v>0</v>
      </c>
      <c r="G165" t="str">
        <f>potentiometry!A167</f>
        <v>BUS/MES1977s</v>
      </c>
      <c r="H165">
        <v>1</v>
      </c>
      <c r="I165">
        <v>1000</v>
      </c>
      <c r="J165" t="s">
        <v>551</v>
      </c>
      <c r="K165">
        <f>potentiometry!H167</f>
        <v>3</v>
      </c>
      <c r="L165" t="s">
        <v>552</v>
      </c>
      <c r="M165">
        <v>1.2</v>
      </c>
      <c r="N165" t="s">
        <v>551</v>
      </c>
      <c r="O165">
        <f>potentiometry!Q167</f>
        <v>2.8759999999999999</v>
      </c>
      <c r="P165">
        <f>potentiometry!R167</f>
        <v>1.0999999999999999E-2</v>
      </c>
    </row>
    <row r="166" spans="1:16" x14ac:dyDescent="0.35">
      <c r="A166">
        <v>165</v>
      </c>
      <c r="B166" s="37" t="s">
        <v>600</v>
      </c>
      <c r="C166" t="str">
        <f>potentiometry!E168</f>
        <v>NaCl</v>
      </c>
      <c r="E166">
        <f>potentiometry!C168</f>
        <v>200</v>
      </c>
      <c r="F166">
        <v>0</v>
      </c>
      <c r="G166" t="str">
        <f>potentiometry!A168</f>
        <v>BUS/MES1977s</v>
      </c>
      <c r="H166">
        <v>1</v>
      </c>
      <c r="I166">
        <v>1000</v>
      </c>
      <c r="J166" t="s">
        <v>551</v>
      </c>
      <c r="K166">
        <f>potentiometry!H168</f>
        <v>3</v>
      </c>
      <c r="L166" t="s">
        <v>552</v>
      </c>
      <c r="M166">
        <v>1.2</v>
      </c>
      <c r="N166" t="s">
        <v>551</v>
      </c>
      <c r="O166">
        <f>potentiometry!Q168</f>
        <v>2.7170000000000001</v>
      </c>
      <c r="P166">
        <f>potentiometry!R168</f>
        <v>1.0999999999999999E-2</v>
      </c>
    </row>
    <row r="167" spans="1:16" x14ac:dyDescent="0.35">
      <c r="A167">
        <v>166</v>
      </c>
      <c r="B167" s="37" t="s">
        <v>601</v>
      </c>
      <c r="C167" t="str">
        <f>potentiometry!E169</f>
        <v>NaCl</v>
      </c>
      <c r="E167">
        <f>potentiometry!C169</f>
        <v>225</v>
      </c>
      <c r="F167">
        <v>0</v>
      </c>
      <c r="G167" t="str">
        <f>potentiometry!A169</f>
        <v>BUS/MES1977s</v>
      </c>
      <c r="H167">
        <v>1</v>
      </c>
      <c r="I167">
        <v>1000</v>
      </c>
      <c r="J167" t="s">
        <v>551</v>
      </c>
      <c r="K167">
        <f>potentiometry!H169</f>
        <v>3</v>
      </c>
      <c r="L167" t="s">
        <v>552</v>
      </c>
      <c r="M167">
        <v>1.2</v>
      </c>
      <c r="N167" t="s">
        <v>551</v>
      </c>
      <c r="O167">
        <f>potentiometry!Q169</f>
        <v>2.577</v>
      </c>
      <c r="P167">
        <f>potentiometry!R169</f>
        <v>1.2E-2</v>
      </c>
    </row>
    <row r="168" spans="1:16" x14ac:dyDescent="0.35">
      <c r="A168">
        <v>167</v>
      </c>
      <c r="B168" s="37" t="s">
        <v>602</v>
      </c>
      <c r="C168" t="str">
        <f>potentiometry!E170</f>
        <v>NaCl</v>
      </c>
      <c r="E168">
        <f>potentiometry!C170</f>
        <v>250</v>
      </c>
      <c r="F168">
        <v>0</v>
      </c>
      <c r="G168" t="str">
        <f>potentiometry!A170</f>
        <v>BUS/MES1977s</v>
      </c>
      <c r="H168">
        <v>1</v>
      </c>
      <c r="I168">
        <v>1000</v>
      </c>
      <c r="J168" t="s">
        <v>551</v>
      </c>
      <c r="K168">
        <f>potentiometry!H170</f>
        <v>3</v>
      </c>
      <c r="L168" t="s">
        <v>552</v>
      </c>
      <c r="M168">
        <v>1.2</v>
      </c>
      <c r="N168" t="s">
        <v>551</v>
      </c>
      <c r="O168">
        <f>potentiometry!Q170</f>
        <v>2.452</v>
      </c>
      <c r="P168">
        <f>potentiometry!R170</f>
        <v>1.4999999999999999E-2</v>
      </c>
    </row>
    <row r="169" spans="1:16" x14ac:dyDescent="0.35">
      <c r="A169">
        <v>168</v>
      </c>
      <c r="B169" s="37" t="s">
        <v>603</v>
      </c>
      <c r="C169" t="str">
        <f>potentiometry!E171</f>
        <v>NaCl</v>
      </c>
      <c r="E169">
        <f>potentiometry!C171</f>
        <v>275</v>
      </c>
      <c r="F169">
        <v>0</v>
      </c>
      <c r="G169" t="str">
        <f>potentiometry!A171</f>
        <v>BUS/MES1977s</v>
      </c>
      <c r="H169">
        <v>1</v>
      </c>
      <c r="I169">
        <v>1000</v>
      </c>
      <c r="J169" t="s">
        <v>551</v>
      </c>
      <c r="K169">
        <f>potentiometry!H171</f>
        <v>3</v>
      </c>
      <c r="L169" t="s">
        <v>552</v>
      </c>
      <c r="M169">
        <v>1.2</v>
      </c>
      <c r="N169" t="s">
        <v>551</v>
      </c>
      <c r="O169">
        <f>potentiometry!Q171</f>
        <v>2.3410000000000002</v>
      </c>
      <c r="P169">
        <f>potentiometry!R171</f>
        <v>1.9E-2</v>
      </c>
    </row>
    <row r="170" spans="1:16" x14ac:dyDescent="0.35">
      <c r="A170">
        <v>169</v>
      </c>
      <c r="B170" s="37" t="s">
        <v>604</v>
      </c>
      <c r="C170" t="str">
        <f>potentiometry!E172</f>
        <v>NaCl</v>
      </c>
      <c r="E170">
        <f>potentiometry!C172</f>
        <v>300</v>
      </c>
      <c r="F170">
        <v>0</v>
      </c>
      <c r="G170" t="str">
        <f>potentiometry!A172</f>
        <v>BUS/MES1977s</v>
      </c>
      <c r="H170">
        <v>1</v>
      </c>
      <c r="I170">
        <v>1000</v>
      </c>
      <c r="J170" t="s">
        <v>551</v>
      </c>
      <c r="K170">
        <f>potentiometry!H172</f>
        <v>3</v>
      </c>
      <c r="L170" t="s">
        <v>552</v>
      </c>
      <c r="M170">
        <v>1.2</v>
      </c>
      <c r="N170" t="s">
        <v>551</v>
      </c>
      <c r="O170">
        <f>potentiometry!Q172</f>
        <v>2.2410000000000001</v>
      </c>
      <c r="P170">
        <f>potentiometry!R172</f>
        <v>2.4E-2</v>
      </c>
    </row>
    <row r="171" spans="1:16" x14ac:dyDescent="0.35">
      <c r="A171">
        <v>170</v>
      </c>
      <c r="B171" s="37" t="s">
        <v>605</v>
      </c>
      <c r="C171" t="str">
        <f>potentiometry!E173</f>
        <v>NaCl</v>
      </c>
      <c r="E171">
        <f>potentiometry!C173</f>
        <v>0</v>
      </c>
      <c r="F171">
        <v>0</v>
      </c>
      <c r="G171" t="str">
        <f>potentiometry!A173</f>
        <v>BUS/MES1977s</v>
      </c>
      <c r="H171">
        <v>1</v>
      </c>
      <c r="I171">
        <v>1000</v>
      </c>
      <c r="J171" t="s">
        <v>551</v>
      </c>
      <c r="K171">
        <f>potentiometry!H173</f>
        <v>5</v>
      </c>
      <c r="L171" t="s">
        <v>552</v>
      </c>
      <c r="M171">
        <v>1.2</v>
      </c>
      <c r="N171" t="s">
        <v>551</v>
      </c>
      <c r="O171">
        <f>potentiometry!Q173</f>
        <v>5.266</v>
      </c>
      <c r="P171">
        <f>potentiometry!R173</f>
        <v>5.8999999999999997E-2</v>
      </c>
    </row>
    <row r="172" spans="1:16" x14ac:dyDescent="0.35">
      <c r="A172">
        <v>171</v>
      </c>
      <c r="B172" s="37" t="s">
        <v>606</v>
      </c>
      <c r="C172" t="str">
        <f>potentiometry!E174</f>
        <v>NaCl</v>
      </c>
      <c r="E172">
        <f>potentiometry!C174</f>
        <v>25</v>
      </c>
      <c r="F172">
        <v>0</v>
      </c>
      <c r="G172" t="str">
        <f>potentiometry!A174</f>
        <v>BUS/MES1977s</v>
      </c>
      <c r="H172">
        <v>1</v>
      </c>
      <c r="I172">
        <v>1000</v>
      </c>
      <c r="J172" t="s">
        <v>551</v>
      </c>
      <c r="K172">
        <f>potentiometry!H174</f>
        <v>5</v>
      </c>
      <c r="L172" t="s">
        <v>552</v>
      </c>
      <c r="M172">
        <v>1.2</v>
      </c>
      <c r="N172" t="s">
        <v>551</v>
      </c>
      <c r="O172">
        <f>potentiometry!Q174</f>
        <v>4.75</v>
      </c>
      <c r="P172">
        <f>potentiometry!R174</f>
        <v>3.9E-2</v>
      </c>
    </row>
    <row r="173" spans="1:16" x14ac:dyDescent="0.35">
      <c r="A173">
        <v>172</v>
      </c>
      <c r="B173" s="37" t="s">
        <v>607</v>
      </c>
      <c r="C173" t="str">
        <f>potentiometry!E175</f>
        <v>NaCl</v>
      </c>
      <c r="E173">
        <f>potentiometry!C175</f>
        <v>50</v>
      </c>
      <c r="F173">
        <v>0</v>
      </c>
      <c r="G173" t="str">
        <f>potentiometry!A175</f>
        <v>BUS/MES1977s</v>
      </c>
      <c r="H173">
        <v>1</v>
      </c>
      <c r="I173">
        <v>1000</v>
      </c>
      <c r="J173" t="s">
        <v>551</v>
      </c>
      <c r="K173">
        <f>potentiometry!H175</f>
        <v>5</v>
      </c>
      <c r="L173" t="s">
        <v>552</v>
      </c>
      <c r="M173">
        <v>1.2</v>
      </c>
      <c r="N173" t="s">
        <v>551</v>
      </c>
      <c r="O173">
        <f>potentiometry!Q175</f>
        <v>4.3239999999999998</v>
      </c>
      <c r="P173">
        <f>potentiometry!R175</f>
        <v>2.5999999999999999E-2</v>
      </c>
    </row>
    <row r="174" spans="1:16" x14ac:dyDescent="0.35">
      <c r="A174">
        <v>173</v>
      </c>
      <c r="B174" s="37" t="s">
        <v>608</v>
      </c>
      <c r="C174" t="str">
        <f>potentiometry!E176</f>
        <v>NaCl</v>
      </c>
      <c r="E174">
        <f>potentiometry!C176</f>
        <v>75</v>
      </c>
      <c r="F174">
        <v>0</v>
      </c>
      <c r="G174" t="str">
        <f>potentiometry!A176</f>
        <v>BUS/MES1977s</v>
      </c>
      <c r="H174">
        <v>1</v>
      </c>
      <c r="I174">
        <v>1000</v>
      </c>
      <c r="J174" t="s">
        <v>551</v>
      </c>
      <c r="K174">
        <f>potentiometry!H176</f>
        <v>5</v>
      </c>
      <c r="L174" t="s">
        <v>552</v>
      </c>
      <c r="M174">
        <v>1.2</v>
      </c>
      <c r="N174" t="s">
        <v>551</v>
      </c>
      <c r="O174">
        <f>potentiometry!Q176</f>
        <v>3.968</v>
      </c>
      <c r="P174">
        <f>potentiometry!R176</f>
        <v>1.9E-2</v>
      </c>
    </row>
    <row r="175" spans="1:16" x14ac:dyDescent="0.35">
      <c r="A175">
        <v>174</v>
      </c>
      <c r="B175" s="37" t="s">
        <v>609</v>
      </c>
      <c r="C175" t="str">
        <f>potentiometry!E177</f>
        <v>NaCl</v>
      </c>
      <c r="E175">
        <f>potentiometry!C177</f>
        <v>100</v>
      </c>
      <c r="F175">
        <v>0</v>
      </c>
      <c r="G175" t="str">
        <f>potentiometry!A177</f>
        <v>BUS/MES1977s</v>
      </c>
      <c r="H175">
        <v>1</v>
      </c>
      <c r="I175">
        <v>1000</v>
      </c>
      <c r="J175" t="s">
        <v>551</v>
      </c>
      <c r="K175">
        <f>potentiometry!H177</f>
        <v>5</v>
      </c>
      <c r="L175" t="s">
        <v>552</v>
      </c>
      <c r="M175">
        <v>1.2</v>
      </c>
      <c r="N175" t="s">
        <v>551</v>
      </c>
      <c r="O175">
        <f>potentiometry!Q177</f>
        <v>3.6659999999999999</v>
      </c>
      <c r="P175">
        <f>potentiometry!R177</f>
        <v>1.4999999999999999E-2</v>
      </c>
    </row>
    <row r="176" spans="1:16" x14ac:dyDescent="0.35">
      <c r="A176">
        <v>175</v>
      </c>
      <c r="B176" s="37" t="s">
        <v>610</v>
      </c>
      <c r="C176" t="str">
        <f>potentiometry!E178</f>
        <v>NaCl</v>
      </c>
      <c r="E176">
        <f>potentiometry!C178</f>
        <v>125</v>
      </c>
      <c r="F176">
        <v>0</v>
      </c>
      <c r="G176" t="str">
        <f>potentiometry!A178</f>
        <v>BUS/MES1977s</v>
      </c>
      <c r="H176">
        <v>1</v>
      </c>
      <c r="I176">
        <v>1000</v>
      </c>
      <c r="J176" t="s">
        <v>551</v>
      </c>
      <c r="K176">
        <f>potentiometry!H178</f>
        <v>5</v>
      </c>
      <c r="L176" t="s">
        <v>552</v>
      </c>
      <c r="M176">
        <v>1.2</v>
      </c>
      <c r="N176" t="s">
        <v>551</v>
      </c>
      <c r="O176">
        <f>potentiometry!Q178</f>
        <v>3.407</v>
      </c>
      <c r="P176">
        <f>potentiometry!R178</f>
        <v>1.4E-2</v>
      </c>
    </row>
    <row r="177" spans="1:20" x14ac:dyDescent="0.35">
      <c r="A177">
        <v>176</v>
      </c>
      <c r="B177" s="37" t="s">
        <v>611</v>
      </c>
      <c r="C177" t="str">
        <f>potentiometry!E179</f>
        <v>NaCl</v>
      </c>
      <c r="E177">
        <f>potentiometry!C179</f>
        <v>150</v>
      </c>
      <c r="F177">
        <v>0</v>
      </c>
      <c r="G177" t="str">
        <f>potentiometry!A179</f>
        <v>BUS/MES1977s</v>
      </c>
      <c r="H177">
        <v>1</v>
      </c>
      <c r="I177">
        <v>1000</v>
      </c>
      <c r="J177" t="s">
        <v>551</v>
      </c>
      <c r="K177">
        <f>potentiometry!H179</f>
        <v>5</v>
      </c>
      <c r="L177" t="s">
        <v>552</v>
      </c>
      <c r="M177">
        <v>1.2</v>
      </c>
      <c r="N177" t="s">
        <v>551</v>
      </c>
      <c r="O177">
        <f>potentiometry!Q179</f>
        <v>3.181</v>
      </c>
      <c r="P177">
        <f>potentiometry!R179</f>
        <v>1.2999999999999999E-2</v>
      </c>
    </row>
    <row r="178" spans="1:20" x14ac:dyDescent="0.35">
      <c r="A178">
        <v>177</v>
      </c>
      <c r="B178" s="37" t="s">
        <v>612</v>
      </c>
      <c r="C178" t="str">
        <f>potentiometry!E180</f>
        <v>NaCl</v>
      </c>
      <c r="E178">
        <f>potentiometry!C180</f>
        <v>175</v>
      </c>
      <c r="F178">
        <v>0</v>
      </c>
      <c r="G178" t="str">
        <f>potentiometry!A180</f>
        <v>BUS/MES1977s</v>
      </c>
      <c r="H178">
        <v>1</v>
      </c>
      <c r="I178">
        <v>1000</v>
      </c>
      <c r="J178" t="s">
        <v>551</v>
      </c>
      <c r="K178">
        <f>potentiometry!H180</f>
        <v>5</v>
      </c>
      <c r="L178" t="s">
        <v>552</v>
      </c>
      <c r="M178">
        <v>1.2</v>
      </c>
      <c r="N178" t="s">
        <v>551</v>
      </c>
      <c r="O178">
        <f>potentiometry!Q180</f>
        <v>2.984</v>
      </c>
      <c r="P178">
        <f>potentiometry!R180</f>
        <v>1.2999999999999999E-2</v>
      </c>
    </row>
    <row r="179" spans="1:20" x14ac:dyDescent="0.35">
      <c r="A179">
        <v>178</v>
      </c>
      <c r="B179" s="37" t="s">
        <v>613</v>
      </c>
      <c r="C179" t="str">
        <f>potentiometry!E181</f>
        <v>NaCl</v>
      </c>
      <c r="E179">
        <f>potentiometry!C181</f>
        <v>200</v>
      </c>
      <c r="F179">
        <v>0</v>
      </c>
      <c r="G179" t="str">
        <f>potentiometry!A181</f>
        <v>BUS/MES1977s</v>
      </c>
      <c r="H179">
        <v>1</v>
      </c>
      <c r="I179">
        <v>1000</v>
      </c>
      <c r="J179" t="s">
        <v>551</v>
      </c>
      <c r="K179">
        <f>potentiometry!H181</f>
        <v>5</v>
      </c>
      <c r="L179" t="s">
        <v>552</v>
      </c>
      <c r="M179">
        <v>1.2</v>
      </c>
      <c r="N179" t="s">
        <v>551</v>
      </c>
      <c r="O179">
        <f>potentiometry!Q181</f>
        <v>2.8079999999999998</v>
      </c>
      <c r="P179">
        <f>potentiometry!R181</f>
        <v>1.2999999999999999E-2</v>
      </c>
    </row>
    <row r="180" spans="1:20" x14ac:dyDescent="0.35">
      <c r="A180">
        <v>179</v>
      </c>
      <c r="B180" s="37" t="s">
        <v>614</v>
      </c>
      <c r="C180" t="str">
        <f>potentiometry!E182</f>
        <v>NaCl</v>
      </c>
      <c r="E180">
        <f>potentiometry!C182</f>
        <v>225</v>
      </c>
      <c r="F180">
        <v>0</v>
      </c>
      <c r="G180" t="str">
        <f>potentiometry!A182</f>
        <v>BUS/MES1977s</v>
      </c>
      <c r="H180">
        <v>1</v>
      </c>
      <c r="I180">
        <v>1000</v>
      </c>
      <c r="J180" t="s">
        <v>551</v>
      </c>
      <c r="K180">
        <f>potentiometry!H182</f>
        <v>5</v>
      </c>
      <c r="L180" t="s">
        <v>552</v>
      </c>
      <c r="M180">
        <v>1.2</v>
      </c>
      <c r="N180" t="s">
        <v>551</v>
      </c>
      <c r="O180">
        <f>potentiometry!Q182</f>
        <v>2.6509999999999998</v>
      </c>
      <c r="P180">
        <f>potentiometry!R182</f>
        <v>1.6E-2</v>
      </c>
    </row>
    <row r="181" spans="1:20" x14ac:dyDescent="0.35">
      <c r="A181">
        <v>180</v>
      </c>
      <c r="B181" s="37" t="s">
        <v>615</v>
      </c>
      <c r="C181" t="str">
        <f>potentiometry!E183</f>
        <v>NaCl</v>
      </c>
      <c r="E181">
        <f>potentiometry!C183</f>
        <v>250</v>
      </c>
      <c r="F181">
        <v>0</v>
      </c>
      <c r="G181" t="str">
        <f>potentiometry!A183</f>
        <v>BUS/MES1977s</v>
      </c>
      <c r="H181">
        <v>1</v>
      </c>
      <c r="I181">
        <v>1000</v>
      </c>
      <c r="J181" t="s">
        <v>551</v>
      </c>
      <c r="K181">
        <f>potentiometry!H183</f>
        <v>5</v>
      </c>
      <c r="L181" t="s">
        <v>552</v>
      </c>
      <c r="M181">
        <v>1.2</v>
      </c>
      <c r="N181" t="s">
        <v>551</v>
      </c>
      <c r="O181">
        <f>potentiometry!Q183</f>
        <v>2.5089999999999999</v>
      </c>
      <c r="P181">
        <f>potentiometry!R183</f>
        <v>0.02</v>
      </c>
    </row>
    <row r="182" spans="1:20" x14ac:dyDescent="0.35">
      <c r="A182">
        <v>181</v>
      </c>
      <c r="B182" s="37" t="s">
        <v>616</v>
      </c>
      <c r="C182" t="str">
        <f>potentiometry!E184</f>
        <v>NaCl</v>
      </c>
      <c r="E182">
        <f>potentiometry!C184</f>
        <v>275</v>
      </c>
      <c r="F182">
        <v>0</v>
      </c>
      <c r="G182" t="str">
        <f>potentiometry!A184</f>
        <v>BUS/MES1977s</v>
      </c>
      <c r="H182">
        <v>1</v>
      </c>
      <c r="I182">
        <v>1000</v>
      </c>
      <c r="J182" t="s">
        <v>551</v>
      </c>
      <c r="K182">
        <f>potentiometry!H184</f>
        <v>5</v>
      </c>
      <c r="L182" t="s">
        <v>552</v>
      </c>
      <c r="M182">
        <v>1.2</v>
      </c>
      <c r="N182" t="s">
        <v>551</v>
      </c>
      <c r="O182">
        <f>potentiometry!Q184</f>
        <v>2.379</v>
      </c>
      <c r="P182">
        <f>potentiometry!R184</f>
        <v>2.5000000000000001E-2</v>
      </c>
    </row>
    <row r="183" spans="1:20" x14ac:dyDescent="0.35">
      <c r="A183">
        <v>182</v>
      </c>
      <c r="B183" s="37" t="s">
        <v>617</v>
      </c>
      <c r="C183" t="str">
        <f>potentiometry!E185</f>
        <v>NaCl</v>
      </c>
      <c r="E183">
        <f>potentiometry!C185</f>
        <v>300</v>
      </c>
      <c r="F183">
        <v>0</v>
      </c>
      <c r="G183" t="str">
        <f>potentiometry!A185</f>
        <v>BUS/MES1977s</v>
      </c>
      <c r="H183">
        <v>1</v>
      </c>
      <c r="I183">
        <v>1000</v>
      </c>
      <c r="J183" t="s">
        <v>551</v>
      </c>
      <c r="K183">
        <f>potentiometry!H185</f>
        <v>5</v>
      </c>
      <c r="L183" t="s">
        <v>552</v>
      </c>
      <c r="M183">
        <v>1.2</v>
      </c>
      <c r="N183" t="s">
        <v>551</v>
      </c>
      <c r="O183">
        <f>potentiometry!Q185</f>
        <v>2.2589999999999999</v>
      </c>
      <c r="P183">
        <f>potentiometry!R185</f>
        <v>3.1E-2</v>
      </c>
    </row>
    <row r="184" spans="1:20" x14ac:dyDescent="0.35">
      <c r="A184">
        <v>182</v>
      </c>
      <c r="B184" s="37" t="s">
        <v>553</v>
      </c>
      <c r="C184" t="s">
        <v>122</v>
      </c>
      <c r="E184">
        <v>60</v>
      </c>
      <c r="F184">
        <v>0</v>
      </c>
      <c r="G184" t="str">
        <f>potentiometry!A186</f>
        <v>BUS/MES1977s_q21</v>
      </c>
      <c r="H184">
        <v>1</v>
      </c>
      <c r="I184">
        <v>1000</v>
      </c>
      <c r="J184" t="s">
        <v>551</v>
      </c>
      <c r="K184">
        <f>potentiometry!H186</f>
        <v>1</v>
      </c>
      <c r="L184" t="s">
        <v>552</v>
      </c>
      <c r="M184">
        <v>1.2</v>
      </c>
      <c r="N184" t="s">
        <v>551</v>
      </c>
      <c r="S184">
        <f>potentiometry!U186</f>
        <v>4.25</v>
      </c>
      <c r="T184">
        <f>potentiometry!V186</f>
        <v>0.03</v>
      </c>
    </row>
    <row r="185" spans="1:20" x14ac:dyDescent="0.35">
      <c r="A185">
        <v>183</v>
      </c>
      <c r="B185" s="37" t="s">
        <v>554</v>
      </c>
      <c r="C185" t="s">
        <v>122</v>
      </c>
      <c r="E185">
        <v>60</v>
      </c>
      <c r="F185">
        <v>0</v>
      </c>
      <c r="G185" t="str">
        <f>potentiometry!A187</f>
        <v>BUS/MES1977s_q21</v>
      </c>
      <c r="H185">
        <v>1</v>
      </c>
      <c r="I185">
        <v>1000</v>
      </c>
      <c r="J185" t="s">
        <v>551</v>
      </c>
      <c r="K185">
        <f>potentiometry!H187</f>
        <v>1</v>
      </c>
      <c r="L185" t="s">
        <v>552</v>
      </c>
      <c r="M185">
        <v>1.2</v>
      </c>
      <c r="N185" t="s">
        <v>551</v>
      </c>
      <c r="S185">
        <f>potentiometry!U187</f>
        <v>3.53</v>
      </c>
      <c r="T185">
        <f>potentiometry!V187</f>
        <v>7.0000000000000007E-2</v>
      </c>
    </row>
    <row r="186" spans="1:20" x14ac:dyDescent="0.35">
      <c r="A186">
        <v>184</v>
      </c>
      <c r="B186" s="37" t="s">
        <v>555</v>
      </c>
      <c r="C186" t="s">
        <v>122</v>
      </c>
      <c r="E186">
        <v>60</v>
      </c>
      <c r="F186">
        <v>0</v>
      </c>
      <c r="G186" t="str">
        <f>potentiometry!A188</f>
        <v>BUS/MES1977s_q21</v>
      </c>
      <c r="H186">
        <v>1</v>
      </c>
      <c r="I186">
        <v>1000</v>
      </c>
      <c r="J186" t="s">
        <v>551</v>
      </c>
      <c r="K186">
        <f>potentiometry!H188</f>
        <v>1</v>
      </c>
      <c r="L186" t="s">
        <v>552</v>
      </c>
      <c r="M186">
        <v>1.2</v>
      </c>
      <c r="N186" t="s">
        <v>551</v>
      </c>
      <c r="S186">
        <f>potentiometry!U188</f>
        <v>2.56</v>
      </c>
      <c r="T186">
        <f>potentiometry!V188</f>
        <v>0.09</v>
      </c>
    </row>
    <row r="187" spans="1:20" x14ac:dyDescent="0.35">
      <c r="A187">
        <v>185</v>
      </c>
      <c r="B187" s="37" t="s">
        <v>556</v>
      </c>
      <c r="C187" t="s">
        <v>122</v>
      </c>
      <c r="E187">
        <v>60</v>
      </c>
      <c r="F187">
        <v>0</v>
      </c>
      <c r="G187" t="str">
        <f>potentiometry!A189</f>
        <v>BUS/MES1977s_q21</v>
      </c>
      <c r="H187">
        <v>1</v>
      </c>
      <c r="I187">
        <v>1000</v>
      </c>
      <c r="J187" t="s">
        <v>551</v>
      </c>
      <c r="K187">
        <f>potentiometry!H189</f>
        <v>1</v>
      </c>
      <c r="L187" t="s">
        <v>552</v>
      </c>
      <c r="M187">
        <v>1.2</v>
      </c>
      <c r="N187" t="s">
        <v>551</v>
      </c>
      <c r="S187">
        <f>potentiometry!U189</f>
        <v>2.81</v>
      </c>
      <c r="T187">
        <f>potentiometry!V189</f>
        <v>0.12</v>
      </c>
    </row>
    <row r="188" spans="1:20" x14ac:dyDescent="0.35">
      <c r="A188">
        <v>186</v>
      </c>
      <c r="B188" s="37" t="s">
        <v>557</v>
      </c>
      <c r="C188" t="s">
        <v>122</v>
      </c>
      <c r="E188">
        <v>60</v>
      </c>
      <c r="F188">
        <v>0</v>
      </c>
      <c r="G188" t="str">
        <f>potentiometry!A190</f>
        <v>BUS/MES1977s_q21</v>
      </c>
      <c r="H188">
        <v>1</v>
      </c>
      <c r="I188">
        <v>1000</v>
      </c>
      <c r="J188" t="s">
        <v>551</v>
      </c>
      <c r="K188">
        <f>potentiometry!H190</f>
        <v>1</v>
      </c>
      <c r="L188" t="s">
        <v>552</v>
      </c>
      <c r="M188">
        <v>1.2</v>
      </c>
      <c r="N188" t="s">
        <v>551</v>
      </c>
      <c r="S188">
        <f>potentiometry!U190</f>
        <v>1.97</v>
      </c>
      <c r="T188">
        <f>potentiometry!V190</f>
        <v>0.15</v>
      </c>
    </row>
    <row r="189" spans="1:20" x14ac:dyDescent="0.35">
      <c r="B189" s="37"/>
    </row>
    <row r="190" spans="1:20" x14ac:dyDescent="0.35">
      <c r="B190" s="37"/>
    </row>
    <row r="191" spans="1:20" x14ac:dyDescent="0.35">
      <c r="B191" s="37"/>
    </row>
    <row r="192" spans="1:20" x14ac:dyDescent="0.35">
      <c r="B192" s="37"/>
    </row>
    <row r="193" spans="2:2" x14ac:dyDescent="0.35">
      <c r="B193" s="37"/>
    </row>
    <row r="194" spans="2:2" x14ac:dyDescent="0.35">
      <c r="B194" s="37"/>
    </row>
    <row r="195" spans="2:2" x14ac:dyDescent="0.35">
      <c r="B195" s="37"/>
    </row>
    <row r="196" spans="2:2" x14ac:dyDescent="0.35">
      <c r="B196" s="37"/>
    </row>
    <row r="197" spans="2:2" x14ac:dyDescent="0.35">
      <c r="B197" s="37"/>
    </row>
    <row r="198" spans="2:2" x14ac:dyDescent="0.35">
      <c r="B198" s="37"/>
    </row>
    <row r="199" spans="2:2" x14ac:dyDescent="0.35">
      <c r="B199" s="37"/>
    </row>
    <row r="200" spans="2:2" x14ac:dyDescent="0.35">
      <c r="B200" s="37"/>
    </row>
    <row r="201" spans="2:2" x14ac:dyDescent="0.35">
      <c r="B201" s="37"/>
    </row>
    <row r="202" spans="2:2" x14ac:dyDescent="0.35">
      <c r="B202" s="37"/>
    </row>
    <row r="203" spans="2:2" x14ac:dyDescent="0.35">
      <c r="B203" s="37"/>
    </row>
    <row r="204" spans="2:2" x14ac:dyDescent="0.35">
      <c r="B204" s="37"/>
    </row>
    <row r="205" spans="2:2" x14ac:dyDescent="0.35">
      <c r="B205" s="37"/>
    </row>
    <row r="206" spans="2:2" x14ac:dyDescent="0.35">
      <c r="B206" s="37"/>
    </row>
    <row r="207" spans="2:2" x14ac:dyDescent="0.35">
      <c r="B207" s="37"/>
    </row>
    <row r="208" spans="2:2" x14ac:dyDescent="0.35">
      <c r="B208" s="37"/>
    </row>
    <row r="209" spans="2:2" x14ac:dyDescent="0.35">
      <c r="B209" s="37"/>
    </row>
    <row r="210" spans="2:2" x14ac:dyDescent="0.35">
      <c r="B210" s="37"/>
    </row>
    <row r="211" spans="2:2" x14ac:dyDescent="0.35">
      <c r="B211" s="37"/>
    </row>
    <row r="212" spans="2:2" x14ac:dyDescent="0.35">
      <c r="B212" s="37"/>
    </row>
    <row r="213" spans="2:2" x14ac:dyDescent="0.35">
      <c r="B213" s="37"/>
    </row>
    <row r="214" spans="2:2" x14ac:dyDescent="0.35">
      <c r="B214" s="37"/>
    </row>
    <row r="215" spans="2:2" x14ac:dyDescent="0.35">
      <c r="B215" s="37"/>
    </row>
    <row r="216" spans="2:2" x14ac:dyDescent="0.35">
      <c r="B216" s="37"/>
    </row>
    <row r="217" spans="2:2" x14ac:dyDescent="0.35">
      <c r="B217" s="37"/>
    </row>
    <row r="218" spans="2:2" x14ac:dyDescent="0.35">
      <c r="B218" s="37"/>
    </row>
    <row r="219" spans="2:2" x14ac:dyDescent="0.35">
      <c r="B219" s="37"/>
    </row>
    <row r="220" spans="2:2" x14ac:dyDescent="0.35">
      <c r="B220" s="37"/>
    </row>
    <row r="221" spans="2:2" x14ac:dyDescent="0.35">
      <c r="B221" s="37"/>
    </row>
    <row r="222" spans="2:2" x14ac:dyDescent="0.35">
      <c r="B222" s="37"/>
    </row>
    <row r="223" spans="2:2" x14ac:dyDescent="0.35">
      <c r="B223" s="37"/>
    </row>
    <row r="224" spans="2:2" x14ac:dyDescent="0.35">
      <c r="B224" s="37"/>
    </row>
    <row r="225" spans="2:2" x14ac:dyDescent="0.35">
      <c r="B225" s="37"/>
    </row>
  </sheetData>
  <phoneticPr fontId="8" type="noConversion"/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3"/>
  <sheetViews>
    <sheetView zoomScaleNormal="100" workbookViewId="0">
      <selection activeCell="Q6" sqref="Q6"/>
    </sheetView>
  </sheetViews>
  <sheetFormatPr defaultColWidth="8.54296875" defaultRowHeight="14.5" x14ac:dyDescent="0.35"/>
  <cols>
    <col min="7" max="7" width="26" customWidth="1"/>
    <col min="9" max="9" width="9.81640625" customWidth="1"/>
    <col min="11" max="11" width="10.08984375" customWidth="1"/>
    <col min="13" max="13" width="13.54296875" customWidth="1"/>
    <col min="17" max="17" width="16.7265625" customWidth="1"/>
  </cols>
  <sheetData>
    <row r="1" spans="1:18" s="35" customFormat="1" ht="28.4" customHeight="1" x14ac:dyDescent="0.35">
      <c r="A1" s="35" t="s">
        <v>537</v>
      </c>
      <c r="B1" s="35" t="s">
        <v>538</v>
      </c>
      <c r="C1" s="35" t="s">
        <v>294</v>
      </c>
      <c r="D1" s="35" t="s">
        <v>539</v>
      </c>
      <c r="E1" s="35" t="s">
        <v>540</v>
      </c>
      <c r="F1" s="35" t="s">
        <v>541</v>
      </c>
      <c r="G1" s="35" t="s">
        <v>542</v>
      </c>
      <c r="H1" s="35" t="s">
        <v>543</v>
      </c>
      <c r="I1" s="35" t="s">
        <v>544</v>
      </c>
      <c r="J1" s="35" t="s">
        <v>545</v>
      </c>
      <c r="K1" s="35" t="s">
        <v>656</v>
      </c>
      <c r="L1" s="35" t="s">
        <v>545</v>
      </c>
      <c r="M1" s="35" t="s">
        <v>657</v>
      </c>
      <c r="N1" s="35" t="s">
        <v>545</v>
      </c>
      <c r="O1" s="35" t="s">
        <v>547</v>
      </c>
      <c r="P1" s="35" t="s">
        <v>545</v>
      </c>
      <c r="Q1" s="36" t="s">
        <v>658</v>
      </c>
      <c r="R1" s="35" t="s">
        <v>549</v>
      </c>
    </row>
    <row r="2" spans="1:18" x14ac:dyDescent="0.35">
      <c r="A2">
        <v>1</v>
      </c>
      <c r="B2" t="s">
        <v>553</v>
      </c>
      <c r="E2">
        <v>25</v>
      </c>
      <c r="F2">
        <v>1</v>
      </c>
      <c r="G2" t="str">
        <f>_xlfn.CONCAT(osmotic_coeff!A3,"-",osmotic_coeff!E3,"-",osmotic_coeff!F3)</f>
        <v>PAR/ENG1998-Na2SiO3-</v>
      </c>
      <c r="H2">
        <v>1</v>
      </c>
      <c r="I2">
        <v>1000</v>
      </c>
      <c r="J2" t="s">
        <v>551</v>
      </c>
      <c r="M2" t="str">
        <f>osmotic_coeff!H3</f>
        <v>0.0603</v>
      </c>
      <c r="N2" t="s">
        <v>552</v>
      </c>
      <c r="O2">
        <v>1</v>
      </c>
      <c r="P2" t="s">
        <v>551</v>
      </c>
      <c r="Q2" t="str">
        <f>osmotic_coeff!K3</f>
        <v>0.8923</v>
      </c>
      <c r="R2" t="str">
        <f>osmotic_coeff!L3</f>
        <v>0.0096</v>
      </c>
    </row>
    <row r="3" spans="1:18" x14ac:dyDescent="0.35">
      <c r="A3">
        <v>2</v>
      </c>
      <c r="B3" t="s">
        <v>554</v>
      </c>
      <c r="E3">
        <v>25</v>
      </c>
      <c r="F3">
        <v>1</v>
      </c>
      <c r="G3" t="str">
        <f>_xlfn.CONCAT(osmotic_coeff!A4,"-",osmotic_coeff!E4,"-",osmotic_coeff!F4)</f>
        <v>PAR/ENG1998-Na2SiO3-</v>
      </c>
      <c r="H3">
        <v>1</v>
      </c>
      <c r="I3">
        <v>1000</v>
      </c>
      <c r="J3" t="s">
        <v>551</v>
      </c>
      <c r="M3" t="str">
        <f>osmotic_coeff!H4</f>
        <v>0.0603</v>
      </c>
      <c r="N3" t="s">
        <v>552</v>
      </c>
      <c r="O3">
        <v>1</v>
      </c>
      <c r="P3" t="s">
        <v>551</v>
      </c>
      <c r="Q3" t="str">
        <f>osmotic_coeff!K4</f>
        <v>0.8926</v>
      </c>
      <c r="R3" t="str">
        <f>osmotic_coeff!L4</f>
        <v>0.0096</v>
      </c>
    </row>
    <row r="4" spans="1:18" x14ac:dyDescent="0.35">
      <c r="A4">
        <v>3</v>
      </c>
      <c r="B4" t="s">
        <v>555</v>
      </c>
      <c r="E4">
        <v>25</v>
      </c>
      <c r="F4">
        <v>1</v>
      </c>
      <c r="G4" t="str">
        <f>_xlfn.CONCAT(osmotic_coeff!A5,"-",osmotic_coeff!E5,"-",osmotic_coeff!F5)</f>
        <v>PAR/ENG1998-Na2SiO3-</v>
      </c>
      <c r="H4">
        <v>1</v>
      </c>
      <c r="I4">
        <v>1000</v>
      </c>
      <c r="J4" t="s">
        <v>551</v>
      </c>
      <c r="M4" t="str">
        <f>osmotic_coeff!H5</f>
        <v>0.3674</v>
      </c>
      <c r="N4" t="s">
        <v>552</v>
      </c>
      <c r="O4">
        <v>1</v>
      </c>
      <c r="P4" t="s">
        <v>551</v>
      </c>
      <c r="Q4" t="str">
        <f>osmotic_coeff!K5</f>
        <v>0.8339</v>
      </c>
      <c r="R4" t="str">
        <f>osmotic_coeff!L5</f>
        <v>0.0091</v>
      </c>
    </row>
    <row r="5" spans="1:18" x14ac:dyDescent="0.35">
      <c r="A5">
        <v>4</v>
      </c>
      <c r="B5" t="s">
        <v>556</v>
      </c>
      <c r="E5">
        <v>25</v>
      </c>
      <c r="F5">
        <v>1</v>
      </c>
      <c r="G5" t="str">
        <f>_xlfn.CONCAT(osmotic_coeff!A6,"-",osmotic_coeff!E6,"-",osmotic_coeff!F6)</f>
        <v>PAR/ENG1998-Na2SiO3-</v>
      </c>
      <c r="H5">
        <v>1</v>
      </c>
      <c r="I5">
        <v>1000</v>
      </c>
      <c r="J5" t="s">
        <v>551</v>
      </c>
      <c r="M5" t="str">
        <f>osmotic_coeff!H6</f>
        <v>0.3690</v>
      </c>
      <c r="N5" t="s">
        <v>552</v>
      </c>
      <c r="O5">
        <v>1</v>
      </c>
      <c r="P5" t="s">
        <v>551</v>
      </c>
      <c r="Q5" t="str">
        <f>osmotic_coeff!K6</f>
        <v>0.8304</v>
      </c>
      <c r="R5" t="str">
        <f>osmotic_coeff!L6</f>
        <v>0.0090</v>
      </c>
    </row>
    <row r="6" spans="1:18" x14ac:dyDescent="0.35">
      <c r="A6">
        <v>5</v>
      </c>
      <c r="B6" t="s">
        <v>557</v>
      </c>
      <c r="E6">
        <v>25</v>
      </c>
      <c r="F6">
        <v>1</v>
      </c>
      <c r="G6" t="str">
        <f>_xlfn.CONCAT(osmotic_coeff!A7,"-",osmotic_coeff!E7,"-",osmotic_coeff!F7)</f>
        <v>PAR/ENG1998-Na2SiO3-</v>
      </c>
      <c r="H6">
        <v>1</v>
      </c>
      <c r="I6">
        <v>1000</v>
      </c>
      <c r="J6" t="s">
        <v>551</v>
      </c>
      <c r="M6" t="str">
        <f>osmotic_coeff!H7</f>
        <v>0.5313</v>
      </c>
      <c r="N6" t="s">
        <v>552</v>
      </c>
      <c r="O6">
        <v>1</v>
      </c>
      <c r="P6" t="s">
        <v>551</v>
      </c>
      <c r="Q6" t="str">
        <f>osmotic_coeff!K7</f>
        <v>0.8188</v>
      </c>
      <c r="R6" t="str">
        <f>osmotic_coeff!L7</f>
        <v>0.0088</v>
      </c>
    </row>
    <row r="7" spans="1:18" x14ac:dyDescent="0.35">
      <c r="A7">
        <v>6</v>
      </c>
      <c r="B7" t="s">
        <v>558</v>
      </c>
      <c r="E7">
        <v>25</v>
      </c>
      <c r="F7">
        <v>1</v>
      </c>
      <c r="G7" t="str">
        <f>_xlfn.CONCAT(osmotic_coeff!A8,"-",osmotic_coeff!E8,"-",osmotic_coeff!F8)</f>
        <v>PAR/ENG1998-Na2SiO3-</v>
      </c>
      <c r="H7">
        <v>1</v>
      </c>
      <c r="I7">
        <v>1000</v>
      </c>
      <c r="J7" t="s">
        <v>551</v>
      </c>
      <c r="M7" t="str">
        <f>osmotic_coeff!H8</f>
        <v>0.5313</v>
      </c>
      <c r="N7" t="s">
        <v>552</v>
      </c>
      <c r="O7">
        <v>1</v>
      </c>
      <c r="P7" t="s">
        <v>551</v>
      </c>
      <c r="Q7" t="str">
        <f>osmotic_coeff!K8</f>
        <v>0.8188</v>
      </c>
      <c r="R7" t="str">
        <f>osmotic_coeff!L8</f>
        <v>0.0088</v>
      </c>
    </row>
    <row r="8" spans="1:18" x14ac:dyDescent="0.35">
      <c r="A8">
        <v>7</v>
      </c>
      <c r="B8" t="s">
        <v>559</v>
      </c>
      <c r="E8">
        <v>25</v>
      </c>
      <c r="F8">
        <v>1</v>
      </c>
      <c r="G8" t="str">
        <f>_xlfn.CONCAT(osmotic_coeff!A9,"-",osmotic_coeff!E9,"-",osmotic_coeff!F9)</f>
        <v>PAR/ENG1998-Na2SiO3-</v>
      </c>
      <c r="H8">
        <v>1</v>
      </c>
      <c r="I8">
        <v>1000</v>
      </c>
      <c r="J8" t="s">
        <v>551</v>
      </c>
      <c r="M8" t="str">
        <f>osmotic_coeff!H9</f>
        <v>0.8637</v>
      </c>
      <c r="N8" t="s">
        <v>552</v>
      </c>
      <c r="O8">
        <v>1</v>
      </c>
      <c r="P8" t="s">
        <v>551</v>
      </c>
      <c r="Q8" t="str">
        <f>osmotic_coeff!K9</f>
        <v>0.7790</v>
      </c>
      <c r="R8" t="str">
        <f>osmotic_coeff!L9</f>
        <v>0.0083</v>
      </c>
    </row>
    <row r="9" spans="1:18" x14ac:dyDescent="0.35">
      <c r="A9">
        <v>8</v>
      </c>
      <c r="B9" t="s">
        <v>560</v>
      </c>
      <c r="E9">
        <v>25</v>
      </c>
      <c r="F9">
        <v>1</v>
      </c>
      <c r="G9" t="str">
        <f>_xlfn.CONCAT(osmotic_coeff!A10,"-",osmotic_coeff!E10,"-",osmotic_coeff!F10)</f>
        <v>PAR/ENG1998-Na2SiO3-</v>
      </c>
      <c r="H9">
        <v>1</v>
      </c>
      <c r="I9">
        <v>1000</v>
      </c>
      <c r="J9" t="s">
        <v>551</v>
      </c>
      <c r="M9" t="str">
        <f>osmotic_coeff!H10</f>
        <v>0.8629</v>
      </c>
      <c r="N9" t="s">
        <v>552</v>
      </c>
      <c r="O9">
        <v>1</v>
      </c>
      <c r="P9" t="s">
        <v>551</v>
      </c>
      <c r="Q9" t="str">
        <f>osmotic_coeff!K10</f>
        <v>0.7797</v>
      </c>
      <c r="R9" t="str">
        <f>osmotic_coeff!L10</f>
        <v>0.0083</v>
      </c>
    </row>
    <row r="10" spans="1:18" x14ac:dyDescent="0.35">
      <c r="A10">
        <v>9</v>
      </c>
      <c r="B10" t="s">
        <v>561</v>
      </c>
      <c r="E10">
        <v>25</v>
      </c>
      <c r="F10">
        <v>1</v>
      </c>
      <c r="G10" t="str">
        <f>_xlfn.CONCAT(osmotic_coeff!A11,"-",osmotic_coeff!E11,"-",osmotic_coeff!F11)</f>
        <v>PAR/ENG1998-Na2SiO3-</v>
      </c>
      <c r="H10">
        <v>1</v>
      </c>
      <c r="I10">
        <v>1000</v>
      </c>
      <c r="J10" t="s">
        <v>551</v>
      </c>
      <c r="M10" t="str">
        <f>osmotic_coeff!H11</f>
        <v>1.2063</v>
      </c>
      <c r="N10" t="s">
        <v>552</v>
      </c>
      <c r="O10">
        <v>1</v>
      </c>
      <c r="P10" t="s">
        <v>551</v>
      </c>
      <c r="Q10" t="str">
        <f>osmotic_coeff!K11</f>
        <v>0.7614</v>
      </c>
      <c r="R10" t="str">
        <f>osmotic_coeff!L11</f>
        <v>0.0080</v>
      </c>
    </row>
    <row r="11" spans="1:18" x14ac:dyDescent="0.35">
      <c r="A11">
        <v>10</v>
      </c>
      <c r="B11" t="s">
        <v>562</v>
      </c>
      <c r="E11">
        <v>25</v>
      </c>
      <c r="F11">
        <v>1</v>
      </c>
      <c r="G11" t="str">
        <f>_xlfn.CONCAT(osmotic_coeff!A12,"-",osmotic_coeff!E12,"-",osmotic_coeff!F12)</f>
        <v>PAR/ENG1998-Na2SiO3-</v>
      </c>
      <c r="H11">
        <v>1</v>
      </c>
      <c r="I11">
        <v>1000</v>
      </c>
      <c r="J11" t="s">
        <v>551</v>
      </c>
      <c r="M11" t="str">
        <f>osmotic_coeff!H12</f>
        <v>1.2059</v>
      </c>
      <c r="N11" t="s">
        <v>552</v>
      </c>
      <c r="O11">
        <v>1</v>
      </c>
      <c r="P11" t="s">
        <v>551</v>
      </c>
      <c r="Q11" t="str">
        <f>osmotic_coeff!K12</f>
        <v>0.7617</v>
      </c>
      <c r="R11" t="str">
        <f>osmotic_coeff!L12</f>
        <v>0.0080</v>
      </c>
    </row>
    <row r="12" spans="1:18" x14ac:dyDescent="0.35">
      <c r="A12">
        <v>11</v>
      </c>
      <c r="B12" t="s">
        <v>563</v>
      </c>
      <c r="E12">
        <v>25</v>
      </c>
      <c r="F12">
        <v>1</v>
      </c>
      <c r="G12" t="str">
        <f>_xlfn.CONCAT(osmotic_coeff!A13,"-",osmotic_coeff!E13,"-",osmotic_coeff!F13)</f>
        <v>PAR/ENG1998-Na2SiO3-</v>
      </c>
      <c r="H12">
        <v>1</v>
      </c>
      <c r="I12">
        <v>1000</v>
      </c>
      <c r="J12" t="s">
        <v>551</v>
      </c>
      <c r="M12" t="str">
        <f>osmotic_coeff!H13</f>
        <v>1.4928</v>
      </c>
      <c r="N12" t="s">
        <v>552</v>
      </c>
      <c r="O12">
        <v>1</v>
      </c>
      <c r="P12" t="s">
        <v>551</v>
      </c>
      <c r="Q12" t="str">
        <f>osmotic_coeff!K13</f>
        <v>0.7607</v>
      </c>
      <c r="R12" t="str">
        <f>osmotic_coeff!L13</f>
        <v>0.0078</v>
      </c>
    </row>
    <row r="13" spans="1:18" x14ac:dyDescent="0.35">
      <c r="A13">
        <v>12</v>
      </c>
      <c r="B13" t="s">
        <v>564</v>
      </c>
      <c r="E13">
        <v>25</v>
      </c>
      <c r="F13">
        <v>1</v>
      </c>
      <c r="G13" t="str">
        <f>_xlfn.CONCAT(osmotic_coeff!A14,"-",osmotic_coeff!E14,"-",osmotic_coeff!F14)</f>
        <v>PAR/ENG1998-Na2SiO3-</v>
      </c>
      <c r="H13">
        <v>1</v>
      </c>
      <c r="I13">
        <v>1000</v>
      </c>
      <c r="J13" t="s">
        <v>551</v>
      </c>
      <c r="M13" t="str">
        <f>osmotic_coeff!H14</f>
        <v>1.4927</v>
      </c>
      <c r="N13" t="s">
        <v>552</v>
      </c>
      <c r="O13">
        <v>1</v>
      </c>
      <c r="P13" t="s">
        <v>551</v>
      </c>
      <c r="Q13" t="str">
        <f>osmotic_coeff!K14</f>
        <v>0.7608</v>
      </c>
      <c r="R13" t="str">
        <f>osmotic_coeff!L14</f>
        <v>0.0078</v>
      </c>
    </row>
    <row r="14" spans="1:18" x14ac:dyDescent="0.35">
      <c r="A14">
        <v>13</v>
      </c>
      <c r="B14" t="s">
        <v>565</v>
      </c>
      <c r="E14">
        <v>25</v>
      </c>
      <c r="F14">
        <v>1</v>
      </c>
      <c r="G14" t="str">
        <f>_xlfn.CONCAT(osmotic_coeff!A15,"-",osmotic_coeff!E15,"-",osmotic_coeff!F15)</f>
        <v>PAR/ENG1998-Na2SiO3-</v>
      </c>
      <c r="H14">
        <v>1</v>
      </c>
      <c r="I14">
        <v>1000</v>
      </c>
      <c r="J14" t="s">
        <v>551</v>
      </c>
      <c r="M14" t="str">
        <f>osmotic_coeff!H15</f>
        <v>1.8213</v>
      </c>
      <c r="N14" t="s">
        <v>552</v>
      </c>
      <c r="O14">
        <v>1</v>
      </c>
      <c r="P14" t="s">
        <v>551</v>
      </c>
      <c r="Q14" t="str">
        <f>osmotic_coeff!K15</f>
        <v>0.7685</v>
      </c>
      <c r="R14" t="str">
        <f>osmotic_coeff!L15</f>
        <v>0.0078</v>
      </c>
    </row>
    <row r="15" spans="1:18" x14ac:dyDescent="0.35">
      <c r="A15">
        <v>14</v>
      </c>
      <c r="B15" t="s">
        <v>566</v>
      </c>
      <c r="E15">
        <v>25</v>
      </c>
      <c r="F15">
        <v>1</v>
      </c>
      <c r="G15" t="str">
        <f>_xlfn.CONCAT(osmotic_coeff!A16,"-",osmotic_coeff!E16,"-",osmotic_coeff!F16)</f>
        <v>PAR/ENG1998-Na2SiO3-</v>
      </c>
      <c r="H15">
        <v>1</v>
      </c>
      <c r="I15">
        <v>1000</v>
      </c>
      <c r="J15" t="s">
        <v>551</v>
      </c>
      <c r="M15" t="str">
        <f>osmotic_coeff!H16</f>
        <v>1.8241</v>
      </c>
      <c r="N15" t="s">
        <v>552</v>
      </c>
      <c r="O15">
        <v>1</v>
      </c>
      <c r="P15" t="s">
        <v>551</v>
      </c>
      <c r="Q15" t="str">
        <f>osmotic_coeff!K16</f>
        <v>0.7674</v>
      </c>
      <c r="R15" t="str">
        <f>osmotic_coeff!L16</f>
        <v>0.0077</v>
      </c>
    </row>
    <row r="16" spans="1:18" x14ac:dyDescent="0.35">
      <c r="A16">
        <v>15</v>
      </c>
      <c r="B16" t="s">
        <v>567</v>
      </c>
      <c r="E16">
        <v>25</v>
      </c>
      <c r="F16">
        <v>1</v>
      </c>
      <c r="G16" t="str">
        <f>_xlfn.CONCAT(osmotic_coeff!A17,"-",osmotic_coeff!E17,"-",osmotic_coeff!F17)</f>
        <v>PAR/ENG1998-Na2SiO3-</v>
      </c>
      <c r="H16">
        <v>1</v>
      </c>
      <c r="I16">
        <v>1000</v>
      </c>
      <c r="J16" t="s">
        <v>551</v>
      </c>
      <c r="M16" t="str">
        <f>osmotic_coeff!H17</f>
        <v>2.3745</v>
      </c>
      <c r="N16" t="s">
        <v>552</v>
      </c>
      <c r="O16">
        <v>1</v>
      </c>
      <c r="P16" t="s">
        <v>551</v>
      </c>
      <c r="Q16" t="str">
        <f>osmotic_coeff!K17</f>
        <v>0.8021</v>
      </c>
      <c r="R16" t="str">
        <f>osmotic_coeff!L17</f>
        <v>0.0078</v>
      </c>
    </row>
    <row r="17" spans="1:18" x14ac:dyDescent="0.35">
      <c r="A17">
        <v>16</v>
      </c>
      <c r="B17" t="s">
        <v>568</v>
      </c>
      <c r="E17">
        <v>25</v>
      </c>
      <c r="F17">
        <v>1</v>
      </c>
      <c r="G17" t="str">
        <f>_xlfn.CONCAT(osmotic_coeff!A18,"-",osmotic_coeff!E18,"-",osmotic_coeff!F18)</f>
        <v>PAR/ENG1998-Na2SiO3-</v>
      </c>
      <c r="H17">
        <v>1</v>
      </c>
      <c r="I17">
        <v>1000</v>
      </c>
      <c r="J17" t="s">
        <v>551</v>
      </c>
      <c r="M17" t="str">
        <f>osmotic_coeff!H18</f>
        <v>2.3725</v>
      </c>
      <c r="N17" t="s">
        <v>552</v>
      </c>
      <c r="O17">
        <v>1</v>
      </c>
      <c r="P17" t="s">
        <v>551</v>
      </c>
      <c r="Q17" t="str">
        <f>osmotic_coeff!K18</f>
        <v>0.8028</v>
      </c>
      <c r="R17" t="str">
        <f>osmotic_coeff!L18</f>
        <v>0.0078</v>
      </c>
    </row>
    <row r="18" spans="1:18" x14ac:dyDescent="0.35">
      <c r="A18">
        <v>17</v>
      </c>
      <c r="B18" t="s">
        <v>569</v>
      </c>
      <c r="E18">
        <v>25</v>
      </c>
      <c r="F18">
        <v>1</v>
      </c>
      <c r="G18" t="str">
        <f>_xlfn.CONCAT(osmotic_coeff!A19,"-",osmotic_coeff!E19,"-",osmotic_coeff!F19)</f>
        <v>PAR/ENG1998-Na2SiO3-NaOH</v>
      </c>
      <c r="H18">
        <v>1</v>
      </c>
      <c r="I18">
        <v>1000</v>
      </c>
      <c r="J18" t="s">
        <v>551</v>
      </c>
      <c r="K18" t="str">
        <f>osmotic_coeff!I19</f>
        <v>0.0466</v>
      </c>
      <c r="L18" t="s">
        <v>552</v>
      </c>
      <c r="M18" t="str">
        <f>osmotic_coeff!H19</f>
        <v>0.0466</v>
      </c>
      <c r="N18" t="s">
        <v>552</v>
      </c>
      <c r="O18">
        <v>1</v>
      </c>
      <c r="P18" t="s">
        <v>551</v>
      </c>
      <c r="Q18" t="str">
        <f>osmotic_coeff!K19</f>
        <v>0.9625</v>
      </c>
      <c r="R18" t="str">
        <f>osmotic_coeff!L19</f>
        <v>0.0104</v>
      </c>
    </row>
    <row r="19" spans="1:18" x14ac:dyDescent="0.35">
      <c r="A19">
        <v>18</v>
      </c>
      <c r="B19" t="s">
        <v>570</v>
      </c>
      <c r="E19">
        <v>25</v>
      </c>
      <c r="F19">
        <v>1</v>
      </c>
      <c r="G19" t="str">
        <f>_xlfn.CONCAT(osmotic_coeff!A20,"-",osmotic_coeff!E20,"-",osmotic_coeff!F20)</f>
        <v>PAR/ENG1998-Na2SiO3-NaOH</v>
      </c>
      <c r="H19">
        <v>1</v>
      </c>
      <c r="I19">
        <v>1000</v>
      </c>
      <c r="J19" t="s">
        <v>551</v>
      </c>
      <c r="K19" t="str">
        <f>osmotic_coeff!I20</f>
        <v>0.0468</v>
      </c>
      <c r="L19" t="s">
        <v>552</v>
      </c>
      <c r="M19" t="str">
        <f>osmotic_coeff!H20</f>
        <v>0.0468</v>
      </c>
      <c r="N19" t="s">
        <v>552</v>
      </c>
      <c r="O19">
        <v>1</v>
      </c>
      <c r="P19" t="s">
        <v>551</v>
      </c>
      <c r="Q19" t="str">
        <f>osmotic_coeff!K20</f>
        <v>0.9572</v>
      </c>
      <c r="R19" t="str">
        <f>osmotic_coeff!L20</f>
        <v>0.0103</v>
      </c>
    </row>
    <row r="20" spans="1:18" x14ac:dyDescent="0.35">
      <c r="A20">
        <v>19</v>
      </c>
      <c r="B20" t="s">
        <v>571</v>
      </c>
      <c r="E20">
        <v>25</v>
      </c>
      <c r="F20">
        <v>1</v>
      </c>
      <c r="G20" t="str">
        <f>_xlfn.CONCAT(osmotic_coeff!A21,"-",osmotic_coeff!E21,"-",osmotic_coeff!F21)</f>
        <v>PAR/ENG1998-Na2SiO3-NaOH</v>
      </c>
      <c r="H20">
        <v>1</v>
      </c>
      <c r="I20">
        <v>1000</v>
      </c>
      <c r="J20" t="s">
        <v>551</v>
      </c>
      <c r="K20" t="str">
        <f>osmotic_coeff!I21</f>
        <v>0.0970</v>
      </c>
      <c r="L20" t="s">
        <v>552</v>
      </c>
      <c r="M20" t="str">
        <f>osmotic_coeff!H21</f>
        <v>0.0970</v>
      </c>
      <c r="N20" t="s">
        <v>552</v>
      </c>
      <c r="O20">
        <v>1</v>
      </c>
      <c r="P20" t="s">
        <v>551</v>
      </c>
      <c r="Q20" t="str">
        <f>osmotic_coeff!K21</f>
        <v>0.9267</v>
      </c>
      <c r="R20" t="str">
        <f>osmotic_coeff!L21</f>
        <v>0.0101</v>
      </c>
    </row>
    <row r="21" spans="1:18" x14ac:dyDescent="0.35">
      <c r="A21">
        <v>20</v>
      </c>
      <c r="B21" t="s">
        <v>572</v>
      </c>
      <c r="E21">
        <v>25</v>
      </c>
      <c r="F21">
        <v>1</v>
      </c>
      <c r="G21" t="str">
        <f>_xlfn.CONCAT(osmotic_coeff!A22,"-",osmotic_coeff!E22,"-",osmotic_coeff!F22)</f>
        <v>PAR/ENG1998-Na2SiO3-NaOH</v>
      </c>
      <c r="H21">
        <v>1</v>
      </c>
      <c r="I21">
        <v>1000</v>
      </c>
      <c r="J21" t="s">
        <v>551</v>
      </c>
      <c r="K21" t="str">
        <f>osmotic_coeff!I22</f>
        <v>0.0973</v>
      </c>
      <c r="L21" t="s">
        <v>552</v>
      </c>
      <c r="M21" t="str">
        <f>osmotic_coeff!H22</f>
        <v>0.0973</v>
      </c>
      <c r="N21" t="s">
        <v>552</v>
      </c>
      <c r="O21">
        <v>1</v>
      </c>
      <c r="P21" t="s">
        <v>551</v>
      </c>
      <c r="Q21" t="str">
        <f>osmotic_coeff!K22</f>
        <v>0.9239</v>
      </c>
      <c r="R21" t="str">
        <f>osmotic_coeff!L22</f>
        <v>0.0100</v>
      </c>
    </row>
    <row r="22" spans="1:18" x14ac:dyDescent="0.35">
      <c r="A22">
        <v>21</v>
      </c>
      <c r="B22" t="s">
        <v>573</v>
      </c>
      <c r="E22">
        <v>25</v>
      </c>
      <c r="F22">
        <v>1</v>
      </c>
      <c r="G22" t="str">
        <f>_xlfn.CONCAT(osmotic_coeff!A23,"-",osmotic_coeff!E23,"-",osmotic_coeff!F23)</f>
        <v>PAR/ENG1998-Na2SiO3-NaOH</v>
      </c>
      <c r="H22">
        <v>1</v>
      </c>
      <c r="I22">
        <v>1000</v>
      </c>
      <c r="J22" t="s">
        <v>551</v>
      </c>
      <c r="K22" t="str">
        <f>osmotic_coeff!I23</f>
        <v>0.1481</v>
      </c>
      <c r="L22" t="s">
        <v>552</v>
      </c>
      <c r="M22" t="str">
        <f>osmotic_coeff!H23</f>
        <v>0.1481</v>
      </c>
      <c r="N22" t="s">
        <v>552</v>
      </c>
      <c r="O22">
        <v>1</v>
      </c>
      <c r="P22" t="s">
        <v>551</v>
      </c>
      <c r="Q22" t="str">
        <f>osmotic_coeff!K23</f>
        <v>0.8816</v>
      </c>
      <c r="R22" t="str">
        <f>osmotic_coeff!L23</f>
        <v>0.0096</v>
      </c>
    </row>
    <row r="23" spans="1:18" x14ac:dyDescent="0.35">
      <c r="A23">
        <v>22</v>
      </c>
      <c r="B23" t="s">
        <v>574</v>
      </c>
      <c r="E23">
        <v>25</v>
      </c>
      <c r="F23">
        <v>1</v>
      </c>
      <c r="G23" t="str">
        <f>_xlfn.CONCAT(osmotic_coeff!A24,"-",osmotic_coeff!E24,"-",osmotic_coeff!F24)</f>
        <v>PAR/ENG1998-Na2SiO3-NaOH</v>
      </c>
      <c r="H23">
        <v>1</v>
      </c>
      <c r="I23">
        <v>1000</v>
      </c>
      <c r="J23" t="s">
        <v>551</v>
      </c>
      <c r="K23" t="str">
        <f>osmotic_coeff!I24</f>
        <v>0.1465</v>
      </c>
      <c r="L23" t="s">
        <v>552</v>
      </c>
      <c r="M23" t="str">
        <f>osmotic_coeff!H24</f>
        <v>0.1465</v>
      </c>
      <c r="N23" t="s">
        <v>552</v>
      </c>
      <c r="O23">
        <v>1</v>
      </c>
      <c r="P23" t="s">
        <v>551</v>
      </c>
      <c r="Q23" t="str">
        <f>osmotic_coeff!K24</f>
        <v>0.8910</v>
      </c>
      <c r="R23" t="str">
        <f>osmotic_coeff!L24</f>
        <v>0.0097</v>
      </c>
    </row>
    <row r="24" spans="1:18" x14ac:dyDescent="0.35">
      <c r="A24">
        <v>23</v>
      </c>
      <c r="B24" t="s">
        <v>575</v>
      </c>
      <c r="E24">
        <v>25</v>
      </c>
      <c r="F24">
        <v>1</v>
      </c>
      <c r="G24" t="str">
        <f>_xlfn.CONCAT(osmotic_coeff!A25,"-",osmotic_coeff!E25,"-",osmotic_coeff!F25)</f>
        <v>PAR/ENG1998-Na2SiO3-NaOH</v>
      </c>
      <c r="H24">
        <v>1</v>
      </c>
      <c r="I24">
        <v>1000</v>
      </c>
      <c r="J24" t="s">
        <v>551</v>
      </c>
      <c r="K24" t="str">
        <f>osmotic_coeff!I25</f>
        <v>0.3519</v>
      </c>
      <c r="L24" t="s">
        <v>552</v>
      </c>
      <c r="M24" t="str">
        <f>osmotic_coeff!H25</f>
        <v>0.3519</v>
      </c>
      <c r="N24" t="s">
        <v>552</v>
      </c>
      <c r="O24">
        <v>1</v>
      </c>
      <c r="P24" t="s">
        <v>551</v>
      </c>
      <c r="Q24" t="str">
        <f>osmotic_coeff!K25</f>
        <v>0.8440</v>
      </c>
      <c r="R24" t="str">
        <f>osmotic_coeff!L25</f>
        <v>0.0091</v>
      </c>
    </row>
    <row r="25" spans="1:18" x14ac:dyDescent="0.35">
      <c r="A25">
        <v>24</v>
      </c>
      <c r="B25" t="s">
        <v>576</v>
      </c>
      <c r="E25">
        <v>25</v>
      </c>
      <c r="F25">
        <v>1</v>
      </c>
      <c r="G25" t="str">
        <f>_xlfn.CONCAT(osmotic_coeff!A26,"-",osmotic_coeff!E26,"-",osmotic_coeff!F26)</f>
        <v>PAR/ENG1998-Na2SiO3-NaOH</v>
      </c>
      <c r="H25">
        <v>1</v>
      </c>
      <c r="I25">
        <v>1000</v>
      </c>
      <c r="J25" t="s">
        <v>551</v>
      </c>
      <c r="K25" t="str">
        <f>osmotic_coeff!I26</f>
        <v>0.4740</v>
      </c>
      <c r="L25" t="s">
        <v>552</v>
      </c>
      <c r="M25" t="str">
        <f>osmotic_coeff!H26</f>
        <v>0.4740</v>
      </c>
      <c r="N25" t="s">
        <v>552</v>
      </c>
      <c r="O25">
        <v>1</v>
      </c>
      <c r="P25" t="s">
        <v>551</v>
      </c>
      <c r="Q25" t="str">
        <f>osmotic_coeff!K26</f>
        <v>0.8236</v>
      </c>
      <c r="R25" t="str">
        <f>osmotic_coeff!L26</f>
        <v>0.0088</v>
      </c>
    </row>
    <row r="26" spans="1:18" x14ac:dyDescent="0.35">
      <c r="A26">
        <v>25</v>
      </c>
      <c r="B26" t="s">
        <v>577</v>
      </c>
      <c r="E26">
        <v>25</v>
      </c>
      <c r="F26">
        <v>1</v>
      </c>
      <c r="G26" t="str">
        <f>_xlfn.CONCAT(osmotic_coeff!A27,"-",osmotic_coeff!E27,"-",osmotic_coeff!F27)</f>
        <v>PAR/ENG1998-Na2SiO3-NaOH</v>
      </c>
      <c r="H26">
        <v>1</v>
      </c>
      <c r="I26">
        <v>1000</v>
      </c>
      <c r="J26" t="s">
        <v>551</v>
      </c>
      <c r="K26" t="str">
        <f>osmotic_coeff!I27</f>
        <v>0.5289</v>
      </c>
      <c r="L26" t="s">
        <v>552</v>
      </c>
      <c r="M26" t="str">
        <f>osmotic_coeff!H27</f>
        <v>0.5289</v>
      </c>
      <c r="N26" t="s">
        <v>552</v>
      </c>
      <c r="O26">
        <v>1</v>
      </c>
      <c r="P26" t="s">
        <v>551</v>
      </c>
      <c r="Q26" t="str">
        <f>osmotic_coeff!K27</f>
        <v>0.8175</v>
      </c>
      <c r="R26" t="str">
        <f>osmotic_coeff!L27</f>
        <v>0.0087</v>
      </c>
    </row>
    <row r="27" spans="1:18" x14ac:dyDescent="0.35">
      <c r="A27">
        <v>26</v>
      </c>
      <c r="B27" t="s">
        <v>578</v>
      </c>
      <c r="E27">
        <v>25</v>
      </c>
      <c r="F27">
        <v>1</v>
      </c>
      <c r="G27" t="str">
        <f>_xlfn.CONCAT(osmotic_coeff!A28,"-",osmotic_coeff!E28,"-",osmotic_coeff!F28)</f>
        <v>PAR/ENG1998-Na2SiO3-NaOH</v>
      </c>
      <c r="H27">
        <v>1</v>
      </c>
      <c r="I27">
        <v>1000</v>
      </c>
      <c r="J27" t="s">
        <v>551</v>
      </c>
      <c r="K27" t="str">
        <f>osmotic_coeff!I28</f>
        <v>0.2335</v>
      </c>
      <c r="L27" t="s">
        <v>552</v>
      </c>
      <c r="M27" t="str">
        <f>osmotic_coeff!H28</f>
        <v>0.2335</v>
      </c>
      <c r="N27" t="s">
        <v>552</v>
      </c>
      <c r="O27">
        <v>1</v>
      </c>
      <c r="P27" t="s">
        <v>551</v>
      </c>
      <c r="Q27" t="str">
        <f>osmotic_coeff!K28</f>
        <v>0.8624</v>
      </c>
      <c r="R27" t="str">
        <f>osmotic_coeff!L28</f>
        <v>0.0094</v>
      </c>
    </row>
    <row r="28" spans="1:18" x14ac:dyDescent="0.35">
      <c r="A28">
        <v>27</v>
      </c>
      <c r="B28" t="s">
        <v>579</v>
      </c>
      <c r="E28">
        <v>25</v>
      </c>
      <c r="F28">
        <v>1</v>
      </c>
      <c r="G28" t="str">
        <f>_xlfn.CONCAT(osmotic_coeff!A29,"-",osmotic_coeff!E29,"-",osmotic_coeff!F29)</f>
        <v>PAR/ENG1998-Na2SiO3-NaOH</v>
      </c>
      <c r="H28">
        <v>1</v>
      </c>
      <c r="I28">
        <v>1000</v>
      </c>
      <c r="J28" t="s">
        <v>551</v>
      </c>
      <c r="K28" t="str">
        <f>osmotic_coeff!I29</f>
        <v>0.2338</v>
      </c>
      <c r="L28" t="s">
        <v>552</v>
      </c>
      <c r="M28" t="str">
        <f>osmotic_coeff!H29</f>
        <v>0.2338</v>
      </c>
      <c r="N28" t="s">
        <v>552</v>
      </c>
      <c r="O28">
        <v>1</v>
      </c>
      <c r="P28" t="s">
        <v>551</v>
      </c>
      <c r="Q28" t="str">
        <f>osmotic_coeff!K29</f>
        <v>0.8611</v>
      </c>
      <c r="R28" t="str">
        <f>osmotic_coeff!L29</f>
        <v>0.0093</v>
      </c>
    </row>
    <row r="29" spans="1:18" x14ac:dyDescent="0.35">
      <c r="A29">
        <v>28</v>
      </c>
      <c r="B29" t="s">
        <v>580</v>
      </c>
      <c r="E29">
        <v>25</v>
      </c>
      <c r="F29">
        <v>1</v>
      </c>
      <c r="G29" t="str">
        <f>_xlfn.CONCAT(osmotic_coeff!A30,"-",osmotic_coeff!E30,"-",osmotic_coeff!F30)</f>
        <v>PAR/ENG1998-Na2SiO3-NaOH</v>
      </c>
      <c r="H29">
        <v>1</v>
      </c>
      <c r="I29">
        <v>1000</v>
      </c>
      <c r="J29" t="s">
        <v>551</v>
      </c>
      <c r="K29" t="str">
        <f>osmotic_coeff!I30</f>
        <v>0.3557</v>
      </c>
      <c r="L29" t="s">
        <v>552</v>
      </c>
      <c r="M29" t="str">
        <f>osmotic_coeff!H30</f>
        <v>0.3557</v>
      </c>
      <c r="N29" t="s">
        <v>552</v>
      </c>
      <c r="O29">
        <v>1</v>
      </c>
      <c r="P29" t="s">
        <v>551</v>
      </c>
      <c r="Q29" t="str">
        <f>osmotic_coeff!K30</f>
        <v>0.8352</v>
      </c>
      <c r="R29" t="str">
        <f>osmotic_coeff!L30</f>
        <v>0.0090</v>
      </c>
    </row>
    <row r="30" spans="1:18" x14ac:dyDescent="0.35">
      <c r="A30">
        <v>29</v>
      </c>
      <c r="B30" t="s">
        <v>581</v>
      </c>
      <c r="E30">
        <v>25</v>
      </c>
      <c r="F30">
        <v>1</v>
      </c>
      <c r="G30" t="str">
        <f>_xlfn.CONCAT(osmotic_coeff!A31,"-",osmotic_coeff!E31,"-",osmotic_coeff!F31)</f>
        <v>PAR/ENG1998-Na2SiO3-NaOH</v>
      </c>
      <c r="H30">
        <v>1</v>
      </c>
      <c r="I30">
        <v>1000</v>
      </c>
      <c r="J30" t="s">
        <v>551</v>
      </c>
      <c r="K30" t="str">
        <f>osmotic_coeff!I31</f>
        <v>0.4731</v>
      </c>
      <c r="L30" t="s">
        <v>552</v>
      </c>
      <c r="M30" t="str">
        <f>osmotic_coeff!H31</f>
        <v>0.4731</v>
      </c>
      <c r="N30" t="s">
        <v>552</v>
      </c>
      <c r="O30">
        <v>1</v>
      </c>
      <c r="P30" t="s">
        <v>551</v>
      </c>
      <c r="Q30" t="str">
        <f>osmotic_coeff!K31</f>
        <v>0.8253</v>
      </c>
      <c r="R30" t="str">
        <f>osmotic_coeff!L31</f>
        <v>0.0088</v>
      </c>
    </row>
    <row r="31" spans="1:18" x14ac:dyDescent="0.35">
      <c r="A31">
        <v>30</v>
      </c>
      <c r="B31" t="s">
        <v>582</v>
      </c>
      <c r="E31">
        <v>25</v>
      </c>
      <c r="F31">
        <v>1</v>
      </c>
      <c r="G31" t="str">
        <f>_xlfn.CONCAT(osmotic_coeff!A32,"-",osmotic_coeff!E32,"-",osmotic_coeff!F32)</f>
        <v>PAR/ENG1998-Na2SiO3-NaOH</v>
      </c>
      <c r="H31">
        <v>1</v>
      </c>
      <c r="I31">
        <v>1000</v>
      </c>
      <c r="J31" t="s">
        <v>551</v>
      </c>
      <c r="K31" t="str">
        <f>osmotic_coeff!I32</f>
        <v>0.5263</v>
      </c>
      <c r="L31" t="s">
        <v>552</v>
      </c>
      <c r="M31" t="str">
        <f>osmotic_coeff!H32</f>
        <v>0.5263</v>
      </c>
      <c r="N31" t="s">
        <v>552</v>
      </c>
      <c r="O31">
        <v>1</v>
      </c>
      <c r="P31" t="s">
        <v>551</v>
      </c>
      <c r="Q31" t="str">
        <f>osmotic_coeff!K32</f>
        <v>0.8216</v>
      </c>
      <c r="R31" t="str">
        <f>osmotic_coeff!L32</f>
        <v>0.0087</v>
      </c>
    </row>
    <row r="32" spans="1:18" x14ac:dyDescent="0.35">
      <c r="A32">
        <v>31</v>
      </c>
      <c r="B32" t="s">
        <v>583</v>
      </c>
      <c r="E32">
        <v>25</v>
      </c>
      <c r="F32">
        <v>1</v>
      </c>
      <c r="G32" t="str">
        <f>_xlfn.CONCAT(osmotic_coeff!A33,"-",osmotic_coeff!E33,"-",osmotic_coeff!F33)</f>
        <v>PAR/ENG1998-Na2SiO3-NaOH</v>
      </c>
      <c r="H32">
        <v>1</v>
      </c>
      <c r="I32">
        <v>1000</v>
      </c>
      <c r="J32" t="s">
        <v>551</v>
      </c>
      <c r="K32" t="str">
        <f>osmotic_coeff!I33</f>
        <v>0.7859</v>
      </c>
      <c r="L32" t="s">
        <v>552</v>
      </c>
      <c r="M32" t="str">
        <f>osmotic_coeff!H33</f>
        <v>0.7859</v>
      </c>
      <c r="N32" t="s">
        <v>552</v>
      </c>
      <c r="O32">
        <v>1</v>
      </c>
      <c r="P32" t="s">
        <v>551</v>
      </c>
      <c r="Q32" t="str">
        <f>osmotic_coeff!K33</f>
        <v>0.8222</v>
      </c>
      <c r="R32" t="str">
        <f>osmotic_coeff!L33</f>
        <v>0.0085</v>
      </c>
    </row>
    <row r="33" spans="1:18" x14ac:dyDescent="0.35">
      <c r="A33">
        <v>32</v>
      </c>
      <c r="B33" t="s">
        <v>584</v>
      </c>
      <c r="E33">
        <v>25</v>
      </c>
      <c r="F33">
        <v>1</v>
      </c>
      <c r="G33" t="str">
        <f>_xlfn.CONCAT(osmotic_coeff!A34,"-",osmotic_coeff!E34,"-",osmotic_coeff!F34)</f>
        <v>PAR/ENG1998-Na2SiO3-NaOH</v>
      </c>
      <c r="H33">
        <v>1</v>
      </c>
      <c r="I33">
        <v>1000</v>
      </c>
      <c r="J33" t="s">
        <v>551</v>
      </c>
      <c r="K33" t="str">
        <f>osmotic_coeff!I34</f>
        <v>1.0186</v>
      </c>
      <c r="L33" t="s">
        <v>552</v>
      </c>
      <c r="M33" t="str">
        <f>osmotic_coeff!H34</f>
        <v>1.0186</v>
      </c>
      <c r="N33" t="s">
        <v>552</v>
      </c>
      <c r="O33">
        <v>1</v>
      </c>
      <c r="P33" t="s">
        <v>551</v>
      </c>
      <c r="Q33" t="str">
        <f>osmotic_coeff!K34</f>
        <v>0.8408</v>
      </c>
      <c r="R33" t="str">
        <f>osmotic_coeff!L34</f>
        <v>0.0085</v>
      </c>
    </row>
    <row r="34" spans="1:18" x14ac:dyDescent="0.35">
      <c r="A34">
        <v>33</v>
      </c>
      <c r="B34" t="s">
        <v>585</v>
      </c>
      <c r="E34">
        <v>25</v>
      </c>
      <c r="F34">
        <v>1</v>
      </c>
      <c r="G34" t="str">
        <f>_xlfn.CONCAT(osmotic_coeff!A35,"-",osmotic_coeff!E35,"-",osmotic_coeff!F35)</f>
        <v>PAR/ENG1998-Na2SiO3-NaOH</v>
      </c>
      <c r="H34">
        <v>1</v>
      </c>
      <c r="I34">
        <v>1000</v>
      </c>
      <c r="J34" t="s">
        <v>551</v>
      </c>
      <c r="K34" t="str">
        <f>osmotic_coeff!I35</f>
        <v>1.3269</v>
      </c>
      <c r="L34" t="s">
        <v>552</v>
      </c>
      <c r="M34" t="str">
        <f>osmotic_coeff!H35</f>
        <v>1.3269</v>
      </c>
      <c r="N34" t="s">
        <v>552</v>
      </c>
      <c r="O34">
        <v>1</v>
      </c>
      <c r="P34" t="s">
        <v>551</v>
      </c>
      <c r="Q34" t="str">
        <f>osmotic_coeff!K35</f>
        <v>0.8843</v>
      </c>
      <c r="R34" t="str">
        <f>osmotic_coeff!L35</f>
        <v>0.0085</v>
      </c>
    </row>
    <row r="35" spans="1:18" x14ac:dyDescent="0.35">
      <c r="A35">
        <v>34</v>
      </c>
      <c r="B35" t="s">
        <v>586</v>
      </c>
      <c r="E35">
        <v>25</v>
      </c>
      <c r="F35">
        <v>1</v>
      </c>
      <c r="G35" t="str">
        <f>_xlfn.CONCAT(osmotic_coeff!A36,"-",osmotic_coeff!E36,"-",osmotic_coeff!F36)</f>
        <v>PAR/ENG1998-Na2SiO3-NaOH</v>
      </c>
      <c r="H35">
        <v>1</v>
      </c>
      <c r="I35">
        <v>1000</v>
      </c>
      <c r="J35" t="s">
        <v>551</v>
      </c>
      <c r="K35" t="str">
        <f>osmotic_coeff!I36</f>
        <v>1.3246</v>
      </c>
      <c r="L35" t="s">
        <v>552</v>
      </c>
      <c r="M35" t="str">
        <f>osmotic_coeff!H36</f>
        <v>1.3246</v>
      </c>
      <c r="N35" t="s">
        <v>552</v>
      </c>
      <c r="O35">
        <v>1</v>
      </c>
      <c r="P35" t="s">
        <v>551</v>
      </c>
      <c r="Q35" t="str">
        <f>osmotic_coeff!K36</f>
        <v>0.8858</v>
      </c>
      <c r="R35" t="str">
        <f>osmotic_coeff!L36</f>
        <v>0.0086</v>
      </c>
    </row>
    <row r="36" spans="1:18" x14ac:dyDescent="0.35">
      <c r="A36">
        <v>35</v>
      </c>
      <c r="B36" t="s">
        <v>587</v>
      </c>
      <c r="E36">
        <v>25</v>
      </c>
      <c r="F36">
        <v>1</v>
      </c>
      <c r="G36" t="str">
        <f>_xlfn.CONCAT(osmotic_coeff!A37,"-",osmotic_coeff!E37,"-",osmotic_coeff!F37)</f>
        <v>PAR/ENG1998-Na2SiO3-NaOH</v>
      </c>
      <c r="H36">
        <v>1</v>
      </c>
      <c r="I36">
        <v>1000</v>
      </c>
      <c r="J36" t="s">
        <v>551</v>
      </c>
      <c r="K36" t="str">
        <f>osmotic_coeff!I37</f>
        <v>1.4967</v>
      </c>
      <c r="L36" t="s">
        <v>552</v>
      </c>
      <c r="M36" t="str">
        <f>osmotic_coeff!H37</f>
        <v>1.4967</v>
      </c>
      <c r="N36" t="s">
        <v>552</v>
      </c>
      <c r="O36">
        <v>1</v>
      </c>
      <c r="P36" t="s">
        <v>551</v>
      </c>
      <c r="Q36" t="str">
        <f>osmotic_coeff!K37</f>
        <v>0.9019</v>
      </c>
      <c r="R36" t="str">
        <f>osmotic_coeff!L37</f>
        <v>0.0085</v>
      </c>
    </row>
    <row r="37" spans="1:18" x14ac:dyDescent="0.35">
      <c r="A37">
        <v>36</v>
      </c>
      <c r="B37" t="s">
        <v>588</v>
      </c>
      <c r="E37">
        <v>25</v>
      </c>
      <c r="F37">
        <v>1</v>
      </c>
      <c r="G37" t="str">
        <f>_xlfn.CONCAT(osmotic_coeff!A38,"-",osmotic_coeff!E38,"-",osmotic_coeff!F38)</f>
        <v>PAR/ENG1998-Na2SiO3-NaOH</v>
      </c>
      <c r="H37">
        <v>1</v>
      </c>
      <c r="I37">
        <v>1000</v>
      </c>
      <c r="J37" t="s">
        <v>551</v>
      </c>
      <c r="K37" t="str">
        <f>osmotic_coeff!I38</f>
        <v>1.6635</v>
      </c>
      <c r="L37" t="s">
        <v>552</v>
      </c>
      <c r="M37" t="str">
        <f>osmotic_coeff!H38</f>
        <v>1.6635</v>
      </c>
      <c r="N37" t="s">
        <v>552</v>
      </c>
      <c r="O37">
        <v>1</v>
      </c>
      <c r="P37" t="s">
        <v>551</v>
      </c>
      <c r="Q37" t="str">
        <f>osmotic_coeff!K38</f>
        <v>0.9326</v>
      </c>
      <c r="R37" t="str">
        <f>osmotic_coeff!L38</f>
        <v>0.0086</v>
      </c>
    </row>
    <row r="38" spans="1:18" x14ac:dyDescent="0.35">
      <c r="A38">
        <v>37</v>
      </c>
      <c r="B38" t="s">
        <v>589</v>
      </c>
      <c r="E38">
        <v>25</v>
      </c>
      <c r="F38">
        <v>1</v>
      </c>
      <c r="G38" t="str">
        <f>_xlfn.CONCAT(osmotic_coeff!A39,"-",osmotic_coeff!E39,"-",osmotic_coeff!F39)</f>
        <v>PAR/ENG1998-Na2SiO3-NaOH</v>
      </c>
      <c r="H38">
        <v>1</v>
      </c>
      <c r="I38">
        <v>1000</v>
      </c>
      <c r="J38" t="s">
        <v>551</v>
      </c>
      <c r="K38" t="str">
        <f>osmotic_coeff!I39</f>
        <v>1.6629</v>
      </c>
      <c r="L38" t="s">
        <v>552</v>
      </c>
      <c r="M38" t="str">
        <f>osmotic_coeff!H39</f>
        <v>1.6629</v>
      </c>
      <c r="N38" t="s">
        <v>552</v>
      </c>
      <c r="O38">
        <v>1</v>
      </c>
      <c r="P38" t="s">
        <v>551</v>
      </c>
      <c r="Q38" t="str">
        <f>osmotic_coeff!K39</f>
        <v>0.9329</v>
      </c>
      <c r="R38" t="str">
        <f>osmotic_coeff!L39</f>
        <v>0.0086</v>
      </c>
    </row>
    <row r="39" spans="1:18" x14ac:dyDescent="0.35">
      <c r="A39">
        <v>38</v>
      </c>
      <c r="B39" t="s">
        <v>590</v>
      </c>
      <c r="E39">
        <v>25</v>
      </c>
      <c r="F39">
        <v>1</v>
      </c>
      <c r="G39" t="str">
        <f>_xlfn.CONCAT(osmotic_coeff!A40,"-",osmotic_coeff!E40,"-",osmotic_coeff!F40)</f>
        <v>PAR/ENG1998-Na2SiO3-NaOH</v>
      </c>
      <c r="H39">
        <v>1</v>
      </c>
      <c r="I39">
        <v>1000</v>
      </c>
      <c r="J39" t="s">
        <v>551</v>
      </c>
      <c r="K39" t="str">
        <f>osmotic_coeff!I40</f>
        <v>0.7846</v>
      </c>
      <c r="L39" t="s">
        <v>552</v>
      </c>
      <c r="M39" t="str">
        <f>osmotic_coeff!H40</f>
        <v>0.7846</v>
      </c>
      <c r="N39" t="s">
        <v>552</v>
      </c>
      <c r="O39">
        <v>1</v>
      </c>
      <c r="P39" t="s">
        <v>551</v>
      </c>
      <c r="Q39" t="str">
        <f>osmotic_coeff!K40</f>
        <v>0.8236</v>
      </c>
      <c r="R39" t="str">
        <f>osmotic_coeff!L40</f>
        <v>0.0085</v>
      </c>
    </row>
    <row r="40" spans="1:18" x14ac:dyDescent="0.35">
      <c r="A40">
        <v>39</v>
      </c>
      <c r="B40" t="s">
        <v>591</v>
      </c>
      <c r="E40">
        <v>25</v>
      </c>
      <c r="F40">
        <v>1</v>
      </c>
      <c r="G40" t="str">
        <f>_xlfn.CONCAT(osmotic_coeff!A41,"-",osmotic_coeff!E41,"-",osmotic_coeff!F41)</f>
        <v>PAR/ENG1998-Na2SiO3-NaOH</v>
      </c>
      <c r="H40">
        <v>1</v>
      </c>
      <c r="I40">
        <v>1000</v>
      </c>
      <c r="J40" t="s">
        <v>551</v>
      </c>
      <c r="K40" t="str">
        <f>osmotic_coeff!I41</f>
        <v>0.9599</v>
      </c>
      <c r="L40" t="s">
        <v>552</v>
      </c>
      <c r="M40" t="str">
        <f>osmotic_coeff!H41</f>
        <v>0.9599</v>
      </c>
      <c r="N40" t="s">
        <v>552</v>
      </c>
      <c r="O40">
        <v>1</v>
      </c>
      <c r="P40" t="s">
        <v>551</v>
      </c>
      <c r="Q40" t="str">
        <f>osmotic_coeff!K41</f>
        <v>0.8323</v>
      </c>
      <c r="R40" t="str">
        <f>osmotic_coeff!L41</f>
        <v>0.0084</v>
      </c>
    </row>
    <row r="41" spans="1:18" x14ac:dyDescent="0.35">
      <c r="A41">
        <v>40</v>
      </c>
      <c r="B41" t="s">
        <v>592</v>
      </c>
      <c r="E41">
        <v>25</v>
      </c>
      <c r="F41">
        <v>1</v>
      </c>
      <c r="G41" t="str">
        <f>_xlfn.CONCAT(osmotic_coeff!A42,"-",osmotic_coeff!E42,"-",osmotic_coeff!F42)</f>
        <v>PAR/ENG1998-Na2SiO3-NaOH</v>
      </c>
      <c r="H41">
        <v>1</v>
      </c>
      <c r="I41">
        <v>1000</v>
      </c>
      <c r="J41" t="s">
        <v>551</v>
      </c>
      <c r="K41" t="str">
        <f>osmotic_coeff!I42</f>
        <v>0.9582</v>
      </c>
      <c r="L41" t="s">
        <v>552</v>
      </c>
      <c r="M41" t="str">
        <f>osmotic_coeff!H42</f>
        <v>0.9582</v>
      </c>
      <c r="N41" t="s">
        <v>552</v>
      </c>
      <c r="O41">
        <v>1</v>
      </c>
      <c r="P41" t="s">
        <v>551</v>
      </c>
      <c r="Q41" t="str">
        <f>osmotic_coeff!K42</f>
        <v>0.8338</v>
      </c>
      <c r="R41" t="str">
        <f>osmotic_coeff!L42</f>
        <v>0.0085</v>
      </c>
    </row>
    <row r="42" spans="1:18" x14ac:dyDescent="0.35">
      <c r="A42">
        <v>41</v>
      </c>
      <c r="B42" t="s">
        <v>593</v>
      </c>
      <c r="E42">
        <v>25</v>
      </c>
      <c r="F42">
        <v>1</v>
      </c>
      <c r="G42" t="str">
        <f>_xlfn.CONCAT(osmotic_coeff!A43,"-",osmotic_coeff!E43,"-",osmotic_coeff!F43)</f>
        <v>PAR/ENG1998-Na2SiO3-NaOH</v>
      </c>
      <c r="H42">
        <v>1</v>
      </c>
      <c r="I42">
        <v>1000</v>
      </c>
      <c r="J42" t="s">
        <v>551</v>
      </c>
      <c r="K42" t="str">
        <f>osmotic_coeff!I43</f>
        <v>1.0181</v>
      </c>
      <c r="L42" t="s">
        <v>552</v>
      </c>
      <c r="M42" t="str">
        <f>osmotic_coeff!H43</f>
        <v>1.0181</v>
      </c>
      <c r="N42" t="s">
        <v>552</v>
      </c>
      <c r="O42">
        <v>1</v>
      </c>
      <c r="P42" t="s">
        <v>551</v>
      </c>
      <c r="Q42" t="str">
        <f>osmotic_coeff!K43</f>
        <v>0.8412</v>
      </c>
      <c r="R42" t="str">
        <f>osmotic_coeff!L43</f>
        <v>0.0085</v>
      </c>
    </row>
    <row r="43" spans="1:18" x14ac:dyDescent="0.35">
      <c r="A43">
        <v>42</v>
      </c>
      <c r="B43" t="s">
        <v>594</v>
      </c>
      <c r="E43">
        <v>25</v>
      </c>
      <c r="F43">
        <v>1</v>
      </c>
      <c r="G43" t="str">
        <f>_xlfn.CONCAT(osmotic_coeff!A44,"-",osmotic_coeff!E44,"-",osmotic_coeff!F44)</f>
        <v>PAR/ENG1998-Na2SiO3-NaOH</v>
      </c>
      <c r="H43">
        <v>1</v>
      </c>
      <c r="I43">
        <v>1000</v>
      </c>
      <c r="J43" t="s">
        <v>551</v>
      </c>
      <c r="K43" t="str">
        <f>osmotic_coeff!I44</f>
        <v>1.4954</v>
      </c>
      <c r="L43" t="s">
        <v>552</v>
      </c>
      <c r="M43" t="str">
        <f>osmotic_coeff!H44</f>
        <v>1.4954</v>
      </c>
      <c r="N43" t="s">
        <v>552</v>
      </c>
      <c r="O43">
        <v>1</v>
      </c>
      <c r="P43" t="s">
        <v>551</v>
      </c>
      <c r="Q43" t="str">
        <f>osmotic_coeff!K44</f>
        <v>0.9027</v>
      </c>
      <c r="R43" t="str">
        <f>osmotic_coeff!L44</f>
        <v>0.0085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862"/>
  <sheetViews>
    <sheetView zoomScaleNormal="100" workbookViewId="0">
      <pane ySplit="3" topLeftCell="A42" activePane="bottomLeft" state="frozen"/>
      <selection pane="bottomLeft" activeCell="A168" sqref="A168"/>
    </sheetView>
  </sheetViews>
  <sheetFormatPr defaultColWidth="8.54296875" defaultRowHeight="14.5" x14ac:dyDescent="0.35"/>
  <cols>
    <col min="1" max="1" width="14.08984375" customWidth="1"/>
    <col min="2" max="2" width="11.6328125" customWidth="1"/>
    <col min="4" max="4" width="11.08984375" customWidth="1"/>
    <col min="5" max="7" width="12" customWidth="1"/>
    <col min="8" max="10" width="21.81640625" customWidth="1"/>
    <col min="15" max="15" width="23.26953125" customWidth="1"/>
    <col min="16" max="16" width="6" customWidth="1"/>
    <col min="17" max="17" width="28.7265625" customWidth="1"/>
    <col min="19" max="19" width="23.1796875" customWidth="1"/>
  </cols>
  <sheetData>
    <row r="1" spans="1:34" s="4" customFormat="1" ht="20" customHeight="1" x14ac:dyDescent="0.35">
      <c r="A1" s="4" t="s">
        <v>14</v>
      </c>
      <c r="B1" s="4" t="s">
        <v>289</v>
      </c>
      <c r="C1" s="5" t="s">
        <v>20</v>
      </c>
      <c r="D1" s="5" t="s">
        <v>18</v>
      </c>
      <c r="E1" s="19" t="s">
        <v>152</v>
      </c>
      <c r="F1" s="19" t="s">
        <v>153</v>
      </c>
      <c r="G1" s="19" t="s">
        <v>154</v>
      </c>
      <c r="H1" s="19" t="s">
        <v>155</v>
      </c>
      <c r="I1" s="19" t="s">
        <v>156</v>
      </c>
      <c r="J1" s="19" t="s">
        <v>157</v>
      </c>
      <c r="K1" s="4" t="s">
        <v>290</v>
      </c>
      <c r="L1" s="4" t="s">
        <v>291</v>
      </c>
      <c r="M1" s="4" t="s">
        <v>292</v>
      </c>
      <c r="N1" s="4" t="s">
        <v>293</v>
      </c>
      <c r="O1" s="4" t="s">
        <v>402</v>
      </c>
      <c r="S1" s="4" t="s">
        <v>403</v>
      </c>
      <c r="W1" s="4" t="s">
        <v>294</v>
      </c>
      <c r="Z1" s="4" t="str">
        <f>H1</f>
        <v>electr1_concentration</v>
      </c>
      <c r="AB1" s="4" t="s">
        <v>402</v>
      </c>
      <c r="AC1" s="4" t="s">
        <v>403</v>
      </c>
      <c r="AH1" s="4" t="s">
        <v>404</v>
      </c>
    </row>
    <row r="2" spans="1:34" s="7" customFormat="1" ht="15" customHeight="1" x14ac:dyDescent="0.3">
      <c r="C2" s="8" t="s">
        <v>6</v>
      </c>
      <c r="D2" s="8"/>
      <c r="E2" s="21"/>
      <c r="F2" s="21"/>
      <c r="G2" s="21"/>
      <c r="H2" s="23" t="s">
        <v>163</v>
      </c>
      <c r="I2" s="23" t="s">
        <v>163</v>
      </c>
      <c r="J2" s="23" t="s">
        <v>163</v>
      </c>
      <c r="K2" s="23" t="s">
        <v>163</v>
      </c>
      <c r="L2" s="23" t="s">
        <v>163</v>
      </c>
      <c r="M2" s="23" t="s">
        <v>163</v>
      </c>
      <c r="N2" s="23" t="s">
        <v>163</v>
      </c>
      <c r="O2" s="29" t="s">
        <v>405</v>
      </c>
      <c r="P2" s="23"/>
      <c r="Q2" s="30" t="s">
        <v>406</v>
      </c>
      <c r="R2" s="23"/>
      <c r="S2" s="31" t="s">
        <v>407</v>
      </c>
      <c r="T2" s="23"/>
      <c r="U2" s="31" t="s">
        <v>408</v>
      </c>
      <c r="V2" s="23"/>
      <c r="Z2" s="7" t="s">
        <v>409</v>
      </c>
      <c r="AA2" s="7" t="s">
        <v>659</v>
      </c>
      <c r="AB2" s="7" t="s">
        <v>409</v>
      </c>
      <c r="AC2" s="7" t="s">
        <v>409</v>
      </c>
      <c r="AH2" s="7" t="s">
        <v>411</v>
      </c>
    </row>
    <row r="3" spans="1:34" s="28" customFormat="1" ht="20" customHeight="1" x14ac:dyDescent="0.35">
      <c r="A3" s="24"/>
      <c r="B3" s="24"/>
      <c r="C3" s="25"/>
      <c r="D3" s="25"/>
      <c r="E3" s="25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34" hidden="1" x14ac:dyDescent="0.35">
      <c r="A4" t="str">
        <f>references!B$4</f>
        <v>MAR/WAR1980</v>
      </c>
      <c r="B4">
        <v>1</v>
      </c>
      <c r="C4">
        <f>references_description!C$4</f>
        <v>25</v>
      </c>
      <c r="D4" t="str">
        <f>references_description!F$4</f>
        <v>SiO2(am)</v>
      </c>
      <c r="E4" t="str">
        <f>references_description!G$4</f>
        <v>NaCl</v>
      </c>
      <c r="H4">
        <v>0</v>
      </c>
      <c r="K4">
        <v>2.2079999999999999E-3</v>
      </c>
      <c r="W4" t="s">
        <v>295</v>
      </c>
    </row>
    <row r="5" spans="1:34" hidden="1" x14ac:dyDescent="0.35">
      <c r="A5" t="str">
        <f>references!B$4</f>
        <v>MAR/WAR1980</v>
      </c>
      <c r="B5">
        <v>2</v>
      </c>
      <c r="C5">
        <f>references_description!C$4</f>
        <v>25</v>
      </c>
      <c r="D5" t="str">
        <f>references_description!F$4</f>
        <v>SiO2(am)</v>
      </c>
      <c r="E5" t="str">
        <f>references_description!G$4</f>
        <v>NaCl</v>
      </c>
      <c r="H5">
        <v>0.51</v>
      </c>
      <c r="K5">
        <v>1.9599999999999999E-3</v>
      </c>
    </row>
    <row r="6" spans="1:34" hidden="1" x14ac:dyDescent="0.35">
      <c r="A6" t="str">
        <f>references!B$4</f>
        <v>MAR/WAR1980</v>
      </c>
      <c r="B6">
        <v>3</v>
      </c>
      <c r="C6">
        <f>references_description!C$4</f>
        <v>25</v>
      </c>
      <c r="D6" t="str">
        <f>references_description!F$4</f>
        <v>SiO2(am)</v>
      </c>
      <c r="E6" t="str">
        <f>references_description!G$4</f>
        <v>NaCl</v>
      </c>
      <c r="H6">
        <v>1.02</v>
      </c>
      <c r="K6">
        <v>1.7600000000000001E-3</v>
      </c>
    </row>
    <row r="7" spans="1:34" hidden="1" x14ac:dyDescent="0.35">
      <c r="A7" t="str">
        <f>references!B$4</f>
        <v>MAR/WAR1980</v>
      </c>
      <c r="B7">
        <v>4</v>
      </c>
      <c r="C7">
        <f>references_description!C$4</f>
        <v>25</v>
      </c>
      <c r="D7" t="str">
        <f>references_description!F$4</f>
        <v>SiO2(am)</v>
      </c>
      <c r="E7" t="str">
        <f>references_description!G$4</f>
        <v>NaCl</v>
      </c>
      <c r="H7">
        <v>1.55</v>
      </c>
      <c r="K7">
        <v>1.6000000000000001E-3</v>
      </c>
    </row>
    <row r="8" spans="1:34" hidden="1" x14ac:dyDescent="0.35">
      <c r="A8" t="str">
        <f>references!B$4</f>
        <v>MAR/WAR1980</v>
      </c>
      <c r="B8">
        <v>5</v>
      </c>
      <c r="C8">
        <f>references_description!C$4</f>
        <v>25</v>
      </c>
      <c r="D8" t="str">
        <f>references_description!F$4</f>
        <v>SiO2(am)</v>
      </c>
      <c r="E8" t="str">
        <f>references_description!G$4</f>
        <v>NaCl</v>
      </c>
      <c r="H8">
        <v>2.09</v>
      </c>
      <c r="K8">
        <v>1.4400000000000001E-3</v>
      </c>
    </row>
    <row r="9" spans="1:34" hidden="1" x14ac:dyDescent="0.35">
      <c r="A9" t="str">
        <f>references!B$4</f>
        <v>MAR/WAR1980</v>
      </c>
      <c r="B9">
        <v>6</v>
      </c>
      <c r="C9">
        <f>references_description!C$4</f>
        <v>25</v>
      </c>
      <c r="D9" t="str">
        <f>references_description!F$4</f>
        <v>SiO2(am)</v>
      </c>
      <c r="E9" t="str">
        <f>references_description!G$4</f>
        <v>NaCl</v>
      </c>
      <c r="H9">
        <v>2.64</v>
      </c>
      <c r="K9">
        <v>1.2999999999999999E-3</v>
      </c>
    </row>
    <row r="10" spans="1:34" hidden="1" x14ac:dyDescent="0.35">
      <c r="A10" t="str">
        <f>references!B$4</f>
        <v>MAR/WAR1980</v>
      </c>
      <c r="B10">
        <v>7</v>
      </c>
      <c r="C10">
        <f>references_description!C$4</f>
        <v>25</v>
      </c>
      <c r="D10" t="str">
        <f>references_description!F$4</f>
        <v>SiO2(am)</v>
      </c>
      <c r="E10" t="str">
        <f>references_description!G$4</f>
        <v>NaCl</v>
      </c>
      <c r="H10">
        <v>3.2</v>
      </c>
      <c r="K10">
        <v>1.1800000000000001E-3</v>
      </c>
    </row>
    <row r="11" spans="1:34" hidden="1" x14ac:dyDescent="0.35">
      <c r="A11" t="str">
        <f>references!B$4</f>
        <v>MAR/WAR1980</v>
      </c>
      <c r="B11">
        <v>8</v>
      </c>
      <c r="C11">
        <f>references_description!C$4</f>
        <v>25</v>
      </c>
      <c r="D11" t="str">
        <f>references_description!F$4</f>
        <v>SiO2(am)</v>
      </c>
      <c r="E11" t="str">
        <f>references_description!G$4</f>
        <v>NaCl</v>
      </c>
      <c r="H11">
        <v>3.78</v>
      </c>
      <c r="K11">
        <v>1.07E-3</v>
      </c>
    </row>
    <row r="12" spans="1:34" hidden="1" x14ac:dyDescent="0.35">
      <c r="A12" t="str">
        <f>references!B$4</f>
        <v>MAR/WAR1980</v>
      </c>
      <c r="B12">
        <v>9</v>
      </c>
      <c r="C12">
        <f>references_description!C$4</f>
        <v>25</v>
      </c>
      <c r="D12" t="str">
        <f>references_description!F$4</f>
        <v>SiO2(am)</v>
      </c>
      <c r="E12" t="str">
        <f>references_description!G$4</f>
        <v>NaCl</v>
      </c>
      <c r="H12">
        <v>4.37</v>
      </c>
      <c r="K12">
        <v>9.4200000000000002E-4</v>
      </c>
    </row>
    <row r="13" spans="1:34" hidden="1" x14ac:dyDescent="0.35">
      <c r="A13" t="str">
        <f>references!B$4</f>
        <v>MAR/WAR1980</v>
      </c>
      <c r="B13">
        <v>10</v>
      </c>
      <c r="C13">
        <f>references_description!C$4</f>
        <v>25</v>
      </c>
      <c r="D13" t="str">
        <f>references_description!F$4</f>
        <v>SiO2(am)</v>
      </c>
      <c r="E13" t="str">
        <f>references_description!G$4</f>
        <v>NaCl</v>
      </c>
      <c r="H13">
        <v>4.9800000000000004</v>
      </c>
      <c r="K13">
        <v>8.4999999999999995E-4</v>
      </c>
    </row>
    <row r="14" spans="1:34" hidden="1" x14ac:dyDescent="0.35">
      <c r="A14" t="str">
        <f>references!B$4</f>
        <v>MAR/WAR1980</v>
      </c>
      <c r="B14">
        <v>11</v>
      </c>
      <c r="C14">
        <f>references_description!C$4</f>
        <v>25</v>
      </c>
      <c r="D14" t="str">
        <f>references_description!F$4</f>
        <v>SiO2(am)</v>
      </c>
      <c r="E14" t="str">
        <f>references_description!G$4</f>
        <v>NaCl</v>
      </c>
      <c r="H14">
        <v>5.61</v>
      </c>
      <c r="K14">
        <v>7.6499999999999995E-4</v>
      </c>
    </row>
    <row r="15" spans="1:34" hidden="1" x14ac:dyDescent="0.35">
      <c r="A15" t="str">
        <f>references!B$4</f>
        <v>MAR/WAR1980</v>
      </c>
      <c r="B15">
        <v>12</v>
      </c>
      <c r="C15">
        <f>references_description!C$4</f>
        <v>25</v>
      </c>
      <c r="D15" t="str">
        <f>references_description!F$4</f>
        <v>SiO2(am)</v>
      </c>
      <c r="E15" t="str">
        <f>references_description!G$4</f>
        <v>NaCl</v>
      </c>
      <c r="H15">
        <v>6.14</v>
      </c>
      <c r="K15">
        <v>6.7599999999999995E-4</v>
      </c>
      <c r="W15" t="s">
        <v>296</v>
      </c>
    </row>
    <row r="16" spans="1:34" hidden="1" x14ac:dyDescent="0.35">
      <c r="A16" t="str">
        <f>references!B$4</f>
        <v>MAR/WAR1980</v>
      </c>
      <c r="B16">
        <v>1</v>
      </c>
      <c r="C16">
        <f>references_description!C$4</f>
        <v>25</v>
      </c>
      <c r="D16" t="str">
        <f>references_description!F$4</f>
        <v>SiO2(am)</v>
      </c>
      <c r="E16" t="str">
        <f>references_description!G$5</f>
        <v>KCl</v>
      </c>
      <c r="H16">
        <v>0</v>
      </c>
      <c r="K16">
        <v>2.2200000000000002E-3</v>
      </c>
    </row>
    <row r="17" spans="1:23" hidden="1" x14ac:dyDescent="0.35">
      <c r="A17" t="str">
        <f>references!B$4</f>
        <v>MAR/WAR1980</v>
      </c>
      <c r="B17">
        <v>2</v>
      </c>
      <c r="C17">
        <f>references_description!C$4</f>
        <v>25</v>
      </c>
      <c r="D17" t="str">
        <f>references_description!F$4</f>
        <v>SiO2(am)</v>
      </c>
      <c r="E17" t="str">
        <f>references_description!G$5</f>
        <v>KCl</v>
      </c>
      <c r="H17">
        <v>0.35</v>
      </c>
      <c r="K17">
        <v>1.99E-3</v>
      </c>
    </row>
    <row r="18" spans="1:23" hidden="1" x14ac:dyDescent="0.35">
      <c r="A18" t="str">
        <f>references!B$4</f>
        <v>MAR/WAR1980</v>
      </c>
      <c r="B18">
        <v>3</v>
      </c>
      <c r="C18">
        <f>references_description!C$4</f>
        <v>25</v>
      </c>
      <c r="D18" t="str">
        <f>references_description!F$4</f>
        <v>SiO2(am)</v>
      </c>
      <c r="E18" t="str">
        <f>references_description!G$5</f>
        <v>KCl</v>
      </c>
      <c r="H18">
        <v>0.72</v>
      </c>
      <c r="K18">
        <v>1.9300000000000001E-3</v>
      </c>
    </row>
    <row r="19" spans="1:23" hidden="1" x14ac:dyDescent="0.35">
      <c r="A19" t="str">
        <f>references!B$4</f>
        <v>MAR/WAR1980</v>
      </c>
      <c r="B19">
        <v>4</v>
      </c>
      <c r="C19">
        <f>references_description!C$4</f>
        <v>25</v>
      </c>
      <c r="D19" t="str">
        <f>references_description!F$4</f>
        <v>SiO2(am)</v>
      </c>
      <c r="E19" t="str">
        <f>references_description!G$5</f>
        <v>KCl</v>
      </c>
      <c r="H19">
        <v>1.0900000000000001</v>
      </c>
      <c r="K19">
        <v>1.8799999999999999E-3</v>
      </c>
    </row>
    <row r="20" spans="1:23" hidden="1" x14ac:dyDescent="0.35">
      <c r="A20" t="str">
        <f>references!B$4</f>
        <v>MAR/WAR1980</v>
      </c>
      <c r="B20">
        <v>5</v>
      </c>
      <c r="C20">
        <f>references_description!C$4</f>
        <v>25</v>
      </c>
      <c r="D20" t="str">
        <f>references_description!F$4</f>
        <v>SiO2(am)</v>
      </c>
      <c r="E20" t="str">
        <f>references_description!G$5</f>
        <v>KCl</v>
      </c>
      <c r="H20">
        <v>1.46</v>
      </c>
      <c r="K20">
        <v>1.8799999999999999E-3</v>
      </c>
    </row>
    <row r="21" spans="1:23" hidden="1" x14ac:dyDescent="0.35">
      <c r="A21" t="str">
        <f>references!B$4</f>
        <v>MAR/WAR1980</v>
      </c>
      <c r="B21">
        <v>6</v>
      </c>
      <c r="C21">
        <f>references_description!C$4</f>
        <v>25</v>
      </c>
      <c r="D21" t="str">
        <f>references_description!F$4</f>
        <v>SiO2(am)</v>
      </c>
      <c r="E21" t="str">
        <f>references_description!G$5</f>
        <v>KCl</v>
      </c>
      <c r="H21">
        <v>1.85</v>
      </c>
      <c r="K21">
        <v>1.8600000000000001E-3</v>
      </c>
    </row>
    <row r="22" spans="1:23" hidden="1" x14ac:dyDescent="0.35">
      <c r="A22" t="str">
        <f>references!B$4</f>
        <v>MAR/WAR1980</v>
      </c>
      <c r="B22">
        <v>7</v>
      </c>
      <c r="C22">
        <f>references_description!C$4</f>
        <v>25</v>
      </c>
      <c r="D22" t="str">
        <f>references_description!F$4</f>
        <v>SiO2(am)</v>
      </c>
      <c r="E22" t="str">
        <f>references_description!G$5</f>
        <v>KCl</v>
      </c>
      <c r="H22">
        <v>2.25</v>
      </c>
      <c r="K22">
        <v>1.81E-3</v>
      </c>
    </row>
    <row r="23" spans="1:23" hidden="1" x14ac:dyDescent="0.35">
      <c r="A23" t="str">
        <f>references!B$4</f>
        <v>MAR/WAR1980</v>
      </c>
      <c r="B23">
        <v>8</v>
      </c>
      <c r="C23">
        <f>references_description!C$4</f>
        <v>25</v>
      </c>
      <c r="D23" t="str">
        <f>references_description!F$4</f>
        <v>SiO2(am)</v>
      </c>
      <c r="E23" t="str">
        <f>references_description!G$5</f>
        <v>KCl</v>
      </c>
      <c r="H23">
        <v>2.66</v>
      </c>
      <c r="K23">
        <v>1.7700000000000001E-3</v>
      </c>
    </row>
    <row r="24" spans="1:23" hidden="1" x14ac:dyDescent="0.35">
      <c r="A24" t="str">
        <f>references!B$4</f>
        <v>MAR/WAR1980</v>
      </c>
      <c r="B24">
        <v>9</v>
      </c>
      <c r="C24">
        <f>references_description!C$4</f>
        <v>25</v>
      </c>
      <c r="D24" t="str">
        <f>references_description!F$4</f>
        <v>SiO2(am)</v>
      </c>
      <c r="E24" t="str">
        <f>references_description!G$5</f>
        <v>KCl</v>
      </c>
      <c r="H24">
        <v>3.07</v>
      </c>
      <c r="K24">
        <v>1.7099999999999999E-3</v>
      </c>
    </row>
    <row r="25" spans="1:23" hidden="1" x14ac:dyDescent="0.35">
      <c r="A25" t="str">
        <f>references!B$4</f>
        <v>MAR/WAR1980</v>
      </c>
      <c r="B25">
        <v>10</v>
      </c>
      <c r="C25">
        <f>references_description!C$4</f>
        <v>25</v>
      </c>
      <c r="D25" t="str">
        <f>references_description!F$4</f>
        <v>SiO2(am)</v>
      </c>
      <c r="E25" t="str">
        <f>references_description!G$5</f>
        <v>KCl</v>
      </c>
      <c r="H25">
        <v>3.5</v>
      </c>
      <c r="K25">
        <v>1.6900000000000001E-3</v>
      </c>
    </row>
    <row r="26" spans="1:23" hidden="1" x14ac:dyDescent="0.35">
      <c r="A26" t="str">
        <f>references!B$4</f>
        <v>MAR/WAR1980</v>
      </c>
      <c r="B26">
        <v>11</v>
      </c>
      <c r="C26">
        <f>references_description!C$4</f>
        <v>25</v>
      </c>
      <c r="D26" t="str">
        <f>references_description!F$4</f>
        <v>SiO2(am)</v>
      </c>
      <c r="E26" t="str">
        <f>references_description!G$5</f>
        <v>KCl</v>
      </c>
      <c r="H26">
        <v>3.94</v>
      </c>
      <c r="K26">
        <v>1.6800000000000001E-3</v>
      </c>
    </row>
    <row r="27" spans="1:23" hidden="1" x14ac:dyDescent="0.35">
      <c r="A27" t="str">
        <f>references!B$4</f>
        <v>MAR/WAR1980</v>
      </c>
      <c r="B27">
        <v>12</v>
      </c>
      <c r="C27">
        <f>references_description!C$4</f>
        <v>25</v>
      </c>
      <c r="D27" t="str">
        <f>references_description!F$4</f>
        <v>SiO2(am)</v>
      </c>
      <c r="E27" t="str">
        <f>references_description!G$5</f>
        <v>KCl</v>
      </c>
      <c r="H27">
        <v>4.8099999999999996</v>
      </c>
      <c r="K27">
        <v>1.6199999999999999E-3</v>
      </c>
      <c r="W27" t="s">
        <v>296</v>
      </c>
    </row>
    <row r="28" spans="1:23" hidden="1" x14ac:dyDescent="0.35">
      <c r="A28" t="str">
        <f>references!B$4</f>
        <v>MAR/WAR1980</v>
      </c>
      <c r="B28">
        <v>1</v>
      </c>
      <c r="C28">
        <f>references_description!C$4</f>
        <v>25</v>
      </c>
      <c r="D28" t="str">
        <f>references_description!F$4</f>
        <v>SiO2(am)</v>
      </c>
      <c r="E28" t="str">
        <f>references_description!G$6</f>
        <v>LiCl</v>
      </c>
      <c r="H28">
        <v>0</v>
      </c>
      <c r="K28">
        <v>2.1199999999999999E-3</v>
      </c>
    </row>
    <row r="29" spans="1:23" hidden="1" x14ac:dyDescent="0.35">
      <c r="A29" t="str">
        <f>references!B$4</f>
        <v>MAR/WAR1980</v>
      </c>
      <c r="B29">
        <v>2</v>
      </c>
      <c r="C29">
        <f>references_description!C$4</f>
        <v>25</v>
      </c>
      <c r="D29" t="str">
        <f>references_description!F$4</f>
        <v>SiO2(am)</v>
      </c>
      <c r="E29" t="str">
        <f>references_description!G$6</f>
        <v>LiCl</v>
      </c>
      <c r="H29">
        <v>0.51</v>
      </c>
      <c r="K29">
        <v>1.81E-3</v>
      </c>
    </row>
    <row r="30" spans="1:23" hidden="1" x14ac:dyDescent="0.35">
      <c r="A30" t="str">
        <f>references!B$4</f>
        <v>MAR/WAR1980</v>
      </c>
      <c r="B30">
        <v>3</v>
      </c>
      <c r="C30">
        <f>references_description!C$4</f>
        <v>25</v>
      </c>
      <c r="D30" t="str">
        <f>references_description!F$4</f>
        <v>SiO2(am)</v>
      </c>
      <c r="E30" t="str">
        <f>references_description!G$6</f>
        <v>LiCl</v>
      </c>
      <c r="H30">
        <v>1.02</v>
      </c>
      <c r="K30">
        <v>1.5200000000000001E-3</v>
      </c>
    </row>
    <row r="31" spans="1:23" hidden="1" x14ac:dyDescent="0.35">
      <c r="A31" t="str">
        <f>references!B$4</f>
        <v>MAR/WAR1980</v>
      </c>
      <c r="B31">
        <v>4</v>
      </c>
      <c r="C31">
        <f>references_description!C$4</f>
        <v>25</v>
      </c>
      <c r="D31" t="str">
        <f>references_description!F$4</f>
        <v>SiO2(am)</v>
      </c>
      <c r="E31" t="str">
        <f>references_description!G$6</f>
        <v>LiCl</v>
      </c>
      <c r="H31">
        <v>1.55</v>
      </c>
      <c r="K31">
        <v>1.33E-3</v>
      </c>
    </row>
    <row r="32" spans="1:23" hidden="1" x14ac:dyDescent="0.35">
      <c r="A32" t="str">
        <f>references!B$4</f>
        <v>MAR/WAR1980</v>
      </c>
      <c r="B32">
        <v>5</v>
      </c>
      <c r="C32">
        <f>references_description!C$4</f>
        <v>25</v>
      </c>
      <c r="D32" t="str">
        <f>references_description!F$4</f>
        <v>SiO2(am)</v>
      </c>
      <c r="E32" t="str">
        <f>references_description!G$6</f>
        <v>LiCl</v>
      </c>
      <c r="H32">
        <v>2.09</v>
      </c>
      <c r="K32">
        <v>1.1000000000000001E-3</v>
      </c>
    </row>
    <row r="33" spans="1:34" hidden="1" x14ac:dyDescent="0.35">
      <c r="A33" t="str">
        <f>references!B$4</f>
        <v>MAR/WAR1980</v>
      </c>
      <c r="B33">
        <v>6</v>
      </c>
      <c r="C33">
        <f>references_description!C$4</f>
        <v>25</v>
      </c>
      <c r="D33" t="str">
        <f>references_description!F$4</f>
        <v>SiO2(am)</v>
      </c>
      <c r="E33" t="str">
        <f>references_description!G$6</f>
        <v>LiCl</v>
      </c>
      <c r="H33">
        <v>2.63</v>
      </c>
      <c r="K33">
        <v>9.3300000000000002E-4</v>
      </c>
    </row>
    <row r="34" spans="1:34" hidden="1" x14ac:dyDescent="0.35">
      <c r="A34" t="str">
        <f>references!B$4</f>
        <v>MAR/WAR1980</v>
      </c>
      <c r="B34">
        <v>7</v>
      </c>
      <c r="C34">
        <f>references_description!C$4</f>
        <v>25</v>
      </c>
      <c r="D34" t="str">
        <f>references_description!F$4</f>
        <v>SiO2(am)</v>
      </c>
      <c r="E34" t="str">
        <f>references_description!G$6</f>
        <v>LiCl</v>
      </c>
      <c r="H34">
        <v>3.2</v>
      </c>
      <c r="K34">
        <v>7.94E-4</v>
      </c>
    </row>
    <row r="35" spans="1:34" hidden="1" x14ac:dyDescent="0.35">
      <c r="A35" t="str">
        <f>references!B$4</f>
        <v>MAR/WAR1980</v>
      </c>
      <c r="B35">
        <v>8</v>
      </c>
      <c r="C35">
        <f>references_description!C$4</f>
        <v>25</v>
      </c>
      <c r="D35" t="str">
        <f>references_description!F$4</f>
        <v>SiO2(am)</v>
      </c>
      <c r="E35" t="str">
        <f>references_description!G$6</f>
        <v>LiCl</v>
      </c>
      <c r="H35">
        <v>4.3600000000000003</v>
      </c>
      <c r="K35">
        <v>5.6899999999999995E-4</v>
      </c>
    </row>
    <row r="36" spans="1:34" hidden="1" x14ac:dyDescent="0.35">
      <c r="A36" t="str">
        <f>references!B$4</f>
        <v>MAR/WAR1980</v>
      </c>
      <c r="B36">
        <v>9</v>
      </c>
      <c r="C36">
        <f>references_description!C$4</f>
        <v>25</v>
      </c>
      <c r="D36" t="str">
        <f>references_description!F$4</f>
        <v>SiO2(am)</v>
      </c>
      <c r="E36" t="str">
        <f>references_description!G$6</f>
        <v>LiCl</v>
      </c>
      <c r="H36">
        <v>6.86</v>
      </c>
      <c r="K36">
        <v>2.7E-4</v>
      </c>
    </row>
    <row r="37" spans="1:34" hidden="1" x14ac:dyDescent="0.35">
      <c r="A37" t="str">
        <f>references!B$4</f>
        <v>MAR/WAR1980</v>
      </c>
      <c r="B37">
        <v>10</v>
      </c>
      <c r="C37">
        <f>references_description!C$4</f>
        <v>25</v>
      </c>
      <c r="D37" t="str">
        <f>references_description!F$4</f>
        <v>SiO2(am)</v>
      </c>
      <c r="E37" t="str">
        <f>references_description!G$6</f>
        <v>LiCl</v>
      </c>
      <c r="H37">
        <v>8.1999999999999993</v>
      </c>
      <c r="K37">
        <v>2.03E-4</v>
      </c>
    </row>
    <row r="38" spans="1:34" hidden="1" x14ac:dyDescent="0.35">
      <c r="A38" t="str">
        <f>references!B$4</f>
        <v>MAR/WAR1980</v>
      </c>
      <c r="B38">
        <v>11</v>
      </c>
      <c r="C38">
        <f>references_description!C$4</f>
        <v>25</v>
      </c>
      <c r="D38" t="str">
        <f>references_description!F$4</f>
        <v>SiO2(am)</v>
      </c>
      <c r="E38" t="str">
        <f>references_description!G$6</f>
        <v>LiCl</v>
      </c>
      <c r="H38">
        <v>9.6199999999999992</v>
      </c>
      <c r="K38">
        <v>1.2899999999999999E-4</v>
      </c>
    </row>
    <row r="39" spans="1:34" hidden="1" x14ac:dyDescent="0.35">
      <c r="A39" t="str">
        <f>references!B$4</f>
        <v>MAR/WAR1980</v>
      </c>
      <c r="B39">
        <v>12</v>
      </c>
      <c r="C39">
        <f>references_description!C$4</f>
        <v>25</v>
      </c>
      <c r="D39" t="str">
        <f>references_description!F$4</f>
        <v>SiO2(am)</v>
      </c>
      <c r="E39" t="str">
        <f>references_description!G$6</f>
        <v>LiCl</v>
      </c>
      <c r="H39">
        <v>11.11</v>
      </c>
      <c r="K39">
        <v>1.11E-4</v>
      </c>
    </row>
    <row r="40" spans="1:34" hidden="1" x14ac:dyDescent="0.35">
      <c r="A40" t="str">
        <f>references!B$4</f>
        <v>MAR/WAR1980</v>
      </c>
      <c r="B40">
        <v>13</v>
      </c>
      <c r="C40">
        <f>references_description!C$4</f>
        <v>25</v>
      </c>
      <c r="D40" t="str">
        <f>references_description!F$4</f>
        <v>SiO2(am)</v>
      </c>
      <c r="E40" t="str">
        <f>references_description!G$6</f>
        <v>LiCl</v>
      </c>
      <c r="H40">
        <v>12.68</v>
      </c>
      <c r="K40">
        <v>8.5000000000000006E-5</v>
      </c>
    </row>
    <row r="41" spans="1:34" hidden="1" x14ac:dyDescent="0.35">
      <c r="A41" t="str">
        <f>references!B$4</f>
        <v>MAR/WAR1980</v>
      </c>
      <c r="B41">
        <v>14</v>
      </c>
      <c r="C41">
        <f>references_description!C$4</f>
        <v>25</v>
      </c>
      <c r="D41" t="str">
        <f>references_description!F$4</f>
        <v>SiO2(am)</v>
      </c>
      <c r="E41" t="str">
        <f>references_description!G$6</f>
        <v>LiCl</v>
      </c>
      <c r="H41">
        <v>19.190000000000001</v>
      </c>
      <c r="K41">
        <v>5.8E-5</v>
      </c>
    </row>
    <row r="42" spans="1:34" x14ac:dyDescent="0.35">
      <c r="A42" s="32" t="str">
        <f>references!B$21</f>
        <v>SJO/HAG1983</v>
      </c>
      <c r="B42">
        <v>1</v>
      </c>
      <c r="C42">
        <v>25</v>
      </c>
      <c r="E42" t="s">
        <v>122</v>
      </c>
      <c r="H42">
        <v>5.0189999999999999E-2</v>
      </c>
      <c r="O42" s="33">
        <f t="shared" ref="O42:O47" si="0">AB42+(1+1-1)*AA42</f>
        <v>9.6523528086539621</v>
      </c>
      <c r="P42">
        <v>5.0000000000000001E-3</v>
      </c>
      <c r="Q42" s="33">
        <f>13.805-O42+AA42</f>
        <v>4.1509999999999998</v>
      </c>
      <c r="R42">
        <f>P42+0.01</f>
        <v>1.4999999999999999E-2</v>
      </c>
      <c r="S42" s="33">
        <f t="shared" ref="S42:S47" si="1">AC42+(2+1-1)*AA42</f>
        <v>22.736705617307923</v>
      </c>
      <c r="T42">
        <v>0.06</v>
      </c>
      <c r="U42" s="33">
        <f>2*13.805-S42+2*AA42</f>
        <v>4.87</v>
      </c>
      <c r="V42">
        <f>T42+0.01</f>
        <v>6.9999999999999993E-2</v>
      </c>
      <c r="W42" t="s">
        <v>412</v>
      </c>
      <c r="Z42">
        <v>0.05</v>
      </c>
      <c r="AA42">
        <f t="shared" ref="AA42:AA47" si="2">LOG10(Z42/H42)</f>
        <v>-1.6471913460380937E-3</v>
      </c>
      <c r="AB42">
        <v>9.6539999999999999</v>
      </c>
      <c r="AC42">
        <v>22.74</v>
      </c>
      <c r="AF42" s="34"/>
      <c r="AG42" s="34"/>
      <c r="AH42" s="34"/>
    </row>
    <row r="43" spans="1:34" x14ac:dyDescent="0.35">
      <c r="A43" s="32" t="str">
        <f>references!B$21</f>
        <v>SJO/HAG1983</v>
      </c>
      <c r="B43">
        <v>1</v>
      </c>
      <c r="C43">
        <v>25</v>
      </c>
      <c r="E43" t="s">
        <v>122</v>
      </c>
      <c r="H43">
        <v>0.10050000000000001</v>
      </c>
      <c r="O43" s="33">
        <f t="shared" si="0"/>
        <v>9.5848339382434915</v>
      </c>
      <c r="P43">
        <v>0.08</v>
      </c>
      <c r="Q43" s="33">
        <f>13.775-O43+AA43</f>
        <v>4.1880000000000015</v>
      </c>
      <c r="R43">
        <f>P43+0.001</f>
        <v>8.1000000000000003E-2</v>
      </c>
      <c r="S43" s="33">
        <f t="shared" si="1"/>
        <v>22.545667876486984</v>
      </c>
      <c r="T43">
        <v>0.03</v>
      </c>
      <c r="U43" s="33">
        <f>2*13.775-S43+2*AA43</f>
        <v>5.0000000000000009</v>
      </c>
      <c r="V43">
        <f>T43+0.001</f>
        <v>3.1E-2</v>
      </c>
      <c r="Z43">
        <v>0.1</v>
      </c>
      <c r="AA43">
        <f t="shared" si="2"/>
        <v>-2.1660617565076663E-3</v>
      </c>
      <c r="AB43">
        <v>9.5869999999999997</v>
      </c>
      <c r="AC43">
        <v>22.55</v>
      </c>
      <c r="AF43" s="34"/>
      <c r="AG43" s="34"/>
      <c r="AH43" s="34"/>
    </row>
    <row r="44" spans="1:34" x14ac:dyDescent="0.35">
      <c r="A44" s="32" t="str">
        <f>references!B$21</f>
        <v>SJO/HAG1983</v>
      </c>
      <c r="B44">
        <v>1</v>
      </c>
      <c r="C44">
        <v>25</v>
      </c>
      <c r="E44" t="s">
        <v>122</v>
      </c>
      <c r="H44">
        <v>0.20130000000000001</v>
      </c>
      <c r="O44" s="33">
        <f t="shared" si="0"/>
        <v>9.5441862207753267</v>
      </c>
      <c r="P44">
        <v>5.0000000000000001E-3</v>
      </c>
      <c r="Q44" s="33">
        <f>13.749-O44+AA44</f>
        <v>4.2020000000000008</v>
      </c>
      <c r="R44">
        <f>P44+0.008</f>
        <v>1.3000000000000001E-2</v>
      </c>
      <c r="S44" s="33">
        <f t="shared" si="1"/>
        <v>22.384372441550653</v>
      </c>
      <c r="T44">
        <v>0.02</v>
      </c>
      <c r="U44" s="33">
        <f>2*13.749-S44+2*AA44</f>
        <v>5.1080000000000014</v>
      </c>
      <c r="V44">
        <f>T44+0.008</f>
        <v>2.8000000000000001E-2</v>
      </c>
      <c r="Z44">
        <v>0.2</v>
      </c>
      <c r="AA44">
        <f t="shared" si="2"/>
        <v>-2.813779224673311E-3</v>
      </c>
      <c r="AB44">
        <v>9.5470000000000006</v>
      </c>
      <c r="AC44">
        <v>22.39</v>
      </c>
      <c r="AF44" s="34"/>
      <c r="AG44" s="34"/>
      <c r="AH44" s="34"/>
    </row>
    <row r="45" spans="1:34" x14ac:dyDescent="0.35">
      <c r="A45" s="32" t="str">
        <f>references!B$21</f>
        <v>SJO/HAG1983</v>
      </c>
      <c r="B45">
        <v>1</v>
      </c>
      <c r="C45">
        <v>25</v>
      </c>
      <c r="E45" t="s">
        <v>122</v>
      </c>
      <c r="H45">
        <v>0.40400000000000003</v>
      </c>
      <c r="O45" s="33">
        <f t="shared" si="0"/>
        <v>9.4906786262173561</v>
      </c>
      <c r="P45">
        <v>1.0999999999999999E-2</v>
      </c>
      <c r="Q45" s="33">
        <f>13.733-O45+AA45</f>
        <v>4.2380000000000022</v>
      </c>
      <c r="R45">
        <f>P45+0.004</f>
        <v>1.4999999999999999E-2</v>
      </c>
      <c r="S45" s="33">
        <f t="shared" si="1"/>
        <v>22.241357252434714</v>
      </c>
      <c r="T45">
        <v>0.02</v>
      </c>
      <c r="U45" s="33">
        <f>2*13.733-S45+2*AA45</f>
        <v>5.216000000000002</v>
      </c>
      <c r="V45">
        <f>T45+0.004</f>
        <v>2.4E-2</v>
      </c>
      <c r="Z45">
        <v>0.4</v>
      </c>
      <c r="AA45">
        <f t="shared" si="2"/>
        <v>-4.3213737826425782E-3</v>
      </c>
      <c r="AB45">
        <v>9.4949999999999992</v>
      </c>
      <c r="AC45">
        <v>22.25</v>
      </c>
      <c r="AF45" s="34"/>
      <c r="AG45" s="34"/>
      <c r="AH45" s="34"/>
    </row>
    <row r="46" spans="1:34" x14ac:dyDescent="0.35">
      <c r="A46" s="32" t="str">
        <f>references!B$21</f>
        <v>SJO/HAG1983</v>
      </c>
      <c r="B46">
        <v>1</v>
      </c>
      <c r="C46">
        <v>25</v>
      </c>
      <c r="E46" t="s">
        <v>122</v>
      </c>
      <c r="H46">
        <v>0.60819999999999996</v>
      </c>
      <c r="O46" s="33">
        <f t="shared" si="0"/>
        <v>9.4661048345755301</v>
      </c>
      <c r="P46">
        <v>2E-3</v>
      </c>
      <c r="Q46" s="33">
        <f>13.727-O46+AA46</f>
        <v>4.2550000000000008</v>
      </c>
      <c r="R46">
        <f>P46+0.001</f>
        <v>3.0000000000000001E-3</v>
      </c>
      <c r="S46" s="33">
        <f t="shared" si="1"/>
        <v>22.058209669151061</v>
      </c>
      <c r="T46">
        <v>0.01</v>
      </c>
      <c r="U46" s="33">
        <f>2*13.727-S46+2*AA46</f>
        <v>5.3839999999999995</v>
      </c>
      <c r="V46">
        <f>T46+0.001</f>
        <v>1.0999999999999999E-2</v>
      </c>
      <c r="Z46">
        <v>0.6</v>
      </c>
      <c r="AA46">
        <f t="shared" si="2"/>
        <v>-5.8951654244697362E-3</v>
      </c>
      <c r="AB46">
        <v>9.4719999999999995</v>
      </c>
      <c r="AC46">
        <v>22.07</v>
      </c>
    </row>
    <row r="47" spans="1:34" x14ac:dyDescent="0.35">
      <c r="A47" s="32" t="str">
        <f>references!B$21</f>
        <v>SJO/HAG1983</v>
      </c>
      <c r="B47">
        <v>1</v>
      </c>
      <c r="C47">
        <v>25</v>
      </c>
      <c r="E47" t="s">
        <v>122</v>
      </c>
      <c r="H47">
        <v>2.0859999999999999</v>
      </c>
      <c r="O47" s="33">
        <f t="shared" si="0"/>
        <v>9.4417156915734708</v>
      </c>
      <c r="P47">
        <v>8.0000000000000002E-3</v>
      </c>
      <c r="Q47" s="33">
        <f>13.866-O47+AA47</f>
        <v>4.4059999999999979</v>
      </c>
      <c r="R47">
        <f>P47+0.03</f>
        <v>3.7999999999999999E-2</v>
      </c>
      <c r="S47" s="33">
        <f t="shared" si="1"/>
        <v>22.073431383146939</v>
      </c>
      <c r="T47">
        <v>0.05</v>
      </c>
      <c r="U47" s="33">
        <f>2*13.866-S47+2*AA47</f>
        <v>5.6219999999999981</v>
      </c>
      <c r="V47">
        <f>T47+0.03</f>
        <v>0.08</v>
      </c>
      <c r="Z47">
        <v>2</v>
      </c>
      <c r="AA47">
        <f t="shared" si="2"/>
        <v>-1.8284308426530848E-2</v>
      </c>
      <c r="AB47">
        <v>9.4600000000000009</v>
      </c>
      <c r="AC47">
        <v>22.11</v>
      </c>
    </row>
    <row r="49" spans="1:30" x14ac:dyDescent="0.35">
      <c r="A49" s="32" t="str">
        <f>references!B22</f>
        <v>BLI/ING1967</v>
      </c>
      <c r="B49">
        <v>1</v>
      </c>
      <c r="C49">
        <v>25</v>
      </c>
      <c r="E49" t="str">
        <f>references!H22</f>
        <v>NaClO4</v>
      </c>
      <c r="H49">
        <v>0.51319999999999999</v>
      </c>
      <c r="O49" s="33">
        <f>AB49+(1+1-1)*AA49</f>
        <v>9.4486833566331292</v>
      </c>
      <c r="P49" s="33">
        <v>0.02</v>
      </c>
      <c r="Q49" s="33">
        <f>13.73-O49+AA49</f>
        <v>4.2699999999999996</v>
      </c>
      <c r="R49">
        <v>0.02</v>
      </c>
      <c r="S49" s="33"/>
      <c r="W49" t="s">
        <v>409</v>
      </c>
      <c r="Z49">
        <v>0.5</v>
      </c>
      <c r="AA49">
        <f>LOG10(Z49/H49)</f>
        <v>-1.1316643366872098E-2</v>
      </c>
      <c r="AB49" s="33">
        <v>9.4600000000000009</v>
      </c>
      <c r="AD49" s="33"/>
    </row>
    <row r="50" spans="1:30" x14ac:dyDescent="0.35">
      <c r="A50" s="32" t="str">
        <f>references!B23</f>
        <v>ING1959</v>
      </c>
      <c r="B50">
        <v>1</v>
      </c>
      <c r="C50">
        <v>25</v>
      </c>
      <c r="E50" t="str">
        <f>references!H23</f>
        <v>NaCl</v>
      </c>
      <c r="H50">
        <v>0.5</v>
      </c>
      <c r="O50" s="33">
        <v>9.51</v>
      </c>
      <c r="P50" s="33">
        <v>0.05</v>
      </c>
      <c r="Q50" s="33">
        <v>4.29</v>
      </c>
      <c r="R50" s="33">
        <v>0.05</v>
      </c>
      <c r="S50" s="33">
        <v>22.12</v>
      </c>
      <c r="T50" s="33">
        <v>0.15</v>
      </c>
      <c r="U50" s="33">
        <v>5.28</v>
      </c>
      <c r="V50" s="33">
        <v>0.15</v>
      </c>
      <c r="W50" t="s">
        <v>413</v>
      </c>
      <c r="AB50" s="33"/>
    </row>
    <row r="51" spans="1:30" x14ac:dyDescent="0.35">
      <c r="A51" s="32" t="str">
        <f>references!B27</f>
        <v>SAN/SCH1974</v>
      </c>
      <c r="B51">
        <v>1</v>
      </c>
      <c r="C51">
        <v>25</v>
      </c>
      <c r="E51" t="s">
        <v>127</v>
      </c>
      <c r="H51">
        <v>1.125</v>
      </c>
      <c r="O51" s="33">
        <f>AB51+(1+1-1)*AA51</f>
        <v>9.4198474775526186</v>
      </c>
      <c r="P51" s="33">
        <v>4.0000000000000001E-3</v>
      </c>
      <c r="Q51" s="33">
        <f>13.77-O51+AA51</f>
        <v>4.2989999999999995</v>
      </c>
      <c r="R51" s="33">
        <f>0.005</f>
        <v>5.0000000000000001E-3</v>
      </c>
      <c r="S51" s="33"/>
      <c r="U51" s="33"/>
      <c r="W51" t="s">
        <v>414</v>
      </c>
      <c r="Z51">
        <v>1</v>
      </c>
      <c r="AA51">
        <f>LOG10(Z51/H51)</f>
        <v>-5.1152522447381311E-2</v>
      </c>
      <c r="AB51" s="33">
        <v>9.4710000000000001</v>
      </c>
    </row>
    <row r="52" spans="1:30" x14ac:dyDescent="0.35">
      <c r="A52" s="32" t="str">
        <f>references!B$24</f>
        <v>LAG1959</v>
      </c>
      <c r="B52">
        <v>1</v>
      </c>
      <c r="C52">
        <v>25</v>
      </c>
      <c r="E52" t="str">
        <f>references!H$24</f>
        <v>NaClO4</v>
      </c>
      <c r="H52">
        <v>0.5</v>
      </c>
      <c r="O52" s="33">
        <v>9.4600000000000009</v>
      </c>
      <c r="P52" s="33"/>
      <c r="Q52" s="33">
        <v>4.2699999999999996</v>
      </c>
      <c r="R52" s="33"/>
      <c r="S52" s="33">
        <v>22.02</v>
      </c>
      <c r="U52" s="33">
        <v>5.44</v>
      </c>
      <c r="AB52" s="33"/>
    </row>
    <row r="53" spans="1:30" x14ac:dyDescent="0.35">
      <c r="A53" s="32" t="str">
        <f>references!B$24</f>
        <v>LAG1959</v>
      </c>
      <c r="B53">
        <v>2</v>
      </c>
      <c r="C53">
        <v>50</v>
      </c>
      <c r="E53" t="str">
        <f>references!H$24</f>
        <v>NaClO4</v>
      </c>
      <c r="H53">
        <v>0.5</v>
      </c>
      <c r="O53" s="33">
        <v>9.1300000000000008</v>
      </c>
      <c r="P53" s="33"/>
      <c r="Q53" s="33">
        <v>3.84</v>
      </c>
      <c r="R53" s="33"/>
      <c r="S53" s="33">
        <v>21.04</v>
      </c>
      <c r="U53" s="33">
        <v>4.9000000000000004</v>
      </c>
      <c r="AB53" s="33"/>
    </row>
    <row r="54" spans="1:30" x14ac:dyDescent="0.35">
      <c r="A54" s="32" t="str">
        <f>references!B$24</f>
        <v>LAG1959</v>
      </c>
      <c r="B54">
        <v>3</v>
      </c>
      <c r="C54">
        <v>25</v>
      </c>
      <c r="E54" t="str">
        <f>references!H$24</f>
        <v>NaClO4</v>
      </c>
      <c r="H54">
        <v>3</v>
      </c>
      <c r="O54" s="33">
        <v>9.43</v>
      </c>
      <c r="P54" s="33"/>
      <c r="Q54" s="33">
        <v>4.5999999999999996</v>
      </c>
      <c r="R54" s="33"/>
      <c r="S54" s="33">
        <v>22.14</v>
      </c>
      <c r="U54" s="33">
        <v>5.92</v>
      </c>
      <c r="AB54" s="33"/>
    </row>
    <row r="55" spans="1:30" x14ac:dyDescent="0.35">
      <c r="A55" s="32" t="str">
        <f>references!B25</f>
        <v>SJO/NOR1981</v>
      </c>
      <c r="B55">
        <v>1</v>
      </c>
      <c r="C55">
        <v>25</v>
      </c>
      <c r="E55" t="s">
        <v>122</v>
      </c>
      <c r="H55">
        <v>0.60819999999999996</v>
      </c>
      <c r="O55" s="33">
        <f>AB55+(1+1-1)*AA55</f>
        <v>9.4661048345755301</v>
      </c>
      <c r="P55" s="33">
        <v>2E-3</v>
      </c>
      <c r="Q55" s="33">
        <f>13.727-O55+AA55</f>
        <v>4.2550000000000008</v>
      </c>
      <c r="R55" s="33">
        <v>2E-3</v>
      </c>
      <c r="S55" s="33">
        <f>AC55+(2+1-1)*AA55</f>
        <v>22.058209669151061</v>
      </c>
      <c r="T55" s="33">
        <v>0.05</v>
      </c>
      <c r="U55" s="33">
        <f>2*13.727-S55+2*AA55</f>
        <v>5.3839999999999995</v>
      </c>
      <c r="V55">
        <v>0.05</v>
      </c>
      <c r="W55" t="s">
        <v>415</v>
      </c>
      <c r="Z55">
        <v>0.6</v>
      </c>
      <c r="AA55">
        <f>LOG10(Z55/H55)</f>
        <v>-5.8951654244697362E-3</v>
      </c>
      <c r="AB55" s="33">
        <v>9.4719999999999995</v>
      </c>
      <c r="AC55" s="33">
        <v>22.07</v>
      </c>
      <c r="AD55" s="33"/>
    </row>
    <row r="56" spans="1:30" hidden="1" x14ac:dyDescent="0.35">
      <c r="A56" t="str">
        <f>references!B$4</f>
        <v>MAR/WAR1980</v>
      </c>
      <c r="B56">
        <v>1</v>
      </c>
      <c r="C56">
        <f>references_description!C$4</f>
        <v>25</v>
      </c>
      <c r="D56" t="str">
        <f>references_description!F$4</f>
        <v>SiO2(am)</v>
      </c>
      <c r="E56" t="str">
        <f>references_description!G$8</f>
        <v>CaCl2</v>
      </c>
      <c r="H56">
        <v>0.43</v>
      </c>
      <c r="K56">
        <v>1.7099999999999999E-3</v>
      </c>
      <c r="W56" t="s">
        <v>295</v>
      </c>
    </row>
    <row r="57" spans="1:30" hidden="1" x14ac:dyDescent="0.35">
      <c r="A57" t="str">
        <f>references!B$4</f>
        <v>MAR/WAR1980</v>
      </c>
      <c r="B57">
        <v>2</v>
      </c>
      <c r="C57">
        <f>references_description!C$4</f>
        <v>25</v>
      </c>
      <c r="D57" t="str">
        <f>references_description!F$4</f>
        <v>SiO2(am)</v>
      </c>
      <c r="E57" t="str">
        <f>references_description!G$8</f>
        <v>CaCl2</v>
      </c>
      <c r="H57">
        <v>0.87</v>
      </c>
      <c r="K57">
        <v>1.33E-3</v>
      </c>
    </row>
    <row r="58" spans="1:30" hidden="1" x14ac:dyDescent="0.35">
      <c r="A58" t="str">
        <f>references!B$4</f>
        <v>MAR/WAR1980</v>
      </c>
      <c r="B58">
        <v>3</v>
      </c>
      <c r="C58">
        <f>references_description!C$4</f>
        <v>25</v>
      </c>
      <c r="D58" t="str">
        <f>references_description!F$4</f>
        <v>SiO2(am)</v>
      </c>
      <c r="E58" t="str">
        <f>references_description!G$8</f>
        <v>CaCl2</v>
      </c>
      <c r="H58">
        <v>1.32</v>
      </c>
      <c r="K58">
        <v>1.01E-3</v>
      </c>
    </row>
    <row r="59" spans="1:30" hidden="1" x14ac:dyDescent="0.35">
      <c r="A59" t="str">
        <f>references!B$4</f>
        <v>MAR/WAR1980</v>
      </c>
      <c r="B59">
        <v>4</v>
      </c>
      <c r="C59">
        <f>references_description!C$4</f>
        <v>25</v>
      </c>
      <c r="D59" t="str">
        <f>references_description!F$4</f>
        <v>SiO2(am)</v>
      </c>
      <c r="E59" t="str">
        <f>references_description!G$8</f>
        <v>CaCl2</v>
      </c>
      <c r="H59">
        <v>1.78</v>
      </c>
      <c r="K59">
        <v>7.6300000000000001E-4</v>
      </c>
    </row>
    <row r="60" spans="1:30" hidden="1" x14ac:dyDescent="0.35">
      <c r="A60" t="str">
        <f>references!B$4</f>
        <v>MAR/WAR1980</v>
      </c>
      <c r="B60">
        <v>5</v>
      </c>
      <c r="C60">
        <f>references_description!C$4</f>
        <v>25</v>
      </c>
      <c r="D60" t="str">
        <f>references_description!F$4</f>
        <v>SiO2(am)</v>
      </c>
      <c r="E60" t="str">
        <f>references_description!G$8</f>
        <v>CaCl2</v>
      </c>
      <c r="H60">
        <v>2.25</v>
      </c>
      <c r="K60">
        <v>5.6499999999999996E-4</v>
      </c>
    </row>
    <row r="61" spans="1:30" hidden="1" x14ac:dyDescent="0.35">
      <c r="A61" t="str">
        <f>references!B$4</f>
        <v>MAR/WAR1980</v>
      </c>
      <c r="B61">
        <v>6</v>
      </c>
      <c r="C61">
        <f>references_description!C$4</f>
        <v>25</v>
      </c>
      <c r="D61" t="str">
        <f>references_description!F$4</f>
        <v>SiO2(am)</v>
      </c>
      <c r="E61" t="str">
        <f>references_description!G$8</f>
        <v>CaCl2</v>
      </c>
      <c r="H61">
        <v>2.74</v>
      </c>
      <c r="K61">
        <v>3.8900000000000002E-4</v>
      </c>
    </row>
    <row r="62" spans="1:30" hidden="1" x14ac:dyDescent="0.35">
      <c r="A62" t="str">
        <f>references!B$4</f>
        <v>MAR/WAR1980</v>
      </c>
      <c r="B62">
        <v>7</v>
      </c>
      <c r="C62">
        <f>references_description!C$4</f>
        <v>25</v>
      </c>
      <c r="D62" t="str">
        <f>references_description!F$4</f>
        <v>SiO2(am)</v>
      </c>
      <c r="E62" t="str">
        <f>references_description!G$8</f>
        <v>CaCl2</v>
      </c>
      <c r="H62">
        <v>3.25</v>
      </c>
      <c r="K62">
        <v>2.7599999999999999E-4</v>
      </c>
    </row>
    <row r="63" spans="1:30" hidden="1" x14ac:dyDescent="0.35">
      <c r="A63" t="str">
        <f>references!B$4</f>
        <v>MAR/WAR1980</v>
      </c>
      <c r="B63">
        <v>8</v>
      </c>
      <c r="C63">
        <f>references_description!C$4</f>
        <v>25</v>
      </c>
      <c r="D63" t="str">
        <f>references_description!F$4</f>
        <v>SiO2(am)</v>
      </c>
      <c r="E63" t="str">
        <f>references_description!G$8</f>
        <v>CaCl2</v>
      </c>
      <c r="H63">
        <v>3.78</v>
      </c>
      <c r="K63">
        <v>1.9799999999999999E-4</v>
      </c>
    </row>
    <row r="64" spans="1:30" hidden="1" x14ac:dyDescent="0.35">
      <c r="A64" t="str">
        <f>references!B$4</f>
        <v>MAR/WAR1980</v>
      </c>
      <c r="B64">
        <v>9</v>
      </c>
      <c r="C64">
        <f>references_description!C$4</f>
        <v>25</v>
      </c>
      <c r="D64" t="str">
        <f>references_description!F$4</f>
        <v>SiO2(am)</v>
      </c>
      <c r="E64" t="str">
        <f>references_description!G$8</f>
        <v>CaCl2</v>
      </c>
      <c r="H64">
        <v>4.32</v>
      </c>
      <c r="K64">
        <v>1.35E-4</v>
      </c>
    </row>
    <row r="65" spans="1:23" hidden="1" x14ac:dyDescent="0.35">
      <c r="A65" t="str">
        <f>references!B$4</f>
        <v>MAR/WAR1980</v>
      </c>
      <c r="B65">
        <v>10</v>
      </c>
      <c r="C65">
        <f>references_description!C$4</f>
        <v>25</v>
      </c>
      <c r="D65" t="str">
        <f>references_description!F$4</f>
        <v>SiO2(am)</v>
      </c>
      <c r="E65" t="str">
        <f>references_description!G$8</f>
        <v>CaCl2</v>
      </c>
      <c r="H65">
        <v>6.03</v>
      </c>
      <c r="K65">
        <v>7.3999999999999996E-5</v>
      </c>
      <c r="W65" t="s">
        <v>296</v>
      </c>
    </row>
    <row r="66" spans="1:23" hidden="1" x14ac:dyDescent="0.35">
      <c r="A66" t="str">
        <f>references!B$4</f>
        <v>MAR/WAR1980</v>
      </c>
      <c r="B66">
        <v>1</v>
      </c>
      <c r="C66">
        <f>references_description!C$4</f>
        <v>25</v>
      </c>
      <c r="D66" t="str">
        <f>references_description!F$4</f>
        <v>SiO2(am)</v>
      </c>
      <c r="E66" t="str">
        <f>references_description!G$9</f>
        <v>Na2SO4</v>
      </c>
      <c r="H66">
        <v>0</v>
      </c>
      <c r="K66">
        <v>2.0999999999999999E-3</v>
      </c>
      <c r="W66" t="s">
        <v>295</v>
      </c>
    </row>
    <row r="67" spans="1:23" hidden="1" x14ac:dyDescent="0.35">
      <c r="A67" t="str">
        <f>references!B$4</f>
        <v>MAR/WAR1980</v>
      </c>
      <c r="B67">
        <v>2</v>
      </c>
      <c r="C67">
        <f>references_description!C$4</f>
        <v>25</v>
      </c>
      <c r="D67" t="str">
        <f>references_description!F$4</f>
        <v>SiO2(am)</v>
      </c>
      <c r="E67" t="str">
        <f>references_description!G$9</f>
        <v>Na2SO4</v>
      </c>
      <c r="H67">
        <v>0.2</v>
      </c>
      <c r="K67">
        <v>2E-3</v>
      </c>
    </row>
    <row r="68" spans="1:23" hidden="1" x14ac:dyDescent="0.35">
      <c r="A68" t="str">
        <f>references!B$4</f>
        <v>MAR/WAR1980</v>
      </c>
      <c r="B68">
        <v>3</v>
      </c>
      <c r="C68">
        <f>references_description!C$4</f>
        <v>25</v>
      </c>
      <c r="D68" t="str">
        <f>references_description!F$4</f>
        <v>SiO2(am)</v>
      </c>
      <c r="E68" t="str">
        <f>references_description!G$9</f>
        <v>Na2SO4</v>
      </c>
      <c r="H68">
        <v>0.4</v>
      </c>
      <c r="K68">
        <v>2.0200000000000001E-3</v>
      </c>
    </row>
    <row r="69" spans="1:23" hidden="1" x14ac:dyDescent="0.35">
      <c r="A69" t="str">
        <f>references!B$4</f>
        <v>MAR/WAR1980</v>
      </c>
      <c r="B69">
        <v>4</v>
      </c>
      <c r="C69">
        <f>references_description!C$4</f>
        <v>25</v>
      </c>
      <c r="D69" t="str">
        <f>references_description!F$4</f>
        <v>SiO2(am)</v>
      </c>
      <c r="E69" t="str">
        <f>references_description!G$9</f>
        <v>Na2SO4</v>
      </c>
      <c r="H69">
        <v>0.61</v>
      </c>
      <c r="K69">
        <v>2.0100000000000001E-3</v>
      </c>
    </row>
    <row r="70" spans="1:23" hidden="1" x14ac:dyDescent="0.35">
      <c r="A70" t="str">
        <f>references!B$4</f>
        <v>MAR/WAR1980</v>
      </c>
      <c r="B70">
        <v>5</v>
      </c>
      <c r="C70">
        <f>references_description!C$4</f>
        <v>25</v>
      </c>
      <c r="D70" t="str">
        <f>references_description!F$4</f>
        <v>SiO2(am)</v>
      </c>
      <c r="E70" t="str">
        <f>references_description!G$9</f>
        <v>Na2SO4</v>
      </c>
      <c r="H70">
        <v>0.81</v>
      </c>
      <c r="K70">
        <v>2E-3</v>
      </c>
    </row>
    <row r="71" spans="1:23" hidden="1" x14ac:dyDescent="0.35">
      <c r="A71" t="str">
        <f>references!B$4</f>
        <v>MAR/WAR1980</v>
      </c>
      <c r="B71">
        <v>6</v>
      </c>
      <c r="C71">
        <f>references_description!C$4</f>
        <v>25</v>
      </c>
      <c r="D71" t="str">
        <f>references_description!F$4</f>
        <v>SiO2(am)</v>
      </c>
      <c r="E71" t="str">
        <f>references_description!G$9</f>
        <v>Na2SO4</v>
      </c>
      <c r="H71">
        <v>1.02</v>
      </c>
      <c r="K71">
        <v>2E-3</v>
      </c>
    </row>
    <row r="72" spans="1:23" hidden="1" x14ac:dyDescent="0.35">
      <c r="A72" t="str">
        <f>references!B$4</f>
        <v>MAR/WAR1980</v>
      </c>
      <c r="B72">
        <v>7</v>
      </c>
      <c r="C72">
        <f>references_description!C$4</f>
        <v>25</v>
      </c>
      <c r="D72" t="str">
        <f>references_description!F$4</f>
        <v>SiO2(am)</v>
      </c>
      <c r="E72" t="str">
        <f>references_description!G$9</f>
        <v>Na2SO4</v>
      </c>
      <c r="H72">
        <v>1.23</v>
      </c>
      <c r="K72">
        <v>1.98E-3</v>
      </c>
    </row>
    <row r="73" spans="1:23" hidden="1" x14ac:dyDescent="0.35">
      <c r="A73" t="str">
        <f>references!B$4</f>
        <v>MAR/WAR1980</v>
      </c>
      <c r="B73">
        <v>8</v>
      </c>
      <c r="C73">
        <f>references_description!C$4</f>
        <v>25</v>
      </c>
      <c r="D73" t="str">
        <f>references_description!F$4</f>
        <v>SiO2(am)</v>
      </c>
      <c r="E73" t="str">
        <f>references_description!G$9</f>
        <v>Na2SO4</v>
      </c>
      <c r="H73">
        <v>1.45</v>
      </c>
      <c r="K73">
        <v>1.9499999999999999E-3</v>
      </c>
    </row>
    <row r="74" spans="1:23" hidden="1" x14ac:dyDescent="0.35">
      <c r="A74" t="str">
        <f>references!B$4</f>
        <v>MAR/WAR1980</v>
      </c>
      <c r="B74">
        <v>9</v>
      </c>
      <c r="C74">
        <f>references_description!C$4</f>
        <v>25</v>
      </c>
      <c r="D74" t="str">
        <f>references_description!F$4</f>
        <v>SiO2(am)</v>
      </c>
      <c r="E74" t="str">
        <f>references_description!G$9</f>
        <v>Na2SO4</v>
      </c>
      <c r="H74">
        <v>1.67</v>
      </c>
      <c r="K74">
        <v>1.9400000000000001E-3</v>
      </c>
    </row>
    <row r="75" spans="1:23" hidden="1" x14ac:dyDescent="0.35">
      <c r="A75" t="str">
        <f>references!B$4</f>
        <v>MAR/WAR1980</v>
      </c>
      <c r="B75">
        <v>10</v>
      </c>
      <c r="C75">
        <f>references_description!C$4</f>
        <v>25</v>
      </c>
      <c r="D75" t="str">
        <f>references_description!F$4</f>
        <v>SiO2(am)</v>
      </c>
      <c r="E75" t="str">
        <f>references_description!G$9</f>
        <v>Na2SO4</v>
      </c>
      <c r="H75">
        <v>1.97</v>
      </c>
      <c r="K75">
        <v>1.9400000000000001E-3</v>
      </c>
      <c r="W75" t="s">
        <v>296</v>
      </c>
    </row>
    <row r="76" spans="1:23" hidden="1" x14ac:dyDescent="0.35">
      <c r="A76" t="str">
        <f>references!B$4</f>
        <v>MAR/WAR1980</v>
      </c>
      <c r="B76">
        <v>1</v>
      </c>
      <c r="C76">
        <f>references_description!C$4</f>
        <v>25</v>
      </c>
      <c r="D76" t="str">
        <f>references_description!F$4</f>
        <v>SiO2(am)</v>
      </c>
      <c r="E76" t="str">
        <f>references_description!G$10</f>
        <v>NaHCO3</v>
      </c>
      <c r="H76">
        <v>0</v>
      </c>
      <c r="K76">
        <v>2.1800000000000001E-3</v>
      </c>
    </row>
    <row r="77" spans="1:23" hidden="1" x14ac:dyDescent="0.35">
      <c r="A77" t="str">
        <f>references!B$4</f>
        <v>MAR/WAR1980</v>
      </c>
      <c r="B77">
        <v>2</v>
      </c>
      <c r="C77">
        <f>references_description!C$4</f>
        <v>25</v>
      </c>
      <c r="D77" t="str">
        <f>references_description!F$4</f>
        <v>SiO2(am)</v>
      </c>
      <c r="E77" t="str">
        <f>references_description!G$10</f>
        <v>NaHCO3</v>
      </c>
      <c r="H77">
        <v>0.25</v>
      </c>
      <c r="K77">
        <v>1.9599999999999999E-3</v>
      </c>
    </row>
    <row r="78" spans="1:23" hidden="1" x14ac:dyDescent="0.35">
      <c r="A78" t="str">
        <f>references!B$4</f>
        <v>MAR/WAR1980</v>
      </c>
      <c r="B78">
        <v>3</v>
      </c>
      <c r="C78">
        <f>references_description!C$4</f>
        <v>25</v>
      </c>
      <c r="D78" t="str">
        <f>references_description!F$4</f>
        <v>SiO2(am)</v>
      </c>
      <c r="E78" t="str">
        <f>references_description!G$10</f>
        <v>NaHCO3</v>
      </c>
      <c r="H78">
        <v>0.51</v>
      </c>
      <c r="K78">
        <v>1.99E-3</v>
      </c>
    </row>
    <row r="79" spans="1:23" hidden="1" x14ac:dyDescent="0.35">
      <c r="A79" t="str">
        <f>references!B$4</f>
        <v>MAR/WAR1980</v>
      </c>
      <c r="B79">
        <v>4</v>
      </c>
      <c r="C79">
        <f>references_description!C$4</f>
        <v>25</v>
      </c>
      <c r="D79" t="str">
        <f>references_description!F$4</f>
        <v>SiO2(am)</v>
      </c>
      <c r="E79" t="str">
        <f>references_description!G$10</f>
        <v>NaHCO3</v>
      </c>
      <c r="H79">
        <v>0.76</v>
      </c>
      <c r="K79">
        <v>2.0100000000000001E-3</v>
      </c>
    </row>
    <row r="80" spans="1:23" hidden="1" x14ac:dyDescent="0.35">
      <c r="A80" t="str">
        <f>references!B$4</f>
        <v>MAR/WAR1980</v>
      </c>
      <c r="B80">
        <v>5</v>
      </c>
      <c r="C80">
        <f>references_description!C$4</f>
        <v>25</v>
      </c>
      <c r="D80" t="str">
        <f>references_description!F$4</f>
        <v>SiO2(am)</v>
      </c>
      <c r="E80" t="str">
        <f>references_description!G$10</f>
        <v>NaHCO3</v>
      </c>
      <c r="H80">
        <v>1.02</v>
      </c>
      <c r="K80">
        <v>2.0300000000000001E-3</v>
      </c>
    </row>
    <row r="81" spans="1:23" hidden="1" x14ac:dyDescent="0.35">
      <c r="A81" t="str">
        <f>references!B$4</f>
        <v>MAR/WAR1980</v>
      </c>
      <c r="B81">
        <v>6</v>
      </c>
      <c r="C81">
        <f>references_description!C$4</f>
        <v>25</v>
      </c>
      <c r="D81" t="str">
        <f>references_description!F$4</f>
        <v>SiO2(am)</v>
      </c>
      <c r="E81" t="str">
        <f>references_description!G$10</f>
        <v>NaHCO3</v>
      </c>
      <c r="H81">
        <v>1.29</v>
      </c>
      <c r="K81">
        <v>2.0500000000000002E-3</v>
      </c>
      <c r="W81" t="s">
        <v>296</v>
      </c>
    </row>
    <row r="82" spans="1:23" hidden="1" x14ac:dyDescent="0.35">
      <c r="A82" t="str">
        <f>references!B$4</f>
        <v>MAR/WAR1980</v>
      </c>
      <c r="B82">
        <v>1</v>
      </c>
      <c r="C82">
        <f>references_description!C$4</f>
        <v>25</v>
      </c>
      <c r="D82" t="str">
        <f>references_description!F$4</f>
        <v>SiO2(am)</v>
      </c>
      <c r="E82" t="str">
        <f>references_description!G$11</f>
        <v>KNO3</v>
      </c>
      <c r="H82">
        <v>0</v>
      </c>
      <c r="K82">
        <v>2.2000000000000001E-3</v>
      </c>
    </row>
    <row r="83" spans="1:23" hidden="1" x14ac:dyDescent="0.35">
      <c r="A83" t="str">
        <f>references!B$4</f>
        <v>MAR/WAR1980</v>
      </c>
      <c r="B83">
        <v>2</v>
      </c>
      <c r="C83">
        <f>references_description!C$4</f>
        <v>25</v>
      </c>
      <c r="D83" t="str">
        <f>references_description!F$4</f>
        <v>SiO2(am)</v>
      </c>
      <c r="E83" t="str">
        <f>references_description!G$11</f>
        <v>KNO3</v>
      </c>
      <c r="H83">
        <v>0.28000000000000003</v>
      </c>
      <c r="K83">
        <v>2.0300000000000001E-3</v>
      </c>
    </row>
    <row r="84" spans="1:23" hidden="1" x14ac:dyDescent="0.35">
      <c r="A84" t="str">
        <f>references!B$4</f>
        <v>MAR/WAR1980</v>
      </c>
      <c r="B84">
        <v>3</v>
      </c>
      <c r="C84">
        <f>references_description!C$4</f>
        <v>25</v>
      </c>
      <c r="D84" t="str">
        <f>references_description!F$4</f>
        <v>SiO2(am)</v>
      </c>
      <c r="E84" t="str">
        <f>references_description!G$11</f>
        <v>KNO3</v>
      </c>
      <c r="H84">
        <v>0.56000000000000005</v>
      </c>
      <c r="K84">
        <v>2E-3</v>
      </c>
    </row>
    <row r="85" spans="1:23" hidden="1" x14ac:dyDescent="0.35">
      <c r="A85" t="str">
        <f>references!B$4</f>
        <v>MAR/WAR1980</v>
      </c>
      <c r="B85">
        <v>4</v>
      </c>
      <c r="C85">
        <f>references_description!C$4</f>
        <v>25</v>
      </c>
      <c r="D85" t="str">
        <f>references_description!F$4</f>
        <v>SiO2(am)</v>
      </c>
      <c r="E85" t="str">
        <f>references_description!G$11</f>
        <v>KNO3</v>
      </c>
      <c r="H85">
        <v>0.85</v>
      </c>
      <c r="K85">
        <v>1.9400000000000001E-3</v>
      </c>
    </row>
    <row r="86" spans="1:23" hidden="1" x14ac:dyDescent="0.35">
      <c r="A86" t="str">
        <f>references!B$4</f>
        <v>MAR/WAR1980</v>
      </c>
      <c r="B86">
        <v>5</v>
      </c>
      <c r="C86">
        <f>references_description!C$4</f>
        <v>25</v>
      </c>
      <c r="D86" t="str">
        <f>references_description!F$4</f>
        <v>SiO2(am)</v>
      </c>
      <c r="E86" t="str">
        <f>references_description!G$11</f>
        <v>KNO3</v>
      </c>
      <c r="H86">
        <v>1.1499999999999999</v>
      </c>
      <c r="K86">
        <v>1.9599999999999999E-3</v>
      </c>
    </row>
    <row r="87" spans="1:23" hidden="1" x14ac:dyDescent="0.35">
      <c r="A87" t="str">
        <f>references!B$4</f>
        <v>MAR/WAR1980</v>
      </c>
      <c r="B87">
        <v>6</v>
      </c>
      <c r="C87">
        <f>references_description!C$4</f>
        <v>25</v>
      </c>
      <c r="D87" t="str">
        <f>references_description!F$4</f>
        <v>SiO2(am)</v>
      </c>
      <c r="E87" t="str">
        <f>references_description!G$11</f>
        <v>KNO3</v>
      </c>
      <c r="H87">
        <v>1.47</v>
      </c>
      <c r="K87">
        <v>1.8799999999999999E-3</v>
      </c>
    </row>
    <row r="88" spans="1:23" hidden="1" x14ac:dyDescent="0.35">
      <c r="A88" t="str">
        <f>references!B$4</f>
        <v>MAR/WAR1980</v>
      </c>
      <c r="B88">
        <v>7</v>
      </c>
      <c r="C88">
        <f>references_description!C$4</f>
        <v>25</v>
      </c>
      <c r="D88" t="str">
        <f>references_description!F$4</f>
        <v>SiO2(am)</v>
      </c>
      <c r="E88" t="str">
        <f>references_description!G$11</f>
        <v>KNO3</v>
      </c>
      <c r="H88">
        <v>1.77</v>
      </c>
      <c r="K88">
        <v>1.89E-3</v>
      </c>
    </row>
    <row r="89" spans="1:23" hidden="1" x14ac:dyDescent="0.35">
      <c r="A89" t="str">
        <f>references!B$4</f>
        <v>MAR/WAR1980</v>
      </c>
      <c r="B89">
        <v>8</v>
      </c>
      <c r="C89">
        <f>references_description!C$4</f>
        <v>25</v>
      </c>
      <c r="D89" t="str">
        <f>references_description!F$4</f>
        <v>SiO2(am)</v>
      </c>
      <c r="E89" t="str">
        <f>references_description!G$11</f>
        <v>KNO3</v>
      </c>
      <c r="H89">
        <v>2.1</v>
      </c>
      <c r="K89">
        <v>1.83E-3</v>
      </c>
    </row>
    <row r="90" spans="1:23" hidden="1" x14ac:dyDescent="0.35">
      <c r="A90" t="str">
        <f>references!B$4</f>
        <v>MAR/WAR1980</v>
      </c>
      <c r="B90">
        <v>9</v>
      </c>
      <c r="C90">
        <f>references_description!C$4</f>
        <v>25</v>
      </c>
      <c r="D90" t="str">
        <f>references_description!F$4</f>
        <v>SiO2(am)</v>
      </c>
      <c r="E90" t="str">
        <f>references_description!G$11</f>
        <v>KNO3</v>
      </c>
      <c r="H90">
        <v>2.4300000000000002</v>
      </c>
      <c r="K90">
        <v>1.81E-3</v>
      </c>
    </row>
    <row r="91" spans="1:23" hidden="1" x14ac:dyDescent="0.35">
      <c r="A91" t="str">
        <f>references!B$4</f>
        <v>MAR/WAR1980</v>
      </c>
      <c r="B91">
        <v>10</v>
      </c>
      <c r="C91">
        <f>references_description!C$4</f>
        <v>25</v>
      </c>
      <c r="D91" t="str">
        <f>references_description!F$4</f>
        <v>SiO2(am)</v>
      </c>
      <c r="E91" t="str">
        <f>references_description!G$11</f>
        <v>KNO3</v>
      </c>
      <c r="H91">
        <v>2.71</v>
      </c>
      <c r="K91">
        <v>1.7700000000000001E-3</v>
      </c>
    </row>
    <row r="92" spans="1:23" hidden="1" x14ac:dyDescent="0.35">
      <c r="A92" t="str">
        <f>references!B$4</f>
        <v>MAR/WAR1980</v>
      </c>
      <c r="B92">
        <v>11</v>
      </c>
      <c r="C92">
        <f>references_description!C$4</f>
        <v>25</v>
      </c>
      <c r="D92" t="str">
        <f>references_description!F$4</f>
        <v>SiO2(am)</v>
      </c>
      <c r="E92" t="str">
        <f>references_description!G$11</f>
        <v>KNO3</v>
      </c>
      <c r="H92">
        <v>3.12</v>
      </c>
      <c r="K92">
        <v>1.74E-3</v>
      </c>
    </row>
    <row r="93" spans="1:23" hidden="1" x14ac:dyDescent="0.35">
      <c r="A93" t="str">
        <f>references!B$4</f>
        <v>MAR/WAR1980</v>
      </c>
      <c r="B93">
        <v>12</v>
      </c>
      <c r="C93">
        <f>references_description!C$4</f>
        <v>25</v>
      </c>
      <c r="D93" t="str">
        <f>references_description!F$4</f>
        <v>SiO2(am)</v>
      </c>
      <c r="E93" t="str">
        <f>references_description!G$11</f>
        <v>KNO3</v>
      </c>
      <c r="H93">
        <v>3.76</v>
      </c>
      <c r="K93">
        <v>1.75E-3</v>
      </c>
      <c r="W93" t="s">
        <v>296</v>
      </c>
    </row>
    <row r="94" spans="1:23" hidden="1" x14ac:dyDescent="0.35">
      <c r="A94" t="str">
        <f>references!B$4</f>
        <v>MAR/WAR1980</v>
      </c>
      <c r="B94">
        <v>1</v>
      </c>
      <c r="C94">
        <f>references_description!C$4</f>
        <v>25</v>
      </c>
      <c r="D94" t="str">
        <f>references_description!F$4</f>
        <v>SiO2(am)</v>
      </c>
      <c r="E94" t="str">
        <f>references_description!G$12</f>
        <v>LiNO3</v>
      </c>
      <c r="H94">
        <v>0</v>
      </c>
      <c r="K94">
        <v>2.1099999999999999E-3</v>
      </c>
    </row>
    <row r="95" spans="1:23" hidden="1" x14ac:dyDescent="0.35">
      <c r="A95" t="str">
        <f>references!B$4</f>
        <v>MAR/WAR1980</v>
      </c>
      <c r="B95">
        <v>2</v>
      </c>
      <c r="C95">
        <f>references_description!C$4</f>
        <v>25</v>
      </c>
      <c r="D95" t="str">
        <f>references_description!F$4</f>
        <v>SiO2(am)</v>
      </c>
      <c r="E95" t="str">
        <f>references_description!G$12</f>
        <v>LiNO3</v>
      </c>
      <c r="H95">
        <v>0.41</v>
      </c>
      <c r="K95">
        <v>1.83E-3</v>
      </c>
    </row>
    <row r="96" spans="1:23" hidden="1" x14ac:dyDescent="0.35">
      <c r="A96" t="str">
        <f>references!B$4</f>
        <v>MAR/WAR1980</v>
      </c>
      <c r="B96">
        <v>3</v>
      </c>
      <c r="C96">
        <f>references_description!C$4</f>
        <v>25</v>
      </c>
      <c r="D96" t="str">
        <f>references_description!F$4</f>
        <v>SiO2(am)</v>
      </c>
      <c r="E96" t="str">
        <f>references_description!G$12</f>
        <v>LiNO3</v>
      </c>
      <c r="H96">
        <v>0.82</v>
      </c>
      <c r="K96">
        <v>1.6000000000000001E-3</v>
      </c>
    </row>
    <row r="97" spans="1:23" hidden="1" x14ac:dyDescent="0.35">
      <c r="A97" t="str">
        <f>references!B$4</f>
        <v>MAR/WAR1980</v>
      </c>
      <c r="B97">
        <v>4</v>
      </c>
      <c r="C97">
        <f>references_description!C$4</f>
        <v>25</v>
      </c>
      <c r="D97" t="str">
        <f>references_description!F$4</f>
        <v>SiO2(am)</v>
      </c>
      <c r="E97" t="str">
        <f>references_description!G$12</f>
        <v>LiNO3</v>
      </c>
      <c r="H97">
        <v>1.25</v>
      </c>
      <c r="K97">
        <v>1.42E-3</v>
      </c>
    </row>
    <row r="98" spans="1:23" hidden="1" x14ac:dyDescent="0.35">
      <c r="A98" t="str">
        <f>references!B$4</f>
        <v>MAR/WAR1980</v>
      </c>
      <c r="B98">
        <v>5</v>
      </c>
      <c r="C98">
        <f>references_description!C$4</f>
        <v>25</v>
      </c>
      <c r="D98" t="str">
        <f>references_description!F$4</f>
        <v>SiO2(am)</v>
      </c>
      <c r="E98" t="str">
        <f>references_description!G$12</f>
        <v>LiNO3</v>
      </c>
      <c r="H98">
        <v>1.68</v>
      </c>
      <c r="K98">
        <v>1.24E-3</v>
      </c>
    </row>
    <row r="99" spans="1:23" hidden="1" x14ac:dyDescent="0.35">
      <c r="A99" t="str">
        <f>references!B$4</f>
        <v>MAR/WAR1980</v>
      </c>
      <c r="B99">
        <v>6</v>
      </c>
      <c r="C99">
        <f>references_description!C$4</f>
        <v>25</v>
      </c>
      <c r="D99" t="str">
        <f>references_description!F$4</f>
        <v>SiO2(am)</v>
      </c>
      <c r="E99" t="str">
        <f>references_description!G$12</f>
        <v>LiNO3</v>
      </c>
      <c r="H99">
        <v>2.13</v>
      </c>
      <c r="K99">
        <v>1.09E-3</v>
      </c>
    </row>
    <row r="100" spans="1:23" hidden="1" x14ac:dyDescent="0.35">
      <c r="A100" t="str">
        <f>references!B$4</f>
        <v>MAR/WAR1980</v>
      </c>
      <c r="B100">
        <v>7</v>
      </c>
      <c r="C100">
        <f>references_description!C$4</f>
        <v>25</v>
      </c>
      <c r="D100" t="str">
        <f>references_description!F$4</f>
        <v>SiO2(am)</v>
      </c>
      <c r="E100" t="str">
        <f>references_description!G$12</f>
        <v>LiNO3</v>
      </c>
      <c r="H100">
        <v>2.59</v>
      </c>
      <c r="K100">
        <v>9.3499999999999996E-4</v>
      </c>
    </row>
    <row r="101" spans="1:23" hidden="1" x14ac:dyDescent="0.35">
      <c r="A101" t="str">
        <f>references!B$4</f>
        <v>MAR/WAR1980</v>
      </c>
      <c r="B101">
        <v>8</v>
      </c>
      <c r="C101">
        <f>references_description!C$4</f>
        <v>25</v>
      </c>
      <c r="D101" t="str">
        <f>references_description!F$4</f>
        <v>SiO2(am)</v>
      </c>
      <c r="E101" t="str">
        <f>references_description!G$12</f>
        <v>LiNO3</v>
      </c>
      <c r="H101">
        <v>3.55</v>
      </c>
      <c r="K101">
        <v>7.2900000000000005E-4</v>
      </c>
    </row>
    <row r="102" spans="1:23" hidden="1" x14ac:dyDescent="0.35">
      <c r="A102" t="str">
        <f>references!B$4</f>
        <v>MAR/WAR1980</v>
      </c>
      <c r="B102">
        <v>9</v>
      </c>
      <c r="C102">
        <f>references_description!C$4</f>
        <v>25</v>
      </c>
      <c r="D102" t="str">
        <f>references_description!F$4</f>
        <v>SiO2(am)</v>
      </c>
      <c r="E102" t="str">
        <f>references_description!G$12</f>
        <v>LiNO3</v>
      </c>
      <c r="H102">
        <v>4.57</v>
      </c>
      <c r="K102">
        <v>5.3300000000000005E-4</v>
      </c>
    </row>
    <row r="103" spans="1:23" hidden="1" x14ac:dyDescent="0.35">
      <c r="A103" t="str">
        <f>references!B$4</f>
        <v>MAR/WAR1980</v>
      </c>
      <c r="B103">
        <v>10</v>
      </c>
      <c r="C103">
        <f>references_description!C$4</f>
        <v>25</v>
      </c>
      <c r="D103" t="str">
        <f>references_description!F$4</f>
        <v>SiO2(am)</v>
      </c>
      <c r="E103" t="str">
        <f>references_description!G$12</f>
        <v>LiNO3</v>
      </c>
      <c r="H103">
        <v>6.79</v>
      </c>
      <c r="K103">
        <v>3.2299999999999999E-4</v>
      </c>
    </row>
    <row r="104" spans="1:23" hidden="1" x14ac:dyDescent="0.35">
      <c r="A104" t="str">
        <f>references!B$4</f>
        <v>MAR/WAR1980</v>
      </c>
      <c r="B104">
        <v>11</v>
      </c>
      <c r="C104">
        <f>references_description!C$4</f>
        <v>25</v>
      </c>
      <c r="D104" t="str">
        <f>references_description!F$4</f>
        <v>SiO2(am)</v>
      </c>
      <c r="E104" t="str">
        <f>references_description!G$12</f>
        <v>LiNO3</v>
      </c>
      <c r="H104">
        <v>8.01</v>
      </c>
      <c r="K104">
        <v>2.4899999999999998E-4</v>
      </c>
    </row>
    <row r="105" spans="1:23" hidden="1" x14ac:dyDescent="0.35">
      <c r="A105" t="str">
        <f>references!B$4</f>
        <v>MAR/WAR1980</v>
      </c>
      <c r="B105">
        <v>12</v>
      </c>
      <c r="C105">
        <f>references_description!C$4</f>
        <v>25</v>
      </c>
      <c r="D105" t="str">
        <f>references_description!F$4</f>
        <v>SiO2(am)</v>
      </c>
      <c r="E105" t="str">
        <f>references_description!G$12</f>
        <v>LiNO3</v>
      </c>
      <c r="H105">
        <v>9.2899999999999991</v>
      </c>
      <c r="K105">
        <v>1.9699999999999999E-4</v>
      </c>
    </row>
    <row r="106" spans="1:23" hidden="1" x14ac:dyDescent="0.35">
      <c r="A106" t="str">
        <f>references!B$4</f>
        <v>MAR/WAR1980</v>
      </c>
      <c r="B106">
        <v>13</v>
      </c>
      <c r="C106">
        <f>references_description!C$4</f>
        <v>25</v>
      </c>
      <c r="D106" t="str">
        <f>references_description!F$4</f>
        <v>SiO2(am)</v>
      </c>
      <c r="E106" t="str">
        <f>references_description!G$12</f>
        <v>LiNO3</v>
      </c>
      <c r="H106">
        <v>10.65</v>
      </c>
      <c r="K106">
        <v>1.5200000000000001E-4</v>
      </c>
    </row>
    <row r="107" spans="1:23" hidden="1" x14ac:dyDescent="0.35">
      <c r="A107" t="str">
        <f>references!B$4</f>
        <v>MAR/WAR1980</v>
      </c>
      <c r="B107">
        <v>14</v>
      </c>
      <c r="C107">
        <f>references_description!C$4</f>
        <v>25</v>
      </c>
      <c r="D107" t="str">
        <f>references_description!F$4</f>
        <v>SiO2(am)</v>
      </c>
      <c r="E107" t="str">
        <f>references_description!G$12</f>
        <v>LiNO3</v>
      </c>
      <c r="H107">
        <v>12.08</v>
      </c>
      <c r="K107">
        <v>1.18E-4</v>
      </c>
      <c r="W107" t="s">
        <v>296</v>
      </c>
    </row>
    <row r="108" spans="1:23" hidden="1" x14ac:dyDescent="0.35">
      <c r="A108" t="str">
        <f>references!B$4</f>
        <v>MAR/WAR1980</v>
      </c>
      <c r="B108">
        <v>1</v>
      </c>
      <c r="C108">
        <f>references_description!C$4</f>
        <v>25</v>
      </c>
      <c r="D108" t="str">
        <f>references_description!F$4</f>
        <v>SiO2(am)</v>
      </c>
      <c r="E108" t="str">
        <f>references_description!G$13</f>
        <v>MgSO4</v>
      </c>
      <c r="H108">
        <v>0</v>
      </c>
      <c r="K108">
        <v>2.1800000000000001E-3</v>
      </c>
    </row>
    <row r="109" spans="1:23" hidden="1" x14ac:dyDescent="0.35">
      <c r="A109" t="str">
        <f>references!B$4</f>
        <v>MAR/WAR1980</v>
      </c>
      <c r="B109">
        <v>2</v>
      </c>
      <c r="C109">
        <f>references_description!C$4</f>
        <v>25</v>
      </c>
      <c r="D109" t="str">
        <f>references_description!F$4</f>
        <v>SiO2(am)</v>
      </c>
      <c r="E109" t="str">
        <f>references_description!G$13</f>
        <v>MgSO4</v>
      </c>
      <c r="H109">
        <v>0.25</v>
      </c>
      <c r="K109">
        <v>2.0500000000000002E-3</v>
      </c>
    </row>
    <row r="110" spans="1:23" hidden="1" x14ac:dyDescent="0.35">
      <c r="A110" t="str">
        <f>references!B$4</f>
        <v>MAR/WAR1980</v>
      </c>
      <c r="B110">
        <v>3</v>
      </c>
      <c r="C110">
        <f>references_description!C$4</f>
        <v>25</v>
      </c>
      <c r="D110" t="str">
        <f>references_description!F$4</f>
        <v>SiO2(am)</v>
      </c>
      <c r="E110" t="str">
        <f>references_description!G$13</f>
        <v>MgSO4</v>
      </c>
      <c r="H110">
        <v>0.5</v>
      </c>
      <c r="K110">
        <v>1.92E-3</v>
      </c>
    </row>
    <row r="111" spans="1:23" hidden="1" x14ac:dyDescent="0.35">
      <c r="A111" t="str">
        <f>references!B$4</f>
        <v>MAR/WAR1980</v>
      </c>
      <c r="B111">
        <v>4</v>
      </c>
      <c r="C111">
        <f>references_description!C$4</f>
        <v>25</v>
      </c>
      <c r="D111" t="str">
        <f>references_description!F$4</f>
        <v>SiO2(am)</v>
      </c>
      <c r="E111" t="str">
        <f>references_description!G$13</f>
        <v>MgSO4</v>
      </c>
      <c r="H111">
        <v>1.01</v>
      </c>
      <c r="K111">
        <v>1.64E-3</v>
      </c>
    </row>
    <row r="112" spans="1:23" hidden="1" x14ac:dyDescent="0.35">
      <c r="A112" t="str">
        <f>references!B$4</f>
        <v>MAR/WAR1980</v>
      </c>
      <c r="B112">
        <v>5</v>
      </c>
      <c r="C112">
        <f>references_description!C$4</f>
        <v>25</v>
      </c>
      <c r="D112" t="str">
        <f>references_description!F$4</f>
        <v>SiO2(am)</v>
      </c>
      <c r="E112" t="str">
        <f>references_description!G$13</f>
        <v>MgSO4</v>
      </c>
      <c r="H112">
        <v>1.52</v>
      </c>
      <c r="K112">
        <v>1.34E-3</v>
      </c>
    </row>
    <row r="113" spans="1:23" hidden="1" x14ac:dyDescent="0.35">
      <c r="A113" t="str">
        <f>references!B$4</f>
        <v>MAR/WAR1980</v>
      </c>
      <c r="B113">
        <v>6</v>
      </c>
      <c r="C113">
        <f>references_description!C$4</f>
        <v>25</v>
      </c>
      <c r="D113" t="str">
        <f>references_description!F$4</f>
        <v>SiO2(am)</v>
      </c>
      <c r="E113" t="str">
        <f>references_description!G$13</f>
        <v>MgSO4</v>
      </c>
      <c r="H113">
        <v>2.0499999999999998</v>
      </c>
      <c r="K113">
        <v>1.07E-3</v>
      </c>
    </row>
    <row r="114" spans="1:23" hidden="1" x14ac:dyDescent="0.35">
      <c r="A114" t="str">
        <f>references!B$4</f>
        <v>MAR/WAR1980</v>
      </c>
      <c r="B114">
        <v>7</v>
      </c>
      <c r="C114">
        <f>references_description!C$4</f>
        <v>25</v>
      </c>
      <c r="D114" t="str">
        <f>references_description!F$4</f>
        <v>SiO2(am)</v>
      </c>
      <c r="E114" t="str">
        <f>references_description!G$13</f>
        <v>MgSO4</v>
      </c>
      <c r="H114">
        <v>2.59</v>
      </c>
      <c r="K114">
        <v>8.0400000000000003E-4</v>
      </c>
    </row>
    <row r="115" spans="1:23" hidden="1" x14ac:dyDescent="0.35">
      <c r="A115" t="str">
        <f>references!B$4</f>
        <v>MAR/WAR1980</v>
      </c>
      <c r="B115">
        <v>8</v>
      </c>
      <c r="C115">
        <f>references_description!C$4</f>
        <v>25</v>
      </c>
      <c r="D115" t="str">
        <f>references_description!F$4</f>
        <v>SiO2(am)</v>
      </c>
      <c r="E115" t="str">
        <f>references_description!G$13</f>
        <v>MgSO4</v>
      </c>
      <c r="H115">
        <v>3.03</v>
      </c>
      <c r="K115">
        <v>6.7500000000000004E-4</v>
      </c>
      <c r="W115" t="s">
        <v>296</v>
      </c>
    </row>
    <row r="116" spans="1:23" hidden="1" x14ac:dyDescent="0.35">
      <c r="A116" t="str">
        <f>references!B$7</f>
        <v>MAR1980b</v>
      </c>
      <c r="B116">
        <v>1</v>
      </c>
      <c r="C116">
        <f>references_description!C$4</f>
        <v>25</v>
      </c>
      <c r="D116" t="str">
        <f>references_description!F$14</f>
        <v>SiO2(am)</v>
      </c>
      <c r="E116" t="str">
        <f>references_description!G$14</f>
        <v>NaNO3</v>
      </c>
      <c r="H116">
        <v>0</v>
      </c>
      <c r="K116">
        <v>2.1800000000000001E-3</v>
      </c>
      <c r="W116" t="s">
        <v>295</v>
      </c>
    </row>
    <row r="117" spans="1:23" hidden="1" x14ac:dyDescent="0.35">
      <c r="A117" t="str">
        <f>references!B$7</f>
        <v>MAR1980b</v>
      </c>
      <c r="B117">
        <v>2</v>
      </c>
      <c r="C117">
        <f>references_description!C$4</f>
        <v>25</v>
      </c>
      <c r="D117" t="str">
        <f>references_description!F$14</f>
        <v>SiO2(am)</v>
      </c>
      <c r="E117" t="str">
        <f>references_description!G$14</f>
        <v>NaNO3</v>
      </c>
      <c r="H117">
        <v>0.51</v>
      </c>
      <c r="K117">
        <v>1.8600000000000001E-3</v>
      </c>
    </row>
    <row r="118" spans="1:23" hidden="1" x14ac:dyDescent="0.35">
      <c r="A118" t="str">
        <f>references!B$7</f>
        <v>MAR1980b</v>
      </c>
      <c r="B118">
        <v>3</v>
      </c>
      <c r="C118">
        <f>references_description!C$4</f>
        <v>25</v>
      </c>
      <c r="D118" t="str">
        <f>references_description!F$14</f>
        <v>SiO2(am)</v>
      </c>
      <c r="E118" t="str">
        <f>references_description!G$14</f>
        <v>NaNO3</v>
      </c>
      <c r="H118">
        <v>1.03</v>
      </c>
      <c r="K118">
        <v>1.7099999999999999E-3</v>
      </c>
    </row>
    <row r="119" spans="1:23" hidden="1" x14ac:dyDescent="0.35">
      <c r="A119" t="str">
        <f>references!B$7</f>
        <v>MAR1980b</v>
      </c>
      <c r="B119">
        <v>4</v>
      </c>
      <c r="C119">
        <f>references_description!C$4</f>
        <v>25</v>
      </c>
      <c r="D119" t="str">
        <f>references_description!F$14</f>
        <v>SiO2(am)</v>
      </c>
      <c r="E119" t="str">
        <f>references_description!G$14</f>
        <v>NaNO3</v>
      </c>
      <c r="H119">
        <v>1.57</v>
      </c>
      <c r="K119">
        <v>1.56E-3</v>
      </c>
    </row>
    <row r="120" spans="1:23" hidden="1" x14ac:dyDescent="0.35">
      <c r="A120" t="str">
        <f>references!B$7</f>
        <v>MAR1980b</v>
      </c>
      <c r="B120">
        <v>5</v>
      </c>
      <c r="C120">
        <f>references_description!C$4</f>
        <v>25</v>
      </c>
      <c r="D120" t="str">
        <f>references_description!F$14</f>
        <v>SiO2(am)</v>
      </c>
      <c r="E120" t="str">
        <f>references_description!G$14</f>
        <v>NaNO3</v>
      </c>
      <c r="H120">
        <v>2.12</v>
      </c>
      <c r="K120">
        <v>1.4300000000000001E-3</v>
      </c>
    </row>
    <row r="121" spans="1:23" hidden="1" x14ac:dyDescent="0.35">
      <c r="A121" t="str">
        <f>references!B$7</f>
        <v>MAR1980b</v>
      </c>
      <c r="B121">
        <v>6</v>
      </c>
      <c r="C121">
        <f>references_description!C$4</f>
        <v>25</v>
      </c>
      <c r="D121" t="str">
        <f>references_description!F$14</f>
        <v>SiO2(am)</v>
      </c>
      <c r="E121" t="str">
        <f>references_description!G$14</f>
        <v>NaNO3</v>
      </c>
      <c r="H121">
        <v>2.76</v>
      </c>
      <c r="K121">
        <v>1.2600000000000001E-3</v>
      </c>
    </row>
    <row r="122" spans="1:23" hidden="1" x14ac:dyDescent="0.35">
      <c r="A122" t="str">
        <f>references!B$7</f>
        <v>MAR1980b</v>
      </c>
      <c r="B122">
        <v>7</v>
      </c>
      <c r="C122">
        <f>references_description!C$4</f>
        <v>25</v>
      </c>
      <c r="D122" t="str">
        <f>references_description!F$14</f>
        <v>SiO2(am)</v>
      </c>
      <c r="E122" t="str">
        <f>references_description!G$14</f>
        <v>NaNO3</v>
      </c>
      <c r="H122">
        <v>3.36</v>
      </c>
      <c r="K122">
        <v>1.17E-3</v>
      </c>
    </row>
    <row r="123" spans="1:23" hidden="1" x14ac:dyDescent="0.35">
      <c r="A123" t="str">
        <f>references!B$7</f>
        <v>MAR1980b</v>
      </c>
      <c r="B123">
        <v>8</v>
      </c>
      <c r="C123">
        <f>references_description!C$4</f>
        <v>25</v>
      </c>
      <c r="D123" t="str">
        <f>references_description!F$14</f>
        <v>SiO2(am)</v>
      </c>
      <c r="E123" t="str">
        <f>references_description!G$14</f>
        <v>NaNO3</v>
      </c>
      <c r="H123">
        <v>4.6100000000000003</v>
      </c>
      <c r="K123">
        <v>1.0499999999999999E-3</v>
      </c>
    </row>
    <row r="124" spans="1:23" hidden="1" x14ac:dyDescent="0.35">
      <c r="A124" t="str">
        <f>references!B$7</f>
        <v>MAR1980b</v>
      </c>
      <c r="B124">
        <v>9</v>
      </c>
      <c r="C124">
        <f>references_description!C$4</f>
        <v>25</v>
      </c>
      <c r="D124" t="str">
        <f>references_description!F$14</f>
        <v>SiO2(am)</v>
      </c>
      <c r="E124" t="str">
        <f>references_description!G$14</f>
        <v>NaNO3</v>
      </c>
      <c r="H124">
        <v>6.12</v>
      </c>
      <c r="K124">
        <v>8.5599999999999999E-4</v>
      </c>
    </row>
    <row r="125" spans="1:23" hidden="1" x14ac:dyDescent="0.35">
      <c r="A125" t="str">
        <f>references!B$7</f>
        <v>MAR1980b</v>
      </c>
      <c r="B125">
        <v>1</v>
      </c>
      <c r="C125">
        <v>100</v>
      </c>
      <c r="D125" t="str">
        <f>references_description!F$14</f>
        <v>SiO2(am)</v>
      </c>
      <c r="E125" t="str">
        <f>references_description!G$14</f>
        <v>NaNO3</v>
      </c>
      <c r="H125">
        <v>0</v>
      </c>
      <c r="K125">
        <v>6.7999999999999996E-3</v>
      </c>
      <c r="W125" t="s">
        <v>297</v>
      </c>
    </row>
    <row r="126" spans="1:23" hidden="1" x14ac:dyDescent="0.35">
      <c r="A126" t="str">
        <f>references!B$7</f>
        <v>MAR1980b</v>
      </c>
      <c r="B126">
        <v>2</v>
      </c>
      <c r="C126">
        <v>100</v>
      </c>
      <c r="D126" t="str">
        <f>references_description!F$14</f>
        <v>SiO2(am)</v>
      </c>
      <c r="E126" t="str">
        <f>references_description!G$14</f>
        <v>NaNO3</v>
      </c>
      <c r="H126">
        <v>0.51</v>
      </c>
      <c r="K126">
        <v>7.0299999999999998E-3</v>
      </c>
    </row>
    <row r="127" spans="1:23" hidden="1" x14ac:dyDescent="0.35">
      <c r="A127" t="str">
        <f>references!B$7</f>
        <v>MAR1980b</v>
      </c>
      <c r="B127">
        <v>3</v>
      </c>
      <c r="C127">
        <v>100</v>
      </c>
      <c r="D127" t="str">
        <f>references_description!F$14</f>
        <v>SiO2(am)</v>
      </c>
      <c r="E127" t="str">
        <f>references_description!G$14</f>
        <v>NaNO3</v>
      </c>
      <c r="H127">
        <v>1.03</v>
      </c>
      <c r="K127">
        <v>5.6499999999999996E-3</v>
      </c>
    </row>
    <row r="128" spans="1:23" hidden="1" x14ac:dyDescent="0.35">
      <c r="A128" t="str">
        <f>references!B$7</f>
        <v>MAR1980b</v>
      </c>
      <c r="B128">
        <v>4</v>
      </c>
      <c r="C128">
        <v>100</v>
      </c>
      <c r="D128" t="str">
        <f>references_description!F$14</f>
        <v>SiO2(am)</v>
      </c>
      <c r="E128" t="str">
        <f>references_description!G$14</f>
        <v>NaNO3</v>
      </c>
      <c r="H128">
        <v>2.12</v>
      </c>
      <c r="K128">
        <v>5.0200000000000002E-3</v>
      </c>
    </row>
    <row r="129" spans="1:23" hidden="1" x14ac:dyDescent="0.35">
      <c r="A129" t="str">
        <f>references!B$7</f>
        <v>MAR1980b</v>
      </c>
      <c r="B129">
        <v>5</v>
      </c>
      <c r="C129">
        <v>100</v>
      </c>
      <c r="D129" t="str">
        <f>references_description!F$14</f>
        <v>SiO2(am)</v>
      </c>
      <c r="E129" t="str">
        <f>references_description!G$14</f>
        <v>NaNO3</v>
      </c>
      <c r="H129">
        <v>5.98</v>
      </c>
      <c r="K129">
        <v>3.4399999999999999E-3</v>
      </c>
    </row>
    <row r="130" spans="1:23" hidden="1" x14ac:dyDescent="0.35">
      <c r="A130" t="str">
        <f>references!B$7</f>
        <v>MAR1980b</v>
      </c>
      <c r="B130">
        <v>1</v>
      </c>
      <c r="C130">
        <v>150</v>
      </c>
      <c r="D130" t="str">
        <f>references_description!F$14</f>
        <v>SiO2(am)</v>
      </c>
      <c r="E130" t="str">
        <f>references_description!G$14</f>
        <v>NaNO3</v>
      </c>
      <c r="H130">
        <v>0</v>
      </c>
      <c r="K130">
        <v>1.073E-2</v>
      </c>
      <c r="W130" t="s">
        <v>297</v>
      </c>
    </row>
    <row r="131" spans="1:23" hidden="1" x14ac:dyDescent="0.35">
      <c r="A131" t="str">
        <f>references!B$7</f>
        <v>MAR1980b</v>
      </c>
      <c r="B131">
        <v>2</v>
      </c>
      <c r="C131">
        <v>150</v>
      </c>
      <c r="D131" t="str">
        <f>references_description!F$14</f>
        <v>SiO2(am)</v>
      </c>
      <c r="E131" t="str">
        <f>references_description!G$14</f>
        <v>NaNO3</v>
      </c>
      <c r="H131">
        <v>0.51</v>
      </c>
      <c r="K131">
        <v>9.8099999999999993E-3</v>
      </c>
    </row>
    <row r="132" spans="1:23" hidden="1" x14ac:dyDescent="0.35">
      <c r="A132" t="str">
        <f>references!B$7</f>
        <v>MAR1980b</v>
      </c>
      <c r="B132">
        <v>3</v>
      </c>
      <c r="C132">
        <v>150</v>
      </c>
      <c r="D132" t="str">
        <f>references_description!F$14</f>
        <v>SiO2(am)</v>
      </c>
      <c r="E132" t="str">
        <f>references_description!G$14</f>
        <v>NaNO3</v>
      </c>
      <c r="H132">
        <v>1.03</v>
      </c>
      <c r="K132">
        <v>9.75E-3</v>
      </c>
    </row>
    <row r="133" spans="1:23" hidden="1" x14ac:dyDescent="0.35">
      <c r="A133" t="str">
        <f>references!B$7</f>
        <v>MAR1980b</v>
      </c>
      <c r="B133">
        <v>4</v>
      </c>
      <c r="C133">
        <v>150</v>
      </c>
      <c r="D133" t="str">
        <f>references_description!F$14</f>
        <v>SiO2(am)</v>
      </c>
      <c r="E133" t="str">
        <f>references_description!G$14</f>
        <v>NaNO3</v>
      </c>
      <c r="H133">
        <v>2.12</v>
      </c>
      <c r="K133">
        <v>7.7799999999999996E-3</v>
      </c>
    </row>
    <row r="134" spans="1:23" hidden="1" x14ac:dyDescent="0.35">
      <c r="A134" t="str">
        <f>references!B$7</f>
        <v>MAR1980b</v>
      </c>
      <c r="B134">
        <v>5</v>
      </c>
      <c r="C134">
        <v>150</v>
      </c>
      <c r="D134" t="str">
        <f>references_description!F$14</f>
        <v>SiO2(am)</v>
      </c>
      <c r="E134" t="str">
        <f>references_description!G$14</f>
        <v>NaNO3</v>
      </c>
      <c r="H134">
        <v>3.31</v>
      </c>
      <c r="K134">
        <v>7.2399999999999999E-3</v>
      </c>
    </row>
    <row r="135" spans="1:23" hidden="1" x14ac:dyDescent="0.35">
      <c r="A135" t="str">
        <f>references!B$7</f>
        <v>MAR1980b</v>
      </c>
      <c r="B135">
        <v>6</v>
      </c>
      <c r="C135">
        <v>150</v>
      </c>
      <c r="D135" t="str">
        <f>references_description!F$14</f>
        <v>SiO2(am)</v>
      </c>
      <c r="E135" t="str">
        <f>references_description!G$14</f>
        <v>NaNO3</v>
      </c>
      <c r="H135">
        <v>4.5999999999999996</v>
      </c>
      <c r="K135">
        <v>6.2599999999999999E-3</v>
      </c>
    </row>
    <row r="136" spans="1:23" hidden="1" x14ac:dyDescent="0.35">
      <c r="A136" t="str">
        <f>references!B$7</f>
        <v>MAR1980b</v>
      </c>
      <c r="B136">
        <v>7</v>
      </c>
      <c r="C136">
        <v>150</v>
      </c>
      <c r="D136" t="str">
        <f>references_description!F$14</f>
        <v>SiO2(am)</v>
      </c>
      <c r="E136" t="str">
        <f>references_description!G$14</f>
        <v>NaNO3</v>
      </c>
      <c r="H136">
        <v>5.98</v>
      </c>
      <c r="K136">
        <v>5.7000000000000002E-3</v>
      </c>
    </row>
    <row r="137" spans="1:23" hidden="1" x14ac:dyDescent="0.35">
      <c r="A137" t="str">
        <f>references!B$7</f>
        <v>MAR1980b</v>
      </c>
      <c r="B137">
        <v>1</v>
      </c>
      <c r="C137">
        <v>200</v>
      </c>
      <c r="D137" t="str">
        <f>references_description!F$14</f>
        <v>SiO2(am)</v>
      </c>
      <c r="E137" t="str">
        <f>references_description!G$14</f>
        <v>NaNO3</v>
      </c>
      <c r="H137">
        <v>0</v>
      </c>
      <c r="K137">
        <v>1.5800000000000002E-2</v>
      </c>
      <c r="W137" t="s">
        <v>297</v>
      </c>
    </row>
    <row r="138" spans="1:23" hidden="1" x14ac:dyDescent="0.35">
      <c r="A138" t="str">
        <f>references!B$7</f>
        <v>MAR1980b</v>
      </c>
      <c r="B138">
        <v>2</v>
      </c>
      <c r="C138">
        <v>200</v>
      </c>
      <c r="D138" t="str">
        <f>references_description!F$14</f>
        <v>SiO2(am)</v>
      </c>
      <c r="E138" t="str">
        <f>references_description!G$14</f>
        <v>NaNO3</v>
      </c>
      <c r="H138">
        <v>0.50700000000000001</v>
      </c>
      <c r="K138">
        <v>1.38E-2</v>
      </c>
    </row>
    <row r="139" spans="1:23" hidden="1" x14ac:dyDescent="0.35">
      <c r="A139" t="str">
        <f>references!B$7</f>
        <v>MAR1980b</v>
      </c>
      <c r="B139">
        <v>3</v>
      </c>
      <c r="C139">
        <v>200</v>
      </c>
      <c r="D139" t="str">
        <f>references_description!F$14</f>
        <v>SiO2(am)</v>
      </c>
      <c r="E139" t="str">
        <f>references_description!G$14</f>
        <v>NaNO3</v>
      </c>
      <c r="H139">
        <v>1.0269999999999999</v>
      </c>
      <c r="K139">
        <v>1.4E-2</v>
      </c>
    </row>
    <row r="140" spans="1:23" hidden="1" x14ac:dyDescent="0.35">
      <c r="A140" t="str">
        <f>references!B$7</f>
        <v>MAR1980b</v>
      </c>
      <c r="B140">
        <v>4</v>
      </c>
      <c r="C140">
        <v>200</v>
      </c>
      <c r="D140" t="str">
        <f>references_description!F$14</f>
        <v>SiO2(am)</v>
      </c>
      <c r="E140" t="str">
        <f>references_description!G$14</f>
        <v>NaNO3</v>
      </c>
      <c r="H140">
        <v>2.1240000000000001</v>
      </c>
      <c r="K140">
        <v>1.2500000000000001E-2</v>
      </c>
    </row>
    <row r="141" spans="1:23" hidden="1" x14ac:dyDescent="0.35">
      <c r="A141" t="str">
        <f>references!B$7</f>
        <v>MAR1980b</v>
      </c>
      <c r="B141">
        <v>5</v>
      </c>
      <c r="C141">
        <v>200</v>
      </c>
      <c r="D141" t="str">
        <f>references_description!F$14</f>
        <v>SiO2(am)</v>
      </c>
      <c r="E141" t="str">
        <f>references_description!G$14</f>
        <v>NaNO3</v>
      </c>
      <c r="H141">
        <v>3.3090000000000002</v>
      </c>
      <c r="K141">
        <v>1.14E-2</v>
      </c>
    </row>
    <row r="142" spans="1:23" hidden="1" x14ac:dyDescent="0.35">
      <c r="A142" t="str">
        <f>references!B$7</f>
        <v>MAR1980b</v>
      </c>
      <c r="B142">
        <v>6</v>
      </c>
      <c r="C142">
        <v>200</v>
      </c>
      <c r="D142" t="str">
        <f>references_description!F$14</f>
        <v>SiO2(am)</v>
      </c>
      <c r="E142" t="str">
        <f>references_description!G$14</f>
        <v>NaNO3</v>
      </c>
      <c r="H142">
        <v>4.5999999999999996</v>
      </c>
      <c r="K142">
        <v>1.03E-2</v>
      </c>
    </row>
    <row r="143" spans="1:23" hidden="1" x14ac:dyDescent="0.35">
      <c r="A143" t="str">
        <f>references!B$7</f>
        <v>MAR1980b</v>
      </c>
      <c r="B143">
        <v>7</v>
      </c>
      <c r="C143">
        <v>200</v>
      </c>
      <c r="D143" t="str">
        <f>references_description!F$14</f>
        <v>SiO2(am)</v>
      </c>
      <c r="E143" t="str">
        <f>references_description!G$14</f>
        <v>NaNO3</v>
      </c>
      <c r="H143">
        <v>5.98</v>
      </c>
      <c r="K143">
        <v>9.1999999999999998E-3</v>
      </c>
    </row>
    <row r="144" spans="1:23" hidden="1" x14ac:dyDescent="0.35">
      <c r="A144" t="str">
        <f>references!B$7</f>
        <v>MAR1980b</v>
      </c>
      <c r="B144">
        <v>1</v>
      </c>
      <c r="C144">
        <v>250</v>
      </c>
      <c r="D144" t="str">
        <f>references_description!F$14</f>
        <v>SiO2(am)</v>
      </c>
      <c r="E144" t="str">
        <f>references_description!G$14</f>
        <v>NaNO3</v>
      </c>
      <c r="H144">
        <v>0</v>
      </c>
      <c r="K144">
        <v>2.121E-2</v>
      </c>
      <c r="W144" t="s">
        <v>297</v>
      </c>
    </row>
    <row r="145" spans="1:23" hidden="1" x14ac:dyDescent="0.35">
      <c r="A145" t="str">
        <f>references!B$7</f>
        <v>MAR1980b</v>
      </c>
      <c r="B145">
        <v>2</v>
      </c>
      <c r="C145">
        <v>250</v>
      </c>
      <c r="D145" t="str">
        <f>references_description!F$14</f>
        <v>SiO2(am)</v>
      </c>
      <c r="E145" t="str">
        <f>references_description!G$14</f>
        <v>NaNO3</v>
      </c>
      <c r="H145">
        <v>0.50700000000000001</v>
      </c>
      <c r="K145">
        <v>2.0400000000000001E-2</v>
      </c>
    </row>
    <row r="146" spans="1:23" hidden="1" x14ac:dyDescent="0.35">
      <c r="A146" t="str">
        <f>references!B$7</f>
        <v>MAR1980b</v>
      </c>
      <c r="B146">
        <v>3</v>
      </c>
      <c r="C146">
        <v>250</v>
      </c>
      <c r="D146" t="str">
        <f>references_description!F$14</f>
        <v>SiO2(am)</v>
      </c>
      <c r="E146" t="str">
        <f>references_description!G$14</f>
        <v>NaNO3</v>
      </c>
      <c r="H146">
        <v>1.0269999999999999</v>
      </c>
      <c r="K146">
        <v>1.9699999999999999E-2</v>
      </c>
    </row>
    <row r="147" spans="1:23" hidden="1" x14ac:dyDescent="0.35">
      <c r="A147" t="str">
        <f>references!B$7</f>
        <v>MAR1980b</v>
      </c>
      <c r="B147">
        <v>4</v>
      </c>
      <c r="C147">
        <v>250</v>
      </c>
      <c r="D147" t="str">
        <f>references_description!F$14</f>
        <v>SiO2(am)</v>
      </c>
      <c r="E147" t="str">
        <f>references_description!G$14</f>
        <v>NaNO3</v>
      </c>
      <c r="H147">
        <v>2.1240000000000001</v>
      </c>
      <c r="K147">
        <v>1.8200000000000001E-2</v>
      </c>
    </row>
    <row r="148" spans="1:23" hidden="1" x14ac:dyDescent="0.35">
      <c r="A148" t="str">
        <f>references!B$7</f>
        <v>MAR1980b</v>
      </c>
      <c r="B148">
        <v>5</v>
      </c>
      <c r="C148">
        <v>250</v>
      </c>
      <c r="D148" t="str">
        <f>references_description!F$14</f>
        <v>SiO2(am)</v>
      </c>
      <c r="E148" t="str">
        <f>references_description!G$14</f>
        <v>NaNO3</v>
      </c>
      <c r="H148">
        <v>3.3090000000000002</v>
      </c>
      <c r="K148">
        <v>1.7299999999999999E-2</v>
      </c>
    </row>
    <row r="149" spans="1:23" hidden="1" x14ac:dyDescent="0.35">
      <c r="A149" t="str">
        <f>references!B$7</f>
        <v>MAR1980b</v>
      </c>
      <c r="B149">
        <v>6</v>
      </c>
      <c r="C149">
        <v>250</v>
      </c>
      <c r="D149" t="str">
        <f>references_description!F$14</f>
        <v>SiO2(am)</v>
      </c>
      <c r="E149" t="str">
        <f>references_description!G$14</f>
        <v>NaNO3</v>
      </c>
      <c r="H149">
        <v>4.5999999999999996</v>
      </c>
      <c r="K149">
        <v>1.54E-2</v>
      </c>
    </row>
    <row r="150" spans="1:23" hidden="1" x14ac:dyDescent="0.35">
      <c r="A150" t="str">
        <f>references!B$7</f>
        <v>MAR1980b</v>
      </c>
      <c r="B150">
        <v>7</v>
      </c>
      <c r="C150">
        <v>250</v>
      </c>
      <c r="D150" t="str">
        <f>references_description!F$14</f>
        <v>SiO2(am)</v>
      </c>
      <c r="E150" t="str">
        <f>references_description!G$14</f>
        <v>NaNO3</v>
      </c>
      <c r="H150">
        <v>5.98</v>
      </c>
      <c r="K150">
        <v>1.47E-2</v>
      </c>
    </row>
    <row r="151" spans="1:23" hidden="1" x14ac:dyDescent="0.35">
      <c r="A151" t="str">
        <f>references!B$7</f>
        <v>MAR1980b</v>
      </c>
      <c r="B151">
        <v>1</v>
      </c>
      <c r="C151">
        <v>300</v>
      </c>
      <c r="D151" t="str">
        <f>references_description!F$14</f>
        <v>SiO2(am)</v>
      </c>
      <c r="E151" t="str">
        <f>references_description!G$14</f>
        <v>NaNO3</v>
      </c>
      <c r="H151">
        <v>0</v>
      </c>
      <c r="K151">
        <v>2.69E-2</v>
      </c>
      <c r="W151" t="s">
        <v>297</v>
      </c>
    </row>
    <row r="152" spans="1:23" hidden="1" x14ac:dyDescent="0.35">
      <c r="A152" t="str">
        <f>references!B$7</f>
        <v>MAR1980b</v>
      </c>
      <c r="B152">
        <v>2</v>
      </c>
      <c r="C152">
        <v>300</v>
      </c>
      <c r="D152" t="str">
        <f>references_description!F$14</f>
        <v>SiO2(am)</v>
      </c>
      <c r="E152" t="str">
        <f>references_description!G$14</f>
        <v>NaNO3</v>
      </c>
      <c r="H152">
        <v>0.50700000000000001</v>
      </c>
      <c r="K152">
        <v>2.63E-2</v>
      </c>
    </row>
    <row r="153" spans="1:23" hidden="1" x14ac:dyDescent="0.35">
      <c r="A153" t="str">
        <f>references!B$7</f>
        <v>MAR1980b</v>
      </c>
      <c r="B153">
        <v>3</v>
      </c>
      <c r="C153">
        <v>300</v>
      </c>
      <c r="D153" t="str">
        <f>references_description!F$14</f>
        <v>SiO2(am)</v>
      </c>
      <c r="E153" t="str">
        <f>references_description!G$14</f>
        <v>NaNO3</v>
      </c>
      <c r="H153">
        <v>1.0269999999999999</v>
      </c>
      <c r="K153">
        <v>2.5100000000000001E-2</v>
      </c>
    </row>
    <row r="154" spans="1:23" hidden="1" x14ac:dyDescent="0.35">
      <c r="A154" t="str">
        <f>references!B$7</f>
        <v>MAR1980b</v>
      </c>
      <c r="B154">
        <v>4</v>
      </c>
      <c r="C154">
        <v>300</v>
      </c>
      <c r="D154" t="str">
        <f>references_description!F$14</f>
        <v>SiO2(am)</v>
      </c>
      <c r="E154" t="str">
        <f>references_description!G$14</f>
        <v>NaNO3</v>
      </c>
      <c r="H154">
        <v>2.1240000000000001</v>
      </c>
      <c r="K154">
        <v>2.5100000000000001E-2</v>
      </c>
    </row>
    <row r="155" spans="1:23" hidden="1" x14ac:dyDescent="0.35">
      <c r="A155" t="str">
        <f>references!B$7</f>
        <v>MAR1980b</v>
      </c>
      <c r="B155">
        <v>5</v>
      </c>
      <c r="C155">
        <v>300</v>
      </c>
      <c r="D155" t="str">
        <f>references_description!F$14</f>
        <v>SiO2(am)</v>
      </c>
      <c r="E155" t="str">
        <f>references_description!G$14</f>
        <v>NaNO3</v>
      </c>
      <c r="H155">
        <v>3.3090000000000002</v>
      </c>
      <c r="K155">
        <v>2.3099999999999999E-2</v>
      </c>
    </row>
    <row r="156" spans="1:23" hidden="1" x14ac:dyDescent="0.35">
      <c r="A156" t="str">
        <f>references!B$7</f>
        <v>MAR1980b</v>
      </c>
      <c r="B156">
        <v>6</v>
      </c>
      <c r="C156">
        <v>300</v>
      </c>
      <c r="D156" t="str">
        <f>references_description!F$14</f>
        <v>SiO2(am)</v>
      </c>
      <c r="E156" t="str">
        <f>references_description!G$14</f>
        <v>NaNO3</v>
      </c>
      <c r="H156">
        <v>5.98</v>
      </c>
      <c r="K156">
        <v>1.9599999999999999E-2</v>
      </c>
    </row>
    <row r="157" spans="1:23" hidden="1" x14ac:dyDescent="0.35">
      <c r="A157" t="str">
        <f>references!B$9</f>
        <v>MEY2006</v>
      </c>
      <c r="B157">
        <v>1</v>
      </c>
      <c r="C157">
        <v>25</v>
      </c>
      <c r="D157" t="str">
        <f>references_description!F$14</f>
        <v>SiO2(am)</v>
      </c>
      <c r="E157" t="str">
        <f>references_description!G$15</f>
        <v>NaCl</v>
      </c>
      <c r="H157">
        <v>0</v>
      </c>
      <c r="K157">
        <v>1.8571900000000001E-3</v>
      </c>
    </row>
    <row r="158" spans="1:23" hidden="1" x14ac:dyDescent="0.35">
      <c r="A158" t="str">
        <f>references!B$9</f>
        <v>MEY2006</v>
      </c>
      <c r="B158">
        <v>2</v>
      </c>
      <c r="C158">
        <v>25</v>
      </c>
      <c r="D158" t="str">
        <f>references_description!F$14</f>
        <v>SiO2(am)</v>
      </c>
      <c r="E158" t="str">
        <f>references_description!G$15</f>
        <v>NaCl</v>
      </c>
      <c r="H158">
        <v>1.026</v>
      </c>
      <c r="K158">
        <v>1.5617999999999999E-3</v>
      </c>
    </row>
    <row r="159" spans="1:23" hidden="1" x14ac:dyDescent="0.35">
      <c r="A159" t="str">
        <f>references!B$9</f>
        <v>MEY2006</v>
      </c>
      <c r="B159">
        <v>3</v>
      </c>
      <c r="C159">
        <v>25</v>
      </c>
      <c r="D159" t="str">
        <f>references_description!F$14</f>
        <v>SiO2(am)</v>
      </c>
      <c r="E159" t="str">
        <f>references_description!G$15</f>
        <v>NaCl</v>
      </c>
      <c r="H159">
        <v>2.1038999999999999</v>
      </c>
      <c r="K159">
        <v>1.4075800000000001E-3</v>
      </c>
    </row>
    <row r="160" spans="1:23" hidden="1" x14ac:dyDescent="0.35">
      <c r="A160" t="str">
        <f>references!B$9</f>
        <v>MEY2006</v>
      </c>
      <c r="B160">
        <v>4</v>
      </c>
      <c r="C160">
        <v>25</v>
      </c>
      <c r="D160" t="str">
        <f>references_description!F$14</f>
        <v>SiO2(am)</v>
      </c>
      <c r="E160" t="str">
        <f>references_description!G$15</f>
        <v>NaCl</v>
      </c>
      <c r="H160">
        <v>3.2021000000000002</v>
      </c>
      <c r="K160">
        <v>1.05882E-3</v>
      </c>
    </row>
    <row r="161" spans="1:29" hidden="1" x14ac:dyDescent="0.35">
      <c r="A161" t="str">
        <f>references!B$9</f>
        <v>MEY2006</v>
      </c>
      <c r="B161">
        <v>5</v>
      </c>
      <c r="C161">
        <v>25</v>
      </c>
      <c r="D161" t="str">
        <f>references_description!F$14</f>
        <v>SiO2(am)</v>
      </c>
      <c r="E161" t="str">
        <f>references_description!G$15</f>
        <v>NaCl</v>
      </c>
      <c r="H161">
        <v>4.3752000000000004</v>
      </c>
      <c r="K161">
        <v>8.6821000000000001E-4</v>
      </c>
    </row>
    <row r="162" spans="1:29" hidden="1" x14ac:dyDescent="0.35">
      <c r="A162" t="str">
        <f>references!B$9</f>
        <v>MEY2006</v>
      </c>
      <c r="B162">
        <v>6</v>
      </c>
      <c r="C162">
        <v>25</v>
      </c>
      <c r="D162" t="str">
        <f>references_description!F$14</f>
        <v>SiO2(am)</v>
      </c>
      <c r="E162" t="str">
        <f>references_description!G$15</f>
        <v>NaCl</v>
      </c>
      <c r="H162">
        <v>5.6123000000000003</v>
      </c>
      <c r="K162">
        <v>6.9194000000000005E-4</v>
      </c>
    </row>
    <row r="163" spans="1:29" hidden="1" x14ac:dyDescent="0.35">
      <c r="A163" t="str">
        <f>references!B$9</f>
        <v>MEY2006</v>
      </c>
      <c r="B163">
        <v>1</v>
      </c>
      <c r="C163">
        <v>25</v>
      </c>
      <c r="D163" t="str">
        <f>references_description!F$14</f>
        <v>SiO2(am)</v>
      </c>
      <c r="E163" t="str">
        <f>references_description!G$16</f>
        <v>KCl</v>
      </c>
      <c r="H163">
        <v>0</v>
      </c>
      <c r="K163">
        <v>1.8839900000000001E-3</v>
      </c>
    </row>
    <row r="164" spans="1:29" hidden="1" x14ac:dyDescent="0.35">
      <c r="A164" t="str">
        <f>references!B$9</f>
        <v>MEY2006</v>
      </c>
      <c r="B164">
        <v>2</v>
      </c>
      <c r="C164">
        <v>25</v>
      </c>
      <c r="D164" t="str">
        <f>references_description!F$14</f>
        <v>SiO2(am)</v>
      </c>
      <c r="E164" t="str">
        <f>references_description!G$16</f>
        <v>KCl</v>
      </c>
      <c r="H164">
        <v>1.0327999999999999</v>
      </c>
      <c r="K164">
        <v>1.78677E-3</v>
      </c>
    </row>
    <row r="165" spans="1:29" hidden="1" x14ac:dyDescent="0.35">
      <c r="A165" t="str">
        <f>references!B$9</f>
        <v>MEY2006</v>
      </c>
      <c r="B165">
        <v>3</v>
      </c>
      <c r="C165">
        <v>25</v>
      </c>
      <c r="D165" t="str">
        <f>references_description!F$14</f>
        <v>SiO2(am)</v>
      </c>
      <c r="E165" t="str">
        <f>references_description!G$16</f>
        <v>KCl</v>
      </c>
      <c r="H165">
        <v>2.1328999999999998</v>
      </c>
      <c r="K165">
        <v>1.70466E-3</v>
      </c>
    </row>
    <row r="166" spans="1:29" hidden="1" x14ac:dyDescent="0.35">
      <c r="A166" t="str">
        <f>references!B$9</f>
        <v>MEY2006</v>
      </c>
      <c r="B166">
        <v>4</v>
      </c>
      <c r="C166">
        <v>25</v>
      </c>
      <c r="D166" t="str">
        <f>references_description!F$14</f>
        <v>SiO2(am)</v>
      </c>
      <c r="E166" t="str">
        <f>references_description!G$16</f>
        <v>KCl</v>
      </c>
      <c r="H166">
        <v>3.3140000000000001</v>
      </c>
      <c r="K166">
        <v>1.5704099999999999E-3</v>
      </c>
    </row>
    <row r="167" spans="1:29" hidden="1" x14ac:dyDescent="0.35">
      <c r="A167" t="str">
        <f>references!B$9</f>
        <v>MEY2006</v>
      </c>
      <c r="B167">
        <v>5</v>
      </c>
      <c r="C167">
        <v>25</v>
      </c>
      <c r="D167" t="str">
        <f>references_description!F$14</f>
        <v>SiO2(am)</v>
      </c>
      <c r="E167" t="str">
        <f>references_description!G$16</f>
        <v>KCl</v>
      </c>
      <c r="H167">
        <v>4.5667999999999997</v>
      </c>
      <c r="K167">
        <v>1.45104E-3</v>
      </c>
    </row>
    <row r="168" spans="1:29" x14ac:dyDescent="0.35">
      <c r="A168" s="32" t="str">
        <f>references!B26</f>
        <v>SJO/NOR1985</v>
      </c>
      <c r="B168">
        <v>1</v>
      </c>
      <c r="C168">
        <v>25</v>
      </c>
      <c r="E168" t="str">
        <f>references!H26</f>
        <v>NaCl</v>
      </c>
      <c r="H168">
        <v>0.60819999999999996</v>
      </c>
      <c r="O168" s="33"/>
      <c r="P168" s="33"/>
      <c r="Q168" s="33"/>
      <c r="R168" s="33"/>
      <c r="S168" s="33">
        <f>AC168+(2+1-1)*AA168</f>
        <v>22.108209669151062</v>
      </c>
      <c r="T168">
        <v>0.01</v>
      </c>
      <c r="U168" s="33">
        <f>2*13.727-S168+2*AA168</f>
        <v>5.3339999999999987</v>
      </c>
      <c r="V168">
        <v>0.01</v>
      </c>
      <c r="W168" t="s">
        <v>415</v>
      </c>
      <c r="Z168">
        <v>0.6</v>
      </c>
      <c r="AA168">
        <f>LOG10(Z168/H168)</f>
        <v>-5.8951654244697362E-3</v>
      </c>
      <c r="AC168" s="33">
        <v>22.12</v>
      </c>
    </row>
    <row r="169" spans="1:29" x14ac:dyDescent="0.35">
      <c r="O169" s="33"/>
      <c r="P169" s="33"/>
      <c r="Q169" s="33"/>
      <c r="R169" s="33"/>
      <c r="S169" s="33"/>
    </row>
    <row r="170" spans="1:29" x14ac:dyDescent="0.35">
      <c r="A170" t="str">
        <f>references!B28</f>
        <v>BUS/MES1977</v>
      </c>
      <c r="B170">
        <v>1</v>
      </c>
      <c r="C170" t="s">
        <v>416</v>
      </c>
      <c r="E170" t="s">
        <v>122</v>
      </c>
      <c r="H170">
        <v>0.1</v>
      </c>
      <c r="Q170" t="s">
        <v>417</v>
      </c>
    </row>
    <row r="171" spans="1:29" x14ac:dyDescent="0.35">
      <c r="B171">
        <v>2</v>
      </c>
      <c r="C171" t="s">
        <v>418</v>
      </c>
      <c r="E171" t="s">
        <v>122</v>
      </c>
      <c r="H171">
        <v>0.1</v>
      </c>
      <c r="Q171" t="s">
        <v>419</v>
      </c>
    </row>
    <row r="172" spans="1:29" x14ac:dyDescent="0.35">
      <c r="B172">
        <v>3</v>
      </c>
      <c r="C172" t="s">
        <v>420</v>
      </c>
      <c r="E172" t="s">
        <v>122</v>
      </c>
      <c r="H172">
        <v>0.1</v>
      </c>
      <c r="Q172" t="s">
        <v>421</v>
      </c>
    </row>
    <row r="173" spans="1:29" x14ac:dyDescent="0.35">
      <c r="C173" t="s">
        <v>422</v>
      </c>
      <c r="E173" t="s">
        <v>122</v>
      </c>
      <c r="H173">
        <v>0.1</v>
      </c>
      <c r="Q173" t="s">
        <v>423</v>
      </c>
    </row>
    <row r="174" spans="1:29" hidden="1" x14ac:dyDescent="0.35">
      <c r="A174" t="str">
        <f>references!B$9</f>
        <v>MEY2006</v>
      </c>
      <c r="B174">
        <v>1</v>
      </c>
      <c r="C174">
        <v>25</v>
      </c>
      <c r="D174" t="str">
        <f>references_description!F$14</f>
        <v>SiO2(am)</v>
      </c>
      <c r="E174" t="str">
        <f>references_description!G$18</f>
        <v>CaCl2</v>
      </c>
      <c r="H174">
        <v>0</v>
      </c>
      <c r="K174">
        <v>1.8544200000000001E-3</v>
      </c>
    </row>
    <row r="175" spans="1:29" hidden="1" x14ac:dyDescent="0.35">
      <c r="A175" t="str">
        <f>references!B$9</f>
        <v>MEY2006</v>
      </c>
      <c r="B175">
        <v>2</v>
      </c>
      <c r="C175">
        <v>25</v>
      </c>
      <c r="D175" t="str">
        <f>references_description!F$14</f>
        <v>SiO2(am)</v>
      </c>
      <c r="E175" t="str">
        <f>references_description!G$18</f>
        <v>CaCl2</v>
      </c>
      <c r="H175">
        <v>1.0269999999999999</v>
      </c>
      <c r="K175">
        <v>1.0196199999999999E-3</v>
      </c>
    </row>
    <row r="176" spans="1:29" hidden="1" x14ac:dyDescent="0.35">
      <c r="A176" t="str">
        <f>references!B$9</f>
        <v>MEY2006</v>
      </c>
      <c r="B176">
        <v>3</v>
      </c>
      <c r="C176">
        <v>25</v>
      </c>
      <c r="D176" t="str">
        <f>references_description!F$14</f>
        <v>SiO2(am)</v>
      </c>
      <c r="E176" t="str">
        <f>references_description!G$18</f>
        <v>CaCl2</v>
      </c>
      <c r="H176">
        <v>2.1175000000000002</v>
      </c>
      <c r="K176">
        <v>4.773E-4</v>
      </c>
    </row>
    <row r="177" spans="1:11" hidden="1" x14ac:dyDescent="0.35">
      <c r="A177" t="str">
        <f>references!B$9</f>
        <v>MEY2006</v>
      </c>
      <c r="B177">
        <v>4</v>
      </c>
      <c r="C177">
        <v>25</v>
      </c>
      <c r="D177" t="str">
        <f>references_description!F$14</f>
        <v>SiO2(am)</v>
      </c>
      <c r="E177" t="str">
        <f>references_description!G$18</f>
        <v>CaCl2</v>
      </c>
      <c r="H177">
        <v>3.29</v>
      </c>
      <c r="K177">
        <v>2.1597000000000001E-4</v>
      </c>
    </row>
    <row r="178" spans="1:11" hidden="1" x14ac:dyDescent="0.35">
      <c r="A178" t="str">
        <f>references!B$9</f>
        <v>MEY2006</v>
      </c>
      <c r="B178">
        <v>5</v>
      </c>
      <c r="C178">
        <v>25</v>
      </c>
      <c r="D178" t="str">
        <f>references_description!F$14</f>
        <v>SiO2(am)</v>
      </c>
      <c r="E178" t="str">
        <f>references_description!G$18</f>
        <v>CaCl2</v>
      </c>
      <c r="H178">
        <v>4.5663999999999998</v>
      </c>
      <c r="K178">
        <v>1.3861E-4</v>
      </c>
    </row>
    <row r="179" spans="1:11" hidden="1" x14ac:dyDescent="0.35">
      <c r="A179" t="str">
        <f>references!B$9</f>
        <v>MEY2006</v>
      </c>
      <c r="B179">
        <v>1</v>
      </c>
      <c r="C179">
        <v>25</v>
      </c>
      <c r="D179" t="str">
        <f>references_description!F$14</f>
        <v>SiO2(am)</v>
      </c>
      <c r="E179" t="str">
        <f>references_description!G$19</f>
        <v>K2SO4</v>
      </c>
      <c r="H179">
        <v>0</v>
      </c>
      <c r="K179">
        <v>1.92E-3</v>
      </c>
    </row>
    <row r="180" spans="1:11" hidden="1" x14ac:dyDescent="0.35">
      <c r="A180" t="str">
        <f>references!B$9</f>
        <v>MEY2006</v>
      </c>
      <c r="B180">
        <v>2</v>
      </c>
      <c r="C180">
        <v>25</v>
      </c>
      <c r="D180" t="str">
        <f>references_description!F$14</f>
        <v>SiO2(am)</v>
      </c>
      <c r="E180" t="str">
        <f>references_description!G$19</f>
        <v>K2SO4</v>
      </c>
      <c r="H180">
        <v>7.0000000000000007E-2</v>
      </c>
      <c r="K180">
        <v>1.9400000000000001E-3</v>
      </c>
    </row>
    <row r="181" spans="1:11" hidden="1" x14ac:dyDescent="0.35">
      <c r="A181" t="str">
        <f>references!B$9</f>
        <v>MEY2006</v>
      </c>
      <c r="B181">
        <v>3</v>
      </c>
      <c r="C181">
        <v>25</v>
      </c>
      <c r="D181" t="str">
        <f>references_description!F$14</f>
        <v>SiO2(am)</v>
      </c>
      <c r="E181" t="str">
        <f>references_description!G$19</f>
        <v>K2SO4</v>
      </c>
      <c r="H181">
        <v>0.14000000000000001</v>
      </c>
      <c r="K181">
        <v>1.98E-3</v>
      </c>
    </row>
    <row r="182" spans="1:11" hidden="1" x14ac:dyDescent="0.35">
      <c r="A182" t="str">
        <f>references!B$9</f>
        <v>MEY2006</v>
      </c>
      <c r="B182">
        <v>4</v>
      </c>
      <c r="C182">
        <v>25</v>
      </c>
      <c r="D182" t="str">
        <f>references_description!F$14</f>
        <v>SiO2(am)</v>
      </c>
      <c r="E182" t="str">
        <f>references_description!G$19</f>
        <v>K2SO4</v>
      </c>
      <c r="H182">
        <v>0.21</v>
      </c>
      <c r="K182">
        <v>2.0100000000000001E-3</v>
      </c>
    </row>
    <row r="183" spans="1:11" hidden="1" x14ac:dyDescent="0.35">
      <c r="A183" t="str">
        <f>references!B$9</f>
        <v>MEY2006</v>
      </c>
      <c r="B183">
        <v>5</v>
      </c>
      <c r="C183">
        <v>25</v>
      </c>
      <c r="D183" t="str">
        <f>references_description!F$14</f>
        <v>SiO2(am)</v>
      </c>
      <c r="E183" t="str">
        <f>references_description!G$19</f>
        <v>K2SO4</v>
      </c>
      <c r="H183">
        <v>0.28000000000000003</v>
      </c>
      <c r="K183">
        <v>2.1099999999999999E-3</v>
      </c>
    </row>
    <row r="184" spans="1:11" hidden="1" x14ac:dyDescent="0.35">
      <c r="A184" t="str">
        <f>references!B$9</f>
        <v>MEY2006</v>
      </c>
      <c r="B184">
        <v>6</v>
      </c>
      <c r="C184">
        <v>25</v>
      </c>
      <c r="D184" t="str">
        <f>references_description!F$14</f>
        <v>SiO2(am)</v>
      </c>
      <c r="E184" t="str">
        <f>references_description!G$19</f>
        <v>K2SO4</v>
      </c>
      <c r="H184">
        <v>0.35</v>
      </c>
      <c r="K184">
        <v>2.0999999999999999E-3</v>
      </c>
    </row>
    <row r="185" spans="1:11" hidden="1" x14ac:dyDescent="0.35">
      <c r="A185" t="str">
        <f>references!B$9</f>
        <v>MEY2006</v>
      </c>
      <c r="B185">
        <v>7</v>
      </c>
      <c r="C185">
        <v>25</v>
      </c>
      <c r="D185" t="str">
        <f>references_description!F$14</f>
        <v>SiO2(am)</v>
      </c>
      <c r="E185" t="str">
        <f>references_description!G$19</f>
        <v>K2SO4</v>
      </c>
      <c r="H185">
        <v>0.42</v>
      </c>
      <c r="K185">
        <v>2.1700000000000001E-3</v>
      </c>
    </row>
    <row r="186" spans="1:11" hidden="1" x14ac:dyDescent="0.35">
      <c r="A186" t="str">
        <f>references!B$9</f>
        <v>MEY2006</v>
      </c>
      <c r="B186">
        <v>8</v>
      </c>
      <c r="C186">
        <v>25</v>
      </c>
      <c r="D186" t="str">
        <f>references_description!F$14</f>
        <v>SiO2(am)</v>
      </c>
      <c r="E186" t="str">
        <f>references_description!G$19</f>
        <v>K2SO4</v>
      </c>
      <c r="H186">
        <v>0.49</v>
      </c>
      <c r="K186">
        <v>2.2399999999999998E-3</v>
      </c>
    </row>
    <row r="187" spans="1:11" hidden="1" x14ac:dyDescent="0.35">
      <c r="A187" t="str">
        <f>references!B$9</f>
        <v>MEY2006</v>
      </c>
      <c r="B187">
        <v>9</v>
      </c>
      <c r="C187">
        <v>25</v>
      </c>
      <c r="D187" t="str">
        <f>references_description!F$14</f>
        <v>SiO2(am)</v>
      </c>
      <c r="E187" t="str">
        <f>references_description!G$19</f>
        <v>K2SO4</v>
      </c>
      <c r="H187">
        <v>0.56000000000000005</v>
      </c>
      <c r="K187">
        <v>2.33E-3</v>
      </c>
    </row>
    <row r="188" spans="1:11" hidden="1" x14ac:dyDescent="0.35">
      <c r="A188" t="str">
        <f>references!B$9</f>
        <v>MEY2006</v>
      </c>
      <c r="B188">
        <v>10</v>
      </c>
      <c r="C188">
        <v>25</v>
      </c>
      <c r="D188" t="str">
        <f>references_description!F$14</f>
        <v>SiO2(am)</v>
      </c>
      <c r="E188" t="str">
        <f>references_description!G$19</f>
        <v>K2SO4</v>
      </c>
      <c r="H188">
        <v>0.63</v>
      </c>
      <c r="K188">
        <v>2.3500000000000001E-3</v>
      </c>
    </row>
    <row r="189" spans="1:11" hidden="1" x14ac:dyDescent="0.35">
      <c r="A189" t="str">
        <f>references!B$9</f>
        <v>MEY2006</v>
      </c>
      <c r="B189">
        <v>11</v>
      </c>
      <c r="C189">
        <v>25</v>
      </c>
      <c r="D189" t="str">
        <f>references_description!F$14</f>
        <v>SiO2(am)</v>
      </c>
      <c r="E189" t="str">
        <f>references_description!G$19</f>
        <v>K2SO4</v>
      </c>
      <c r="H189">
        <v>0.7</v>
      </c>
      <c r="K189">
        <v>2.3900000000000002E-3</v>
      </c>
    </row>
    <row r="190" spans="1:11" hidden="1" x14ac:dyDescent="0.35">
      <c r="A190" t="str">
        <f>references!B$9</f>
        <v>MEY2006</v>
      </c>
      <c r="B190">
        <v>12</v>
      </c>
      <c r="C190">
        <v>25</v>
      </c>
      <c r="D190" t="str">
        <f>references_description!F$14</f>
        <v>SiO2(am)</v>
      </c>
      <c r="E190" t="str">
        <f>references_description!G$19</f>
        <v>K2SO4</v>
      </c>
      <c r="H190">
        <v>0</v>
      </c>
      <c r="K190">
        <v>1.89E-3</v>
      </c>
    </row>
    <row r="191" spans="1:11" hidden="1" x14ac:dyDescent="0.35">
      <c r="A191" t="str">
        <f>references!B$9</f>
        <v>MEY2006</v>
      </c>
      <c r="B191">
        <v>13</v>
      </c>
      <c r="C191">
        <v>25</v>
      </c>
      <c r="D191" t="str">
        <f>references_description!F$14</f>
        <v>SiO2(am)</v>
      </c>
      <c r="E191" t="str">
        <f>references_description!G$19</f>
        <v>K2SO4</v>
      </c>
      <c r="H191">
        <v>3.5000000000000003E-2</v>
      </c>
      <c r="K191">
        <v>1.89E-3</v>
      </c>
    </row>
    <row r="192" spans="1:11" hidden="1" x14ac:dyDescent="0.35">
      <c r="A192" t="str">
        <f>references!B$9</f>
        <v>MEY2006</v>
      </c>
      <c r="B192">
        <v>14</v>
      </c>
      <c r="C192">
        <v>25</v>
      </c>
      <c r="D192" t="str">
        <f>references_description!F$14</f>
        <v>SiO2(am)</v>
      </c>
      <c r="E192" t="str">
        <f>references_description!G$19</f>
        <v>K2SO4</v>
      </c>
      <c r="H192">
        <v>0.105</v>
      </c>
      <c r="K192">
        <v>1.9599999999999999E-3</v>
      </c>
    </row>
    <row r="193" spans="1:11" hidden="1" x14ac:dyDescent="0.35">
      <c r="A193" t="str">
        <f>references!B$9</f>
        <v>MEY2006</v>
      </c>
      <c r="B193">
        <v>15</v>
      </c>
      <c r="C193">
        <v>25</v>
      </c>
      <c r="D193" t="str">
        <f>references_description!F$14</f>
        <v>SiO2(am)</v>
      </c>
      <c r="E193" t="str">
        <f>references_description!G$19</f>
        <v>K2SO4</v>
      </c>
      <c r="H193">
        <v>0.17499999999999999</v>
      </c>
      <c r="K193">
        <v>1.9599999999999999E-3</v>
      </c>
    </row>
    <row r="194" spans="1:11" hidden="1" x14ac:dyDescent="0.35">
      <c r="A194" t="str">
        <f>references!B$9</f>
        <v>MEY2006</v>
      </c>
      <c r="B194">
        <v>16</v>
      </c>
      <c r="C194">
        <v>25</v>
      </c>
      <c r="D194" t="str">
        <f>references_description!F$14</f>
        <v>SiO2(am)</v>
      </c>
      <c r="E194" t="str">
        <f>references_description!G$19</f>
        <v>K2SO4</v>
      </c>
      <c r="H194">
        <v>0.245</v>
      </c>
      <c r="K194">
        <v>2.0200000000000001E-3</v>
      </c>
    </row>
    <row r="195" spans="1:11" hidden="1" x14ac:dyDescent="0.35">
      <c r="A195" t="str">
        <f>references!B$9</f>
        <v>MEY2006</v>
      </c>
      <c r="B195">
        <v>17</v>
      </c>
      <c r="C195">
        <v>25</v>
      </c>
      <c r="D195" t="str">
        <f>references_description!F$14</f>
        <v>SiO2(am)</v>
      </c>
      <c r="E195" t="str">
        <f>references_description!G$19</f>
        <v>K2SO4</v>
      </c>
      <c r="H195">
        <v>0.315</v>
      </c>
      <c r="K195">
        <v>2.0799999999999998E-3</v>
      </c>
    </row>
    <row r="196" spans="1:11" hidden="1" x14ac:dyDescent="0.35">
      <c r="A196" t="str">
        <f>references!B$9</f>
        <v>MEY2006</v>
      </c>
      <c r="B196">
        <v>18</v>
      </c>
      <c r="C196">
        <v>25</v>
      </c>
      <c r="D196" t="str">
        <f>references_description!F$14</f>
        <v>SiO2(am)</v>
      </c>
      <c r="E196" t="str">
        <f>references_description!G$19</f>
        <v>K2SO4</v>
      </c>
      <c r="H196">
        <v>0.38500000000000001</v>
      </c>
      <c r="K196">
        <v>2.1099999999999999E-3</v>
      </c>
    </row>
    <row r="197" spans="1:11" hidden="1" x14ac:dyDescent="0.35">
      <c r="A197" t="str">
        <f>references!B$9</f>
        <v>MEY2006</v>
      </c>
      <c r="B197">
        <v>19</v>
      </c>
      <c r="C197">
        <v>25</v>
      </c>
      <c r="D197" t="str">
        <f>references_description!F$14</f>
        <v>SiO2(am)</v>
      </c>
      <c r="E197" t="str">
        <f>references_description!G$19</f>
        <v>K2SO4</v>
      </c>
      <c r="H197">
        <v>0.45500000000000002</v>
      </c>
      <c r="K197">
        <v>2.1700000000000001E-3</v>
      </c>
    </row>
    <row r="198" spans="1:11" hidden="1" x14ac:dyDescent="0.35">
      <c r="A198" t="str">
        <f>references!B$9</f>
        <v>MEY2006</v>
      </c>
      <c r="B198">
        <v>20</v>
      </c>
      <c r="C198">
        <v>25</v>
      </c>
      <c r="D198" t="str">
        <f>references_description!F$14</f>
        <v>SiO2(am)</v>
      </c>
      <c r="E198" t="str">
        <f>references_description!G$19</f>
        <v>K2SO4</v>
      </c>
      <c r="H198">
        <v>0.52500000000000002</v>
      </c>
      <c r="K198">
        <v>2.1900000000000001E-3</v>
      </c>
    </row>
    <row r="199" spans="1:11" hidden="1" x14ac:dyDescent="0.35">
      <c r="A199" t="str">
        <f>references!B$9</f>
        <v>MEY2006</v>
      </c>
      <c r="B199">
        <v>21</v>
      </c>
      <c r="C199">
        <v>25</v>
      </c>
      <c r="D199" t="str">
        <f>references_description!F$14</f>
        <v>SiO2(am)</v>
      </c>
      <c r="E199" t="str">
        <f>references_description!G$19</f>
        <v>K2SO4</v>
      </c>
      <c r="H199">
        <v>0.59499999999999997</v>
      </c>
      <c r="K199">
        <v>2.3E-3</v>
      </c>
    </row>
    <row r="200" spans="1:11" hidden="1" x14ac:dyDescent="0.35">
      <c r="A200" t="str">
        <f>references!B$9</f>
        <v>MEY2006</v>
      </c>
      <c r="B200">
        <v>22</v>
      </c>
      <c r="C200">
        <v>25</v>
      </c>
      <c r="D200" t="str">
        <f>references_description!F$14</f>
        <v>SiO2(am)</v>
      </c>
      <c r="E200" t="str">
        <f>references_description!G$19</f>
        <v>K2SO4</v>
      </c>
      <c r="H200">
        <v>0.66500000000000004</v>
      </c>
      <c r="K200">
        <v>2.33E-3</v>
      </c>
    </row>
    <row r="201" spans="1:11" hidden="1" x14ac:dyDescent="0.35">
      <c r="A201" t="str">
        <f>references!B$9</f>
        <v>MEY2006</v>
      </c>
      <c r="B201">
        <v>23</v>
      </c>
      <c r="C201">
        <v>25</v>
      </c>
      <c r="D201" t="str">
        <f>references_description!F$14</f>
        <v>SiO2(am)</v>
      </c>
      <c r="E201" t="str">
        <f>references_description!G$19</f>
        <v>K2SO4</v>
      </c>
      <c r="H201">
        <v>0</v>
      </c>
      <c r="K201">
        <v>1.8500000000000001E-3</v>
      </c>
    </row>
    <row r="202" spans="1:11" hidden="1" x14ac:dyDescent="0.35">
      <c r="A202" t="str">
        <f>references!B$9</f>
        <v>MEY2006</v>
      </c>
      <c r="B202">
        <v>24</v>
      </c>
      <c r="C202">
        <v>25</v>
      </c>
      <c r="D202" t="str">
        <f>references_description!F$14</f>
        <v>SiO2(am)</v>
      </c>
      <c r="E202" t="str">
        <f>references_description!G$19</f>
        <v>K2SO4</v>
      </c>
      <c r="H202">
        <v>1.7500000000000002E-2</v>
      </c>
      <c r="K202">
        <v>1.8500000000000001E-3</v>
      </c>
    </row>
    <row r="203" spans="1:11" hidden="1" x14ac:dyDescent="0.35">
      <c r="A203" t="str">
        <f>references!B$9</f>
        <v>MEY2006</v>
      </c>
      <c r="B203">
        <v>25</v>
      </c>
      <c r="C203">
        <v>25</v>
      </c>
      <c r="D203" t="str">
        <f>references_description!F$14</f>
        <v>SiO2(am)</v>
      </c>
      <c r="E203" t="str">
        <f>references_description!G$19</f>
        <v>K2SO4</v>
      </c>
      <c r="H203">
        <v>5.2499999999999998E-2</v>
      </c>
      <c r="K203">
        <v>1.8799999999999999E-3</v>
      </c>
    </row>
    <row r="204" spans="1:11" hidden="1" x14ac:dyDescent="0.35">
      <c r="A204" t="str">
        <f>references!B$9</f>
        <v>MEY2006</v>
      </c>
      <c r="B204">
        <v>26</v>
      </c>
      <c r="C204">
        <v>25</v>
      </c>
      <c r="D204" t="str">
        <f>references_description!F$14</f>
        <v>SiO2(am)</v>
      </c>
      <c r="E204" t="str">
        <f>references_description!G$19</f>
        <v>K2SO4</v>
      </c>
      <c r="H204">
        <v>8.7499999999999994E-2</v>
      </c>
      <c r="K204">
        <v>1.92E-3</v>
      </c>
    </row>
    <row r="205" spans="1:11" hidden="1" x14ac:dyDescent="0.35">
      <c r="A205" t="str">
        <f>references!B$9</f>
        <v>MEY2006</v>
      </c>
      <c r="B205">
        <v>27</v>
      </c>
      <c r="C205">
        <v>25</v>
      </c>
      <c r="D205" t="str">
        <f>references_description!F$14</f>
        <v>SiO2(am)</v>
      </c>
      <c r="E205" t="str">
        <f>references_description!G$19</f>
        <v>K2SO4</v>
      </c>
      <c r="H205">
        <v>0.22750000000000001</v>
      </c>
      <c r="K205">
        <v>1.97E-3</v>
      </c>
    </row>
    <row r="206" spans="1:11" hidden="1" x14ac:dyDescent="0.35">
      <c r="A206" t="str">
        <f>references!B$9</f>
        <v>MEY2006</v>
      </c>
      <c r="B206">
        <v>28</v>
      </c>
      <c r="C206">
        <v>25</v>
      </c>
      <c r="D206" t="str">
        <f>references_description!F$14</f>
        <v>SiO2(am)</v>
      </c>
      <c r="E206" t="str">
        <f>references_description!G$19</f>
        <v>K2SO4</v>
      </c>
      <c r="H206">
        <v>0.26250000000000001</v>
      </c>
      <c r="K206">
        <v>2.0200000000000001E-3</v>
      </c>
    </row>
    <row r="207" spans="1:11" hidden="1" x14ac:dyDescent="0.35">
      <c r="A207" t="str">
        <f>references!B$9</f>
        <v>MEY2006</v>
      </c>
      <c r="B207">
        <v>29</v>
      </c>
      <c r="C207">
        <v>25</v>
      </c>
      <c r="D207" t="str">
        <f>references_description!F$14</f>
        <v>SiO2(am)</v>
      </c>
      <c r="E207" t="str">
        <f>references_description!G$19</f>
        <v>K2SO4</v>
      </c>
      <c r="H207">
        <v>0.29749999999999999</v>
      </c>
      <c r="K207">
        <v>2.1299999999999999E-3</v>
      </c>
    </row>
    <row r="208" spans="1:11" hidden="1" x14ac:dyDescent="0.35">
      <c r="A208" t="str">
        <f>references!B$9</f>
        <v>MEY2006</v>
      </c>
      <c r="B208">
        <v>30</v>
      </c>
      <c r="C208">
        <v>25</v>
      </c>
      <c r="D208" t="str">
        <f>references_description!F$14</f>
        <v>SiO2(am)</v>
      </c>
      <c r="E208" t="str">
        <f>references_description!G$19</f>
        <v>K2SO4</v>
      </c>
      <c r="H208">
        <v>0.47249999999999998</v>
      </c>
      <c r="K208">
        <v>2.1800000000000001E-3</v>
      </c>
    </row>
    <row r="209" spans="1:11" hidden="1" x14ac:dyDescent="0.35">
      <c r="A209" t="str">
        <f>references!B$9</f>
        <v>MEY2006</v>
      </c>
      <c r="B209">
        <v>31</v>
      </c>
      <c r="C209">
        <v>25</v>
      </c>
      <c r="D209" t="str">
        <f>references_description!F$14</f>
        <v>SiO2(am)</v>
      </c>
      <c r="E209" t="str">
        <f>references_description!G$19</f>
        <v>K2SO4</v>
      </c>
      <c r="H209">
        <v>0.50749999999999995</v>
      </c>
      <c r="K209">
        <v>2.1800000000000001E-3</v>
      </c>
    </row>
    <row r="210" spans="1:11" hidden="1" x14ac:dyDescent="0.35">
      <c r="A210" t="str">
        <f>references!B$9</f>
        <v>MEY2006</v>
      </c>
      <c r="B210">
        <v>32</v>
      </c>
      <c r="C210">
        <v>25</v>
      </c>
      <c r="D210" t="str">
        <f>references_description!F$14</f>
        <v>SiO2(am)</v>
      </c>
      <c r="E210" t="str">
        <f>references_description!G$19</f>
        <v>K2SO4</v>
      </c>
      <c r="H210">
        <v>0.54249999999999998</v>
      </c>
      <c r="K210">
        <v>2.2100000000000002E-3</v>
      </c>
    </row>
    <row r="211" spans="1:11" hidden="1" x14ac:dyDescent="0.35">
      <c r="A211" t="str">
        <f>references!B$9</f>
        <v>MEY2006</v>
      </c>
      <c r="B211">
        <v>33</v>
      </c>
      <c r="C211">
        <v>25</v>
      </c>
      <c r="D211" t="str">
        <f>references_description!F$14</f>
        <v>SiO2(am)</v>
      </c>
      <c r="E211" t="str">
        <f>references_description!G$19</f>
        <v>K2SO4</v>
      </c>
      <c r="H211">
        <v>0.57750000000000001</v>
      </c>
      <c r="K211">
        <v>2.2699999999999999E-3</v>
      </c>
    </row>
    <row r="212" spans="1:11" hidden="1" x14ac:dyDescent="0.35">
      <c r="A212" t="str">
        <f>references!B$9</f>
        <v>MEY2006</v>
      </c>
      <c r="B212">
        <v>1</v>
      </c>
      <c r="C212">
        <v>25</v>
      </c>
      <c r="D212" t="str">
        <f>references_description!F$14</f>
        <v>SiO2(am)</v>
      </c>
      <c r="E212" t="str">
        <f>references_description!G$20</f>
        <v>NaCl</v>
      </c>
      <c r="F212" t="str">
        <f>references_description!H$20</f>
        <v>CaCl2</v>
      </c>
      <c r="H212">
        <v>0</v>
      </c>
      <c r="I212">
        <v>0</v>
      </c>
      <c r="K212">
        <v>1.8828999999999999E-2</v>
      </c>
    </row>
    <row r="213" spans="1:11" hidden="1" x14ac:dyDescent="0.35">
      <c r="A213" t="str">
        <f>references!B$9</f>
        <v>MEY2006</v>
      </c>
      <c r="B213">
        <v>2</v>
      </c>
      <c r="C213">
        <v>25</v>
      </c>
      <c r="D213" t="str">
        <f>references_description!F$14</f>
        <v>SiO2(am)</v>
      </c>
      <c r="E213" t="str">
        <f>references_description!G$20</f>
        <v>NaCl</v>
      </c>
      <c r="F213" t="str">
        <f>references_description!H$20</f>
        <v>CaCl2</v>
      </c>
      <c r="H213">
        <v>4.5</v>
      </c>
      <c r="I213">
        <v>0.5</v>
      </c>
      <c r="K213">
        <v>5.3359999999999996E-3</v>
      </c>
    </row>
    <row r="214" spans="1:11" hidden="1" x14ac:dyDescent="0.35">
      <c r="A214" t="str">
        <f>references!B$9</f>
        <v>MEY2006</v>
      </c>
      <c r="B214">
        <v>3</v>
      </c>
      <c r="C214">
        <v>25</v>
      </c>
      <c r="D214" t="str">
        <f>references_description!F$14</f>
        <v>SiO2(am)</v>
      </c>
      <c r="E214" t="str">
        <f>references_description!G$20</f>
        <v>NaCl</v>
      </c>
      <c r="F214" t="str">
        <f>references_description!H$20</f>
        <v>CaCl2</v>
      </c>
      <c r="H214">
        <v>3.5</v>
      </c>
      <c r="I214">
        <v>0.5</v>
      </c>
      <c r="K214">
        <v>6.9719999999999999E-3</v>
      </c>
    </row>
    <row r="215" spans="1:11" hidden="1" x14ac:dyDescent="0.35">
      <c r="A215" t="str">
        <f>references!B$9</f>
        <v>MEY2006</v>
      </c>
      <c r="B215">
        <v>4</v>
      </c>
      <c r="C215">
        <v>25</v>
      </c>
      <c r="D215" t="str">
        <f>references_description!F$14</f>
        <v>SiO2(am)</v>
      </c>
      <c r="E215" t="str">
        <f>references_description!G$20</f>
        <v>NaCl</v>
      </c>
      <c r="F215" t="str">
        <f>references_description!H$20</f>
        <v>CaCl2</v>
      </c>
      <c r="H215">
        <v>2.5</v>
      </c>
      <c r="I215">
        <v>0.5</v>
      </c>
      <c r="K215">
        <v>8.2369999999999995E-3</v>
      </c>
    </row>
    <row r="216" spans="1:11" hidden="1" x14ac:dyDescent="0.35">
      <c r="A216" t="str">
        <f>references!B$9</f>
        <v>MEY2006</v>
      </c>
      <c r="B216">
        <v>5</v>
      </c>
      <c r="C216">
        <v>25</v>
      </c>
      <c r="D216" t="str">
        <f>references_description!F$14</f>
        <v>SiO2(am)</v>
      </c>
      <c r="E216" t="str">
        <f>references_description!G$20</f>
        <v>NaCl</v>
      </c>
      <c r="F216" t="str">
        <f>references_description!H$20</f>
        <v>CaCl2</v>
      </c>
      <c r="H216">
        <v>1.5</v>
      </c>
      <c r="I216">
        <v>0.5</v>
      </c>
      <c r="K216">
        <v>1.0156999999999999E-2</v>
      </c>
    </row>
    <row r="217" spans="1:11" hidden="1" x14ac:dyDescent="0.35">
      <c r="A217" t="str">
        <f>references!B$9</f>
        <v>MEY2006</v>
      </c>
      <c r="B217">
        <v>6</v>
      </c>
      <c r="C217">
        <v>25</v>
      </c>
      <c r="D217" t="str">
        <f>references_description!F$14</f>
        <v>SiO2(am)</v>
      </c>
      <c r="E217" t="str">
        <f>references_description!G$20</f>
        <v>NaCl</v>
      </c>
      <c r="F217" t="str">
        <f>references_description!H$20</f>
        <v>CaCl2</v>
      </c>
      <c r="H217">
        <v>0.5</v>
      </c>
      <c r="I217">
        <v>0.5</v>
      </c>
      <c r="K217">
        <v>1.2702E-2</v>
      </c>
    </row>
    <row r="218" spans="1:11" hidden="1" x14ac:dyDescent="0.35">
      <c r="A218" t="str">
        <f>references!B$9</f>
        <v>MEY2006</v>
      </c>
      <c r="B218">
        <v>7</v>
      </c>
      <c r="C218">
        <v>25</v>
      </c>
      <c r="D218" t="str">
        <f>references_description!F$14</f>
        <v>SiO2(am)</v>
      </c>
      <c r="E218" t="str">
        <f>references_description!G$20</f>
        <v>NaCl</v>
      </c>
      <c r="F218" t="str">
        <f>references_description!H$20</f>
        <v>CaCl2</v>
      </c>
      <c r="H218">
        <v>3</v>
      </c>
      <c r="I218">
        <v>1</v>
      </c>
      <c r="K218">
        <v>5.4910000000000002E-3</v>
      </c>
    </row>
    <row r="219" spans="1:11" hidden="1" x14ac:dyDescent="0.35">
      <c r="A219" t="str">
        <f>references!B$9</f>
        <v>MEY2006</v>
      </c>
      <c r="B219">
        <v>8</v>
      </c>
      <c r="C219">
        <v>25</v>
      </c>
      <c r="D219" t="str">
        <f>references_description!F$14</f>
        <v>SiO2(am)</v>
      </c>
      <c r="E219" t="str">
        <f>references_description!G$20</f>
        <v>NaCl</v>
      </c>
      <c r="F219" t="str">
        <f>references_description!H$20</f>
        <v>CaCl2</v>
      </c>
      <c r="H219">
        <v>2</v>
      </c>
      <c r="I219">
        <v>1</v>
      </c>
      <c r="K219">
        <v>6.672E-3</v>
      </c>
    </row>
    <row r="220" spans="1:11" hidden="1" x14ac:dyDescent="0.35">
      <c r="A220" t="str">
        <f>references!B$9</f>
        <v>MEY2006</v>
      </c>
      <c r="B220">
        <v>9</v>
      </c>
      <c r="C220">
        <v>25</v>
      </c>
      <c r="D220" t="str">
        <f>references_description!F$14</f>
        <v>SiO2(am)</v>
      </c>
      <c r="E220" t="str">
        <f>references_description!G$20</f>
        <v>NaCl</v>
      </c>
      <c r="F220" t="str">
        <f>references_description!H$20</f>
        <v>CaCl2</v>
      </c>
      <c r="H220">
        <v>1</v>
      </c>
      <c r="I220">
        <v>1</v>
      </c>
      <c r="K220">
        <v>8.5760000000000003E-3</v>
      </c>
    </row>
    <row r="221" spans="1:11" hidden="1" x14ac:dyDescent="0.35">
      <c r="A221" t="str">
        <f>references!B$9</f>
        <v>MEY2006</v>
      </c>
      <c r="B221">
        <v>10</v>
      </c>
      <c r="C221">
        <v>25</v>
      </c>
      <c r="D221" t="str">
        <f>references_description!F$14</f>
        <v>SiO2(am)</v>
      </c>
      <c r="E221" t="str">
        <f>references_description!G$20</f>
        <v>NaCl</v>
      </c>
      <c r="F221" t="str">
        <f>references_description!H$20</f>
        <v>CaCl2</v>
      </c>
      <c r="H221">
        <v>2.5</v>
      </c>
      <c r="I221">
        <v>1.5</v>
      </c>
      <c r="K221">
        <v>4.6870000000000002E-3</v>
      </c>
    </row>
    <row r="222" spans="1:11" hidden="1" x14ac:dyDescent="0.35">
      <c r="A222" t="str">
        <f>references!B$9</f>
        <v>MEY2006</v>
      </c>
      <c r="B222">
        <v>11</v>
      </c>
      <c r="C222">
        <v>25</v>
      </c>
      <c r="D222" t="str">
        <f>references_description!F$14</f>
        <v>SiO2(am)</v>
      </c>
      <c r="E222" t="str">
        <f>references_description!G$20</f>
        <v>NaCl</v>
      </c>
      <c r="F222" t="str">
        <f>references_description!H$20</f>
        <v>CaCl2</v>
      </c>
      <c r="H222">
        <v>1.5</v>
      </c>
      <c r="I222">
        <v>1.5</v>
      </c>
      <c r="K222">
        <v>5.1250000000000002E-3</v>
      </c>
    </row>
    <row r="223" spans="1:11" hidden="1" x14ac:dyDescent="0.35">
      <c r="A223" t="str">
        <f>references!B$9</f>
        <v>MEY2006</v>
      </c>
      <c r="B223">
        <v>12</v>
      </c>
      <c r="C223">
        <v>25</v>
      </c>
      <c r="D223" t="str">
        <f>references_description!F$14</f>
        <v>SiO2(am)</v>
      </c>
      <c r="E223" t="str">
        <f>references_description!G$20</f>
        <v>NaCl</v>
      </c>
      <c r="F223" t="str">
        <f>references_description!H$20</f>
        <v>CaCl2</v>
      </c>
      <c r="H223">
        <v>0.5</v>
      </c>
      <c r="I223">
        <v>1.5</v>
      </c>
      <c r="K223">
        <v>6.2129999999999998E-3</v>
      </c>
    </row>
    <row r="224" spans="1:11" hidden="1" x14ac:dyDescent="0.35">
      <c r="A224" t="str">
        <f>references!B$9</f>
        <v>MEY2006</v>
      </c>
      <c r="B224">
        <v>13</v>
      </c>
      <c r="C224">
        <v>25</v>
      </c>
      <c r="D224" t="str">
        <f>references_description!F$14</f>
        <v>SiO2(am)</v>
      </c>
      <c r="E224" t="str">
        <f>references_description!G$20</f>
        <v>NaCl</v>
      </c>
      <c r="F224" t="str">
        <f>references_description!H$20</f>
        <v>CaCl2</v>
      </c>
      <c r="H224">
        <v>2</v>
      </c>
      <c r="I224">
        <v>2</v>
      </c>
      <c r="K224">
        <v>4.215E-3</v>
      </c>
    </row>
    <row r="225" spans="1:11" hidden="1" x14ac:dyDescent="0.35">
      <c r="A225" t="str">
        <f>references!B$9</f>
        <v>MEY2006</v>
      </c>
      <c r="B225">
        <v>14</v>
      </c>
      <c r="C225">
        <v>25</v>
      </c>
      <c r="D225" t="str">
        <f>references_description!F$14</f>
        <v>SiO2(am)</v>
      </c>
      <c r="E225" t="str">
        <f>references_description!G$20</f>
        <v>NaCl</v>
      </c>
      <c r="F225" t="str">
        <f>references_description!H$20</f>
        <v>CaCl2</v>
      </c>
      <c r="H225">
        <v>1</v>
      </c>
      <c r="I225">
        <v>2</v>
      </c>
      <c r="K225">
        <v>4.248E-3</v>
      </c>
    </row>
    <row r="226" spans="1:11" hidden="1" x14ac:dyDescent="0.35">
      <c r="A226" t="str">
        <f>references!B$9</f>
        <v>MEY2006</v>
      </c>
      <c r="B226">
        <v>15</v>
      </c>
      <c r="C226">
        <v>25</v>
      </c>
      <c r="D226" t="str">
        <f>references_description!F$14</f>
        <v>SiO2(am)</v>
      </c>
      <c r="E226" t="str">
        <f>references_description!G$20</f>
        <v>NaCl</v>
      </c>
      <c r="F226" t="str">
        <f>references_description!H$20</f>
        <v>CaCl2</v>
      </c>
      <c r="H226">
        <v>1.5</v>
      </c>
      <c r="I226">
        <v>2.5</v>
      </c>
      <c r="K226">
        <v>2.7729999999999999E-3</v>
      </c>
    </row>
    <row r="227" spans="1:11" hidden="1" x14ac:dyDescent="0.35">
      <c r="A227" t="str">
        <f>references!B$9</f>
        <v>MEY2006</v>
      </c>
      <c r="B227">
        <v>16</v>
      </c>
      <c r="C227">
        <v>25</v>
      </c>
      <c r="D227" t="str">
        <f>references_description!F$14</f>
        <v>SiO2(am)</v>
      </c>
      <c r="E227" t="str">
        <f>references_description!G$20</f>
        <v>NaCl</v>
      </c>
      <c r="F227" t="str">
        <f>references_description!H$20</f>
        <v>CaCl2</v>
      </c>
      <c r="H227">
        <v>0.5</v>
      </c>
      <c r="I227">
        <v>2.5</v>
      </c>
      <c r="K227">
        <v>3.2299999999999998E-3</v>
      </c>
    </row>
    <row r="228" spans="1:11" hidden="1" x14ac:dyDescent="0.35">
      <c r="A228" t="str">
        <f>references!B$9</f>
        <v>MEY2006</v>
      </c>
      <c r="B228">
        <v>17</v>
      </c>
      <c r="C228">
        <v>25</v>
      </c>
      <c r="D228" t="str">
        <f>references_description!F$14</f>
        <v>SiO2(am)</v>
      </c>
      <c r="E228" t="str">
        <f>references_description!G$20</f>
        <v>NaCl</v>
      </c>
      <c r="F228" t="str">
        <f>references_description!H$20</f>
        <v>CaCl2</v>
      </c>
      <c r="H228">
        <v>1</v>
      </c>
      <c r="I228">
        <v>3</v>
      </c>
      <c r="K228">
        <v>2.0500000000000002E-3</v>
      </c>
    </row>
    <row r="229" spans="1:11" hidden="1" x14ac:dyDescent="0.35">
      <c r="A229" t="str">
        <f>references!B$9</f>
        <v>MEY2006</v>
      </c>
      <c r="B229">
        <v>18</v>
      </c>
      <c r="C229">
        <v>25</v>
      </c>
      <c r="D229" t="str">
        <f>references_description!F$14</f>
        <v>SiO2(am)</v>
      </c>
      <c r="E229" t="str">
        <f>references_description!G$20</f>
        <v>NaCl</v>
      </c>
      <c r="F229" t="str">
        <f>references_description!H$20</f>
        <v>CaCl2</v>
      </c>
      <c r="H229">
        <v>0.5</v>
      </c>
      <c r="I229">
        <v>3.5</v>
      </c>
      <c r="K229">
        <v>1.5889999999999999E-3</v>
      </c>
    </row>
    <row r="230" spans="1:11" hidden="1" x14ac:dyDescent="0.35">
      <c r="A230" t="str">
        <f>references!B$9</f>
        <v>MEY2006</v>
      </c>
      <c r="B230">
        <v>1</v>
      </c>
      <c r="C230">
        <v>25</v>
      </c>
      <c r="D230" t="str">
        <f>references_description!F$14</f>
        <v>SiO2(am)</v>
      </c>
      <c r="E230" t="str">
        <f>references_description!G$22</f>
        <v>KCl</v>
      </c>
      <c r="F230" t="str">
        <f>references_description!H$22</f>
        <v>CaCl2</v>
      </c>
      <c r="H230">
        <v>0</v>
      </c>
      <c r="I230">
        <v>0</v>
      </c>
      <c r="K230">
        <v>1.8896E-3</v>
      </c>
    </row>
    <row r="231" spans="1:11" hidden="1" x14ac:dyDescent="0.35">
      <c r="A231" t="str">
        <f>references!B$9</f>
        <v>MEY2006</v>
      </c>
      <c r="B231">
        <v>2</v>
      </c>
      <c r="C231">
        <v>25</v>
      </c>
      <c r="D231" t="str">
        <f>references_description!F$14</f>
        <v>SiO2(am)</v>
      </c>
      <c r="E231" t="str">
        <f>references_description!G$22</f>
        <v>KCl</v>
      </c>
      <c r="F231" t="str">
        <f>references_description!H$22</f>
        <v>CaCl2</v>
      </c>
      <c r="H231">
        <v>3.5</v>
      </c>
      <c r="I231">
        <v>0.5</v>
      </c>
      <c r="K231">
        <v>1.2361E-3</v>
      </c>
    </row>
    <row r="232" spans="1:11" hidden="1" x14ac:dyDescent="0.35">
      <c r="A232" t="str">
        <f>references!B$9</f>
        <v>MEY2006</v>
      </c>
      <c r="B232">
        <v>3</v>
      </c>
      <c r="C232">
        <v>25</v>
      </c>
      <c r="D232" t="str">
        <f>references_description!F$14</f>
        <v>SiO2(am)</v>
      </c>
      <c r="E232" t="str">
        <f>references_description!G$22</f>
        <v>KCl</v>
      </c>
      <c r="F232" t="str">
        <f>references_description!H$22</f>
        <v>CaCl2</v>
      </c>
      <c r="H232">
        <v>3</v>
      </c>
      <c r="I232">
        <v>0.5</v>
      </c>
      <c r="K232">
        <v>1.2589999999999999E-3</v>
      </c>
    </row>
    <row r="233" spans="1:11" hidden="1" x14ac:dyDescent="0.35">
      <c r="A233" t="str">
        <f>references!B$9</f>
        <v>MEY2006</v>
      </c>
      <c r="B233">
        <v>4</v>
      </c>
      <c r="C233">
        <v>25</v>
      </c>
      <c r="D233" t="str">
        <f>references_description!F$14</f>
        <v>SiO2(am)</v>
      </c>
      <c r="E233" t="str">
        <f>references_description!G$22</f>
        <v>KCl</v>
      </c>
      <c r="F233" t="str">
        <f>references_description!H$22</f>
        <v>CaCl2</v>
      </c>
      <c r="H233">
        <v>2.5</v>
      </c>
      <c r="I233">
        <v>0.5</v>
      </c>
      <c r="K233">
        <v>1.2734000000000001E-3</v>
      </c>
    </row>
    <row r="234" spans="1:11" hidden="1" x14ac:dyDescent="0.35">
      <c r="A234" t="str">
        <f>references!B$9</f>
        <v>MEY2006</v>
      </c>
      <c r="B234">
        <v>5</v>
      </c>
      <c r="C234">
        <v>25</v>
      </c>
      <c r="D234" t="str">
        <f>references_description!F$14</f>
        <v>SiO2(am)</v>
      </c>
      <c r="E234" t="str">
        <f>references_description!G$22</f>
        <v>KCl</v>
      </c>
      <c r="F234" t="str">
        <f>references_description!H$22</f>
        <v>CaCl2</v>
      </c>
      <c r="H234">
        <v>2</v>
      </c>
      <c r="I234">
        <v>0.5</v>
      </c>
      <c r="K234">
        <v>1.3599E-3</v>
      </c>
    </row>
    <row r="235" spans="1:11" hidden="1" x14ac:dyDescent="0.35">
      <c r="A235" t="str">
        <f>references!B$9</f>
        <v>MEY2006</v>
      </c>
      <c r="B235">
        <v>6</v>
      </c>
      <c r="C235">
        <v>25</v>
      </c>
      <c r="D235" t="str">
        <f>references_description!F$14</f>
        <v>SiO2(am)</v>
      </c>
      <c r="E235" t="str">
        <f>references_description!G$22</f>
        <v>KCl</v>
      </c>
      <c r="F235" t="str">
        <f>references_description!H$22</f>
        <v>CaCl2</v>
      </c>
      <c r="H235">
        <v>1.5</v>
      </c>
      <c r="I235">
        <v>0.5</v>
      </c>
      <c r="K235">
        <v>1.3760999999999999E-3</v>
      </c>
    </row>
    <row r="236" spans="1:11" hidden="1" x14ac:dyDescent="0.35">
      <c r="A236" t="str">
        <f>references!B$9</f>
        <v>MEY2006</v>
      </c>
      <c r="B236">
        <v>7</v>
      </c>
      <c r="C236">
        <v>25</v>
      </c>
      <c r="D236" t="str">
        <f>references_description!F$14</f>
        <v>SiO2(am)</v>
      </c>
      <c r="E236" t="str">
        <f>references_description!G$22</f>
        <v>KCl</v>
      </c>
      <c r="F236" t="str">
        <f>references_description!H$22</f>
        <v>CaCl2</v>
      </c>
      <c r="H236">
        <v>0.5</v>
      </c>
      <c r="I236">
        <v>0.5</v>
      </c>
      <c r="K236">
        <v>1.4086999999999999E-3</v>
      </c>
    </row>
    <row r="237" spans="1:11" hidden="1" x14ac:dyDescent="0.35">
      <c r="A237" t="str">
        <f>references!B$9</f>
        <v>MEY2006</v>
      </c>
      <c r="B237">
        <v>8</v>
      </c>
      <c r="C237">
        <v>25</v>
      </c>
      <c r="D237" t="str">
        <f>references_description!F$14</f>
        <v>SiO2(am)</v>
      </c>
      <c r="E237" t="str">
        <f>references_description!G$22</f>
        <v>KCl</v>
      </c>
      <c r="F237" t="str">
        <f>references_description!H$22</f>
        <v>CaCl2</v>
      </c>
      <c r="H237">
        <v>2.5</v>
      </c>
      <c r="I237">
        <v>1</v>
      </c>
      <c r="K237">
        <v>9.9789999999999992E-4</v>
      </c>
    </row>
    <row r="238" spans="1:11" hidden="1" x14ac:dyDescent="0.35">
      <c r="A238" t="str">
        <f>references!B$9</f>
        <v>MEY2006</v>
      </c>
      <c r="B238">
        <v>9</v>
      </c>
      <c r="C238">
        <v>25</v>
      </c>
      <c r="D238" t="str">
        <f>references_description!F$14</f>
        <v>SiO2(am)</v>
      </c>
      <c r="E238" t="str">
        <f>references_description!G$22</f>
        <v>KCl</v>
      </c>
      <c r="F238" t="str">
        <f>references_description!H$22</f>
        <v>CaCl2</v>
      </c>
      <c r="H238">
        <v>1.5</v>
      </c>
      <c r="I238">
        <v>1</v>
      </c>
      <c r="K238">
        <v>9.7830000000000009E-4</v>
      </c>
    </row>
    <row r="239" spans="1:11" hidden="1" x14ac:dyDescent="0.35">
      <c r="A239" t="str">
        <f>references!B$9</f>
        <v>MEY2006</v>
      </c>
      <c r="B239">
        <v>10</v>
      </c>
      <c r="C239">
        <v>25</v>
      </c>
      <c r="D239" t="str">
        <f>references_description!F$14</f>
        <v>SiO2(am)</v>
      </c>
      <c r="E239" t="str">
        <f>references_description!G$22</f>
        <v>KCl</v>
      </c>
      <c r="F239" t="str">
        <f>references_description!H$22</f>
        <v>CaCl2</v>
      </c>
      <c r="H239">
        <v>1</v>
      </c>
      <c r="I239">
        <v>1</v>
      </c>
      <c r="K239">
        <v>1.0237E-3</v>
      </c>
    </row>
    <row r="240" spans="1:11" hidden="1" x14ac:dyDescent="0.35">
      <c r="A240" t="str">
        <f>references!B$9</f>
        <v>MEY2006</v>
      </c>
      <c r="B240">
        <v>11</v>
      </c>
      <c r="C240">
        <v>25</v>
      </c>
      <c r="D240" t="str">
        <f>references_description!F$14</f>
        <v>SiO2(am)</v>
      </c>
      <c r="E240" t="str">
        <f>references_description!G$22</f>
        <v>KCl</v>
      </c>
      <c r="F240" t="str">
        <f>references_description!H$22</f>
        <v>CaCl2</v>
      </c>
      <c r="H240">
        <v>0.5</v>
      </c>
      <c r="I240">
        <v>1</v>
      </c>
      <c r="K240">
        <v>1.0418000000000001E-3</v>
      </c>
    </row>
    <row r="241" spans="1:11" hidden="1" x14ac:dyDescent="0.35">
      <c r="A241" t="str">
        <f>references!B$9</f>
        <v>MEY2006</v>
      </c>
      <c r="B241">
        <v>12</v>
      </c>
      <c r="C241">
        <v>25</v>
      </c>
      <c r="D241" t="str">
        <f>references_description!F$14</f>
        <v>SiO2(am)</v>
      </c>
      <c r="E241" t="str">
        <f>references_description!G$22</f>
        <v>KCl</v>
      </c>
      <c r="F241" t="str">
        <f>references_description!H$22</f>
        <v>CaCl2</v>
      </c>
      <c r="H241">
        <v>2</v>
      </c>
      <c r="I241">
        <v>1.5</v>
      </c>
      <c r="K241">
        <v>7.4830000000000003E-4</v>
      </c>
    </row>
    <row r="242" spans="1:11" hidden="1" x14ac:dyDescent="0.35">
      <c r="A242" t="str">
        <f>references!B$9</f>
        <v>MEY2006</v>
      </c>
      <c r="B242">
        <v>13</v>
      </c>
      <c r="C242">
        <v>25</v>
      </c>
      <c r="D242" t="str">
        <f>references_description!F$14</f>
        <v>SiO2(am)</v>
      </c>
      <c r="E242" t="str">
        <f>references_description!G$22</f>
        <v>KCl</v>
      </c>
      <c r="F242" t="str">
        <f>references_description!H$22</f>
        <v>CaCl2</v>
      </c>
      <c r="H242">
        <v>1</v>
      </c>
      <c r="I242">
        <v>1.5</v>
      </c>
      <c r="K242">
        <v>7.5639999999999995E-4</v>
      </c>
    </row>
    <row r="243" spans="1:11" hidden="1" x14ac:dyDescent="0.35">
      <c r="A243" t="str">
        <f>references!B$9</f>
        <v>MEY2006</v>
      </c>
      <c r="B243">
        <v>14</v>
      </c>
      <c r="C243">
        <v>25</v>
      </c>
      <c r="D243" t="str">
        <f>references_description!F$14</f>
        <v>SiO2(am)</v>
      </c>
      <c r="E243" t="str">
        <f>references_description!G$22</f>
        <v>KCl</v>
      </c>
      <c r="F243" t="str">
        <f>references_description!H$22</f>
        <v>CaCl2</v>
      </c>
      <c r="H243">
        <v>1.5</v>
      </c>
      <c r="I243">
        <v>2</v>
      </c>
      <c r="K243">
        <v>5.0029999999999996E-4</v>
      </c>
    </row>
    <row r="244" spans="1:11" hidden="1" x14ac:dyDescent="0.35">
      <c r="A244" t="str">
        <f>references!B$9</f>
        <v>MEY2006</v>
      </c>
      <c r="B244">
        <v>15</v>
      </c>
      <c r="C244">
        <v>25</v>
      </c>
      <c r="D244" t="str">
        <f>references_description!F$14</f>
        <v>SiO2(am)</v>
      </c>
      <c r="E244" t="str">
        <f>references_description!G$22</f>
        <v>KCl</v>
      </c>
      <c r="F244" t="str">
        <f>references_description!H$22</f>
        <v>CaCl2</v>
      </c>
      <c r="H244">
        <v>1</v>
      </c>
      <c r="I244">
        <v>2</v>
      </c>
      <c r="K244">
        <v>5.5049999999999999E-4</v>
      </c>
    </row>
    <row r="245" spans="1:11" hidden="1" x14ac:dyDescent="0.35">
      <c r="A245" t="str">
        <f>references!B$9</f>
        <v>MEY2006</v>
      </c>
      <c r="B245">
        <v>16</v>
      </c>
      <c r="C245">
        <v>25</v>
      </c>
      <c r="D245" t="str">
        <f>references_description!F$14</f>
        <v>SiO2(am)</v>
      </c>
      <c r="E245" t="str">
        <f>references_description!G$22</f>
        <v>KCl</v>
      </c>
      <c r="F245" t="str">
        <f>references_description!H$22</f>
        <v>CaCl2</v>
      </c>
      <c r="H245">
        <v>0.5</v>
      </c>
      <c r="I245">
        <v>2</v>
      </c>
      <c r="K245">
        <v>5.4969999999999997E-4</v>
      </c>
    </row>
    <row r="246" spans="1:11" hidden="1" x14ac:dyDescent="0.35">
      <c r="A246" t="str">
        <f>references!B$9</f>
        <v>MEY2006</v>
      </c>
      <c r="B246">
        <v>17</v>
      </c>
      <c r="C246">
        <v>25</v>
      </c>
      <c r="D246" t="str">
        <f>references_description!F$14</f>
        <v>SiO2(am)</v>
      </c>
      <c r="E246" t="str">
        <f>references_description!G$22</f>
        <v>KCl</v>
      </c>
      <c r="F246" t="str">
        <f>references_description!H$22</f>
        <v>CaCl2</v>
      </c>
      <c r="H246">
        <v>1</v>
      </c>
      <c r="I246">
        <v>2.5</v>
      </c>
      <c r="K246">
        <v>4.0240000000000002E-4</v>
      </c>
    </row>
    <row r="247" spans="1:11" hidden="1" x14ac:dyDescent="0.35">
      <c r="A247" t="str">
        <f>references!B$9</f>
        <v>MEY2006</v>
      </c>
      <c r="B247">
        <v>18</v>
      </c>
      <c r="C247">
        <v>25</v>
      </c>
      <c r="D247" t="str">
        <f>references_description!F$14</f>
        <v>SiO2(am)</v>
      </c>
      <c r="E247" t="str">
        <f>references_description!G$22</f>
        <v>KCl</v>
      </c>
      <c r="F247" t="str">
        <f>references_description!H$22</f>
        <v>CaCl2</v>
      </c>
      <c r="H247">
        <v>0.5</v>
      </c>
      <c r="I247">
        <v>3</v>
      </c>
      <c r="K247">
        <v>2.7540000000000003E-4</v>
      </c>
    </row>
    <row r="248" spans="1:11" hidden="1" x14ac:dyDescent="0.35">
      <c r="A248" t="str">
        <f>references!B$9</f>
        <v>MEY2006</v>
      </c>
      <c r="B248">
        <v>1</v>
      </c>
      <c r="C248">
        <v>25</v>
      </c>
      <c r="D248" t="str">
        <f>references_description!F$14</f>
        <v>SiO2(am)</v>
      </c>
      <c r="E248" t="str">
        <f>references_description!G$21</f>
        <v>NaCl</v>
      </c>
      <c r="F248" t="str">
        <f>references_description!H$21</f>
        <v>MgCl2</v>
      </c>
      <c r="H248">
        <v>0</v>
      </c>
      <c r="I248">
        <v>0</v>
      </c>
      <c r="K248">
        <v>1.9375E-3</v>
      </c>
    </row>
    <row r="249" spans="1:11" hidden="1" x14ac:dyDescent="0.35">
      <c r="A249" t="str">
        <f>references!B$9</f>
        <v>MEY2006</v>
      </c>
      <c r="B249">
        <v>2</v>
      </c>
      <c r="C249">
        <v>25</v>
      </c>
      <c r="D249" t="str">
        <f>references_description!F$14</f>
        <v>SiO2(am)</v>
      </c>
      <c r="E249" t="str">
        <f>references_description!G$21</f>
        <v>NaCl</v>
      </c>
      <c r="F249" t="str">
        <f>references_description!H$21</f>
        <v>MgCl2</v>
      </c>
      <c r="H249">
        <v>3.9839000000000002</v>
      </c>
      <c r="I249">
        <v>0.2135</v>
      </c>
      <c r="K249">
        <v>8.0690000000000004E-4</v>
      </c>
    </row>
    <row r="250" spans="1:11" hidden="1" x14ac:dyDescent="0.35">
      <c r="A250" t="str">
        <f>references!B$9</f>
        <v>MEY2006</v>
      </c>
      <c r="B250">
        <v>3</v>
      </c>
      <c r="C250">
        <v>25</v>
      </c>
      <c r="D250" t="str">
        <f>references_description!F$14</f>
        <v>SiO2(am)</v>
      </c>
      <c r="E250" t="str">
        <f>references_description!G$21</f>
        <v>NaCl</v>
      </c>
      <c r="F250" t="str">
        <f>references_description!H$21</f>
        <v>MgCl2</v>
      </c>
      <c r="H250">
        <v>4.0224000000000002</v>
      </c>
      <c r="I250">
        <v>0.39140000000000003</v>
      </c>
      <c r="K250">
        <v>7.0819999999999998E-4</v>
      </c>
    </row>
    <row r="251" spans="1:11" hidden="1" x14ac:dyDescent="0.35">
      <c r="A251" t="str">
        <f>references!B$9</f>
        <v>MEY2006</v>
      </c>
      <c r="B251">
        <v>4</v>
      </c>
      <c r="C251">
        <v>25</v>
      </c>
      <c r="D251" t="str">
        <f>references_description!F$14</f>
        <v>SiO2(am)</v>
      </c>
      <c r="E251" t="str">
        <f>references_description!G$21</f>
        <v>NaCl</v>
      </c>
      <c r="F251" t="str">
        <f>references_description!H$21</f>
        <v>MgCl2</v>
      </c>
      <c r="H251">
        <v>4.0045000000000002</v>
      </c>
      <c r="I251">
        <v>0.60009999999999997</v>
      </c>
      <c r="K251">
        <v>6.0800000000000003E-4</v>
      </c>
    </row>
    <row r="252" spans="1:11" hidden="1" x14ac:dyDescent="0.35">
      <c r="A252" t="str">
        <f>references!B$9</f>
        <v>MEY2006</v>
      </c>
      <c r="B252">
        <v>5</v>
      </c>
      <c r="C252">
        <v>25</v>
      </c>
      <c r="D252" t="str">
        <f>references_description!F$14</f>
        <v>SiO2(am)</v>
      </c>
      <c r="E252" t="str">
        <f>references_description!G$21</f>
        <v>NaCl</v>
      </c>
      <c r="F252" t="str">
        <f>references_description!H$21</f>
        <v>MgCl2</v>
      </c>
      <c r="H252">
        <v>3.0506000000000002</v>
      </c>
      <c r="I252">
        <v>0.1953</v>
      </c>
      <c r="K252">
        <v>9.4339999999999995E-4</v>
      </c>
    </row>
    <row r="253" spans="1:11" hidden="1" x14ac:dyDescent="0.35">
      <c r="A253" t="str">
        <f>references!B$9</f>
        <v>MEY2006</v>
      </c>
      <c r="B253">
        <v>6</v>
      </c>
      <c r="C253">
        <v>25</v>
      </c>
      <c r="D253" t="str">
        <f>references_description!F$14</f>
        <v>SiO2(am)</v>
      </c>
      <c r="E253" t="str">
        <f>references_description!G$21</f>
        <v>NaCl</v>
      </c>
      <c r="F253" t="str">
        <f>references_description!H$21</f>
        <v>MgCl2</v>
      </c>
      <c r="H253">
        <v>2.9944999999999999</v>
      </c>
      <c r="I253">
        <v>0.39900000000000002</v>
      </c>
      <c r="K253">
        <v>8.3659999999999995E-4</v>
      </c>
    </row>
    <row r="254" spans="1:11" hidden="1" x14ac:dyDescent="0.35">
      <c r="A254" t="str">
        <f>references!B$9</f>
        <v>MEY2006</v>
      </c>
      <c r="B254">
        <v>7</v>
      </c>
      <c r="C254">
        <v>25</v>
      </c>
      <c r="D254" t="str">
        <f>references_description!F$14</f>
        <v>SiO2(am)</v>
      </c>
      <c r="E254" t="str">
        <f>references_description!G$21</f>
        <v>NaCl</v>
      </c>
      <c r="F254" t="str">
        <f>references_description!H$21</f>
        <v>MgCl2</v>
      </c>
      <c r="H254">
        <v>2.9996</v>
      </c>
      <c r="I254">
        <v>0.59860000000000002</v>
      </c>
      <c r="K254">
        <v>7.3620000000000001E-4</v>
      </c>
    </row>
    <row r="255" spans="1:11" hidden="1" x14ac:dyDescent="0.35">
      <c r="A255" t="str">
        <f>references!B$9</f>
        <v>MEY2006</v>
      </c>
      <c r="B255">
        <v>8</v>
      </c>
      <c r="C255">
        <v>25</v>
      </c>
      <c r="D255" t="str">
        <f>references_description!F$14</f>
        <v>SiO2(am)</v>
      </c>
      <c r="E255" t="str">
        <f>references_description!G$21</f>
        <v>NaCl</v>
      </c>
      <c r="F255" t="str">
        <f>references_description!H$21</f>
        <v>MgCl2</v>
      </c>
      <c r="H255">
        <v>2</v>
      </c>
      <c r="I255">
        <v>0.2009</v>
      </c>
      <c r="K255">
        <v>1.1739000000000001E-3</v>
      </c>
    </row>
    <row r="256" spans="1:11" hidden="1" x14ac:dyDescent="0.35">
      <c r="A256" t="str">
        <f>references!B$9</f>
        <v>MEY2006</v>
      </c>
      <c r="B256">
        <v>9</v>
      </c>
      <c r="C256">
        <v>25</v>
      </c>
      <c r="D256" t="str">
        <f>references_description!F$14</f>
        <v>SiO2(am)</v>
      </c>
      <c r="E256" t="str">
        <f>references_description!G$21</f>
        <v>NaCl</v>
      </c>
      <c r="F256" t="str">
        <f>references_description!H$21</f>
        <v>MgCl2</v>
      </c>
      <c r="H256">
        <v>2.0085000000000002</v>
      </c>
      <c r="I256">
        <v>0.40110000000000001</v>
      </c>
      <c r="K256">
        <v>1.0114E-3</v>
      </c>
    </row>
    <row r="257" spans="1:11" hidden="1" x14ac:dyDescent="0.35">
      <c r="A257" t="str">
        <f>references!B$9</f>
        <v>MEY2006</v>
      </c>
      <c r="B257">
        <v>10</v>
      </c>
      <c r="C257">
        <v>25</v>
      </c>
      <c r="D257" t="str">
        <f>references_description!F$14</f>
        <v>SiO2(am)</v>
      </c>
      <c r="E257" t="str">
        <f>references_description!G$21</f>
        <v>NaCl</v>
      </c>
      <c r="F257" t="str">
        <f>references_description!H$21</f>
        <v>MgCl2</v>
      </c>
      <c r="H257">
        <v>2.0007999999999999</v>
      </c>
      <c r="I257">
        <v>0.60099999999999998</v>
      </c>
      <c r="K257">
        <v>8.8290000000000005E-4</v>
      </c>
    </row>
    <row r="258" spans="1:11" hidden="1" x14ac:dyDescent="0.35">
      <c r="A258" t="str">
        <f>references!B$9</f>
        <v>MEY2006</v>
      </c>
      <c r="B258">
        <v>11</v>
      </c>
      <c r="C258">
        <v>25</v>
      </c>
      <c r="D258" t="str">
        <f>references_description!F$14</f>
        <v>SiO2(am)</v>
      </c>
      <c r="E258" t="str">
        <f>references_description!G$21</f>
        <v>NaCl</v>
      </c>
      <c r="F258" t="str">
        <f>references_description!H$21</f>
        <v>MgCl2</v>
      </c>
      <c r="H258">
        <v>2.0011000000000001</v>
      </c>
      <c r="I258">
        <v>0.80220000000000002</v>
      </c>
      <c r="K258">
        <v>8.0550000000000001E-4</v>
      </c>
    </row>
    <row r="259" spans="1:11" hidden="1" x14ac:dyDescent="0.35">
      <c r="A259" t="str">
        <f>references!B$9</f>
        <v>MEY2006</v>
      </c>
      <c r="B259">
        <v>12</v>
      </c>
      <c r="C259">
        <v>25</v>
      </c>
      <c r="D259" t="str">
        <f>references_description!F$14</f>
        <v>SiO2(am)</v>
      </c>
      <c r="E259" t="str">
        <f>references_description!G$21</f>
        <v>NaCl</v>
      </c>
      <c r="F259" t="str">
        <f>references_description!H$21</f>
        <v>MgCl2</v>
      </c>
      <c r="H259">
        <v>2.0024000000000002</v>
      </c>
      <c r="I259">
        <v>1.0014000000000001</v>
      </c>
      <c r="K259">
        <v>7.0160000000000003E-4</v>
      </c>
    </row>
    <row r="260" spans="1:11" hidden="1" x14ac:dyDescent="0.35">
      <c r="A260" t="str">
        <f>references!B$9</f>
        <v>MEY2006</v>
      </c>
      <c r="B260">
        <v>13</v>
      </c>
      <c r="C260">
        <v>25</v>
      </c>
      <c r="D260" t="str">
        <f>references_description!F$14</f>
        <v>SiO2(am)</v>
      </c>
      <c r="E260" t="str">
        <f>references_description!G$21</f>
        <v>NaCl</v>
      </c>
      <c r="F260" t="str">
        <f>references_description!H$21</f>
        <v>MgCl2</v>
      </c>
      <c r="H260">
        <v>0.99770000000000003</v>
      </c>
      <c r="I260">
        <v>0.19819999999999999</v>
      </c>
      <c r="K260">
        <v>1.3675E-3</v>
      </c>
    </row>
    <row r="261" spans="1:11" hidden="1" x14ac:dyDescent="0.35">
      <c r="A261" t="str">
        <f>references!B$9</f>
        <v>MEY2006</v>
      </c>
      <c r="B261">
        <v>14</v>
      </c>
      <c r="C261">
        <v>25</v>
      </c>
      <c r="D261" t="str">
        <f>references_description!F$14</f>
        <v>SiO2(am)</v>
      </c>
      <c r="E261" t="str">
        <f>references_description!G$21</f>
        <v>NaCl</v>
      </c>
      <c r="F261" t="str">
        <f>references_description!H$21</f>
        <v>MgCl2</v>
      </c>
      <c r="H261">
        <v>1.0017</v>
      </c>
      <c r="I261">
        <v>0.39910000000000001</v>
      </c>
      <c r="K261">
        <v>1.1875E-3</v>
      </c>
    </row>
    <row r="262" spans="1:11" hidden="1" x14ac:dyDescent="0.35">
      <c r="A262" t="str">
        <f>references!B$9</f>
        <v>MEY2006</v>
      </c>
      <c r="B262">
        <v>15</v>
      </c>
      <c r="C262">
        <v>25</v>
      </c>
      <c r="D262" t="str">
        <f>references_description!F$14</f>
        <v>SiO2(am)</v>
      </c>
      <c r="E262" t="str">
        <f>references_description!G$21</f>
        <v>NaCl</v>
      </c>
      <c r="F262" t="str">
        <f>references_description!H$21</f>
        <v>MgCl2</v>
      </c>
      <c r="H262">
        <v>0.99560000000000004</v>
      </c>
      <c r="I262">
        <v>0.60370000000000001</v>
      </c>
      <c r="K262">
        <v>1.0185000000000001E-3</v>
      </c>
    </row>
    <row r="263" spans="1:11" hidden="1" x14ac:dyDescent="0.35">
      <c r="A263" t="str">
        <f>references!B$9</f>
        <v>MEY2006</v>
      </c>
      <c r="B263">
        <v>16</v>
      </c>
      <c r="C263">
        <v>25</v>
      </c>
      <c r="D263" t="str">
        <f>references_description!F$14</f>
        <v>SiO2(am)</v>
      </c>
      <c r="E263" t="str">
        <f>references_description!G$21</f>
        <v>NaCl</v>
      </c>
      <c r="F263" t="str">
        <f>references_description!H$21</f>
        <v>MgCl2</v>
      </c>
      <c r="H263">
        <v>1.0001</v>
      </c>
      <c r="I263">
        <v>0.79759999999999998</v>
      </c>
      <c r="K263">
        <v>9.859999999999999E-4</v>
      </c>
    </row>
    <row r="264" spans="1:11" hidden="1" x14ac:dyDescent="0.35">
      <c r="A264" t="str">
        <f>references!B$9</f>
        <v>MEY2006</v>
      </c>
      <c r="B264">
        <v>17</v>
      </c>
      <c r="C264">
        <v>25</v>
      </c>
      <c r="D264" t="str">
        <f>references_description!F$14</f>
        <v>SiO2(am)</v>
      </c>
      <c r="E264" t="str">
        <f>references_description!G$21</f>
        <v>NaCl</v>
      </c>
      <c r="F264" t="str">
        <f>references_description!H$21</f>
        <v>MgCl2</v>
      </c>
      <c r="H264">
        <v>0.99750000000000005</v>
      </c>
      <c r="I264">
        <v>1.0002</v>
      </c>
      <c r="K264">
        <v>8.5990000000000003E-4</v>
      </c>
    </row>
    <row r="265" spans="1:11" hidden="1" x14ac:dyDescent="0.35">
      <c r="A265" t="str">
        <f>references!B$9</f>
        <v>MEY2006</v>
      </c>
      <c r="B265">
        <v>18</v>
      </c>
      <c r="C265">
        <v>25</v>
      </c>
      <c r="D265" t="str">
        <f>references_description!F$14</f>
        <v>SiO2(am)</v>
      </c>
      <c r="E265" t="str">
        <f>references_description!G$21</f>
        <v>NaCl</v>
      </c>
      <c r="F265" t="str">
        <f>references_description!H$21</f>
        <v>MgCl2</v>
      </c>
      <c r="H265">
        <v>0.50739999999999996</v>
      </c>
      <c r="I265">
        <v>0.50049999999999994</v>
      </c>
      <c r="K265">
        <v>1.2141000000000001E-3</v>
      </c>
    </row>
    <row r="266" spans="1:11" hidden="1" x14ac:dyDescent="0.35">
      <c r="A266" t="str">
        <f>references!B$9</f>
        <v>MEY2006</v>
      </c>
      <c r="B266">
        <v>19</v>
      </c>
      <c r="C266">
        <v>25</v>
      </c>
      <c r="D266" t="str">
        <f>references_description!F$14</f>
        <v>SiO2(am)</v>
      </c>
      <c r="E266" t="str">
        <f>references_description!G$21</f>
        <v>NaCl</v>
      </c>
      <c r="F266" t="str">
        <f>references_description!H$21</f>
        <v>MgCl2</v>
      </c>
      <c r="H266">
        <v>0.49880000000000002</v>
      </c>
      <c r="I266">
        <v>1.0021</v>
      </c>
      <c r="K266">
        <v>9.3570000000000003E-4</v>
      </c>
    </row>
    <row r="267" spans="1:11" hidden="1" x14ac:dyDescent="0.35">
      <c r="A267" t="str">
        <f>references!B$9</f>
        <v>MEY2006</v>
      </c>
      <c r="B267">
        <v>20</v>
      </c>
      <c r="C267">
        <v>25</v>
      </c>
      <c r="D267" t="str">
        <f>references_description!F$14</f>
        <v>SiO2(am)</v>
      </c>
      <c r="E267" t="str">
        <f>references_description!G$21</f>
        <v>NaCl</v>
      </c>
      <c r="F267" t="str">
        <f>references_description!H$21</f>
        <v>MgCl2</v>
      </c>
      <c r="H267">
        <v>0.49630000000000002</v>
      </c>
      <c r="I267">
        <v>1.4921</v>
      </c>
      <c r="K267">
        <v>6.6929999999999995E-4</v>
      </c>
    </row>
    <row r="268" spans="1:11" hidden="1" x14ac:dyDescent="0.35">
      <c r="A268" t="str">
        <f>references!B$9</f>
        <v>MEY2006</v>
      </c>
      <c r="B268">
        <v>1</v>
      </c>
      <c r="C268">
        <v>25</v>
      </c>
      <c r="D268" t="str">
        <f>references_description!F$14</f>
        <v>SiO2(am)</v>
      </c>
      <c r="E268" t="str">
        <f>references_description!G$23</f>
        <v>KCl</v>
      </c>
      <c r="F268" t="str">
        <f>references_description!H$23</f>
        <v>MgCl2</v>
      </c>
      <c r="H268">
        <v>0</v>
      </c>
      <c r="I268">
        <v>0</v>
      </c>
      <c r="K268">
        <v>1.8928E-3</v>
      </c>
    </row>
    <row r="269" spans="1:11" hidden="1" x14ac:dyDescent="0.35">
      <c r="A269" t="str">
        <f>references!B$9</f>
        <v>MEY2006</v>
      </c>
      <c r="B269">
        <v>2</v>
      </c>
      <c r="C269">
        <v>25</v>
      </c>
      <c r="D269" t="str">
        <f>references_description!F$14</f>
        <v>SiO2(am)</v>
      </c>
      <c r="E269" t="str">
        <f>references_description!G$23</f>
        <v>KCl</v>
      </c>
      <c r="F269" t="str">
        <f>references_description!H$23</f>
        <v>MgCl2</v>
      </c>
      <c r="H269">
        <v>0.50139999999999996</v>
      </c>
      <c r="I269">
        <v>0.49930000000000002</v>
      </c>
      <c r="K269">
        <v>1.3397000000000001E-3</v>
      </c>
    </row>
    <row r="270" spans="1:11" hidden="1" x14ac:dyDescent="0.35">
      <c r="A270" t="str">
        <f>references!B$9</f>
        <v>MEY2006</v>
      </c>
      <c r="B270">
        <v>3</v>
      </c>
      <c r="C270">
        <v>25</v>
      </c>
      <c r="D270" t="str">
        <f>references_description!F$14</f>
        <v>SiO2(am)</v>
      </c>
      <c r="E270" t="str">
        <f>references_description!G$23</f>
        <v>KCl</v>
      </c>
      <c r="F270" t="str">
        <f>references_description!H$23</f>
        <v>MgCl2</v>
      </c>
      <c r="H270">
        <v>0.52249999999999996</v>
      </c>
      <c r="I270">
        <v>0.99299999999999999</v>
      </c>
      <c r="K270">
        <v>9.7170000000000004E-4</v>
      </c>
    </row>
    <row r="271" spans="1:11" hidden="1" x14ac:dyDescent="0.35">
      <c r="A271" t="str">
        <f>references!B$9</f>
        <v>MEY2006</v>
      </c>
      <c r="B271">
        <v>4</v>
      </c>
      <c r="C271">
        <v>25</v>
      </c>
      <c r="D271" t="str">
        <f>references_description!F$14</f>
        <v>SiO2(am)</v>
      </c>
      <c r="E271" t="str">
        <f>references_description!G$23</f>
        <v>KCl</v>
      </c>
      <c r="F271" t="str">
        <f>references_description!H$23</f>
        <v>MgCl2</v>
      </c>
      <c r="H271">
        <v>0.52990000000000004</v>
      </c>
      <c r="I271">
        <v>1.486</v>
      </c>
      <c r="K271">
        <v>7.1040000000000003E-4</v>
      </c>
    </row>
    <row r="272" spans="1:11" hidden="1" x14ac:dyDescent="0.35">
      <c r="A272" t="str">
        <f>references!B$9</f>
        <v>MEY2006</v>
      </c>
      <c r="B272">
        <v>5</v>
      </c>
      <c r="C272">
        <v>25</v>
      </c>
      <c r="D272" t="str">
        <f>references_description!F$14</f>
        <v>SiO2(am)</v>
      </c>
      <c r="E272" t="str">
        <f>references_description!G$23</f>
        <v>KCl</v>
      </c>
      <c r="F272" t="str">
        <f>references_description!H$23</f>
        <v>MgCl2</v>
      </c>
      <c r="H272">
        <v>0.49840000000000001</v>
      </c>
      <c r="I272">
        <v>1.9988999999999999</v>
      </c>
      <c r="K272">
        <v>5.5599999999999996E-4</v>
      </c>
    </row>
    <row r="273" spans="1:11" hidden="1" x14ac:dyDescent="0.35">
      <c r="A273" t="str">
        <f>references!B$9</f>
        <v>MEY2006</v>
      </c>
      <c r="B273">
        <v>6</v>
      </c>
      <c r="C273">
        <v>25</v>
      </c>
      <c r="D273" t="str">
        <f>references_description!F$14</f>
        <v>SiO2(am)</v>
      </c>
      <c r="E273" t="str">
        <f>references_description!G$23</f>
        <v>KCl</v>
      </c>
      <c r="F273" t="str">
        <f>references_description!H$23</f>
        <v>MgCl2</v>
      </c>
      <c r="H273">
        <v>0.99919999999999998</v>
      </c>
      <c r="I273">
        <v>0.40339999999999998</v>
      </c>
      <c r="K273">
        <v>1.5305E-3</v>
      </c>
    </row>
    <row r="274" spans="1:11" hidden="1" x14ac:dyDescent="0.35">
      <c r="A274" t="str">
        <f>references!B$9</f>
        <v>MEY2006</v>
      </c>
      <c r="B274">
        <v>7</v>
      </c>
      <c r="C274">
        <v>25</v>
      </c>
      <c r="D274" t="str">
        <f>references_description!F$14</f>
        <v>SiO2(am)</v>
      </c>
      <c r="E274" t="str">
        <f>references_description!G$23</f>
        <v>KCl</v>
      </c>
      <c r="F274" t="str">
        <f>references_description!H$23</f>
        <v>MgCl2</v>
      </c>
      <c r="H274">
        <v>1.0004999999999999</v>
      </c>
      <c r="I274">
        <v>0.79979999999999996</v>
      </c>
      <c r="K274">
        <v>1.1757E-3</v>
      </c>
    </row>
    <row r="275" spans="1:11" hidden="1" x14ac:dyDescent="0.35">
      <c r="A275" t="str">
        <f>references!B$9</f>
        <v>MEY2006</v>
      </c>
      <c r="B275">
        <v>8</v>
      </c>
      <c r="C275">
        <v>25</v>
      </c>
      <c r="D275" t="str">
        <f>references_description!F$14</f>
        <v>SiO2(am)</v>
      </c>
      <c r="E275" t="str">
        <f>references_description!G$23</f>
        <v>KCl</v>
      </c>
      <c r="F275" t="str">
        <f>references_description!H$23</f>
        <v>MgCl2</v>
      </c>
      <c r="H275">
        <v>1.0081</v>
      </c>
      <c r="I275">
        <v>1.1975</v>
      </c>
      <c r="K275">
        <v>8.8730000000000005E-4</v>
      </c>
    </row>
    <row r="276" spans="1:11" hidden="1" x14ac:dyDescent="0.35">
      <c r="A276" t="str">
        <f>references!B$9</f>
        <v>MEY2006</v>
      </c>
      <c r="B276">
        <v>9</v>
      </c>
      <c r="C276">
        <v>25</v>
      </c>
      <c r="D276" t="str">
        <f>references_description!F$14</f>
        <v>SiO2(am)</v>
      </c>
      <c r="E276" t="str">
        <f>references_description!G$23</f>
        <v>KCl</v>
      </c>
      <c r="F276" t="str">
        <f>references_description!H$23</f>
        <v>MgCl2</v>
      </c>
      <c r="H276">
        <v>1.0013000000000001</v>
      </c>
      <c r="I276">
        <v>1.5967</v>
      </c>
      <c r="K276">
        <v>7.9199999999999995E-4</v>
      </c>
    </row>
    <row r="277" spans="1:11" hidden="1" x14ac:dyDescent="0.35">
      <c r="A277" t="str">
        <f>references!B$9</f>
        <v>MEY2006</v>
      </c>
      <c r="B277">
        <v>10</v>
      </c>
      <c r="C277">
        <v>25</v>
      </c>
      <c r="D277" t="str">
        <f>references_description!F$14</f>
        <v>SiO2(am)</v>
      </c>
      <c r="E277" t="str">
        <f>references_description!G$23</f>
        <v>KCl</v>
      </c>
      <c r="F277" t="str">
        <f>references_description!H$23</f>
        <v>MgCl2</v>
      </c>
      <c r="H277">
        <v>0.99970000000000003</v>
      </c>
      <c r="I277">
        <v>1.9995000000000001</v>
      </c>
      <c r="K277">
        <v>5.4029999999999996E-4</v>
      </c>
    </row>
    <row r="278" spans="1:11" hidden="1" x14ac:dyDescent="0.35">
      <c r="A278" t="str">
        <f>references!B$9</f>
        <v>MEY2006</v>
      </c>
      <c r="B278">
        <v>11</v>
      </c>
      <c r="C278">
        <v>25</v>
      </c>
      <c r="D278" t="str">
        <f>references_description!F$14</f>
        <v>SiO2(am)</v>
      </c>
      <c r="E278" t="str">
        <f>references_description!G$23</f>
        <v>KCl</v>
      </c>
      <c r="F278" t="str">
        <f>references_description!H$23</f>
        <v>MgCl2</v>
      </c>
      <c r="H278">
        <v>1.9990000000000001</v>
      </c>
      <c r="I278">
        <v>0.25080000000000002</v>
      </c>
      <c r="K278">
        <v>1.4607999999999999E-3</v>
      </c>
    </row>
    <row r="279" spans="1:11" hidden="1" x14ac:dyDescent="0.35">
      <c r="A279" t="str">
        <f>references!B$9</f>
        <v>MEY2006</v>
      </c>
      <c r="B279">
        <v>12</v>
      </c>
      <c r="C279">
        <v>25</v>
      </c>
      <c r="D279" t="str">
        <f>references_description!F$14</f>
        <v>SiO2(am)</v>
      </c>
      <c r="E279" t="str">
        <f>references_description!G$23</f>
        <v>KCl</v>
      </c>
      <c r="F279" t="str">
        <f>references_description!H$23</f>
        <v>MgCl2</v>
      </c>
      <c r="H279">
        <v>2.0339999999999998</v>
      </c>
      <c r="I279">
        <v>0.49199999999999999</v>
      </c>
      <c r="K279">
        <v>1.2745E-3</v>
      </c>
    </row>
    <row r="280" spans="1:11" hidden="1" x14ac:dyDescent="0.35">
      <c r="A280" t="str">
        <f>references!B$9</f>
        <v>MEY2006</v>
      </c>
      <c r="B280">
        <v>13</v>
      </c>
      <c r="C280">
        <v>25</v>
      </c>
      <c r="D280" t="str">
        <f>references_description!F$14</f>
        <v>SiO2(am)</v>
      </c>
      <c r="E280" t="str">
        <f>references_description!G$23</f>
        <v>KCl</v>
      </c>
      <c r="F280" t="str">
        <f>references_description!H$23</f>
        <v>MgCl2</v>
      </c>
      <c r="H280">
        <v>2.1368999999999998</v>
      </c>
      <c r="I280">
        <v>0.69940000000000002</v>
      </c>
      <c r="K280">
        <v>1.1035999999999999E-3</v>
      </c>
    </row>
    <row r="281" spans="1:11" hidden="1" x14ac:dyDescent="0.35">
      <c r="A281" t="str">
        <f>references!B$9</f>
        <v>MEY2006</v>
      </c>
      <c r="B281">
        <v>14</v>
      </c>
      <c r="C281">
        <v>25</v>
      </c>
      <c r="D281" t="str">
        <f>references_description!F$14</f>
        <v>SiO2(am)</v>
      </c>
      <c r="E281" t="str">
        <f>references_description!G$23</f>
        <v>KCl</v>
      </c>
      <c r="F281" t="str">
        <f>references_description!H$23</f>
        <v>MgCl2</v>
      </c>
      <c r="H281">
        <v>1.9961</v>
      </c>
      <c r="I281">
        <v>0.99960000000000004</v>
      </c>
      <c r="K281">
        <v>9.278E-4</v>
      </c>
    </row>
    <row r="282" spans="1:11" hidden="1" x14ac:dyDescent="0.35">
      <c r="A282" t="str">
        <f>references!B$9</f>
        <v>MEY2006</v>
      </c>
      <c r="B282">
        <v>15</v>
      </c>
      <c r="C282">
        <v>25</v>
      </c>
      <c r="D282" t="str">
        <f>references_description!F$14</f>
        <v>SiO2(am)</v>
      </c>
      <c r="E282" t="str">
        <f>references_description!G$23</f>
        <v>KCl</v>
      </c>
      <c r="F282" t="str">
        <f>references_description!H$23</f>
        <v>MgCl2</v>
      </c>
      <c r="H282">
        <v>2</v>
      </c>
      <c r="I282">
        <v>1.2481</v>
      </c>
      <c r="K282">
        <v>7.9650000000000001E-4</v>
      </c>
    </row>
    <row r="283" spans="1:11" hidden="1" x14ac:dyDescent="0.35">
      <c r="A283" t="str">
        <f>references!B$9</f>
        <v>MEY2006</v>
      </c>
      <c r="B283">
        <v>16</v>
      </c>
      <c r="C283">
        <v>25</v>
      </c>
      <c r="D283" t="str">
        <f>references_description!F$14</f>
        <v>SiO2(am)</v>
      </c>
      <c r="E283" t="str">
        <f>references_description!G$23</f>
        <v>KCl</v>
      </c>
      <c r="F283" t="str">
        <f>references_description!H$23</f>
        <v>MgCl2</v>
      </c>
      <c r="H283">
        <v>2.9961000000000002</v>
      </c>
      <c r="I283">
        <v>0.1222</v>
      </c>
      <c r="K283">
        <v>1.5267E-3</v>
      </c>
    </row>
    <row r="284" spans="1:11" hidden="1" x14ac:dyDescent="0.35">
      <c r="A284" t="str">
        <f>references!B$9</f>
        <v>MEY2006</v>
      </c>
      <c r="B284">
        <v>17</v>
      </c>
      <c r="C284">
        <v>25</v>
      </c>
      <c r="D284" t="str">
        <f>references_description!F$14</f>
        <v>SiO2(am)</v>
      </c>
      <c r="E284" t="str">
        <f>references_description!G$23</f>
        <v>KCl</v>
      </c>
      <c r="F284" t="str">
        <f>references_description!H$23</f>
        <v>MgCl2</v>
      </c>
      <c r="H284">
        <v>2.9931999999999999</v>
      </c>
      <c r="I284">
        <v>0.24560000000000001</v>
      </c>
      <c r="K284">
        <v>1.4335000000000001E-3</v>
      </c>
    </row>
    <row r="285" spans="1:11" hidden="1" x14ac:dyDescent="0.35">
      <c r="A285" t="str">
        <f>references!B$9</f>
        <v>MEY2006</v>
      </c>
      <c r="B285">
        <v>18</v>
      </c>
      <c r="C285">
        <v>25</v>
      </c>
      <c r="D285" t="str">
        <f>references_description!F$14</f>
        <v>SiO2(am)</v>
      </c>
      <c r="E285" t="str">
        <f>references_description!G$23</f>
        <v>KCl</v>
      </c>
      <c r="F285" t="str">
        <f>references_description!H$23</f>
        <v>MgCl2</v>
      </c>
      <c r="H285">
        <v>3.0038999999999998</v>
      </c>
      <c r="I285">
        <v>0.36199999999999999</v>
      </c>
      <c r="K285">
        <v>1.3397000000000001E-3</v>
      </c>
    </row>
    <row r="286" spans="1:11" hidden="1" x14ac:dyDescent="0.35">
      <c r="A286" t="str">
        <f>references!B$9</f>
        <v>MEY2006</v>
      </c>
      <c r="B286">
        <v>19</v>
      </c>
      <c r="C286">
        <v>25</v>
      </c>
      <c r="D286" t="str">
        <f>references_description!F$14</f>
        <v>SiO2(am)</v>
      </c>
      <c r="E286" t="str">
        <f>references_description!G$23</f>
        <v>KCl</v>
      </c>
      <c r="F286" t="str">
        <f>references_description!H$23</f>
        <v>MgCl2</v>
      </c>
      <c r="H286">
        <v>2.9683000000000002</v>
      </c>
      <c r="I286">
        <v>0.4748</v>
      </c>
      <c r="K286">
        <v>1.2316E-3</v>
      </c>
    </row>
    <row r="287" spans="1:11" hidden="1" x14ac:dyDescent="0.35">
      <c r="A287" t="str">
        <f>references!B$9</f>
        <v>MEY2006</v>
      </c>
      <c r="B287">
        <v>20</v>
      </c>
      <c r="C287">
        <v>25</v>
      </c>
      <c r="D287" t="str">
        <f>references_description!F$14</f>
        <v>SiO2(am)</v>
      </c>
      <c r="E287" t="str">
        <f>references_description!G$23</f>
        <v>KCl</v>
      </c>
      <c r="F287" t="str">
        <f>references_description!H$23</f>
        <v>MgCl2</v>
      </c>
      <c r="H287">
        <v>2.9946000000000002</v>
      </c>
      <c r="I287">
        <v>0.60419999999999996</v>
      </c>
      <c r="K287">
        <v>1.1835000000000001E-3</v>
      </c>
    </row>
    <row r="288" spans="1:11" hidden="1" x14ac:dyDescent="0.35">
      <c r="A288" t="str">
        <f>references!B$9</f>
        <v>MEY2006</v>
      </c>
      <c r="B288">
        <v>1</v>
      </c>
      <c r="C288">
        <v>25</v>
      </c>
      <c r="D288" t="str">
        <f>references_description!F$14</f>
        <v>SiO2(am)</v>
      </c>
      <c r="E288" t="str">
        <f>references_description!G$25</f>
        <v>CaCl2</v>
      </c>
      <c r="F288" t="str">
        <f>references_description!H$25</f>
        <v>MgCl2</v>
      </c>
      <c r="H288">
        <v>0</v>
      </c>
      <c r="I288">
        <v>0</v>
      </c>
      <c r="K288">
        <v>1.8622000000000001E-3</v>
      </c>
    </row>
    <row r="289" spans="1:11" hidden="1" x14ac:dyDescent="0.35">
      <c r="A289" t="str">
        <f>references!B$9</f>
        <v>MEY2006</v>
      </c>
      <c r="B289">
        <v>2</v>
      </c>
      <c r="C289">
        <v>25</v>
      </c>
      <c r="D289" t="str">
        <f>references_description!F$14</f>
        <v>SiO2(am)</v>
      </c>
      <c r="E289" t="str">
        <f>references_description!G$25</f>
        <v>CaCl2</v>
      </c>
      <c r="F289" t="str">
        <f>references_description!H$25</f>
        <v>MgCl2</v>
      </c>
      <c r="H289">
        <v>0.50229999999999997</v>
      </c>
      <c r="I289">
        <v>0.49940000000000001</v>
      </c>
      <c r="K289">
        <v>1.0510000000000001E-3</v>
      </c>
    </row>
    <row r="290" spans="1:11" hidden="1" x14ac:dyDescent="0.35">
      <c r="A290" t="str">
        <f>references!B$9</f>
        <v>MEY2006</v>
      </c>
      <c r="B290">
        <v>3</v>
      </c>
      <c r="C290">
        <v>25</v>
      </c>
      <c r="D290" t="str">
        <f>references_description!F$14</f>
        <v>SiO2(am)</v>
      </c>
      <c r="E290" t="str">
        <f>references_description!G$25</f>
        <v>CaCl2</v>
      </c>
      <c r="F290" t="str">
        <f>references_description!H$25</f>
        <v>MgCl2</v>
      </c>
      <c r="H290">
        <v>0.51370000000000005</v>
      </c>
      <c r="I290">
        <v>0.99560000000000004</v>
      </c>
      <c r="K290">
        <v>7.3709999999999997E-4</v>
      </c>
    </row>
    <row r="291" spans="1:11" hidden="1" x14ac:dyDescent="0.35">
      <c r="A291" t="str">
        <f>references!B$9</f>
        <v>MEY2006</v>
      </c>
      <c r="B291">
        <v>4</v>
      </c>
      <c r="C291">
        <v>25</v>
      </c>
      <c r="D291" t="str">
        <f>references_description!F$14</f>
        <v>SiO2(am)</v>
      </c>
      <c r="E291" t="str">
        <f>references_description!G$25</f>
        <v>CaCl2</v>
      </c>
      <c r="F291" t="str">
        <f>references_description!H$25</f>
        <v>MgCl2</v>
      </c>
      <c r="H291">
        <v>0.50049999999999994</v>
      </c>
      <c r="I291">
        <v>1.5025999999999999</v>
      </c>
      <c r="K291">
        <v>5.1610000000000002E-4</v>
      </c>
    </row>
    <row r="292" spans="1:11" hidden="1" x14ac:dyDescent="0.35">
      <c r="A292" t="str">
        <f>references!B$9</f>
        <v>MEY2006</v>
      </c>
      <c r="B292">
        <v>5</v>
      </c>
      <c r="C292">
        <v>25</v>
      </c>
      <c r="D292" t="str">
        <f>references_description!F$14</f>
        <v>SiO2(am)</v>
      </c>
      <c r="E292" t="str">
        <f>references_description!G$25</f>
        <v>CaCl2</v>
      </c>
      <c r="F292" t="str">
        <f>references_description!H$25</f>
        <v>MgCl2</v>
      </c>
      <c r="H292">
        <v>0.50239999999999996</v>
      </c>
      <c r="I292">
        <v>1.9966999999999999</v>
      </c>
      <c r="K292">
        <v>3.5710000000000001E-4</v>
      </c>
    </row>
    <row r="293" spans="1:11" hidden="1" x14ac:dyDescent="0.35">
      <c r="A293" t="str">
        <f>references!B$9</f>
        <v>MEY2006</v>
      </c>
      <c r="B293">
        <v>6</v>
      </c>
      <c r="C293">
        <v>25</v>
      </c>
      <c r="D293" t="str">
        <f>references_description!F$14</f>
        <v>SiO2(am)</v>
      </c>
      <c r="E293" t="str">
        <f>references_description!G$25</f>
        <v>CaCl2</v>
      </c>
      <c r="F293" t="str">
        <f>references_description!H$25</f>
        <v>MgCl2</v>
      </c>
      <c r="H293">
        <v>1.0210999999999999</v>
      </c>
      <c r="I293">
        <v>0.39889999999999998</v>
      </c>
      <c r="K293">
        <v>8.1979999999999998E-4</v>
      </c>
    </row>
    <row r="294" spans="1:11" hidden="1" x14ac:dyDescent="0.35">
      <c r="A294" t="str">
        <f>references!B$9</f>
        <v>MEY2006</v>
      </c>
      <c r="B294">
        <v>7</v>
      </c>
      <c r="C294">
        <v>25</v>
      </c>
      <c r="D294" t="str">
        <f>references_description!F$14</f>
        <v>SiO2(am)</v>
      </c>
      <c r="E294" t="str">
        <f>references_description!G$25</f>
        <v>CaCl2</v>
      </c>
      <c r="F294" t="str">
        <f>references_description!H$25</f>
        <v>MgCl2</v>
      </c>
      <c r="H294">
        <v>1.0212000000000001</v>
      </c>
      <c r="I294">
        <v>0.79149999999999998</v>
      </c>
      <c r="K294">
        <v>6.1079999999999999E-4</v>
      </c>
    </row>
    <row r="295" spans="1:11" hidden="1" x14ac:dyDescent="0.35">
      <c r="A295" t="str">
        <f>references!B$9</f>
        <v>MEY2006</v>
      </c>
      <c r="B295">
        <v>8</v>
      </c>
      <c r="C295">
        <v>25</v>
      </c>
      <c r="D295" t="str">
        <f>references_description!F$14</f>
        <v>SiO2(am)</v>
      </c>
      <c r="E295" t="str">
        <f>references_description!G$25</f>
        <v>CaCl2</v>
      </c>
      <c r="F295" t="str">
        <f>references_description!H$25</f>
        <v>MgCl2</v>
      </c>
      <c r="H295">
        <v>1.0024999999999999</v>
      </c>
      <c r="I295">
        <v>1.1969000000000001</v>
      </c>
      <c r="K295">
        <v>4.663E-4</v>
      </c>
    </row>
    <row r="296" spans="1:11" hidden="1" x14ac:dyDescent="0.35">
      <c r="A296" t="str">
        <f>references!B$9</f>
        <v>MEY2006</v>
      </c>
      <c r="B296">
        <v>9</v>
      </c>
      <c r="C296">
        <v>25</v>
      </c>
      <c r="D296" t="str">
        <f>references_description!F$14</f>
        <v>SiO2(am)</v>
      </c>
      <c r="E296" t="str">
        <f>references_description!G$25</f>
        <v>CaCl2</v>
      </c>
      <c r="F296" t="str">
        <f>references_description!H$25</f>
        <v>MgCl2</v>
      </c>
      <c r="H296">
        <v>1.0207999999999999</v>
      </c>
      <c r="I296">
        <v>1.5881000000000001</v>
      </c>
      <c r="K296">
        <v>3.4259999999999998E-4</v>
      </c>
    </row>
    <row r="297" spans="1:11" hidden="1" x14ac:dyDescent="0.35">
      <c r="A297" t="str">
        <f>references!B$9</f>
        <v>MEY2006</v>
      </c>
      <c r="B297">
        <v>10</v>
      </c>
      <c r="C297">
        <v>25</v>
      </c>
      <c r="D297" t="str">
        <f>references_description!F$14</f>
        <v>SiO2(am)</v>
      </c>
      <c r="E297" t="str">
        <f>references_description!G$25</f>
        <v>CaCl2</v>
      </c>
      <c r="F297" t="str">
        <f>references_description!H$25</f>
        <v>MgCl2</v>
      </c>
      <c r="H297">
        <v>0.98499999999999999</v>
      </c>
      <c r="I297">
        <v>1.9639</v>
      </c>
      <c r="K297">
        <v>2.6410000000000002E-4</v>
      </c>
    </row>
    <row r="298" spans="1:11" hidden="1" x14ac:dyDescent="0.35">
      <c r="A298" t="str">
        <f>references!B$9</f>
        <v>MEY2006</v>
      </c>
      <c r="B298">
        <v>11</v>
      </c>
      <c r="C298">
        <v>25</v>
      </c>
      <c r="D298" t="str">
        <f>references_description!F$14</f>
        <v>SiO2(am)</v>
      </c>
      <c r="E298" t="str">
        <f>references_description!G$25</f>
        <v>CaCl2</v>
      </c>
      <c r="F298" t="str">
        <f>references_description!H$25</f>
        <v>MgCl2</v>
      </c>
      <c r="H298">
        <v>1.4995000000000001</v>
      </c>
      <c r="I298">
        <v>0.25119999999999998</v>
      </c>
      <c r="K298">
        <v>6.713E-4</v>
      </c>
    </row>
    <row r="299" spans="1:11" hidden="1" x14ac:dyDescent="0.35">
      <c r="A299" t="str">
        <f>references!B$9</f>
        <v>MEY2006</v>
      </c>
      <c r="B299">
        <v>12</v>
      </c>
      <c r="C299">
        <v>25</v>
      </c>
      <c r="D299" t="str">
        <f>references_description!F$14</f>
        <v>SiO2(am)</v>
      </c>
      <c r="E299" t="str">
        <f>references_description!G$25</f>
        <v>CaCl2</v>
      </c>
      <c r="F299" t="str">
        <f>references_description!H$25</f>
        <v>MgCl2</v>
      </c>
      <c r="H299">
        <v>1.5052000000000001</v>
      </c>
      <c r="I299">
        <v>0.49919999999999998</v>
      </c>
      <c r="K299">
        <v>5.7989999999999995E-4</v>
      </c>
    </row>
    <row r="300" spans="1:11" hidden="1" x14ac:dyDescent="0.35">
      <c r="A300" t="str">
        <f>references!B$9</f>
        <v>MEY2006</v>
      </c>
      <c r="B300">
        <v>13</v>
      </c>
      <c r="C300">
        <v>25</v>
      </c>
      <c r="D300" t="str">
        <f>references_description!F$14</f>
        <v>SiO2(am)</v>
      </c>
      <c r="E300" t="str">
        <f>references_description!G$25</f>
        <v>CaCl2</v>
      </c>
      <c r="F300" t="str">
        <f>references_description!H$25</f>
        <v>MgCl2</v>
      </c>
      <c r="H300">
        <v>1.5013000000000001</v>
      </c>
      <c r="I300">
        <v>0.76529999999999998</v>
      </c>
      <c r="K300">
        <v>4.7409999999999998E-4</v>
      </c>
    </row>
    <row r="301" spans="1:11" hidden="1" x14ac:dyDescent="0.35">
      <c r="A301" t="str">
        <f>references!B$9</f>
        <v>MEY2006</v>
      </c>
      <c r="B301">
        <v>14</v>
      </c>
      <c r="C301">
        <v>25</v>
      </c>
      <c r="D301" t="str">
        <f>references_description!F$14</f>
        <v>SiO2(am)</v>
      </c>
      <c r="E301" t="str">
        <f>references_description!G$25</f>
        <v>CaCl2</v>
      </c>
      <c r="F301" t="str">
        <f>references_description!H$25</f>
        <v>MgCl2</v>
      </c>
      <c r="H301">
        <v>1.4993000000000001</v>
      </c>
      <c r="I301">
        <v>0.999</v>
      </c>
      <c r="K301">
        <v>3.9399999999999998E-4</v>
      </c>
    </row>
    <row r="302" spans="1:11" hidden="1" x14ac:dyDescent="0.35">
      <c r="A302" t="str">
        <f>references!B$9</f>
        <v>MEY2006</v>
      </c>
      <c r="B302">
        <v>15</v>
      </c>
      <c r="C302">
        <v>25</v>
      </c>
      <c r="D302" t="str">
        <f>references_description!F$14</f>
        <v>SiO2(am)</v>
      </c>
      <c r="E302" t="str">
        <f>references_description!G$25</f>
        <v>CaCl2</v>
      </c>
      <c r="F302" t="str">
        <f>references_description!H$25</f>
        <v>MgCl2</v>
      </c>
      <c r="H302">
        <v>1.4992000000000001</v>
      </c>
      <c r="I302">
        <v>1.2494000000000001</v>
      </c>
      <c r="K302">
        <v>3.3119999999999997E-4</v>
      </c>
    </row>
    <row r="303" spans="1:11" hidden="1" x14ac:dyDescent="0.35">
      <c r="A303" t="str">
        <f>references!B$9</f>
        <v>MEY2006</v>
      </c>
      <c r="B303">
        <v>16</v>
      </c>
      <c r="C303">
        <v>25</v>
      </c>
      <c r="D303" t="str">
        <f>references_description!F$14</f>
        <v>SiO2(am)</v>
      </c>
      <c r="E303" t="str">
        <f>references_description!G$25</f>
        <v>CaCl2</v>
      </c>
      <c r="F303" t="str">
        <f>references_description!H$25</f>
        <v>MgCl2</v>
      </c>
      <c r="H303">
        <v>1.9999</v>
      </c>
      <c r="I303">
        <v>0.12089999999999999</v>
      </c>
      <c r="K303">
        <v>5.3989999999999995E-4</v>
      </c>
    </row>
    <row r="304" spans="1:11" hidden="1" x14ac:dyDescent="0.35">
      <c r="A304" t="str">
        <f>references!B$9</f>
        <v>MEY2006</v>
      </c>
      <c r="B304">
        <v>17</v>
      </c>
      <c r="C304">
        <v>25</v>
      </c>
      <c r="D304" t="str">
        <f>references_description!F$14</f>
        <v>SiO2(am)</v>
      </c>
      <c r="E304" t="str">
        <f>references_description!G$25</f>
        <v>CaCl2</v>
      </c>
      <c r="F304" t="str">
        <f>references_description!H$25</f>
        <v>MgCl2</v>
      </c>
      <c r="H304">
        <v>2.0024999999999999</v>
      </c>
      <c r="I304">
        <v>0.2414</v>
      </c>
      <c r="K304">
        <v>4.9330000000000001E-4</v>
      </c>
    </row>
    <row r="305" spans="1:11" hidden="1" x14ac:dyDescent="0.35">
      <c r="A305" t="str">
        <f>references!B$9</f>
        <v>MEY2006</v>
      </c>
      <c r="B305">
        <v>18</v>
      </c>
      <c r="C305">
        <v>25</v>
      </c>
      <c r="D305" t="str">
        <f>references_description!F$14</f>
        <v>SiO2(am)</v>
      </c>
      <c r="E305" t="str">
        <f>references_description!G$25</f>
        <v>CaCl2</v>
      </c>
      <c r="F305" t="str">
        <f>references_description!H$25</f>
        <v>MgCl2</v>
      </c>
      <c r="H305">
        <v>2.0005000000000002</v>
      </c>
      <c r="I305">
        <v>0.3589</v>
      </c>
      <c r="K305">
        <v>4.5639999999999998E-4</v>
      </c>
    </row>
    <row r="306" spans="1:11" hidden="1" x14ac:dyDescent="0.35">
      <c r="A306" t="str">
        <f>references!B$9</f>
        <v>MEY2006</v>
      </c>
      <c r="B306">
        <v>19</v>
      </c>
      <c r="C306">
        <v>25</v>
      </c>
      <c r="D306" t="str">
        <f>references_description!F$14</f>
        <v>SiO2(am)</v>
      </c>
      <c r="E306" t="str">
        <f>references_description!G$25</f>
        <v>CaCl2</v>
      </c>
      <c r="F306" t="str">
        <f>references_description!H$25</f>
        <v>MgCl2</v>
      </c>
      <c r="H306">
        <v>1.9994000000000001</v>
      </c>
      <c r="I306">
        <v>0.48110000000000003</v>
      </c>
      <c r="K306">
        <v>4.1730000000000001E-4</v>
      </c>
    </row>
    <row r="307" spans="1:11" hidden="1" x14ac:dyDescent="0.35">
      <c r="A307" t="str">
        <f>references!B$9</f>
        <v>MEY2006</v>
      </c>
      <c r="B307">
        <v>20</v>
      </c>
      <c r="C307">
        <v>25</v>
      </c>
      <c r="D307" t="str">
        <f>references_description!F$14</f>
        <v>SiO2(am)</v>
      </c>
      <c r="E307" t="str">
        <f>references_description!G$25</f>
        <v>CaCl2</v>
      </c>
      <c r="F307" t="str">
        <f>references_description!H$25</f>
        <v>MgCl2</v>
      </c>
      <c r="H307">
        <v>1.9950000000000001</v>
      </c>
      <c r="I307">
        <v>0.59709999999999996</v>
      </c>
      <c r="K307">
        <v>3.9110000000000002E-4</v>
      </c>
    </row>
    <row r="308" spans="1:11" hidden="1" x14ac:dyDescent="0.35">
      <c r="A308" t="str">
        <f>references!B$9</f>
        <v>MEY2006</v>
      </c>
      <c r="B308">
        <v>1</v>
      </c>
      <c r="C308">
        <v>25</v>
      </c>
      <c r="D308" t="str">
        <f>references_description!F$14</f>
        <v>SiO2(am)</v>
      </c>
      <c r="E308" t="str">
        <f>references_description!G$24</f>
        <v>Na2SO4</v>
      </c>
      <c r="F308" t="str">
        <f>references_description!H$24</f>
        <v>K2SO4</v>
      </c>
      <c r="H308">
        <v>0</v>
      </c>
      <c r="I308">
        <v>0</v>
      </c>
      <c r="K308">
        <v>1.9212999999999999E-3</v>
      </c>
    </row>
    <row r="309" spans="1:11" hidden="1" x14ac:dyDescent="0.35">
      <c r="A309" t="str">
        <f>references!B$9</f>
        <v>MEY2006</v>
      </c>
      <c r="B309">
        <v>2</v>
      </c>
      <c r="C309">
        <v>25</v>
      </c>
      <c r="D309" t="str">
        <f>references_description!F$14</f>
        <v>SiO2(am)</v>
      </c>
      <c r="E309" t="str">
        <f>references_description!G$24</f>
        <v>Na2SO4</v>
      </c>
      <c r="F309" t="str">
        <f>references_description!H$24</f>
        <v>K2SO4</v>
      </c>
      <c r="H309">
        <v>0.25</v>
      </c>
      <c r="I309">
        <v>0.1</v>
      </c>
      <c r="K309">
        <v>2.4202E-3</v>
      </c>
    </row>
    <row r="310" spans="1:11" hidden="1" x14ac:dyDescent="0.35">
      <c r="A310" t="str">
        <f>references!B$9</f>
        <v>MEY2006</v>
      </c>
      <c r="B310">
        <v>3</v>
      </c>
      <c r="C310">
        <v>25</v>
      </c>
      <c r="D310" t="str">
        <f>references_description!F$14</f>
        <v>SiO2(am)</v>
      </c>
      <c r="E310" t="str">
        <f>references_description!G$24</f>
        <v>Na2SO4</v>
      </c>
      <c r="F310" t="str">
        <f>references_description!H$24</f>
        <v>K2SO4</v>
      </c>
      <c r="H310">
        <v>0.25</v>
      </c>
      <c r="I310">
        <v>0.3</v>
      </c>
      <c r="K310">
        <v>2.5084999999999999E-3</v>
      </c>
    </row>
    <row r="311" spans="1:11" hidden="1" x14ac:dyDescent="0.35">
      <c r="A311" t="str">
        <f>references!B$9</f>
        <v>MEY2006</v>
      </c>
      <c r="B311">
        <v>4</v>
      </c>
      <c r="C311">
        <v>25</v>
      </c>
      <c r="D311" t="str">
        <f>references_description!F$14</f>
        <v>SiO2(am)</v>
      </c>
      <c r="E311" t="str">
        <f>references_description!G$24</f>
        <v>Na2SO4</v>
      </c>
      <c r="F311" t="str">
        <f>references_description!H$24</f>
        <v>K2SO4</v>
      </c>
      <c r="H311">
        <v>0.25</v>
      </c>
      <c r="I311">
        <v>0.5</v>
      </c>
      <c r="K311">
        <v>2.7301999999999999E-3</v>
      </c>
    </row>
    <row r="312" spans="1:11" hidden="1" x14ac:dyDescent="0.35">
      <c r="A312" t="str">
        <f>references!B$9</f>
        <v>MEY2006</v>
      </c>
      <c r="B312">
        <v>5</v>
      </c>
      <c r="C312">
        <v>25</v>
      </c>
      <c r="D312" t="str">
        <f>references_description!F$14</f>
        <v>SiO2(am)</v>
      </c>
      <c r="E312" t="str">
        <f>references_description!G$24</f>
        <v>Na2SO4</v>
      </c>
      <c r="F312" t="str">
        <f>references_description!H$24</f>
        <v>K2SO4</v>
      </c>
      <c r="H312">
        <v>0.5</v>
      </c>
      <c r="I312">
        <v>0.2</v>
      </c>
      <c r="K312">
        <v>2.2548999999999998E-3</v>
      </c>
    </row>
    <row r="313" spans="1:11" hidden="1" x14ac:dyDescent="0.35">
      <c r="A313" t="str">
        <f>references!B$9</f>
        <v>MEY2006</v>
      </c>
      <c r="B313">
        <v>6</v>
      </c>
      <c r="C313">
        <v>25</v>
      </c>
      <c r="D313" t="str">
        <f>references_description!F$14</f>
        <v>SiO2(am)</v>
      </c>
      <c r="E313" t="str">
        <f>references_description!G$24</f>
        <v>Na2SO4</v>
      </c>
      <c r="F313" t="str">
        <f>references_description!H$24</f>
        <v>K2SO4</v>
      </c>
      <c r="H313">
        <v>0.5</v>
      </c>
      <c r="I313">
        <v>0.6</v>
      </c>
      <c r="K313">
        <v>2.5961000000000001E-3</v>
      </c>
    </row>
    <row r="314" spans="1:11" hidden="1" x14ac:dyDescent="0.35">
      <c r="A314" t="str">
        <f>references!B$9</f>
        <v>MEY2006</v>
      </c>
      <c r="B314">
        <v>7</v>
      </c>
      <c r="C314">
        <v>25</v>
      </c>
      <c r="D314" t="str">
        <f>references_description!F$14</f>
        <v>SiO2(am)</v>
      </c>
      <c r="E314" t="str">
        <f>references_description!G$24</f>
        <v>Na2SO4</v>
      </c>
      <c r="F314" t="str">
        <f>references_description!H$24</f>
        <v>K2SO4</v>
      </c>
      <c r="H314">
        <v>0.75</v>
      </c>
      <c r="I314">
        <v>0.1</v>
      </c>
      <c r="K314">
        <v>2.3993E-3</v>
      </c>
    </row>
    <row r="315" spans="1:11" hidden="1" x14ac:dyDescent="0.35">
      <c r="A315" t="str">
        <f>references!B$9</f>
        <v>MEY2006</v>
      </c>
      <c r="B315">
        <v>8</v>
      </c>
      <c r="C315">
        <v>25</v>
      </c>
      <c r="D315" t="str">
        <f>references_description!F$14</f>
        <v>SiO2(am)</v>
      </c>
      <c r="E315" t="str">
        <f>references_description!G$24</f>
        <v>Na2SO4</v>
      </c>
      <c r="F315" t="str">
        <f>references_description!H$24</f>
        <v>K2SO4</v>
      </c>
      <c r="H315">
        <v>0.75</v>
      </c>
      <c r="I315">
        <v>0.3</v>
      </c>
      <c r="K315">
        <v>2.467E-3</v>
      </c>
    </row>
    <row r="316" spans="1:11" hidden="1" x14ac:dyDescent="0.35">
      <c r="A316" t="str">
        <f>references!B$9</f>
        <v>MEY2006</v>
      </c>
      <c r="B316">
        <v>9</v>
      </c>
      <c r="C316">
        <v>25</v>
      </c>
      <c r="D316" t="str">
        <f>references_description!F$14</f>
        <v>SiO2(am)</v>
      </c>
      <c r="E316" t="str">
        <f>references_description!G$24</f>
        <v>Na2SO4</v>
      </c>
      <c r="F316" t="str">
        <f>references_description!H$24</f>
        <v>K2SO4</v>
      </c>
      <c r="H316">
        <v>0.75</v>
      </c>
      <c r="I316">
        <v>0.5</v>
      </c>
      <c r="K316">
        <v>2.7017999999999999E-3</v>
      </c>
    </row>
    <row r="317" spans="1:11" hidden="1" x14ac:dyDescent="0.35">
      <c r="A317" t="str">
        <f>references!B$9</f>
        <v>MEY2006</v>
      </c>
      <c r="B317">
        <v>10</v>
      </c>
      <c r="C317">
        <v>25</v>
      </c>
      <c r="D317" t="str">
        <f>references_description!F$14</f>
        <v>SiO2(am)</v>
      </c>
      <c r="E317" t="str">
        <f>references_description!G$24</f>
        <v>Na2SO4</v>
      </c>
      <c r="F317" t="str">
        <f>references_description!H$24</f>
        <v>K2SO4</v>
      </c>
      <c r="H317">
        <v>1</v>
      </c>
      <c r="I317">
        <v>0.4</v>
      </c>
      <c r="K317">
        <v>2.5397000000000002E-3</v>
      </c>
    </row>
    <row r="318" spans="1:11" hidden="1" x14ac:dyDescent="0.35">
      <c r="A318" t="str">
        <f>references!B$9</f>
        <v>MEY2006</v>
      </c>
      <c r="B318">
        <v>11</v>
      </c>
      <c r="C318">
        <v>25</v>
      </c>
      <c r="D318" t="str">
        <f>references_description!F$14</f>
        <v>SiO2(am)</v>
      </c>
      <c r="E318" t="str">
        <f>references_description!G$24</f>
        <v>Na2SO4</v>
      </c>
      <c r="F318" t="str">
        <f>references_description!H$24</f>
        <v>K2SO4</v>
      </c>
      <c r="H318">
        <v>1.25</v>
      </c>
      <c r="I318">
        <v>0.1</v>
      </c>
      <c r="K318">
        <v>2.3858E-3</v>
      </c>
    </row>
    <row r="319" spans="1:11" hidden="1" x14ac:dyDescent="0.35">
      <c r="A319" t="str">
        <f>references!B$9</f>
        <v>MEY2006</v>
      </c>
      <c r="B319">
        <v>12</v>
      </c>
      <c r="C319">
        <v>25</v>
      </c>
      <c r="D319" t="str">
        <f>references_description!F$14</f>
        <v>SiO2(am)</v>
      </c>
      <c r="E319" t="str">
        <f>references_description!G$24</f>
        <v>Na2SO4</v>
      </c>
      <c r="F319" t="str">
        <f>references_description!H$24</f>
        <v>K2SO4</v>
      </c>
      <c r="H319">
        <v>1.25</v>
      </c>
      <c r="I319">
        <v>0.3</v>
      </c>
      <c r="K319">
        <v>2.4876E-3</v>
      </c>
    </row>
    <row r="320" spans="1:11" hidden="1" x14ac:dyDescent="0.35">
      <c r="A320" t="str">
        <f>references!B$9</f>
        <v>MEY2006</v>
      </c>
      <c r="B320">
        <v>13</v>
      </c>
      <c r="C320">
        <v>25</v>
      </c>
      <c r="D320" t="str">
        <f>references_description!F$14</f>
        <v>SiO2(am)</v>
      </c>
      <c r="E320" t="str">
        <f>references_description!G$24</f>
        <v>Na2SO4</v>
      </c>
      <c r="F320" t="str">
        <f>references_description!H$24</f>
        <v>K2SO4</v>
      </c>
      <c r="H320">
        <v>1.25</v>
      </c>
      <c r="I320">
        <v>0.5</v>
      </c>
      <c r="K320">
        <v>2.6132E-3</v>
      </c>
    </row>
    <row r="321" spans="1:11" hidden="1" x14ac:dyDescent="0.35">
      <c r="A321" t="str">
        <f>references!B$9</f>
        <v>MEY2006</v>
      </c>
      <c r="B321">
        <v>14</v>
      </c>
      <c r="C321">
        <v>25</v>
      </c>
      <c r="D321" t="str">
        <f>references_description!F$14</f>
        <v>SiO2(am)</v>
      </c>
      <c r="E321" t="str">
        <f>references_description!G$24</f>
        <v>Na2SO4</v>
      </c>
      <c r="F321" t="str">
        <f>references_description!H$24</f>
        <v>K2SO4</v>
      </c>
      <c r="H321">
        <v>1.5</v>
      </c>
      <c r="I321">
        <v>0.2</v>
      </c>
      <c r="K321">
        <v>2.3806999999999999E-3</v>
      </c>
    </row>
    <row r="322" spans="1:11" hidden="1" x14ac:dyDescent="0.35">
      <c r="A322" t="str">
        <f>references!B$9</f>
        <v>MEY2006</v>
      </c>
      <c r="B322">
        <v>15</v>
      </c>
      <c r="C322">
        <v>25</v>
      </c>
      <c r="D322" t="str">
        <f>references_description!F$14</f>
        <v>SiO2(am)</v>
      </c>
      <c r="E322" t="str">
        <f>references_description!G$24</f>
        <v>Na2SO4</v>
      </c>
      <c r="F322" t="str">
        <f>references_description!H$24</f>
        <v>K2SO4</v>
      </c>
      <c r="H322">
        <v>1.5</v>
      </c>
      <c r="I322">
        <v>0.4</v>
      </c>
      <c r="K322">
        <v>2.4989999999999999E-3</v>
      </c>
    </row>
    <row r="323" spans="1:11" hidden="1" x14ac:dyDescent="0.35">
      <c r="A323" t="str">
        <f>references!B$9</f>
        <v>MEY2006</v>
      </c>
      <c r="B323">
        <v>16</v>
      </c>
      <c r="C323">
        <v>25</v>
      </c>
      <c r="D323" t="str">
        <f>references_description!F$14</f>
        <v>SiO2(am)</v>
      </c>
      <c r="E323" t="str">
        <f>references_description!G$24</f>
        <v>Na2SO4</v>
      </c>
      <c r="F323" t="str">
        <f>references_description!H$24</f>
        <v>K2SO4</v>
      </c>
      <c r="H323">
        <v>1.75</v>
      </c>
      <c r="I323">
        <v>0.1</v>
      </c>
      <c r="K323">
        <v>2.2319000000000002E-3</v>
      </c>
    </row>
    <row r="324" spans="1:11" hidden="1" x14ac:dyDescent="0.35">
      <c r="A324" t="str">
        <f>references!B$9</f>
        <v>MEY2006</v>
      </c>
      <c r="B324">
        <v>17</v>
      </c>
      <c r="C324">
        <v>25</v>
      </c>
      <c r="D324" t="str">
        <f>references_description!F$14</f>
        <v>SiO2(am)</v>
      </c>
      <c r="E324" t="str">
        <f>references_description!G$24</f>
        <v>Na2SO4</v>
      </c>
      <c r="F324" t="str">
        <f>references_description!H$24</f>
        <v>K2SO4</v>
      </c>
      <c r="H324">
        <v>1.75</v>
      </c>
      <c r="I324">
        <v>0.3</v>
      </c>
      <c r="K324">
        <v>2.5755000000000001E-3</v>
      </c>
    </row>
    <row r="325" spans="1:11" hidden="1" x14ac:dyDescent="0.35">
      <c r="A325" t="str">
        <f>references!B$9</f>
        <v>MEY2006</v>
      </c>
      <c r="B325">
        <v>18</v>
      </c>
      <c r="C325">
        <v>25</v>
      </c>
      <c r="D325" t="str">
        <f>references_description!F$14</f>
        <v>SiO2(am)</v>
      </c>
      <c r="E325" t="str">
        <f>references_description!G$24</f>
        <v>Na2SO4</v>
      </c>
      <c r="F325" t="str">
        <f>references_description!H$24</f>
        <v>K2SO4</v>
      </c>
      <c r="H325">
        <v>2</v>
      </c>
      <c r="I325">
        <v>0.4</v>
      </c>
      <c r="K325">
        <v>2.369E-3</v>
      </c>
    </row>
    <row r="326" spans="1:11" hidden="1" x14ac:dyDescent="0.35">
      <c r="A326" t="str">
        <f>references!B$8</f>
        <v>GAL1989</v>
      </c>
      <c r="B326">
        <v>1</v>
      </c>
      <c r="C326">
        <v>25</v>
      </c>
      <c r="D326" t="str">
        <f>references_description!F$26</f>
        <v>SiO2(am)</v>
      </c>
      <c r="K326">
        <v>2.33E-3</v>
      </c>
    </row>
    <row r="327" spans="1:11" hidden="1" x14ac:dyDescent="0.35">
      <c r="A327" t="str">
        <f>references!B$8</f>
        <v>GAL1989</v>
      </c>
      <c r="B327">
        <v>2</v>
      </c>
      <c r="C327">
        <v>100</v>
      </c>
      <c r="D327" t="str">
        <f>references_description!F$26</f>
        <v>SiO2(am)</v>
      </c>
      <c r="K327">
        <v>6.2399999999999999E-3</v>
      </c>
    </row>
    <row r="328" spans="1:11" hidden="1" x14ac:dyDescent="0.35">
      <c r="A328" t="str">
        <f>references!B$8</f>
        <v>GAL1989</v>
      </c>
      <c r="B328">
        <v>3</v>
      </c>
      <c r="C328">
        <v>150</v>
      </c>
      <c r="D328" t="str">
        <f>references_description!F$26</f>
        <v>SiO2(am)</v>
      </c>
      <c r="K328">
        <v>1.03E-2</v>
      </c>
    </row>
    <row r="329" spans="1:11" hidden="1" x14ac:dyDescent="0.35">
      <c r="A329" t="str">
        <f>references!B$8</f>
        <v>GAL1989</v>
      </c>
      <c r="B329">
        <v>4</v>
      </c>
      <c r="C329">
        <v>200</v>
      </c>
      <c r="D329" t="str">
        <f>references_description!F$26</f>
        <v>SiO2(am)</v>
      </c>
      <c r="K329">
        <v>1.61E-2</v>
      </c>
    </row>
    <row r="330" spans="1:11" hidden="1" x14ac:dyDescent="0.35">
      <c r="A330" t="str">
        <f>references!B$8</f>
        <v>GAL1989</v>
      </c>
      <c r="B330">
        <v>5</v>
      </c>
      <c r="C330">
        <v>250</v>
      </c>
      <c r="D330" t="str">
        <f>references_description!F$26</f>
        <v>SiO2(am)</v>
      </c>
      <c r="K330">
        <v>2.1700000000000001E-2</v>
      </c>
    </row>
    <row r="331" spans="1:11" hidden="1" x14ac:dyDescent="0.35">
      <c r="A331" t="str">
        <f>references!B$8</f>
        <v>GAL1989</v>
      </c>
      <c r="B331">
        <v>6</v>
      </c>
      <c r="C331">
        <v>275</v>
      </c>
      <c r="D331" t="str">
        <f>references_description!F$26</f>
        <v>SiO2(am)</v>
      </c>
      <c r="K331">
        <v>2.3800000000000002E-2</v>
      </c>
    </row>
    <row r="332" spans="1:11" hidden="1" x14ac:dyDescent="0.35">
      <c r="A332" t="str">
        <f>references!B$8</f>
        <v>GAL1989</v>
      </c>
      <c r="B332">
        <v>1</v>
      </c>
      <c r="C332">
        <v>25</v>
      </c>
      <c r="D332" t="str">
        <f>references_description!F$27</f>
        <v>SiO2(am)</v>
      </c>
      <c r="E332" t="str">
        <f>references_description!G$27</f>
        <v>NaCl</v>
      </c>
      <c r="H332">
        <v>3.18</v>
      </c>
      <c r="K332">
        <v>7.2999999999999996E-4</v>
      </c>
    </row>
    <row r="333" spans="1:11" hidden="1" x14ac:dyDescent="0.35">
      <c r="A333" t="str">
        <f>references!B$8</f>
        <v>GAL1989</v>
      </c>
      <c r="B333">
        <v>2</v>
      </c>
      <c r="C333">
        <v>100</v>
      </c>
      <c r="D333" t="str">
        <f>references_description!F$27</f>
        <v>SiO2(am)</v>
      </c>
      <c r="E333" t="str">
        <f>references_description!G$27</f>
        <v>NaCl</v>
      </c>
      <c r="H333">
        <v>3.18</v>
      </c>
      <c r="K333">
        <v>3.6800000000000001E-3</v>
      </c>
    </row>
    <row r="334" spans="1:11" hidden="1" x14ac:dyDescent="0.35">
      <c r="A334" t="str">
        <f>references!B$8</f>
        <v>GAL1989</v>
      </c>
      <c r="B334">
        <v>3</v>
      </c>
      <c r="C334">
        <v>150</v>
      </c>
      <c r="D334" t="str">
        <f>references_description!F$27</f>
        <v>SiO2(am)</v>
      </c>
      <c r="E334" t="str">
        <f>references_description!G$27</f>
        <v>NaCl</v>
      </c>
      <c r="H334">
        <v>3.18</v>
      </c>
      <c r="K334">
        <v>6.5300000000000002E-3</v>
      </c>
    </row>
    <row r="335" spans="1:11" hidden="1" x14ac:dyDescent="0.35">
      <c r="A335" t="str">
        <f>references!B$8</f>
        <v>GAL1989</v>
      </c>
      <c r="B335">
        <v>4</v>
      </c>
      <c r="C335">
        <v>200</v>
      </c>
      <c r="D335" t="str">
        <f>references_description!F$27</f>
        <v>SiO2(am)</v>
      </c>
      <c r="E335" t="str">
        <f>references_description!G$27</f>
        <v>NaCl</v>
      </c>
      <c r="H335">
        <v>3.18</v>
      </c>
      <c r="K335">
        <v>1.1599999999999999E-2</v>
      </c>
    </row>
    <row r="336" spans="1:11" hidden="1" x14ac:dyDescent="0.35">
      <c r="A336" t="str">
        <f>references!B$8</f>
        <v>GAL1989</v>
      </c>
      <c r="B336">
        <v>5</v>
      </c>
      <c r="C336">
        <v>250</v>
      </c>
      <c r="D336" t="str">
        <f>references_description!F$27</f>
        <v>SiO2(am)</v>
      </c>
      <c r="E336" t="str">
        <f>references_description!G$27</f>
        <v>NaCl</v>
      </c>
      <c r="H336">
        <v>3.18</v>
      </c>
      <c r="K336">
        <v>1.6199999999999999E-2</v>
      </c>
    </row>
    <row r="337" spans="1:17" hidden="1" x14ac:dyDescent="0.35">
      <c r="A337" t="str">
        <f>references!B$8</f>
        <v>GAL1989</v>
      </c>
      <c r="B337">
        <v>6</v>
      </c>
      <c r="C337">
        <v>275</v>
      </c>
      <c r="D337" t="str">
        <f>references_description!F$27</f>
        <v>SiO2(am)</v>
      </c>
      <c r="E337" t="str">
        <f>references_description!G$27</f>
        <v>NaCl</v>
      </c>
      <c r="H337">
        <v>3.18</v>
      </c>
      <c r="K337">
        <v>1.9E-2</v>
      </c>
    </row>
    <row r="338" spans="1:17" hidden="1" x14ac:dyDescent="0.35">
      <c r="A338" t="str">
        <f>references!B$8</f>
        <v>GAL1989</v>
      </c>
      <c r="B338">
        <v>1</v>
      </c>
      <c r="C338">
        <v>25</v>
      </c>
      <c r="D338" t="str">
        <f>references_description!F$27</f>
        <v>SiO2(am)</v>
      </c>
      <c r="E338" t="str">
        <f>references_description!G$27</f>
        <v>NaCl</v>
      </c>
      <c r="H338">
        <v>5.8</v>
      </c>
      <c r="K338">
        <v>8.0000000000000004E-4</v>
      </c>
    </row>
    <row r="339" spans="1:17" hidden="1" x14ac:dyDescent="0.35">
      <c r="A339" t="str">
        <f>references!B$8</f>
        <v>GAL1989</v>
      </c>
      <c r="B339">
        <v>2</v>
      </c>
      <c r="C339">
        <v>100</v>
      </c>
      <c r="D339" t="str">
        <f>references_description!F$27</f>
        <v>SiO2(am)</v>
      </c>
      <c r="E339" t="str">
        <f>references_description!G$27</f>
        <v>NaCl</v>
      </c>
      <c r="H339">
        <v>5.8</v>
      </c>
      <c r="K339">
        <v>3.3700000000000002E-3</v>
      </c>
    </row>
    <row r="340" spans="1:17" hidden="1" x14ac:dyDescent="0.35">
      <c r="A340" t="str">
        <f>references!B$8</f>
        <v>GAL1989</v>
      </c>
      <c r="B340">
        <v>3</v>
      </c>
      <c r="C340">
        <v>150</v>
      </c>
      <c r="D340" t="str">
        <f>references_description!F$27</f>
        <v>SiO2(am)</v>
      </c>
      <c r="E340" t="str">
        <f>references_description!G$27</f>
        <v>NaCl</v>
      </c>
      <c r="H340">
        <v>5.8</v>
      </c>
      <c r="K340">
        <v>5.62E-2</v>
      </c>
    </row>
    <row r="341" spans="1:17" hidden="1" x14ac:dyDescent="0.35">
      <c r="A341" t="str">
        <f>references!B$8</f>
        <v>GAL1989</v>
      </c>
      <c r="B341">
        <v>4</v>
      </c>
      <c r="C341">
        <v>200</v>
      </c>
      <c r="D341" t="str">
        <f>references_description!F$27</f>
        <v>SiO2(am)</v>
      </c>
      <c r="E341" t="str">
        <f>references_description!G$27</f>
        <v>NaCl</v>
      </c>
      <c r="H341">
        <v>5.8</v>
      </c>
      <c r="K341">
        <v>8.8499999999999995E-2</v>
      </c>
    </row>
    <row r="342" spans="1:17" hidden="1" x14ac:dyDescent="0.35">
      <c r="A342" t="str">
        <f>references!B$8</f>
        <v>GAL1989</v>
      </c>
      <c r="B342">
        <v>5</v>
      </c>
      <c r="C342">
        <v>250</v>
      </c>
      <c r="D342" t="str">
        <f>references_description!F$27</f>
        <v>SiO2(am)</v>
      </c>
      <c r="E342" t="str">
        <f>references_description!G$27</f>
        <v>NaCl</v>
      </c>
      <c r="H342">
        <v>5.8</v>
      </c>
      <c r="K342">
        <v>1.35E-2</v>
      </c>
    </row>
    <row r="343" spans="1:17" hidden="1" x14ac:dyDescent="0.35">
      <c r="A343" t="str">
        <f>references!B$8</f>
        <v>GAL1989</v>
      </c>
      <c r="B343">
        <v>6</v>
      </c>
      <c r="C343">
        <v>275</v>
      </c>
      <c r="D343" t="str">
        <f>references_description!F$27</f>
        <v>SiO2(am)</v>
      </c>
      <c r="E343" t="str">
        <f>references_description!G$27</f>
        <v>NaCl</v>
      </c>
      <c r="H343">
        <v>5.8</v>
      </c>
      <c r="K343">
        <v>2.06E-2</v>
      </c>
    </row>
    <row r="344" spans="1:17" x14ac:dyDescent="0.35">
      <c r="C344" t="s">
        <v>424</v>
      </c>
      <c r="E344" t="s">
        <v>122</v>
      </c>
      <c r="H344">
        <v>0.1</v>
      </c>
      <c r="Q344" t="s">
        <v>425</v>
      </c>
    </row>
    <row r="345" spans="1:17" x14ac:dyDescent="0.35">
      <c r="C345" t="s">
        <v>426</v>
      </c>
      <c r="E345" t="s">
        <v>122</v>
      </c>
      <c r="H345">
        <v>0.1</v>
      </c>
      <c r="Q345" t="s">
        <v>427</v>
      </c>
    </row>
    <row r="346" spans="1:17" x14ac:dyDescent="0.35">
      <c r="C346" t="s">
        <v>428</v>
      </c>
      <c r="E346" t="s">
        <v>122</v>
      </c>
      <c r="H346">
        <v>0.1</v>
      </c>
      <c r="Q346" t="s">
        <v>429</v>
      </c>
    </row>
    <row r="347" spans="1:17" x14ac:dyDescent="0.35">
      <c r="C347" t="s">
        <v>430</v>
      </c>
      <c r="E347" t="s">
        <v>122</v>
      </c>
      <c r="H347">
        <v>0.1</v>
      </c>
      <c r="Q347" t="s">
        <v>431</v>
      </c>
    </row>
    <row r="348" spans="1:17" x14ac:dyDescent="0.35">
      <c r="C348" t="s">
        <v>432</v>
      </c>
      <c r="E348" t="s">
        <v>122</v>
      </c>
      <c r="H348">
        <v>0.1</v>
      </c>
      <c r="Q348" t="s">
        <v>433</v>
      </c>
    </row>
    <row r="349" spans="1:17" x14ac:dyDescent="0.35">
      <c r="C349" t="s">
        <v>434</v>
      </c>
      <c r="E349" t="s">
        <v>122</v>
      </c>
      <c r="H349">
        <v>0.1</v>
      </c>
      <c r="Q349" t="s">
        <v>435</v>
      </c>
    </row>
    <row r="350" spans="1:17" x14ac:dyDescent="0.35">
      <c r="C350" t="s">
        <v>436</v>
      </c>
      <c r="E350" t="s">
        <v>122</v>
      </c>
      <c r="H350">
        <v>0.1</v>
      </c>
      <c r="K350" s="15"/>
      <c r="Q350" t="s">
        <v>437</v>
      </c>
    </row>
    <row r="351" spans="1:17" x14ac:dyDescent="0.35">
      <c r="C351" t="s">
        <v>438</v>
      </c>
      <c r="E351" t="s">
        <v>122</v>
      </c>
      <c r="H351">
        <v>0.1</v>
      </c>
      <c r="K351" s="15"/>
      <c r="Q351" t="s">
        <v>439</v>
      </c>
    </row>
    <row r="352" spans="1:17" x14ac:dyDescent="0.35">
      <c r="C352" t="s">
        <v>440</v>
      </c>
      <c r="E352" t="s">
        <v>122</v>
      </c>
      <c r="H352">
        <v>0.1</v>
      </c>
      <c r="K352" s="15"/>
      <c r="Q352" t="s">
        <v>441</v>
      </c>
    </row>
    <row r="353" spans="1:11" x14ac:dyDescent="0.35">
      <c r="C353" t="s">
        <v>442</v>
      </c>
      <c r="K353" s="15"/>
    </row>
    <row r="354" spans="1:11" x14ac:dyDescent="0.35">
      <c r="C354" t="s">
        <v>444</v>
      </c>
      <c r="K354" s="15"/>
    </row>
    <row r="355" spans="1:11" x14ac:dyDescent="0.35">
      <c r="C355" t="s">
        <v>446</v>
      </c>
      <c r="K355" s="15"/>
    </row>
    <row r="356" spans="1:11" hidden="1" x14ac:dyDescent="0.35">
      <c r="A356" t="str">
        <f>references!B$8</f>
        <v>GAL1989</v>
      </c>
      <c r="B356">
        <v>1</v>
      </c>
      <c r="C356" t="s">
        <v>420</v>
      </c>
      <c r="D356" t="str">
        <f>references_description!F$29</f>
        <v>SiO2(am)</v>
      </c>
      <c r="E356" t="str">
        <f>references_description!G$29</f>
        <v>CaCl2</v>
      </c>
      <c r="H356">
        <v>1.02</v>
      </c>
      <c r="K356" s="15">
        <v>1.3799999999999999E-3</v>
      </c>
    </row>
    <row r="357" spans="1:11" hidden="1" x14ac:dyDescent="0.35">
      <c r="A357" t="str">
        <f>references!B$8</f>
        <v>GAL1989</v>
      </c>
      <c r="B357">
        <v>2</v>
      </c>
      <c r="C357" t="s">
        <v>422</v>
      </c>
      <c r="D357" t="str">
        <f>references_description!F$29</f>
        <v>SiO2(am)</v>
      </c>
      <c r="E357" t="str">
        <f>references_description!G$29</f>
        <v>CaCl2</v>
      </c>
      <c r="H357">
        <v>1.02</v>
      </c>
      <c r="K357" s="15">
        <v>4.2500000000000003E-3</v>
      </c>
    </row>
    <row r="358" spans="1:11" hidden="1" x14ac:dyDescent="0.35">
      <c r="A358" t="str">
        <f>references!B$8</f>
        <v>GAL1989</v>
      </c>
      <c r="B358">
        <v>3</v>
      </c>
      <c r="C358" t="s">
        <v>450</v>
      </c>
      <c r="D358" t="str">
        <f>references_description!F$29</f>
        <v>SiO2(am)</v>
      </c>
      <c r="E358" t="str">
        <f>references_description!G$29</f>
        <v>CaCl2</v>
      </c>
      <c r="H358">
        <v>1.02</v>
      </c>
      <c r="K358" s="15">
        <v>6.8700000000000002E-3</v>
      </c>
    </row>
    <row r="359" spans="1:11" hidden="1" x14ac:dyDescent="0.35">
      <c r="A359" t="str">
        <f>references!B$8</f>
        <v>GAL1989</v>
      </c>
      <c r="B359">
        <v>4</v>
      </c>
      <c r="C359" t="s">
        <v>452</v>
      </c>
      <c r="D359" t="str">
        <f>references_description!F$29</f>
        <v>SiO2(am)</v>
      </c>
      <c r="E359" t="str">
        <f>references_description!G$29</f>
        <v>CaCl2</v>
      </c>
      <c r="H359">
        <v>1.02</v>
      </c>
      <c r="K359" s="15">
        <v>9.6200000000000001E-3</v>
      </c>
    </row>
    <row r="360" spans="1:11" hidden="1" x14ac:dyDescent="0.35">
      <c r="A360" t="str">
        <f>references!B$8</f>
        <v>GAL1989</v>
      </c>
      <c r="B360">
        <v>5</v>
      </c>
      <c r="D360" t="str">
        <f>references_description!F$29</f>
        <v>SiO2(am)</v>
      </c>
      <c r="E360" t="str">
        <f>references_description!G$29</f>
        <v>CaCl2</v>
      </c>
      <c r="H360">
        <v>1.02</v>
      </c>
      <c r="K360" s="15">
        <v>1.6199999999999999E-2</v>
      </c>
    </row>
    <row r="361" spans="1:11" hidden="1" x14ac:dyDescent="0.35">
      <c r="A361" t="str">
        <f>references!B$8</f>
        <v>GAL1989</v>
      </c>
      <c r="B361">
        <v>6</v>
      </c>
      <c r="C361" t="s">
        <v>454</v>
      </c>
      <c r="D361" t="str">
        <f>references_description!F$29</f>
        <v>SiO2(am)</v>
      </c>
      <c r="E361" t="str">
        <f>references_description!G$29</f>
        <v>CaCl2</v>
      </c>
      <c r="H361">
        <v>1.02</v>
      </c>
      <c r="K361" s="15">
        <v>1.9300000000000001E-2</v>
      </c>
    </row>
    <row r="362" spans="1:11" hidden="1" x14ac:dyDescent="0.35">
      <c r="A362" t="str">
        <f>references!B$8</f>
        <v>GAL1989</v>
      </c>
      <c r="B362">
        <v>1</v>
      </c>
      <c r="C362" t="s">
        <v>418</v>
      </c>
      <c r="D362" t="str">
        <f>references_description!F$30</f>
        <v>SiO2(am)</v>
      </c>
      <c r="E362" t="str">
        <f>references_description!G$30</f>
        <v>KCl</v>
      </c>
      <c r="H362">
        <v>0.51</v>
      </c>
      <c r="K362" s="15">
        <v>2.0899999999999998E-3</v>
      </c>
    </row>
    <row r="363" spans="1:11" hidden="1" x14ac:dyDescent="0.35">
      <c r="A363" t="str">
        <f>references!B$8</f>
        <v>GAL1989</v>
      </c>
      <c r="B363">
        <v>2</v>
      </c>
      <c r="C363" t="s">
        <v>420</v>
      </c>
      <c r="D363" t="str">
        <f>references_description!F$30</f>
        <v>SiO2(am)</v>
      </c>
      <c r="E363" t="str">
        <f>references_description!G$30</f>
        <v>KCl</v>
      </c>
      <c r="H363">
        <v>0.51</v>
      </c>
      <c r="K363" s="15">
        <v>6.5500000000000003E-3</v>
      </c>
    </row>
    <row r="364" spans="1:11" hidden="1" x14ac:dyDescent="0.35">
      <c r="A364" t="str">
        <f>references!B$8</f>
        <v>GAL1989</v>
      </c>
      <c r="B364">
        <v>3</v>
      </c>
      <c r="C364" t="s">
        <v>428</v>
      </c>
      <c r="D364" t="str">
        <f>references_description!F$30</f>
        <v>SiO2(am)</v>
      </c>
      <c r="E364" t="str">
        <f>references_description!G$30</f>
        <v>KCl</v>
      </c>
      <c r="H364">
        <v>0.51</v>
      </c>
      <c r="K364" s="15">
        <v>1.09E-2</v>
      </c>
    </row>
    <row r="365" spans="1:11" hidden="1" x14ac:dyDescent="0.35">
      <c r="A365" t="str">
        <f>references!B$8</f>
        <v>GAL1989</v>
      </c>
      <c r="B365">
        <v>4</v>
      </c>
      <c r="D365" t="str">
        <f>references_description!F$30</f>
        <v>SiO2(am)</v>
      </c>
      <c r="E365" t="str">
        <f>references_description!G$30</f>
        <v>KCl</v>
      </c>
      <c r="H365">
        <v>0.51</v>
      </c>
      <c r="K365" s="15">
        <v>1.5599999999999999E-2</v>
      </c>
    </row>
    <row r="366" spans="1:11" hidden="1" x14ac:dyDescent="0.35">
      <c r="A366" t="str">
        <f>references!B$8</f>
        <v>GAL1989</v>
      </c>
      <c r="B366">
        <v>5</v>
      </c>
      <c r="C366" t="s">
        <v>442</v>
      </c>
      <c r="D366" t="str">
        <f>references_description!F$30</f>
        <v>SiO2(am)</v>
      </c>
      <c r="E366" t="str">
        <f>references_description!G$30</f>
        <v>KCl</v>
      </c>
      <c r="H366">
        <v>0.51</v>
      </c>
      <c r="K366" s="15">
        <v>2.0899999999999998E-2</v>
      </c>
    </row>
    <row r="367" spans="1:11" hidden="1" x14ac:dyDescent="0.35">
      <c r="A367" t="str">
        <f>references!B$8</f>
        <v>GAL1989</v>
      </c>
      <c r="B367">
        <v>6</v>
      </c>
      <c r="C367" t="s">
        <v>460</v>
      </c>
      <c r="D367" t="str">
        <f>references_description!F$30</f>
        <v>SiO2(am)</v>
      </c>
      <c r="E367" t="str">
        <f>references_description!G$30</f>
        <v>KCl</v>
      </c>
      <c r="H367">
        <v>0.51</v>
      </c>
      <c r="K367" s="15">
        <v>2.4E-2</v>
      </c>
    </row>
    <row r="368" spans="1:11" hidden="1" x14ac:dyDescent="0.35">
      <c r="A368" t="str">
        <f>references!B$8</f>
        <v>GAL1989</v>
      </c>
      <c r="B368">
        <v>7</v>
      </c>
      <c r="C368" t="s">
        <v>418</v>
      </c>
      <c r="D368" t="str">
        <f>references_description!F$30</f>
        <v>SiO2(am)</v>
      </c>
      <c r="E368" t="str">
        <f>references_description!G$30</f>
        <v>KCl</v>
      </c>
      <c r="H368">
        <v>1.03</v>
      </c>
      <c r="K368">
        <v>2.0300000000000001E-3</v>
      </c>
    </row>
    <row r="369" spans="1:11" hidden="1" x14ac:dyDescent="0.35">
      <c r="A369" t="str">
        <f>references!B$8</f>
        <v>GAL1989</v>
      </c>
      <c r="B369">
        <v>8</v>
      </c>
      <c r="C369" t="s">
        <v>420</v>
      </c>
      <c r="D369" t="str">
        <f>references_description!F$30</f>
        <v>SiO2(am)</v>
      </c>
      <c r="E369" t="str">
        <f>references_description!G$30</f>
        <v>KCl</v>
      </c>
      <c r="H369">
        <v>1.03</v>
      </c>
      <c r="K369">
        <v>6.4599999999999996E-3</v>
      </c>
    </row>
    <row r="370" spans="1:11" hidden="1" x14ac:dyDescent="0.35">
      <c r="A370" t="str">
        <f>references!B$8</f>
        <v>GAL1989</v>
      </c>
      <c r="B370">
        <v>9</v>
      </c>
      <c r="C370" t="s">
        <v>428</v>
      </c>
      <c r="D370" t="str">
        <f>references_description!F$30</f>
        <v>SiO2(am)</v>
      </c>
      <c r="E370" t="str">
        <f>references_description!G$30</f>
        <v>KCl</v>
      </c>
      <c r="H370">
        <v>1.03</v>
      </c>
      <c r="K370">
        <v>1.04E-2</v>
      </c>
    </row>
    <row r="371" spans="1:11" hidden="1" x14ac:dyDescent="0.35">
      <c r="A371" t="str">
        <f>references!B$8</f>
        <v>GAL1989</v>
      </c>
      <c r="B371">
        <v>10</v>
      </c>
      <c r="C371" t="s">
        <v>464</v>
      </c>
      <c r="D371" t="str">
        <f>references_description!F$30</f>
        <v>SiO2(am)</v>
      </c>
      <c r="E371" t="str">
        <f>references_description!G$30</f>
        <v>KCl</v>
      </c>
      <c r="H371">
        <v>1.03</v>
      </c>
      <c r="K371">
        <v>1.5299999999999999E-2</v>
      </c>
    </row>
    <row r="372" spans="1:11" hidden="1" x14ac:dyDescent="0.35">
      <c r="A372" t="str">
        <f>references!B$8</f>
        <v>GAL1989</v>
      </c>
      <c r="B372">
        <v>11</v>
      </c>
      <c r="C372">
        <v>250</v>
      </c>
      <c r="D372" t="str">
        <f>references_description!F$30</f>
        <v>SiO2(am)</v>
      </c>
      <c r="E372" t="str">
        <f>references_description!G$30</f>
        <v>KCl</v>
      </c>
      <c r="H372">
        <v>1.03</v>
      </c>
      <c r="K372">
        <v>2.1000000000000001E-2</v>
      </c>
    </row>
    <row r="373" spans="1:11" hidden="1" x14ac:dyDescent="0.35">
      <c r="A373" t="str">
        <f>references!B$8</f>
        <v>GAL1989</v>
      </c>
      <c r="B373">
        <v>12</v>
      </c>
      <c r="C373">
        <v>275</v>
      </c>
      <c r="D373" t="str">
        <f>references_description!F$30</f>
        <v>SiO2(am)</v>
      </c>
      <c r="E373" t="str">
        <f>references_description!G$30</f>
        <v>KCl</v>
      </c>
      <c r="H373">
        <v>1.03</v>
      </c>
      <c r="K373">
        <v>2.3699999999999999E-2</v>
      </c>
    </row>
    <row r="374" spans="1:11" hidden="1" x14ac:dyDescent="0.35">
      <c r="A374" t="str">
        <f>references!B$8</f>
        <v>GAL1989</v>
      </c>
      <c r="B374">
        <v>13</v>
      </c>
      <c r="C374">
        <v>100</v>
      </c>
      <c r="D374" t="str">
        <f>references_description!F$30</f>
        <v>SiO2(am)</v>
      </c>
      <c r="E374" t="str">
        <f>references_description!G$30</f>
        <v>KCl</v>
      </c>
      <c r="H374">
        <v>1.04</v>
      </c>
      <c r="K374">
        <v>6.43E-3</v>
      </c>
    </row>
    <row r="375" spans="1:11" hidden="1" x14ac:dyDescent="0.35">
      <c r="A375" t="str">
        <f>references!B$8</f>
        <v>GAL1989</v>
      </c>
      <c r="B375">
        <v>14</v>
      </c>
      <c r="C375">
        <v>100</v>
      </c>
      <c r="D375" t="str">
        <f>references_description!F$30</f>
        <v>SiO2(am)</v>
      </c>
      <c r="E375" t="str">
        <f>references_description!G$30</f>
        <v>KCl</v>
      </c>
      <c r="H375">
        <v>2.13</v>
      </c>
      <c r="K375">
        <v>6.28E-3</v>
      </c>
    </row>
    <row r="376" spans="1:11" hidden="1" x14ac:dyDescent="0.35">
      <c r="A376" t="str">
        <f>references!B$8</f>
        <v>GAL1989</v>
      </c>
      <c r="B376">
        <v>15</v>
      </c>
      <c r="C376">
        <v>100</v>
      </c>
      <c r="D376" t="str">
        <f>references_description!F$30</f>
        <v>SiO2(am)</v>
      </c>
      <c r="E376" t="str">
        <f>references_description!G$30</f>
        <v>KCl</v>
      </c>
      <c r="H376">
        <v>3.31</v>
      </c>
      <c r="K376">
        <v>5.8100000000000001E-3</v>
      </c>
    </row>
    <row r="377" spans="1:11" hidden="1" x14ac:dyDescent="0.35">
      <c r="A377" t="str">
        <f>references!B$10</f>
        <v>CHE/MAR1982</v>
      </c>
      <c r="B377">
        <v>1</v>
      </c>
      <c r="C377">
        <v>100</v>
      </c>
      <c r="D377" t="str">
        <f>references!G$10</f>
        <v>SiO2(am)</v>
      </c>
      <c r="K377">
        <v>6.3E-3</v>
      </c>
    </row>
    <row r="378" spans="1:11" hidden="1" x14ac:dyDescent="0.35">
      <c r="A378" t="str">
        <f>references!B$10</f>
        <v>CHE/MAR1982</v>
      </c>
      <c r="B378">
        <v>2</v>
      </c>
      <c r="C378">
        <v>100</v>
      </c>
      <c r="D378" t="str">
        <f>references!G$10</f>
        <v>SiO2(am)</v>
      </c>
      <c r="K378">
        <v>6.4999999999999997E-3</v>
      </c>
    </row>
    <row r="379" spans="1:11" hidden="1" x14ac:dyDescent="0.35">
      <c r="A379" t="str">
        <f>references!B$10</f>
        <v>CHE/MAR1982</v>
      </c>
      <c r="B379">
        <v>3</v>
      </c>
      <c r="C379">
        <v>150</v>
      </c>
      <c r="D379" t="str">
        <f>references!G$10</f>
        <v>SiO2(am)</v>
      </c>
      <c r="K379">
        <v>1.0500000000000001E-2</v>
      </c>
    </row>
    <row r="380" spans="1:11" hidden="1" x14ac:dyDescent="0.35">
      <c r="A380" t="str">
        <f>references!B$10</f>
        <v>CHE/MAR1982</v>
      </c>
      <c r="B380">
        <v>4</v>
      </c>
      <c r="C380">
        <v>150</v>
      </c>
      <c r="D380" t="str">
        <f>references!G$10</f>
        <v>SiO2(am)</v>
      </c>
      <c r="K380">
        <v>1.0500000000000001E-2</v>
      </c>
    </row>
    <row r="381" spans="1:11" hidden="1" x14ac:dyDescent="0.35">
      <c r="A381" t="str">
        <f>references!B$10</f>
        <v>CHE/MAR1982</v>
      </c>
      <c r="B381">
        <v>5</v>
      </c>
      <c r="C381">
        <v>150</v>
      </c>
      <c r="D381" t="str">
        <f>references!G$10</f>
        <v>SiO2(am)</v>
      </c>
      <c r="K381">
        <v>9.9500000000000005E-3</v>
      </c>
    </row>
    <row r="382" spans="1:11" hidden="1" x14ac:dyDescent="0.35">
      <c r="A382" t="str">
        <f>references!B$10</f>
        <v>CHE/MAR1982</v>
      </c>
      <c r="B382">
        <v>6</v>
      </c>
      <c r="C382">
        <v>200</v>
      </c>
      <c r="D382" t="str">
        <f>references!G$10</f>
        <v>SiO2(am)</v>
      </c>
      <c r="K382">
        <v>1.6199999999999999E-2</v>
      </c>
    </row>
    <row r="383" spans="1:11" hidden="1" x14ac:dyDescent="0.35">
      <c r="A383" t="str">
        <f>references!B$10</f>
        <v>CHE/MAR1982</v>
      </c>
      <c r="B383">
        <v>7</v>
      </c>
      <c r="C383">
        <v>200</v>
      </c>
      <c r="D383" t="str">
        <f>references!G$10</f>
        <v>SiO2(am)</v>
      </c>
      <c r="K383">
        <v>1.5699999999999999E-2</v>
      </c>
    </row>
    <row r="384" spans="1:11" hidden="1" x14ac:dyDescent="0.35">
      <c r="A384" t="str">
        <f>references!B$10</f>
        <v>CHE/MAR1982</v>
      </c>
      <c r="B384">
        <v>8</v>
      </c>
      <c r="C384">
        <v>200</v>
      </c>
      <c r="D384" t="str">
        <f>references!G$10</f>
        <v>SiO2(am)</v>
      </c>
      <c r="K384">
        <v>1.6E-2</v>
      </c>
    </row>
    <row r="385" spans="1:11" hidden="1" x14ac:dyDescent="0.35">
      <c r="A385" t="str">
        <f>references!B$10</f>
        <v>CHE/MAR1982</v>
      </c>
      <c r="B385">
        <v>9</v>
      </c>
      <c r="C385">
        <v>200</v>
      </c>
      <c r="D385" t="str">
        <f>references!G$10</f>
        <v>SiO2(am)</v>
      </c>
      <c r="K385">
        <v>1.6299999999999999E-2</v>
      </c>
    </row>
    <row r="386" spans="1:11" hidden="1" x14ac:dyDescent="0.35">
      <c r="A386" t="str">
        <f>references!B$10</f>
        <v>CHE/MAR1982</v>
      </c>
      <c r="B386">
        <v>10</v>
      </c>
      <c r="C386">
        <v>250</v>
      </c>
      <c r="D386" t="str">
        <f>references!G$10</f>
        <v>SiO2(am)</v>
      </c>
      <c r="K386">
        <v>2.1399999999999999E-2</v>
      </c>
    </row>
    <row r="387" spans="1:11" hidden="1" x14ac:dyDescent="0.35">
      <c r="A387" t="str">
        <f>references!B$10</f>
        <v>CHE/MAR1982</v>
      </c>
      <c r="B387">
        <v>11</v>
      </c>
      <c r="C387">
        <v>250</v>
      </c>
      <c r="D387" t="str">
        <f>references!G$10</f>
        <v>SiO2(am)</v>
      </c>
      <c r="K387">
        <v>2.18E-2</v>
      </c>
    </row>
    <row r="388" spans="1:11" hidden="1" x14ac:dyDescent="0.35">
      <c r="A388" t="str">
        <f>references!B$10</f>
        <v>CHE/MAR1982</v>
      </c>
      <c r="B388">
        <v>12</v>
      </c>
      <c r="C388">
        <v>250</v>
      </c>
      <c r="D388" t="str">
        <f>references!G$10</f>
        <v>SiO2(am)</v>
      </c>
      <c r="K388">
        <v>2.1899999999999999E-2</v>
      </c>
    </row>
    <row r="389" spans="1:11" hidden="1" x14ac:dyDescent="0.35">
      <c r="A389" t="str">
        <f>references!B$10</f>
        <v>CHE/MAR1982</v>
      </c>
      <c r="B389">
        <v>13</v>
      </c>
      <c r="C389">
        <v>275</v>
      </c>
      <c r="D389" t="str">
        <f>references!G$10</f>
        <v>SiO2(am)</v>
      </c>
      <c r="K389">
        <v>2.41E-2</v>
      </c>
    </row>
    <row r="390" spans="1:11" hidden="1" x14ac:dyDescent="0.35">
      <c r="A390" t="str">
        <f>references!B$10</f>
        <v>CHE/MAR1982</v>
      </c>
      <c r="B390">
        <v>14</v>
      </c>
      <c r="C390">
        <v>275</v>
      </c>
      <c r="D390" t="str">
        <f>references!G$10</f>
        <v>SiO2(am)</v>
      </c>
      <c r="K390">
        <v>2.35E-2</v>
      </c>
    </row>
    <row r="391" spans="1:11" hidden="1" x14ac:dyDescent="0.35">
      <c r="A391" t="str">
        <f>references!B$10</f>
        <v>CHE/MAR1982</v>
      </c>
      <c r="B391">
        <v>15</v>
      </c>
      <c r="C391">
        <v>300</v>
      </c>
      <c r="D391" t="str">
        <f>references!G$10</f>
        <v>SiO2(am)</v>
      </c>
      <c r="K391">
        <v>2.63E-2</v>
      </c>
    </row>
    <row r="392" spans="1:11" hidden="1" x14ac:dyDescent="0.35">
      <c r="A392" t="str">
        <f>references!B$10</f>
        <v>CHE/MAR1982</v>
      </c>
      <c r="B392">
        <v>16</v>
      </c>
      <c r="C392">
        <v>300</v>
      </c>
      <c r="D392" t="str">
        <f>references!G$10</f>
        <v>SiO2(am)</v>
      </c>
      <c r="K392">
        <v>2.6200000000000001E-2</v>
      </c>
    </row>
    <row r="393" spans="1:11" hidden="1" x14ac:dyDescent="0.35">
      <c r="A393" t="str">
        <f>references!B$10</f>
        <v>CHE/MAR1982</v>
      </c>
      <c r="B393">
        <v>17</v>
      </c>
      <c r="C393">
        <v>300</v>
      </c>
      <c r="D393" t="str">
        <f>references!G$10</f>
        <v>SiO2(am)</v>
      </c>
      <c r="K393">
        <v>2.6499999999999999E-2</v>
      </c>
    </row>
    <row r="394" spans="1:11" hidden="1" x14ac:dyDescent="0.35">
      <c r="A394" t="str">
        <f>references!B$10</f>
        <v>CHE/MAR1982</v>
      </c>
      <c r="B394">
        <v>18</v>
      </c>
      <c r="C394">
        <v>350</v>
      </c>
      <c r="D394" t="str">
        <f>references!G$10</f>
        <v>SiO2(am)</v>
      </c>
      <c r="K394">
        <v>2.86E-2</v>
      </c>
    </row>
    <row r="395" spans="1:11" hidden="1" x14ac:dyDescent="0.35">
      <c r="A395" t="str">
        <f>references!B$10</f>
        <v>CHE/MAR1982</v>
      </c>
      <c r="B395">
        <v>19</v>
      </c>
      <c r="C395">
        <v>350</v>
      </c>
      <c r="D395" t="str">
        <f>references!G$10</f>
        <v>SiO2(am)</v>
      </c>
      <c r="K395">
        <v>2.6499999999999999E-2</v>
      </c>
    </row>
    <row r="396" spans="1:11" hidden="1" x14ac:dyDescent="0.35">
      <c r="A396" t="str">
        <f>references!B$10</f>
        <v>CHE/MAR1982</v>
      </c>
      <c r="B396">
        <v>20</v>
      </c>
      <c r="C396">
        <v>350</v>
      </c>
      <c r="D396" t="str">
        <f>references!G$10</f>
        <v>SiO2(am)</v>
      </c>
      <c r="K396">
        <v>2.6599999999999999E-2</v>
      </c>
    </row>
    <row r="397" spans="1:11" hidden="1" x14ac:dyDescent="0.35">
      <c r="A397" t="str">
        <f>references!B$10</f>
        <v>CHE/MAR1982</v>
      </c>
      <c r="B397">
        <v>1</v>
      </c>
      <c r="C397">
        <v>100</v>
      </c>
      <c r="D397" t="str">
        <f>references!G$10</f>
        <v>SiO2(am)</v>
      </c>
      <c r="E397" t="str">
        <f>references_description!G$32</f>
        <v>NaCl</v>
      </c>
      <c r="H397">
        <v>0.19</v>
      </c>
      <c r="K397">
        <v>6.1000000000000004E-3</v>
      </c>
    </row>
    <row r="398" spans="1:11" hidden="1" x14ac:dyDescent="0.35">
      <c r="A398" t="str">
        <f>references!B$10</f>
        <v>CHE/MAR1982</v>
      </c>
      <c r="B398">
        <v>2</v>
      </c>
      <c r="C398">
        <v>100</v>
      </c>
      <c r="D398" t="str">
        <f>references!G$10</f>
        <v>SiO2(am)</v>
      </c>
      <c r="E398" t="str">
        <f>references_description!G$32</f>
        <v>NaCl</v>
      </c>
      <c r="H398">
        <v>1.62</v>
      </c>
      <c r="K398">
        <v>4.4999999999999997E-3</v>
      </c>
    </row>
    <row r="399" spans="1:11" hidden="1" x14ac:dyDescent="0.35">
      <c r="A399" t="str">
        <f>references!B$10</f>
        <v>CHE/MAR1982</v>
      </c>
      <c r="B399">
        <v>3</v>
      </c>
      <c r="C399">
        <v>100</v>
      </c>
      <c r="D399" t="str">
        <f>references!G$10</f>
        <v>SiO2(am)</v>
      </c>
      <c r="E399" t="str">
        <f>references_description!G$32</f>
        <v>NaCl</v>
      </c>
      <c r="H399">
        <v>2.58</v>
      </c>
      <c r="K399">
        <v>4.1000000000000003E-3</v>
      </c>
    </row>
    <row r="400" spans="1:11" hidden="1" x14ac:dyDescent="0.35">
      <c r="A400" t="str">
        <f>references!B$10</f>
        <v>CHE/MAR1982</v>
      </c>
      <c r="B400">
        <v>4</v>
      </c>
      <c r="C400">
        <v>100</v>
      </c>
      <c r="D400" t="str">
        <f>references!G$10</f>
        <v>SiO2(am)</v>
      </c>
      <c r="E400" t="str">
        <f>references_description!G$32</f>
        <v>NaCl</v>
      </c>
      <c r="H400">
        <v>2.66</v>
      </c>
      <c r="K400">
        <v>4.0000000000000001E-3</v>
      </c>
    </row>
    <row r="401" spans="1:11" hidden="1" x14ac:dyDescent="0.35">
      <c r="A401" t="str">
        <f>references!B$10</f>
        <v>CHE/MAR1982</v>
      </c>
      <c r="B401">
        <v>5</v>
      </c>
      <c r="C401">
        <v>100</v>
      </c>
      <c r="D401" t="str">
        <f>references!G$10</f>
        <v>SiO2(am)</v>
      </c>
      <c r="E401" t="str">
        <f>references_description!G$32</f>
        <v>NaCl</v>
      </c>
      <c r="H401">
        <v>4.4800000000000004</v>
      </c>
      <c r="K401">
        <v>4.7999999999999996E-3</v>
      </c>
    </row>
    <row r="402" spans="1:11" hidden="1" x14ac:dyDescent="0.35">
      <c r="A402" t="str">
        <f>references!B$10</f>
        <v>CHE/MAR1982</v>
      </c>
      <c r="B402">
        <v>6</v>
      </c>
      <c r="C402">
        <v>100</v>
      </c>
      <c r="D402" t="str">
        <f>references!G$10</f>
        <v>SiO2(am)</v>
      </c>
      <c r="E402" t="str">
        <f>references_description!G$32</f>
        <v>NaCl</v>
      </c>
      <c r="H402">
        <v>5.82</v>
      </c>
      <c r="K402">
        <v>3.3999999999999998E-3</v>
      </c>
    </row>
    <row r="403" spans="1:11" hidden="1" x14ac:dyDescent="0.35">
      <c r="A403" t="str">
        <f>references!B$10</f>
        <v>CHE/MAR1982</v>
      </c>
      <c r="B403">
        <v>7</v>
      </c>
      <c r="C403">
        <v>100</v>
      </c>
      <c r="D403" t="str">
        <f>references!G$10</f>
        <v>SiO2(am)</v>
      </c>
      <c r="E403" t="str">
        <f>references_description!G$32</f>
        <v>NaCl</v>
      </c>
      <c r="H403">
        <v>6.31</v>
      </c>
      <c r="K403">
        <v>3.3999999999999998E-3</v>
      </c>
    </row>
    <row r="404" spans="1:11" hidden="1" x14ac:dyDescent="0.35">
      <c r="A404" t="str">
        <f>references!B$10</f>
        <v>CHE/MAR1982</v>
      </c>
      <c r="B404">
        <v>8</v>
      </c>
      <c r="C404">
        <v>150</v>
      </c>
      <c r="D404" t="str">
        <f>references!G$10</f>
        <v>SiO2(am)</v>
      </c>
      <c r="E404" t="str">
        <f>references_description!G$32</f>
        <v>NaCl</v>
      </c>
      <c r="H404">
        <v>0.19</v>
      </c>
      <c r="K404">
        <v>1.01E-2</v>
      </c>
    </row>
    <row r="405" spans="1:11" hidden="1" x14ac:dyDescent="0.35">
      <c r="A405" t="str">
        <f>references!B$10</f>
        <v>CHE/MAR1982</v>
      </c>
      <c r="B405">
        <v>9</v>
      </c>
      <c r="C405">
        <v>150</v>
      </c>
      <c r="D405" t="str">
        <f>references!G$10</f>
        <v>SiO2(am)</v>
      </c>
      <c r="E405" t="str">
        <f>references_description!G$32</f>
        <v>NaCl</v>
      </c>
      <c r="H405">
        <v>0.43</v>
      </c>
      <c r="K405">
        <v>9.4000000000000004E-3</v>
      </c>
    </row>
    <row r="406" spans="1:11" hidden="1" x14ac:dyDescent="0.35">
      <c r="A406" t="str">
        <f>references!B$10</f>
        <v>CHE/MAR1982</v>
      </c>
      <c r="B406">
        <v>10</v>
      </c>
      <c r="C406">
        <v>150</v>
      </c>
      <c r="D406" t="str">
        <f>references!G$10</f>
        <v>SiO2(am)</v>
      </c>
      <c r="E406" t="str">
        <f>references_description!G$32</f>
        <v>NaCl</v>
      </c>
      <c r="H406">
        <v>0.62</v>
      </c>
      <c r="K406">
        <v>9.4000000000000004E-3</v>
      </c>
    </row>
    <row r="407" spans="1:11" hidden="1" x14ac:dyDescent="0.35">
      <c r="A407" t="str">
        <f>references!B$10</f>
        <v>CHE/MAR1982</v>
      </c>
      <c r="B407">
        <v>11</v>
      </c>
      <c r="C407">
        <v>150</v>
      </c>
      <c r="D407" t="str">
        <f>references!G$10</f>
        <v>SiO2(am)</v>
      </c>
      <c r="E407" t="str">
        <f>references_description!G$32</f>
        <v>NaCl</v>
      </c>
      <c r="H407">
        <v>0.85</v>
      </c>
      <c r="K407">
        <v>8.9999999999999993E-3</v>
      </c>
    </row>
    <row r="408" spans="1:11" hidden="1" x14ac:dyDescent="0.35">
      <c r="A408" t="str">
        <f>references!B$10</f>
        <v>CHE/MAR1982</v>
      </c>
      <c r="B408">
        <v>12</v>
      </c>
      <c r="C408">
        <v>150</v>
      </c>
      <c r="D408" t="str">
        <f>references!G$10</f>
        <v>SiO2(am)</v>
      </c>
      <c r="E408" t="str">
        <f>references_description!G$32</f>
        <v>NaCl</v>
      </c>
      <c r="H408">
        <v>1.62</v>
      </c>
      <c r="K408">
        <v>8.5000000000000006E-3</v>
      </c>
    </row>
    <row r="409" spans="1:11" hidden="1" x14ac:dyDescent="0.35">
      <c r="A409" t="str">
        <f>references!B$10</f>
        <v>CHE/MAR1982</v>
      </c>
      <c r="B409">
        <v>13</v>
      </c>
      <c r="C409">
        <v>150</v>
      </c>
      <c r="D409" t="str">
        <f>references!G$10</f>
        <v>SiO2(am)</v>
      </c>
      <c r="E409" t="str">
        <f>references_description!G$32</f>
        <v>NaCl</v>
      </c>
      <c r="H409">
        <v>2.58</v>
      </c>
      <c r="K409">
        <v>7.1000000000000004E-3</v>
      </c>
    </row>
    <row r="410" spans="1:11" hidden="1" x14ac:dyDescent="0.35">
      <c r="A410" t="str">
        <f>references!B$10</f>
        <v>CHE/MAR1982</v>
      </c>
      <c r="B410">
        <v>14</v>
      </c>
      <c r="C410">
        <v>150</v>
      </c>
      <c r="D410" t="str">
        <f>references!G$10</f>
        <v>SiO2(am)</v>
      </c>
      <c r="E410" t="str">
        <f>references_description!G$32</f>
        <v>NaCl</v>
      </c>
      <c r="H410">
        <v>3.8</v>
      </c>
      <c r="K410">
        <v>7.1000000000000004E-3</v>
      </c>
    </row>
    <row r="411" spans="1:11" hidden="1" x14ac:dyDescent="0.35">
      <c r="A411" t="str">
        <f>references!B$10</f>
        <v>CHE/MAR1982</v>
      </c>
      <c r="B411">
        <v>15</v>
      </c>
      <c r="C411">
        <v>150</v>
      </c>
      <c r="D411" t="str">
        <f>references!G$10</f>
        <v>SiO2(am)</v>
      </c>
      <c r="E411" t="str">
        <f>references_description!G$32</f>
        <v>NaCl</v>
      </c>
      <c r="H411">
        <v>4.0199999999999996</v>
      </c>
      <c r="K411">
        <v>6.0000000000000001E-3</v>
      </c>
    </row>
    <row r="412" spans="1:11" hidden="1" x14ac:dyDescent="0.35">
      <c r="A412" t="str">
        <f>references!B$10</f>
        <v>CHE/MAR1982</v>
      </c>
      <c r="B412">
        <v>16</v>
      </c>
      <c r="C412">
        <v>150</v>
      </c>
      <c r="D412" t="str">
        <f>references!G$10</f>
        <v>SiO2(am)</v>
      </c>
      <c r="E412" t="str">
        <f>references_description!G$32</f>
        <v>NaCl</v>
      </c>
      <c r="H412">
        <v>4.0199999999999996</v>
      </c>
      <c r="K412">
        <v>6.1999999999999998E-3</v>
      </c>
    </row>
    <row r="413" spans="1:11" hidden="1" x14ac:dyDescent="0.35">
      <c r="A413" t="str">
        <f>references!B$10</f>
        <v>CHE/MAR1982</v>
      </c>
      <c r="B413">
        <v>17</v>
      </c>
      <c r="C413">
        <v>150</v>
      </c>
      <c r="D413" t="str">
        <f>references!G$10</f>
        <v>SiO2(am)</v>
      </c>
      <c r="E413" t="str">
        <f>references_description!G$32</f>
        <v>NaCl</v>
      </c>
      <c r="H413">
        <v>4.4800000000000004</v>
      </c>
      <c r="K413">
        <v>6.7999999999999996E-3</v>
      </c>
    </row>
    <row r="414" spans="1:11" hidden="1" x14ac:dyDescent="0.35">
      <c r="A414" t="str">
        <f>references!B$10</f>
        <v>CHE/MAR1982</v>
      </c>
      <c r="B414">
        <v>18</v>
      </c>
      <c r="C414">
        <v>150</v>
      </c>
      <c r="D414" t="str">
        <f>references!G$10</f>
        <v>SiO2(am)</v>
      </c>
      <c r="E414" t="str">
        <f>references_description!G$32</f>
        <v>NaCl</v>
      </c>
      <c r="H414">
        <v>5</v>
      </c>
      <c r="K414">
        <v>5.5999999999999999E-3</v>
      </c>
    </row>
    <row r="415" spans="1:11" hidden="1" x14ac:dyDescent="0.35">
      <c r="A415" t="str">
        <f>references!B$10</f>
        <v>CHE/MAR1982</v>
      </c>
      <c r="B415">
        <v>19</v>
      </c>
      <c r="C415">
        <v>150</v>
      </c>
      <c r="D415" t="str">
        <f>references!G$10</f>
        <v>SiO2(am)</v>
      </c>
      <c r="E415" t="str">
        <f>references_description!G$32</f>
        <v>NaCl</v>
      </c>
      <c r="H415">
        <v>5.73</v>
      </c>
      <c r="K415">
        <v>5.4000000000000003E-3</v>
      </c>
    </row>
    <row r="416" spans="1:11" hidden="1" x14ac:dyDescent="0.35">
      <c r="A416" t="str">
        <f>references!B$10</f>
        <v>CHE/MAR1982</v>
      </c>
      <c r="B416">
        <v>20</v>
      </c>
      <c r="C416">
        <v>150</v>
      </c>
      <c r="D416" t="str">
        <f>references!G$10</f>
        <v>SiO2(am)</v>
      </c>
      <c r="E416" t="str">
        <f>references_description!G$32</f>
        <v>NaCl</v>
      </c>
      <c r="H416">
        <v>5.82</v>
      </c>
      <c r="K416">
        <v>5.1999999999999998E-3</v>
      </c>
    </row>
    <row r="417" spans="1:11" hidden="1" x14ac:dyDescent="0.35">
      <c r="A417" t="str">
        <f>references!B$10</f>
        <v>CHE/MAR1982</v>
      </c>
      <c r="B417">
        <v>21</v>
      </c>
      <c r="C417">
        <v>150</v>
      </c>
      <c r="D417" t="str">
        <f>references!G$10</f>
        <v>SiO2(am)</v>
      </c>
      <c r="E417" t="str">
        <f>references_description!G$32</f>
        <v>NaCl</v>
      </c>
      <c r="H417">
        <v>5.82</v>
      </c>
      <c r="K417">
        <v>5.7000000000000002E-3</v>
      </c>
    </row>
    <row r="418" spans="1:11" hidden="1" x14ac:dyDescent="0.35">
      <c r="A418" t="str">
        <f>references!B$10</f>
        <v>CHE/MAR1982</v>
      </c>
      <c r="B418">
        <v>22</v>
      </c>
      <c r="C418">
        <v>150</v>
      </c>
      <c r="D418" t="str">
        <f>references!G$10</f>
        <v>SiO2(am)</v>
      </c>
      <c r="E418" t="str">
        <f>references_description!G$32</f>
        <v>NaCl</v>
      </c>
      <c r="H418">
        <v>6.31</v>
      </c>
      <c r="K418">
        <v>5.5999999999999999E-3</v>
      </c>
    </row>
    <row r="419" spans="1:11" hidden="1" x14ac:dyDescent="0.35">
      <c r="A419" t="str">
        <f>references!B$10</f>
        <v>CHE/MAR1982</v>
      </c>
      <c r="B419">
        <v>23</v>
      </c>
      <c r="C419">
        <v>200</v>
      </c>
      <c r="D419" t="str">
        <f>references!G$10</f>
        <v>SiO2(am)</v>
      </c>
      <c r="E419" t="str">
        <f>references_description!G$32</f>
        <v>NaCl</v>
      </c>
      <c r="H419">
        <v>4.0199999999999996</v>
      </c>
      <c r="K419">
        <v>1.0200000000000001E-2</v>
      </c>
    </row>
    <row r="420" spans="1:11" hidden="1" x14ac:dyDescent="0.35">
      <c r="A420" t="str">
        <f>references!B$10</f>
        <v>CHE/MAR1982</v>
      </c>
      <c r="B420">
        <v>24</v>
      </c>
      <c r="C420">
        <v>200</v>
      </c>
      <c r="D420" t="str">
        <f>references!G$10</f>
        <v>SiO2(am)</v>
      </c>
      <c r="E420" t="str">
        <f>references_description!G$32</f>
        <v>NaCl</v>
      </c>
      <c r="H420">
        <v>4.0199999999999996</v>
      </c>
      <c r="K420">
        <v>9.9000000000000008E-3</v>
      </c>
    </row>
    <row r="421" spans="1:11" hidden="1" x14ac:dyDescent="0.35">
      <c r="A421" t="str">
        <f>references!B$10</f>
        <v>CHE/MAR1982</v>
      </c>
      <c r="B421">
        <v>25</v>
      </c>
      <c r="C421">
        <v>200</v>
      </c>
      <c r="D421" t="str">
        <f>references!G$10</f>
        <v>SiO2(am)</v>
      </c>
      <c r="E421" t="str">
        <f>references_description!G$32</f>
        <v>NaCl</v>
      </c>
      <c r="H421">
        <v>4.4800000000000004</v>
      </c>
      <c r="K421">
        <v>9.4000000000000004E-3</v>
      </c>
    </row>
    <row r="422" spans="1:11" hidden="1" x14ac:dyDescent="0.35">
      <c r="A422" t="str">
        <f>references!B$10</f>
        <v>CHE/MAR1982</v>
      </c>
      <c r="B422">
        <v>26</v>
      </c>
      <c r="C422">
        <v>200</v>
      </c>
      <c r="D422" t="str">
        <f>references!G$10</f>
        <v>SiO2(am)</v>
      </c>
      <c r="E422" t="str">
        <f>references_description!G$32</f>
        <v>NaCl</v>
      </c>
      <c r="H422">
        <v>5.82</v>
      </c>
      <c r="K422">
        <v>8.8000000000000005E-3</v>
      </c>
    </row>
    <row r="423" spans="1:11" hidden="1" x14ac:dyDescent="0.35">
      <c r="A423" t="str">
        <f>references!B$10</f>
        <v>CHE/MAR1982</v>
      </c>
      <c r="B423">
        <v>27</v>
      </c>
      <c r="C423">
        <v>200</v>
      </c>
      <c r="D423" t="str">
        <f>references!G$10</f>
        <v>SiO2(am)</v>
      </c>
      <c r="E423" t="str">
        <f>references_description!G$32</f>
        <v>NaCl</v>
      </c>
      <c r="H423">
        <v>6.4</v>
      </c>
      <c r="K423">
        <v>7.7000000000000002E-3</v>
      </c>
    </row>
    <row r="424" spans="1:11" hidden="1" x14ac:dyDescent="0.35">
      <c r="A424" t="str">
        <f>references!B$10</f>
        <v>CHE/MAR1982</v>
      </c>
      <c r="B424">
        <v>28</v>
      </c>
      <c r="C424">
        <v>200</v>
      </c>
      <c r="D424" t="str">
        <f>references!G$10</f>
        <v>SiO2(am)</v>
      </c>
      <c r="E424" t="str">
        <f>references_description!G$32</f>
        <v>NaCl</v>
      </c>
      <c r="H424">
        <v>0.19</v>
      </c>
      <c r="K424">
        <v>1.5699999999999999E-2</v>
      </c>
    </row>
    <row r="425" spans="1:11" hidden="1" x14ac:dyDescent="0.35">
      <c r="A425" t="str">
        <f>references!B$10</f>
        <v>CHE/MAR1982</v>
      </c>
      <c r="B425">
        <v>29</v>
      </c>
      <c r="C425">
        <v>200</v>
      </c>
      <c r="D425" t="str">
        <f>references!G$10</f>
        <v>SiO2(am)</v>
      </c>
      <c r="E425" t="str">
        <f>references_description!G$32</f>
        <v>NaCl</v>
      </c>
      <c r="H425">
        <v>0.9</v>
      </c>
      <c r="K425">
        <v>1.4200000000000001E-2</v>
      </c>
    </row>
    <row r="426" spans="1:11" hidden="1" x14ac:dyDescent="0.35">
      <c r="A426" t="str">
        <f>references!B$10</f>
        <v>CHE/MAR1982</v>
      </c>
      <c r="B426">
        <v>30</v>
      </c>
      <c r="C426">
        <v>200</v>
      </c>
      <c r="D426" t="str">
        <f>references!G$10</f>
        <v>SiO2(am)</v>
      </c>
      <c r="E426" t="str">
        <f>references_description!G$32</f>
        <v>NaCl</v>
      </c>
      <c r="H426" s="15">
        <v>1.67</v>
      </c>
      <c r="K426">
        <v>1.4200000000000001E-2</v>
      </c>
    </row>
    <row r="427" spans="1:11" hidden="1" x14ac:dyDescent="0.35">
      <c r="A427" t="str">
        <f>references!B$10</f>
        <v>CHE/MAR1982</v>
      </c>
      <c r="B427">
        <v>31</v>
      </c>
      <c r="C427">
        <v>200</v>
      </c>
      <c r="D427" t="str">
        <f>references!G$10</f>
        <v>SiO2(am)</v>
      </c>
      <c r="E427" t="str">
        <f>references_description!G$32</f>
        <v>NaCl</v>
      </c>
      <c r="H427">
        <v>3.8</v>
      </c>
      <c r="K427">
        <v>1.03E-2</v>
      </c>
    </row>
    <row r="428" spans="1:11" hidden="1" x14ac:dyDescent="0.35">
      <c r="A428" t="str">
        <f>references!B$10</f>
        <v>CHE/MAR1982</v>
      </c>
      <c r="B428">
        <v>32</v>
      </c>
      <c r="C428">
        <v>250</v>
      </c>
      <c r="D428" t="str">
        <f>references!G$10</f>
        <v>SiO2(am)</v>
      </c>
      <c r="E428" t="str">
        <f>references_description!G$32</f>
        <v>NaCl</v>
      </c>
      <c r="H428">
        <v>0.19</v>
      </c>
      <c r="K428">
        <v>2.1299999999999999E-2</v>
      </c>
    </row>
    <row r="429" spans="1:11" hidden="1" x14ac:dyDescent="0.35">
      <c r="A429" t="str">
        <f>references!B$10</f>
        <v>CHE/MAR1982</v>
      </c>
      <c r="B429">
        <v>33</v>
      </c>
      <c r="C429">
        <v>250</v>
      </c>
      <c r="D429" t="str">
        <f>references!G$10</f>
        <v>SiO2(am)</v>
      </c>
      <c r="E429" t="str">
        <f>references_description!G$32</f>
        <v>NaCl</v>
      </c>
      <c r="H429">
        <v>0.65</v>
      </c>
      <c r="K429">
        <v>0.02</v>
      </c>
    </row>
    <row r="430" spans="1:11" hidden="1" x14ac:dyDescent="0.35">
      <c r="A430" t="str">
        <f>references!B$10</f>
        <v>CHE/MAR1982</v>
      </c>
      <c r="B430">
        <v>34</v>
      </c>
      <c r="C430">
        <v>250</v>
      </c>
      <c r="D430" t="str">
        <f>references!G$10</f>
        <v>SiO2(am)</v>
      </c>
      <c r="E430" t="str">
        <f>references_description!G$32</f>
        <v>NaCl</v>
      </c>
      <c r="H430">
        <v>1</v>
      </c>
      <c r="K430">
        <v>1.9300000000000001E-2</v>
      </c>
    </row>
    <row r="431" spans="1:11" hidden="1" x14ac:dyDescent="0.35">
      <c r="A431" t="str">
        <f>references!B$10</f>
        <v>CHE/MAR1982</v>
      </c>
      <c r="B431">
        <v>35</v>
      </c>
      <c r="C431">
        <v>250</v>
      </c>
      <c r="D431" t="str">
        <f>references!G$10</f>
        <v>SiO2(am)</v>
      </c>
      <c r="E431" t="str">
        <f>references_description!G$32</f>
        <v>NaCl</v>
      </c>
      <c r="H431">
        <v>1.62</v>
      </c>
      <c r="K431">
        <v>1.9E-2</v>
      </c>
    </row>
    <row r="432" spans="1:11" hidden="1" x14ac:dyDescent="0.35">
      <c r="A432" t="str">
        <f>references!B$10</f>
        <v>CHE/MAR1982</v>
      </c>
      <c r="B432">
        <v>36</v>
      </c>
      <c r="C432">
        <v>250</v>
      </c>
      <c r="D432" t="str">
        <f>references!G$10</f>
        <v>SiO2(am)</v>
      </c>
      <c r="E432" t="str">
        <f>references_description!G$32</f>
        <v>NaCl</v>
      </c>
      <c r="H432">
        <v>1.67</v>
      </c>
      <c r="K432">
        <v>1.78E-2</v>
      </c>
    </row>
    <row r="433" spans="1:11" hidden="1" x14ac:dyDescent="0.35">
      <c r="A433" t="str">
        <f>references!B$10</f>
        <v>CHE/MAR1982</v>
      </c>
      <c r="B433">
        <v>37</v>
      </c>
      <c r="C433">
        <v>250</v>
      </c>
      <c r="D433" t="str">
        <f>references!G$10</f>
        <v>SiO2(am)</v>
      </c>
      <c r="E433" t="str">
        <f>references_description!G$32</f>
        <v>NaCl</v>
      </c>
      <c r="H433">
        <v>3.8</v>
      </c>
      <c r="K433">
        <v>1.6199999999999999E-2</v>
      </c>
    </row>
    <row r="434" spans="1:11" hidden="1" x14ac:dyDescent="0.35">
      <c r="A434" t="str">
        <f>references!B$10</f>
        <v>CHE/MAR1982</v>
      </c>
      <c r="B434">
        <v>38</v>
      </c>
      <c r="C434">
        <v>250</v>
      </c>
      <c r="D434" t="str">
        <f>references!G$10</f>
        <v>SiO2(am)</v>
      </c>
      <c r="E434" t="str">
        <f>references_description!G$32</f>
        <v>NaCl</v>
      </c>
      <c r="H434">
        <v>4.0199999999999996</v>
      </c>
      <c r="K434">
        <v>1.61E-2</v>
      </c>
    </row>
    <row r="435" spans="1:11" hidden="1" x14ac:dyDescent="0.35">
      <c r="A435" t="str">
        <f>references!B$10</f>
        <v>CHE/MAR1982</v>
      </c>
      <c r="B435">
        <v>39</v>
      </c>
      <c r="C435">
        <v>250</v>
      </c>
      <c r="D435" t="str">
        <f>references!G$10</f>
        <v>SiO2(am)</v>
      </c>
      <c r="E435" t="str">
        <f>references_description!G$32</f>
        <v>NaCl</v>
      </c>
      <c r="H435">
        <v>5.82</v>
      </c>
      <c r="K435">
        <v>1.3299999999999999E-2</v>
      </c>
    </row>
    <row r="436" spans="1:11" hidden="1" x14ac:dyDescent="0.35">
      <c r="A436" t="str">
        <f>references!B$10</f>
        <v>CHE/MAR1982</v>
      </c>
      <c r="B436">
        <v>40</v>
      </c>
      <c r="C436">
        <v>300</v>
      </c>
      <c r="D436" t="str">
        <f>references!G$10</f>
        <v>SiO2(am)</v>
      </c>
      <c r="E436" t="str">
        <f>references_description!G$32</f>
        <v>NaCl</v>
      </c>
      <c r="H436">
        <v>0.2</v>
      </c>
      <c r="K436">
        <v>2.7199999999999998E-2</v>
      </c>
    </row>
    <row r="437" spans="1:11" hidden="1" x14ac:dyDescent="0.35">
      <c r="A437" t="str">
        <f>references!B$10</f>
        <v>CHE/MAR1982</v>
      </c>
      <c r="B437">
        <v>41</v>
      </c>
      <c r="C437">
        <v>300</v>
      </c>
      <c r="D437" t="str">
        <f>references!G$10</f>
        <v>SiO2(am)</v>
      </c>
      <c r="E437" t="str">
        <f>references_description!G$32</f>
        <v>NaCl</v>
      </c>
      <c r="H437">
        <v>0.43</v>
      </c>
      <c r="K437">
        <v>2.6200000000000001E-2</v>
      </c>
    </row>
    <row r="438" spans="1:11" hidden="1" x14ac:dyDescent="0.35">
      <c r="A438" t="str">
        <f>references!B$10</f>
        <v>CHE/MAR1982</v>
      </c>
      <c r="B438">
        <v>42</v>
      </c>
      <c r="C438">
        <v>300</v>
      </c>
      <c r="D438" t="str">
        <f>references!G$10</f>
        <v>SiO2(am)</v>
      </c>
      <c r="E438" t="str">
        <f>references_description!G$32</f>
        <v>NaCl</v>
      </c>
      <c r="H438">
        <v>0.62</v>
      </c>
      <c r="K438">
        <v>2.41E-2</v>
      </c>
    </row>
    <row r="439" spans="1:11" hidden="1" x14ac:dyDescent="0.35">
      <c r="A439" t="str">
        <f>references!B$10</f>
        <v>CHE/MAR1982</v>
      </c>
      <c r="B439">
        <v>43</v>
      </c>
      <c r="C439">
        <v>300</v>
      </c>
      <c r="D439" t="str">
        <f>references!G$10</f>
        <v>SiO2(am)</v>
      </c>
      <c r="E439" t="str">
        <f>references_description!G$32</f>
        <v>NaCl</v>
      </c>
      <c r="H439">
        <v>1</v>
      </c>
      <c r="K439">
        <v>2.2700000000000001E-2</v>
      </c>
    </row>
    <row r="440" spans="1:11" hidden="1" x14ac:dyDescent="0.35">
      <c r="A440" t="str">
        <f>references!B$10</f>
        <v>CHE/MAR1982</v>
      </c>
      <c r="B440">
        <v>44</v>
      </c>
      <c r="C440">
        <v>300</v>
      </c>
      <c r="D440" t="str">
        <f>references!G$10</f>
        <v>SiO2(am)</v>
      </c>
      <c r="E440" t="str">
        <f>references_description!G$32</f>
        <v>NaCl</v>
      </c>
      <c r="H440">
        <v>1.62</v>
      </c>
      <c r="K440">
        <v>2.3400000000000001E-2</v>
      </c>
    </row>
    <row r="441" spans="1:11" hidden="1" x14ac:dyDescent="0.35">
      <c r="A441" t="str">
        <f>references!B$10</f>
        <v>CHE/MAR1982</v>
      </c>
      <c r="B441">
        <v>45</v>
      </c>
      <c r="C441">
        <v>300</v>
      </c>
      <c r="D441" t="str">
        <f>references!G$10</f>
        <v>SiO2(am)</v>
      </c>
      <c r="E441" t="str">
        <f>references_description!G$32</f>
        <v>NaCl</v>
      </c>
      <c r="H441">
        <v>3.82</v>
      </c>
      <c r="K441">
        <v>2.07E-2</v>
      </c>
    </row>
    <row r="442" spans="1:11" hidden="1" x14ac:dyDescent="0.35">
      <c r="A442" t="str">
        <f>references!B$10</f>
        <v>CHE/MAR1982</v>
      </c>
      <c r="B442">
        <v>46</v>
      </c>
      <c r="C442">
        <v>300</v>
      </c>
      <c r="D442" t="str">
        <f>references!G$10</f>
        <v>SiO2(am)</v>
      </c>
      <c r="E442" t="str">
        <f>references_description!G$32</f>
        <v>NaCl</v>
      </c>
      <c r="H442">
        <v>4.0199999999999996</v>
      </c>
      <c r="K442">
        <v>2.1600000000000001E-2</v>
      </c>
    </row>
    <row r="443" spans="1:11" hidden="1" x14ac:dyDescent="0.35">
      <c r="A443" t="str">
        <f>references!B$10</f>
        <v>CHE/MAR1982</v>
      </c>
      <c r="B443">
        <v>47</v>
      </c>
      <c r="C443">
        <v>300</v>
      </c>
      <c r="D443" t="str">
        <f>references!G$10</f>
        <v>SiO2(am)</v>
      </c>
      <c r="E443" t="str">
        <f>references_description!G$32</f>
        <v>NaCl</v>
      </c>
      <c r="H443">
        <v>4.0199999999999996</v>
      </c>
      <c r="K443">
        <v>2.1999999999999999E-2</v>
      </c>
    </row>
    <row r="444" spans="1:11" hidden="1" x14ac:dyDescent="0.35">
      <c r="A444" t="str">
        <f>references!B$10</f>
        <v>CHE/MAR1982</v>
      </c>
      <c r="B444">
        <v>48</v>
      </c>
      <c r="C444">
        <v>300</v>
      </c>
      <c r="D444" t="str">
        <f>references!G$10</f>
        <v>SiO2(am)</v>
      </c>
      <c r="E444" t="str">
        <f>references_description!G$32</f>
        <v>NaCl</v>
      </c>
      <c r="H444">
        <v>4.0199999999999996</v>
      </c>
      <c r="K444">
        <v>2.0500000000000001E-2</v>
      </c>
    </row>
    <row r="445" spans="1:11" hidden="1" x14ac:dyDescent="0.35">
      <c r="A445" t="str">
        <f>references!B$10</f>
        <v>CHE/MAR1982</v>
      </c>
      <c r="B445">
        <v>49</v>
      </c>
      <c r="C445">
        <v>350</v>
      </c>
      <c r="D445" t="str">
        <f>references!G$10</f>
        <v>SiO2(am)</v>
      </c>
      <c r="E445" t="str">
        <f>references_description!G$32</f>
        <v>NaCl</v>
      </c>
      <c r="H445" s="15">
        <v>1.7</v>
      </c>
      <c r="K445">
        <v>2.4500000000000001E-2</v>
      </c>
    </row>
    <row r="446" spans="1:11" hidden="1" x14ac:dyDescent="0.35">
      <c r="A446" t="str">
        <f>references!B$10</f>
        <v>CHE/MAR1982</v>
      </c>
      <c r="B446">
        <v>1</v>
      </c>
      <c r="C446">
        <v>100</v>
      </c>
      <c r="D446" t="str">
        <f>references!G$10</f>
        <v>SiO2(am)</v>
      </c>
      <c r="E446" t="str">
        <f>references_description!G$33</f>
        <v>Na2SO4</v>
      </c>
      <c r="H446">
        <v>0.15</v>
      </c>
      <c r="K446">
        <v>6.5300000000000002E-3</v>
      </c>
    </row>
    <row r="447" spans="1:11" hidden="1" x14ac:dyDescent="0.35">
      <c r="A447" t="str">
        <f>references!B$10</f>
        <v>CHE/MAR1982</v>
      </c>
      <c r="B447">
        <v>2</v>
      </c>
      <c r="C447">
        <v>100</v>
      </c>
      <c r="D447" t="str">
        <f>references!G$10</f>
        <v>SiO2(am)</v>
      </c>
      <c r="E447" t="str">
        <f>references_description!G$33</f>
        <v>Na2SO4</v>
      </c>
      <c r="H447">
        <v>0.24</v>
      </c>
      <c r="K447">
        <v>6.2199999999999998E-3</v>
      </c>
    </row>
    <row r="448" spans="1:11" hidden="1" x14ac:dyDescent="0.35">
      <c r="A448" t="str">
        <f>references!B$10</f>
        <v>CHE/MAR1982</v>
      </c>
      <c r="B448">
        <v>3</v>
      </c>
      <c r="C448">
        <v>100</v>
      </c>
      <c r="D448" t="str">
        <f>references!G$10</f>
        <v>SiO2(am)</v>
      </c>
      <c r="E448" t="str">
        <f>references_description!G$33</f>
        <v>Na2SO4</v>
      </c>
      <c r="H448">
        <v>0.46</v>
      </c>
      <c r="K448">
        <v>6.2599999999999999E-3</v>
      </c>
    </row>
    <row r="449" spans="1:11" hidden="1" x14ac:dyDescent="0.35">
      <c r="A449" t="str">
        <f>references!B$10</f>
        <v>CHE/MAR1982</v>
      </c>
      <c r="B449">
        <v>4</v>
      </c>
      <c r="C449">
        <v>100</v>
      </c>
      <c r="D449" t="str">
        <f>references!G$10</f>
        <v>SiO2(am)</v>
      </c>
      <c r="E449" t="str">
        <f>references_description!G$33</f>
        <v>Na2SO4</v>
      </c>
      <c r="H449">
        <v>0.74</v>
      </c>
      <c r="K449">
        <v>6.4999999999999997E-3</v>
      </c>
    </row>
    <row r="450" spans="1:11" hidden="1" x14ac:dyDescent="0.35">
      <c r="A450" t="str">
        <f>references!B$10</f>
        <v>CHE/MAR1982</v>
      </c>
      <c r="B450">
        <v>5</v>
      </c>
      <c r="C450">
        <v>100</v>
      </c>
      <c r="D450" t="str">
        <f>references!G$10</f>
        <v>SiO2(am)</v>
      </c>
      <c r="E450" t="str">
        <f>references_description!G$33</f>
        <v>Na2SO4</v>
      </c>
      <c r="H450">
        <v>0.89</v>
      </c>
      <c r="K450">
        <v>6.4099999999999999E-3</v>
      </c>
    </row>
    <row r="451" spans="1:11" hidden="1" x14ac:dyDescent="0.35">
      <c r="A451" t="str">
        <f>references!B$10</f>
        <v>CHE/MAR1982</v>
      </c>
      <c r="B451">
        <v>6</v>
      </c>
      <c r="C451">
        <v>100</v>
      </c>
      <c r="D451" t="str">
        <f>references!G$10</f>
        <v>SiO2(am)</v>
      </c>
      <c r="E451" t="str">
        <f>references_description!G$33</f>
        <v>Na2SO4</v>
      </c>
      <c r="H451">
        <v>0.91</v>
      </c>
      <c r="K451">
        <v>6.8700000000000002E-3</v>
      </c>
    </row>
    <row r="452" spans="1:11" hidden="1" x14ac:dyDescent="0.35">
      <c r="A452" t="str">
        <f>references!B$10</f>
        <v>CHE/MAR1982</v>
      </c>
      <c r="B452">
        <v>7</v>
      </c>
      <c r="C452">
        <v>100</v>
      </c>
      <c r="D452" t="str">
        <f>references!G$10</f>
        <v>SiO2(am)</v>
      </c>
      <c r="E452" t="str">
        <f>references_description!G$33</f>
        <v>Na2SO4</v>
      </c>
      <c r="H452">
        <v>1.28</v>
      </c>
      <c r="K452">
        <v>6.5300000000000002E-3</v>
      </c>
    </row>
    <row r="453" spans="1:11" hidden="1" x14ac:dyDescent="0.35">
      <c r="A453" t="str">
        <f>references!B$10</f>
        <v>CHE/MAR1982</v>
      </c>
      <c r="B453">
        <v>8</v>
      </c>
      <c r="C453">
        <v>100</v>
      </c>
      <c r="D453" t="str">
        <f>references!G$10</f>
        <v>SiO2(am)</v>
      </c>
      <c r="E453" t="str">
        <f>references_description!G$33</f>
        <v>Na2SO4</v>
      </c>
      <c r="H453">
        <v>1.3</v>
      </c>
      <c r="K453">
        <v>6.28E-3</v>
      </c>
    </row>
    <row r="454" spans="1:11" hidden="1" x14ac:dyDescent="0.35">
      <c r="A454" t="str">
        <f>references!B$10</f>
        <v>CHE/MAR1982</v>
      </c>
      <c r="B454">
        <v>9</v>
      </c>
      <c r="C454">
        <v>100</v>
      </c>
      <c r="D454" t="str">
        <f>references!G$10</f>
        <v>SiO2(am)</v>
      </c>
      <c r="E454" t="str">
        <f>references_description!G$33</f>
        <v>Na2SO4</v>
      </c>
      <c r="H454">
        <v>1.38</v>
      </c>
      <c r="K454">
        <v>5.4799999999999996E-3</v>
      </c>
    </row>
    <row r="455" spans="1:11" hidden="1" x14ac:dyDescent="0.35">
      <c r="A455" t="str">
        <f>references!B$10</f>
        <v>CHE/MAR1982</v>
      </c>
      <c r="B455">
        <v>10</v>
      </c>
      <c r="C455">
        <v>100</v>
      </c>
      <c r="D455" t="str">
        <f>references!G$10</f>
        <v>SiO2(am)</v>
      </c>
      <c r="E455" t="str">
        <f>references_description!G$33</f>
        <v>Na2SO4</v>
      </c>
      <c r="H455">
        <v>2.37</v>
      </c>
      <c r="K455">
        <v>6.0000000000000001E-3</v>
      </c>
    </row>
    <row r="456" spans="1:11" hidden="1" x14ac:dyDescent="0.35">
      <c r="A456" t="str">
        <f>references!B$10</f>
        <v>CHE/MAR1982</v>
      </c>
      <c r="B456">
        <v>11</v>
      </c>
      <c r="C456">
        <v>150</v>
      </c>
      <c r="D456" t="str">
        <f>references!G$10</f>
        <v>SiO2(am)</v>
      </c>
      <c r="E456" t="str">
        <f>references_description!G$33</f>
        <v>Na2SO4</v>
      </c>
      <c r="H456">
        <v>7.0000000000000007E-2</v>
      </c>
      <c r="K456">
        <v>1.01E-2</v>
      </c>
    </row>
    <row r="457" spans="1:11" hidden="1" x14ac:dyDescent="0.35">
      <c r="A457" t="str">
        <f>references!B$10</f>
        <v>CHE/MAR1982</v>
      </c>
      <c r="B457">
        <v>12</v>
      </c>
      <c r="C457">
        <v>150</v>
      </c>
      <c r="D457" t="str">
        <f>references!G$10</f>
        <v>SiO2(am)</v>
      </c>
      <c r="E457" t="str">
        <f>references_description!G$33</f>
        <v>Na2SO4</v>
      </c>
      <c r="H457">
        <v>0.15</v>
      </c>
      <c r="K457">
        <v>1.0500000000000001E-2</v>
      </c>
    </row>
    <row r="458" spans="1:11" hidden="1" x14ac:dyDescent="0.35">
      <c r="A458" t="str">
        <f>references!B$10</f>
        <v>CHE/MAR1982</v>
      </c>
      <c r="B458">
        <v>13</v>
      </c>
      <c r="C458">
        <v>150</v>
      </c>
      <c r="D458" t="str">
        <f>references!G$10</f>
        <v>SiO2(am)</v>
      </c>
      <c r="E458" t="str">
        <f>references_description!G$33</f>
        <v>Na2SO4</v>
      </c>
      <c r="H458">
        <v>0.24</v>
      </c>
      <c r="K458">
        <v>1.04E-2</v>
      </c>
    </row>
    <row r="459" spans="1:11" hidden="1" x14ac:dyDescent="0.35">
      <c r="A459" t="str">
        <f>references!B$10</f>
        <v>CHE/MAR1982</v>
      </c>
      <c r="B459">
        <v>14</v>
      </c>
      <c r="C459">
        <v>150</v>
      </c>
      <c r="D459" t="str">
        <f>references!G$10</f>
        <v>SiO2(am)</v>
      </c>
      <c r="E459" t="str">
        <f>references_description!G$33</f>
        <v>Na2SO4</v>
      </c>
      <c r="H459">
        <v>0.46</v>
      </c>
      <c r="K459">
        <v>1.0800000000000001E-2</v>
      </c>
    </row>
    <row r="460" spans="1:11" hidden="1" x14ac:dyDescent="0.35">
      <c r="A460" t="str">
        <f>references!B$10</f>
        <v>CHE/MAR1982</v>
      </c>
      <c r="B460">
        <v>15</v>
      </c>
      <c r="C460">
        <v>150</v>
      </c>
      <c r="D460" t="str">
        <f>references!G$10</f>
        <v>SiO2(am)</v>
      </c>
      <c r="E460" t="str">
        <f>references_description!G$33</f>
        <v>Na2SO4</v>
      </c>
      <c r="H460">
        <v>0.74</v>
      </c>
      <c r="K460">
        <v>1.12E-2</v>
      </c>
    </row>
    <row r="461" spans="1:11" hidden="1" x14ac:dyDescent="0.35">
      <c r="A461" t="str">
        <f>references!B$10</f>
        <v>CHE/MAR1982</v>
      </c>
      <c r="B461">
        <v>16</v>
      </c>
      <c r="C461">
        <v>150</v>
      </c>
      <c r="D461" t="str">
        <f>references!G$10</f>
        <v>SiO2(am)</v>
      </c>
      <c r="E461" t="str">
        <f>references_description!G$33</f>
        <v>Na2SO4</v>
      </c>
      <c r="H461">
        <v>0.89</v>
      </c>
      <c r="K461">
        <v>1.0999999999999999E-2</v>
      </c>
    </row>
    <row r="462" spans="1:11" hidden="1" x14ac:dyDescent="0.35">
      <c r="A462" t="str">
        <f>references!B$10</f>
        <v>CHE/MAR1982</v>
      </c>
      <c r="B462">
        <v>17</v>
      </c>
      <c r="C462">
        <v>150</v>
      </c>
      <c r="D462" t="str">
        <f>references!G$10</f>
        <v>SiO2(am)</v>
      </c>
      <c r="E462" t="str">
        <f>references_description!G$33</f>
        <v>Na2SO4</v>
      </c>
      <c r="H462">
        <v>0.9</v>
      </c>
      <c r="K462">
        <v>1.0800000000000001E-2</v>
      </c>
    </row>
    <row r="463" spans="1:11" hidden="1" x14ac:dyDescent="0.35">
      <c r="A463" t="str">
        <f>references!B$10</f>
        <v>CHE/MAR1982</v>
      </c>
      <c r="B463">
        <v>18</v>
      </c>
      <c r="C463">
        <v>150</v>
      </c>
      <c r="D463" t="str">
        <f>references!G$10</f>
        <v>SiO2(am)</v>
      </c>
      <c r="E463" t="str">
        <f>references_description!G$33</f>
        <v>Na2SO4</v>
      </c>
      <c r="H463">
        <v>1.3</v>
      </c>
      <c r="K463">
        <v>1.14E-2</v>
      </c>
    </row>
    <row r="464" spans="1:11" hidden="1" x14ac:dyDescent="0.35">
      <c r="A464" t="str">
        <f>references!B$10</f>
        <v>CHE/MAR1982</v>
      </c>
      <c r="B464">
        <v>19</v>
      </c>
      <c r="C464">
        <v>150</v>
      </c>
      <c r="D464" t="str">
        <f>references!G$10</f>
        <v>SiO2(am)</v>
      </c>
      <c r="E464" t="str">
        <f>references_description!G$33</f>
        <v>Na2SO4</v>
      </c>
      <c r="H464">
        <v>1.46</v>
      </c>
      <c r="K464">
        <v>1.15E-2</v>
      </c>
    </row>
    <row r="465" spans="1:11" hidden="1" x14ac:dyDescent="0.35">
      <c r="A465" t="str">
        <f>references!B$10</f>
        <v>CHE/MAR1982</v>
      </c>
      <c r="B465">
        <v>20</v>
      </c>
      <c r="C465">
        <v>150</v>
      </c>
      <c r="D465" t="str">
        <f>references!G$10</f>
        <v>SiO2(am)</v>
      </c>
      <c r="E465" t="str">
        <f>references_description!G$33</f>
        <v>Na2SO4</v>
      </c>
      <c r="H465">
        <v>1.52</v>
      </c>
      <c r="K465">
        <v>1.14E-2</v>
      </c>
    </row>
    <row r="466" spans="1:11" hidden="1" x14ac:dyDescent="0.35">
      <c r="A466" t="str">
        <f>references!B$10</f>
        <v>CHE/MAR1982</v>
      </c>
      <c r="B466">
        <v>21</v>
      </c>
      <c r="C466">
        <v>150</v>
      </c>
      <c r="D466" t="str">
        <f>references!G$10</f>
        <v>SiO2(am)</v>
      </c>
      <c r="E466" t="str">
        <f>references_description!G$33</f>
        <v>Na2SO4</v>
      </c>
      <c r="H466">
        <v>2.2000000000000002</v>
      </c>
      <c r="K466">
        <v>1.21E-2</v>
      </c>
    </row>
    <row r="467" spans="1:11" hidden="1" x14ac:dyDescent="0.35">
      <c r="A467" t="str">
        <f>references!B$10</f>
        <v>CHE/MAR1982</v>
      </c>
      <c r="B467">
        <v>22</v>
      </c>
      <c r="C467">
        <v>150</v>
      </c>
      <c r="D467" t="str">
        <f>references!G$10</f>
        <v>SiO2(am)</v>
      </c>
      <c r="E467" t="str">
        <f>references_description!G$33</f>
        <v>Na2SO4</v>
      </c>
      <c r="H467">
        <v>2.97</v>
      </c>
      <c r="K467">
        <v>1.23E-2</v>
      </c>
    </row>
    <row r="468" spans="1:11" hidden="1" x14ac:dyDescent="0.35">
      <c r="A468" t="str">
        <f>references!B$10</f>
        <v>CHE/MAR1982</v>
      </c>
      <c r="B468">
        <v>23</v>
      </c>
      <c r="C468">
        <v>200</v>
      </c>
      <c r="D468" t="str">
        <f>references!G$10</f>
        <v>SiO2(am)</v>
      </c>
      <c r="E468" t="str">
        <f>references_description!G$33</f>
        <v>Na2SO4</v>
      </c>
      <c r="H468">
        <v>7.0000000000000007E-2</v>
      </c>
      <c r="K468">
        <v>1.5900000000000001E-2</v>
      </c>
    </row>
    <row r="469" spans="1:11" hidden="1" x14ac:dyDescent="0.35">
      <c r="A469" t="str">
        <f>references!B$10</f>
        <v>CHE/MAR1982</v>
      </c>
      <c r="B469">
        <v>24</v>
      </c>
      <c r="C469">
        <v>200</v>
      </c>
      <c r="D469" t="str">
        <f>references!G$10</f>
        <v>SiO2(am)</v>
      </c>
      <c r="E469" t="str">
        <f>references_description!G$33</f>
        <v>Na2SO4</v>
      </c>
      <c r="H469">
        <v>0.15</v>
      </c>
      <c r="K469">
        <v>1.5900000000000001E-2</v>
      </c>
    </row>
    <row r="470" spans="1:11" hidden="1" x14ac:dyDescent="0.35">
      <c r="A470" t="str">
        <f>references!B$10</f>
        <v>CHE/MAR1982</v>
      </c>
      <c r="B470">
        <v>25</v>
      </c>
      <c r="C470">
        <v>200</v>
      </c>
      <c r="D470" t="str">
        <f>references!G$10</f>
        <v>SiO2(am)</v>
      </c>
      <c r="E470" t="str">
        <f>references_description!G$33</f>
        <v>Na2SO4</v>
      </c>
      <c r="H470">
        <v>0.25</v>
      </c>
      <c r="K470">
        <v>1.6400000000000001E-2</v>
      </c>
    </row>
    <row r="471" spans="1:11" hidden="1" x14ac:dyDescent="0.35">
      <c r="A471" t="str">
        <f>references!B$10</f>
        <v>CHE/MAR1982</v>
      </c>
      <c r="B471">
        <v>26</v>
      </c>
      <c r="C471">
        <v>200</v>
      </c>
      <c r="D471" t="str">
        <f>references!G$10</f>
        <v>SiO2(am)</v>
      </c>
      <c r="E471" t="str">
        <f>references_description!G$33</f>
        <v>Na2SO4</v>
      </c>
      <c r="H471">
        <v>0.45</v>
      </c>
      <c r="K471">
        <v>1.7399999999999999E-2</v>
      </c>
    </row>
    <row r="472" spans="1:11" hidden="1" x14ac:dyDescent="0.35">
      <c r="A472" t="str">
        <f>references!B$10</f>
        <v>CHE/MAR1982</v>
      </c>
      <c r="B472">
        <v>27</v>
      </c>
      <c r="C472">
        <v>200</v>
      </c>
      <c r="D472" t="str">
        <f>references!G$10</f>
        <v>SiO2(am)</v>
      </c>
      <c r="E472" t="str">
        <f>references_description!G$33</f>
        <v>Na2SO4</v>
      </c>
      <c r="H472">
        <v>0.46</v>
      </c>
      <c r="K472">
        <v>1.72E-2</v>
      </c>
    </row>
    <row r="473" spans="1:11" hidden="1" x14ac:dyDescent="0.35">
      <c r="A473" t="str">
        <f>references!B$10</f>
        <v>CHE/MAR1982</v>
      </c>
      <c r="B473">
        <v>28</v>
      </c>
      <c r="C473">
        <v>200</v>
      </c>
      <c r="D473" t="str">
        <f>references!G$10</f>
        <v>SiO2(am)</v>
      </c>
      <c r="E473" t="str">
        <f>references_description!G$33</f>
        <v>Na2SO4</v>
      </c>
      <c r="H473">
        <v>0.71</v>
      </c>
      <c r="K473">
        <v>1.7999999999999999E-2</v>
      </c>
    </row>
    <row r="474" spans="1:11" hidden="1" x14ac:dyDescent="0.35">
      <c r="A474" t="str">
        <f>references!B$10</f>
        <v>CHE/MAR1982</v>
      </c>
      <c r="B474">
        <v>29</v>
      </c>
      <c r="C474">
        <v>200</v>
      </c>
      <c r="D474" t="str">
        <f>references!G$10</f>
        <v>SiO2(am)</v>
      </c>
      <c r="E474" t="str">
        <f>references_description!G$33</f>
        <v>Na2SO4</v>
      </c>
      <c r="H474">
        <v>0.89</v>
      </c>
      <c r="K474">
        <v>1.78E-2</v>
      </c>
    </row>
    <row r="475" spans="1:11" hidden="1" x14ac:dyDescent="0.35">
      <c r="A475" t="str">
        <f>references!B$10</f>
        <v>CHE/MAR1982</v>
      </c>
      <c r="B475">
        <v>30</v>
      </c>
      <c r="C475">
        <v>200</v>
      </c>
      <c r="D475" t="str">
        <f>references!G$10</f>
        <v>SiO2(am)</v>
      </c>
      <c r="E475" t="str">
        <f>references_description!G$33</f>
        <v>Na2SO4</v>
      </c>
      <c r="H475">
        <v>0.91</v>
      </c>
      <c r="K475">
        <v>1.8100000000000002E-2</v>
      </c>
    </row>
    <row r="476" spans="1:11" hidden="1" x14ac:dyDescent="0.35">
      <c r="A476" t="str">
        <f>references!B$10</f>
        <v>CHE/MAR1982</v>
      </c>
      <c r="B476">
        <v>31</v>
      </c>
      <c r="C476">
        <v>200</v>
      </c>
      <c r="D476" t="str">
        <f>references!G$10</f>
        <v>SiO2(am)</v>
      </c>
      <c r="E476" t="str">
        <f>references_description!G$33</f>
        <v>Na2SO4</v>
      </c>
      <c r="H476">
        <v>1.28</v>
      </c>
      <c r="K476">
        <v>1.77E-2</v>
      </c>
    </row>
    <row r="477" spans="1:11" hidden="1" x14ac:dyDescent="0.35">
      <c r="A477" t="str">
        <f>references!B$10</f>
        <v>CHE/MAR1982</v>
      </c>
      <c r="B477">
        <v>32</v>
      </c>
      <c r="C477">
        <v>200</v>
      </c>
      <c r="D477" t="str">
        <f>references!G$10</f>
        <v>SiO2(am)</v>
      </c>
      <c r="E477" t="str">
        <f>references_description!G$33</f>
        <v>Na2SO4</v>
      </c>
      <c r="H477">
        <v>1.3</v>
      </c>
      <c r="K477">
        <v>1.9E-2</v>
      </c>
    </row>
    <row r="478" spans="1:11" hidden="1" x14ac:dyDescent="0.35">
      <c r="A478" t="str">
        <f>references!B$10</f>
        <v>CHE/MAR1982</v>
      </c>
      <c r="B478">
        <v>33</v>
      </c>
      <c r="C478">
        <v>200</v>
      </c>
      <c r="D478" t="str">
        <f>references!G$10</f>
        <v>SiO2(am)</v>
      </c>
      <c r="E478" t="str">
        <f>references_description!G$33</f>
        <v>Na2SO4</v>
      </c>
      <c r="H478">
        <v>1.44</v>
      </c>
      <c r="K478">
        <v>1.8800000000000001E-2</v>
      </c>
    </row>
    <row r="479" spans="1:11" hidden="1" x14ac:dyDescent="0.35">
      <c r="A479" t="str">
        <f>references!B$10</f>
        <v>CHE/MAR1982</v>
      </c>
      <c r="B479">
        <v>34</v>
      </c>
      <c r="C479">
        <v>200</v>
      </c>
      <c r="D479" t="str">
        <f>references!G$10</f>
        <v>SiO2(am)</v>
      </c>
      <c r="E479" t="str">
        <f>references_description!G$33</f>
        <v>Na2SO4</v>
      </c>
      <c r="H479">
        <v>3.11</v>
      </c>
      <c r="K479">
        <v>2.1100000000000001E-2</v>
      </c>
    </row>
    <row r="480" spans="1:11" hidden="1" x14ac:dyDescent="0.35">
      <c r="A480" t="str">
        <f>references!B$10</f>
        <v>CHE/MAR1982</v>
      </c>
      <c r="B480">
        <v>35</v>
      </c>
      <c r="C480">
        <v>250</v>
      </c>
      <c r="D480" t="str">
        <f>references!G$10</f>
        <v>SiO2(am)</v>
      </c>
      <c r="E480" t="str">
        <f>references_description!G$33</f>
        <v>Na2SO4</v>
      </c>
      <c r="H480">
        <v>7.0000000000000007E-2</v>
      </c>
      <c r="K480">
        <v>2.1499999999999998E-2</v>
      </c>
    </row>
    <row r="481" spans="1:11" hidden="1" x14ac:dyDescent="0.35">
      <c r="A481" t="str">
        <f>references!B$10</f>
        <v>CHE/MAR1982</v>
      </c>
      <c r="B481">
        <v>36</v>
      </c>
      <c r="C481">
        <v>250</v>
      </c>
      <c r="D481" t="str">
        <f>references!G$10</f>
        <v>SiO2(am)</v>
      </c>
      <c r="E481" t="str">
        <f>references_description!G$33</f>
        <v>Na2SO4</v>
      </c>
      <c r="H481">
        <v>0.25</v>
      </c>
      <c r="K481">
        <v>2.2100000000000002E-2</v>
      </c>
    </row>
    <row r="482" spans="1:11" hidden="1" x14ac:dyDescent="0.35">
      <c r="A482" t="str">
        <f>references!B$10</f>
        <v>CHE/MAR1982</v>
      </c>
      <c r="B482">
        <v>37</v>
      </c>
      <c r="C482">
        <v>250</v>
      </c>
      <c r="D482" t="str">
        <f>references!G$10</f>
        <v>SiO2(am)</v>
      </c>
      <c r="E482" t="str">
        <f>references_description!G$33</f>
        <v>Na2SO4</v>
      </c>
      <c r="H482">
        <v>0.46</v>
      </c>
      <c r="K482">
        <v>2.4400000000000002E-2</v>
      </c>
    </row>
    <row r="483" spans="1:11" hidden="1" x14ac:dyDescent="0.35">
      <c r="A483" t="str">
        <f>references!B$10</f>
        <v>CHE/MAR1982</v>
      </c>
      <c r="B483">
        <v>38</v>
      </c>
      <c r="C483">
        <v>250</v>
      </c>
      <c r="D483" t="str">
        <f>references!G$10</f>
        <v>SiO2(am)</v>
      </c>
      <c r="E483" t="str">
        <f>references_description!G$33</f>
        <v>Na2SO4</v>
      </c>
      <c r="H483">
        <v>0.76</v>
      </c>
      <c r="K483">
        <v>2.5600000000000001E-2</v>
      </c>
    </row>
    <row r="484" spans="1:11" x14ac:dyDescent="0.35">
      <c r="A484" t="str">
        <f>references!B$10</f>
        <v>CHE/MAR1982</v>
      </c>
      <c r="B484">
        <v>39</v>
      </c>
      <c r="C484">
        <v>250</v>
      </c>
      <c r="D484" t="str">
        <f>references!G$10</f>
        <v>SiO2(am)</v>
      </c>
      <c r="E484" t="str">
        <f>references_description!G$33</f>
        <v>Na2SO4</v>
      </c>
      <c r="H484">
        <v>0.92</v>
      </c>
      <c r="K484">
        <v>2.6100000000000002E-2</v>
      </c>
    </row>
    <row r="485" spans="1:11" x14ac:dyDescent="0.35">
      <c r="A485" t="str">
        <f>references!B$10</f>
        <v>CHE/MAR1982</v>
      </c>
      <c r="B485">
        <v>40</v>
      </c>
      <c r="C485">
        <v>250</v>
      </c>
      <c r="D485" t="str">
        <f>references!G$10</f>
        <v>SiO2(am)</v>
      </c>
      <c r="E485" t="str">
        <f>references_description!G$33</f>
        <v>Na2SO4</v>
      </c>
      <c r="H485">
        <v>1.34</v>
      </c>
      <c r="K485">
        <v>2.7400000000000001E-2</v>
      </c>
    </row>
    <row r="486" spans="1:11" x14ac:dyDescent="0.35">
      <c r="A486" t="str">
        <f>references!B$10</f>
        <v>CHE/MAR1982</v>
      </c>
      <c r="B486">
        <v>41</v>
      </c>
      <c r="C486">
        <v>250</v>
      </c>
      <c r="D486" t="str">
        <f>references!G$10</f>
        <v>SiO2(am)</v>
      </c>
      <c r="E486" t="str">
        <f>references_description!G$33</f>
        <v>Na2SO4</v>
      </c>
      <c r="H486">
        <v>1.4</v>
      </c>
      <c r="K486">
        <v>2.7099999999999999E-2</v>
      </c>
    </row>
    <row r="487" spans="1:11" x14ac:dyDescent="0.35">
      <c r="A487" t="str">
        <f>references!B$10</f>
        <v>CHE/MAR1982</v>
      </c>
      <c r="B487">
        <v>42</v>
      </c>
      <c r="C487">
        <v>250</v>
      </c>
      <c r="D487" t="str">
        <f>references!G$10</f>
        <v>SiO2(am)</v>
      </c>
      <c r="E487" t="str">
        <f>references_description!G$33</f>
        <v>Na2SO4</v>
      </c>
      <c r="H487">
        <v>1.46</v>
      </c>
      <c r="K487">
        <v>2.7199999999999998E-2</v>
      </c>
    </row>
    <row r="488" spans="1:11" x14ac:dyDescent="0.35">
      <c r="A488" t="str">
        <f>references!B$10</f>
        <v>CHE/MAR1982</v>
      </c>
      <c r="B488">
        <v>43</v>
      </c>
      <c r="C488">
        <v>250</v>
      </c>
      <c r="D488" t="str">
        <f>references!G$10</f>
        <v>SiO2(am)</v>
      </c>
      <c r="E488" t="str">
        <f>references_description!G$33</f>
        <v>Na2SO4</v>
      </c>
      <c r="H488">
        <v>2.2000000000000002</v>
      </c>
      <c r="K488">
        <v>2.9600000000000001E-2</v>
      </c>
    </row>
    <row r="489" spans="1:11" x14ac:dyDescent="0.35">
      <c r="A489" t="str">
        <f>references!B$10</f>
        <v>CHE/MAR1982</v>
      </c>
      <c r="B489">
        <v>44</v>
      </c>
      <c r="C489">
        <v>250</v>
      </c>
      <c r="D489" t="str">
        <f>references!G$10</f>
        <v>SiO2(am)</v>
      </c>
      <c r="E489" t="str">
        <f>references_description!G$33</f>
        <v>Na2SO4</v>
      </c>
      <c r="H489">
        <v>1.1000000000000001</v>
      </c>
      <c r="K489">
        <v>3.1899999999999998E-2</v>
      </c>
    </row>
    <row r="490" spans="1:11" x14ac:dyDescent="0.35">
      <c r="A490" t="str">
        <f>references!B$10</f>
        <v>CHE/MAR1982</v>
      </c>
      <c r="B490">
        <v>45</v>
      </c>
      <c r="C490">
        <v>275</v>
      </c>
      <c r="D490" t="str">
        <f>references!G$10</f>
        <v>SiO2(am)</v>
      </c>
      <c r="E490" t="str">
        <f>references_description!G$33</f>
        <v>Na2SO4</v>
      </c>
      <c r="H490">
        <v>0.14000000000000001</v>
      </c>
      <c r="K490">
        <v>2.6200000000000001E-2</v>
      </c>
    </row>
    <row r="491" spans="1:11" x14ac:dyDescent="0.35">
      <c r="A491" t="str">
        <f>references!B$10</f>
        <v>CHE/MAR1982</v>
      </c>
      <c r="B491">
        <v>46</v>
      </c>
      <c r="C491">
        <v>275</v>
      </c>
      <c r="D491" t="str">
        <f>references!G$10</f>
        <v>SiO2(am)</v>
      </c>
      <c r="E491" t="str">
        <f>references_description!G$33</f>
        <v>Na2SO4</v>
      </c>
      <c r="H491">
        <v>0.14000000000000001</v>
      </c>
      <c r="K491">
        <v>2.6200000000000001E-2</v>
      </c>
    </row>
    <row r="492" spans="1:11" x14ac:dyDescent="0.35">
      <c r="A492" t="str">
        <f>references!B$10</f>
        <v>CHE/MAR1982</v>
      </c>
      <c r="B492">
        <v>47</v>
      </c>
      <c r="C492">
        <v>275</v>
      </c>
      <c r="D492" t="str">
        <f>references!G$10</f>
        <v>SiO2(am)</v>
      </c>
      <c r="E492" t="str">
        <f>references_description!G$33</f>
        <v>Na2SO4</v>
      </c>
      <c r="H492">
        <v>0.14000000000000001</v>
      </c>
      <c r="K492">
        <v>2.5999999999999999E-2</v>
      </c>
    </row>
    <row r="493" spans="1:11" x14ac:dyDescent="0.35">
      <c r="A493" t="str">
        <f>references!B$10</f>
        <v>CHE/MAR1982</v>
      </c>
      <c r="B493">
        <v>48</v>
      </c>
      <c r="C493">
        <v>275</v>
      </c>
      <c r="D493" t="str">
        <f>references!G$10</f>
        <v>SiO2(am)</v>
      </c>
      <c r="E493" t="str">
        <f>references_description!G$33</f>
        <v>Na2SO4</v>
      </c>
      <c r="H493">
        <v>0.92</v>
      </c>
      <c r="K493">
        <v>3.1399999999999997E-2</v>
      </c>
    </row>
    <row r="494" spans="1:11" x14ac:dyDescent="0.35">
      <c r="A494" t="str">
        <f>references!B$10</f>
        <v>CHE/MAR1982</v>
      </c>
      <c r="B494">
        <v>49</v>
      </c>
      <c r="C494">
        <v>275</v>
      </c>
      <c r="D494" t="str">
        <f>references!G$10</f>
        <v>SiO2(am)</v>
      </c>
      <c r="E494" t="str">
        <f>references_description!G$33</f>
        <v>Na2SO4</v>
      </c>
      <c r="H494">
        <v>0.92</v>
      </c>
      <c r="K494">
        <v>3.1E-2</v>
      </c>
    </row>
    <row r="495" spans="1:11" x14ac:dyDescent="0.35">
      <c r="A495" t="str">
        <f>references!B$10</f>
        <v>CHE/MAR1982</v>
      </c>
      <c r="B495">
        <v>50</v>
      </c>
      <c r="C495">
        <v>300</v>
      </c>
      <c r="D495" t="str">
        <f>references!G$10</f>
        <v>SiO2(am)</v>
      </c>
      <c r="E495" t="str">
        <f>references_description!G$33</f>
        <v>Na2SO4</v>
      </c>
      <c r="H495" s="15">
        <v>7.0000000000000007E-2</v>
      </c>
      <c r="K495">
        <v>2.58E-2</v>
      </c>
    </row>
    <row r="496" spans="1:11" x14ac:dyDescent="0.35">
      <c r="A496" t="str">
        <f>references!B$10</f>
        <v>CHE/MAR1982</v>
      </c>
      <c r="B496">
        <v>51</v>
      </c>
      <c r="C496">
        <v>300</v>
      </c>
      <c r="D496" t="str">
        <f>references!G$10</f>
        <v>SiO2(am)</v>
      </c>
      <c r="E496" t="str">
        <f>references_description!G$33</f>
        <v>Na2SO4</v>
      </c>
      <c r="H496" s="15">
        <v>0.14000000000000001</v>
      </c>
      <c r="K496">
        <v>2.86E-2</v>
      </c>
    </row>
    <row r="497" spans="1:11" x14ac:dyDescent="0.35">
      <c r="A497" t="str">
        <f>references!B$10</f>
        <v>CHE/MAR1982</v>
      </c>
      <c r="B497">
        <v>52</v>
      </c>
      <c r="C497">
        <v>300</v>
      </c>
      <c r="D497" t="str">
        <f>references!G$10</f>
        <v>SiO2(am)</v>
      </c>
      <c r="E497" t="str">
        <f>references_description!G$33</f>
        <v>Na2SO4</v>
      </c>
      <c r="H497" s="15">
        <v>0.76</v>
      </c>
      <c r="K497">
        <v>3.2199999999999999E-2</v>
      </c>
    </row>
    <row r="498" spans="1:11" x14ac:dyDescent="0.35">
      <c r="A498" t="str">
        <f>references!B$10</f>
        <v>CHE/MAR1982</v>
      </c>
      <c r="B498">
        <v>53</v>
      </c>
      <c r="C498">
        <v>300</v>
      </c>
      <c r="D498" t="str">
        <f>references!G$10</f>
        <v>SiO2(am)</v>
      </c>
      <c r="E498" t="str">
        <f>references_description!G$33</f>
        <v>Na2SO4</v>
      </c>
      <c r="H498" s="15">
        <v>0.95</v>
      </c>
      <c r="K498">
        <v>3.61E-2</v>
      </c>
    </row>
    <row r="499" spans="1:11" x14ac:dyDescent="0.35">
      <c r="A499" t="str">
        <f>references!B$10</f>
        <v>CHE/MAR1982</v>
      </c>
      <c r="B499">
        <v>54</v>
      </c>
      <c r="C499">
        <v>300</v>
      </c>
      <c r="D499" t="str">
        <f>references!G$10</f>
        <v>SiO2(am)</v>
      </c>
      <c r="E499" t="str">
        <f>references_description!G$33</f>
        <v>Na2SO4</v>
      </c>
      <c r="H499" s="15">
        <v>1.55</v>
      </c>
      <c r="K499">
        <v>3.7699999999999997E-2</v>
      </c>
    </row>
    <row r="500" spans="1:11" x14ac:dyDescent="0.35">
      <c r="A500" t="str">
        <f>references!B$10</f>
        <v>CHE/MAR1982</v>
      </c>
      <c r="B500">
        <v>55</v>
      </c>
      <c r="C500">
        <v>300</v>
      </c>
      <c r="D500" t="str">
        <f>references!G$10</f>
        <v>SiO2(am)</v>
      </c>
      <c r="E500" t="str">
        <f>references_description!G$33</f>
        <v>Na2SO4</v>
      </c>
      <c r="H500" s="15">
        <v>1.62</v>
      </c>
      <c r="K500">
        <v>3.9899999999999998E-2</v>
      </c>
    </row>
    <row r="501" spans="1:11" x14ac:dyDescent="0.35">
      <c r="A501" t="str">
        <f>references!B$10</f>
        <v>CHE/MAR1982</v>
      </c>
      <c r="B501">
        <v>56</v>
      </c>
      <c r="C501">
        <v>350</v>
      </c>
      <c r="D501" t="str">
        <f>references!G$10</f>
        <v>SiO2(am)</v>
      </c>
      <c r="E501" t="str">
        <f>references_description!G$33</f>
        <v>Na2SO4</v>
      </c>
      <c r="H501" s="15">
        <v>7.0000000000000007E-2</v>
      </c>
      <c r="K501">
        <v>2.7799999999999998E-2</v>
      </c>
    </row>
    <row r="550" spans="1:11" hidden="1" x14ac:dyDescent="0.35">
      <c r="A550" t="str">
        <f>references!B$10</f>
        <v>CHE/MAR1982</v>
      </c>
      <c r="B550">
        <v>1</v>
      </c>
      <c r="C550">
        <v>100</v>
      </c>
      <c r="D550" t="str">
        <f>references!G$10</f>
        <v>SiO2(am)</v>
      </c>
      <c r="E550" t="str">
        <f>references_description!G$35</f>
        <v>MgSO4</v>
      </c>
      <c r="H550">
        <v>0.06</v>
      </c>
      <c r="K550">
        <v>6.0200000000000002E-3</v>
      </c>
    </row>
    <row r="551" spans="1:11" hidden="1" x14ac:dyDescent="0.35">
      <c r="A551" t="str">
        <f>references!B$10</f>
        <v>CHE/MAR1982</v>
      </c>
      <c r="B551">
        <v>2</v>
      </c>
      <c r="C551">
        <v>100</v>
      </c>
      <c r="D551" t="str">
        <f>references!G$10</f>
        <v>SiO2(am)</v>
      </c>
      <c r="E551" t="str">
        <f>references_description!G$35</f>
        <v>MgSO4</v>
      </c>
      <c r="H551">
        <v>0.64</v>
      </c>
      <c r="K551">
        <v>5.5999999999999999E-3</v>
      </c>
    </row>
    <row r="552" spans="1:11" hidden="1" x14ac:dyDescent="0.35">
      <c r="A552" t="str">
        <f>references!B$10</f>
        <v>CHE/MAR1982</v>
      </c>
      <c r="B552">
        <v>3</v>
      </c>
      <c r="C552">
        <v>100</v>
      </c>
      <c r="D552" t="str">
        <f>references!G$10</f>
        <v>SiO2(am)</v>
      </c>
      <c r="E552" t="str">
        <f>references_description!G$35</f>
        <v>MgSO4</v>
      </c>
      <c r="H552">
        <v>1</v>
      </c>
      <c r="K552">
        <v>4.8900000000000002E-3</v>
      </c>
    </row>
    <row r="553" spans="1:11" hidden="1" x14ac:dyDescent="0.35">
      <c r="A553" t="str">
        <f>references!B$10</f>
        <v>CHE/MAR1982</v>
      </c>
      <c r="B553">
        <v>4</v>
      </c>
      <c r="C553">
        <v>100</v>
      </c>
      <c r="D553" t="str">
        <f>references!G$10</f>
        <v>SiO2(am)</v>
      </c>
      <c r="E553" t="str">
        <f>references_description!G$35</f>
        <v>MgSO4</v>
      </c>
      <c r="H553">
        <v>1.2</v>
      </c>
      <c r="K553">
        <v>4.3299999999999996E-3</v>
      </c>
    </row>
    <row r="554" spans="1:11" hidden="1" x14ac:dyDescent="0.35">
      <c r="A554" t="str">
        <f>references!B$10</f>
        <v>CHE/MAR1982</v>
      </c>
      <c r="B554">
        <v>5</v>
      </c>
      <c r="C554">
        <v>100</v>
      </c>
      <c r="D554" t="str">
        <f>references!G$10</f>
        <v>SiO2(am)</v>
      </c>
      <c r="E554" t="str">
        <f>references_description!G$35</f>
        <v>MgSO4</v>
      </c>
      <c r="H554">
        <v>1.31</v>
      </c>
      <c r="K554">
        <v>5.0200000000000002E-3</v>
      </c>
    </row>
    <row r="555" spans="1:11" hidden="1" x14ac:dyDescent="0.35">
      <c r="A555" t="str">
        <f>references!B$10</f>
        <v>CHE/MAR1982</v>
      </c>
      <c r="B555">
        <v>6</v>
      </c>
      <c r="C555">
        <v>100</v>
      </c>
      <c r="D555" t="str">
        <f>references!G$10</f>
        <v>SiO2(am)</v>
      </c>
      <c r="E555" t="str">
        <f>references_description!G$35</f>
        <v>MgSO4</v>
      </c>
      <c r="H555">
        <v>1.92</v>
      </c>
      <c r="K555">
        <v>4.6299999999999996E-3</v>
      </c>
    </row>
    <row r="556" spans="1:11" hidden="1" x14ac:dyDescent="0.35">
      <c r="A556" t="str">
        <f>references!B$10</f>
        <v>CHE/MAR1982</v>
      </c>
      <c r="B556">
        <v>7</v>
      </c>
      <c r="C556">
        <v>100</v>
      </c>
      <c r="D556" t="str">
        <f>references!G$10</f>
        <v>SiO2(am)</v>
      </c>
      <c r="E556" t="str">
        <f>references_description!G$35</f>
        <v>MgSO4</v>
      </c>
      <c r="H556">
        <v>2.27</v>
      </c>
      <c r="K556">
        <v>3.5400000000000002E-3</v>
      </c>
    </row>
    <row r="557" spans="1:11" hidden="1" x14ac:dyDescent="0.35">
      <c r="A557" t="str">
        <f>references!B$10</f>
        <v>CHE/MAR1982</v>
      </c>
      <c r="B557">
        <v>8</v>
      </c>
      <c r="C557">
        <v>100</v>
      </c>
      <c r="D557" t="str">
        <f>references!G$10</f>
        <v>SiO2(am)</v>
      </c>
      <c r="E557" t="str">
        <f>references_description!G$35</f>
        <v>MgSO4</v>
      </c>
      <c r="H557">
        <v>3.61</v>
      </c>
      <c r="K557">
        <v>3.7200000000000002E-3</v>
      </c>
    </row>
    <row r="558" spans="1:11" hidden="1" x14ac:dyDescent="0.35">
      <c r="A558" t="str">
        <f>references!B$10</f>
        <v>CHE/MAR1982</v>
      </c>
      <c r="B558">
        <v>9</v>
      </c>
      <c r="C558">
        <v>150</v>
      </c>
      <c r="D558" t="str">
        <f>references!G$10</f>
        <v>SiO2(am)</v>
      </c>
      <c r="E558" t="str">
        <f>references_description!G$35</f>
        <v>MgSO4</v>
      </c>
      <c r="H558">
        <v>0.06</v>
      </c>
      <c r="K558">
        <v>9.8399999999999998E-3</v>
      </c>
    </row>
    <row r="559" spans="1:11" hidden="1" x14ac:dyDescent="0.35">
      <c r="A559" t="str">
        <f>references!B$10</f>
        <v>CHE/MAR1982</v>
      </c>
      <c r="B559">
        <v>10</v>
      </c>
      <c r="C559">
        <v>150</v>
      </c>
      <c r="D559" t="str">
        <f>references!G$10</f>
        <v>SiO2(am)</v>
      </c>
      <c r="E559" t="str">
        <f>references_description!G$35</f>
        <v>MgSO4</v>
      </c>
      <c r="H559">
        <v>0.06</v>
      </c>
      <c r="K559">
        <v>9.3699999999999999E-3</v>
      </c>
    </row>
    <row r="560" spans="1:11" hidden="1" x14ac:dyDescent="0.35">
      <c r="A560" t="str">
        <f>references!B$10</f>
        <v>CHE/MAR1982</v>
      </c>
      <c r="B560">
        <v>11</v>
      </c>
      <c r="C560">
        <v>150</v>
      </c>
      <c r="D560" t="str">
        <f>references!G$10</f>
        <v>SiO2(am)</v>
      </c>
      <c r="E560" t="str">
        <f>references_description!G$35</f>
        <v>MgSO4</v>
      </c>
      <c r="H560">
        <v>0.06</v>
      </c>
      <c r="K560">
        <v>9.3900000000000008E-3</v>
      </c>
    </row>
    <row r="561" spans="1:11" hidden="1" x14ac:dyDescent="0.35">
      <c r="A561" t="str">
        <f>references!B$10</f>
        <v>CHE/MAR1982</v>
      </c>
      <c r="B561">
        <v>12</v>
      </c>
      <c r="C561">
        <v>150</v>
      </c>
      <c r="D561" t="str">
        <f>references!G$10</f>
        <v>SiO2(am)</v>
      </c>
      <c r="E561" t="str">
        <f>references_description!G$35</f>
        <v>MgSO4</v>
      </c>
      <c r="H561">
        <v>0.64</v>
      </c>
      <c r="K561">
        <v>9.58E-3</v>
      </c>
    </row>
    <row r="562" spans="1:11" hidden="1" x14ac:dyDescent="0.35">
      <c r="A562" t="str">
        <f>references!B$10</f>
        <v>CHE/MAR1982</v>
      </c>
      <c r="B562">
        <v>13</v>
      </c>
      <c r="C562">
        <v>150</v>
      </c>
      <c r="D562" t="str">
        <f>references!G$10</f>
        <v>SiO2(am)</v>
      </c>
      <c r="E562" t="str">
        <f>references_description!G$35</f>
        <v>MgSO4</v>
      </c>
      <c r="H562">
        <v>0.64</v>
      </c>
      <c r="K562">
        <v>9.58E-3</v>
      </c>
    </row>
    <row r="563" spans="1:11" hidden="1" x14ac:dyDescent="0.35">
      <c r="A563" t="str">
        <f>references!B$10</f>
        <v>CHE/MAR1982</v>
      </c>
      <c r="B563">
        <v>14</v>
      </c>
      <c r="C563">
        <v>150</v>
      </c>
      <c r="D563" t="str">
        <f>references!G$10</f>
        <v>SiO2(am)</v>
      </c>
      <c r="E563" t="str">
        <f>references_description!G$35</f>
        <v>MgSO4</v>
      </c>
      <c r="H563">
        <v>0.64</v>
      </c>
      <c r="K563">
        <v>9.1299999999999992E-3</v>
      </c>
    </row>
    <row r="564" spans="1:11" hidden="1" x14ac:dyDescent="0.35">
      <c r="A564" t="str">
        <f>references!B$10</f>
        <v>CHE/MAR1982</v>
      </c>
      <c r="B564">
        <v>15</v>
      </c>
      <c r="C564">
        <v>150</v>
      </c>
      <c r="D564" t="str">
        <f>references!G$10</f>
        <v>SiO2(am)</v>
      </c>
      <c r="E564" t="str">
        <f>references_description!G$35</f>
        <v>MgSO4</v>
      </c>
      <c r="H564">
        <v>1</v>
      </c>
      <c r="K564">
        <v>8.7200000000000003E-3</v>
      </c>
    </row>
    <row r="565" spans="1:11" hidden="1" x14ac:dyDescent="0.35">
      <c r="A565" t="str">
        <f>references!B$10</f>
        <v>CHE/MAR1982</v>
      </c>
      <c r="B565">
        <v>16</v>
      </c>
      <c r="C565">
        <v>150</v>
      </c>
      <c r="D565" t="str">
        <f>references!G$10</f>
        <v>SiO2(am)</v>
      </c>
      <c r="E565" t="str">
        <f>references_description!G$35</f>
        <v>MgSO4</v>
      </c>
      <c r="H565">
        <v>1</v>
      </c>
      <c r="K565">
        <v>8.6E-3</v>
      </c>
    </row>
    <row r="566" spans="1:11" hidden="1" x14ac:dyDescent="0.35">
      <c r="A566" t="str">
        <f>references!B$10</f>
        <v>CHE/MAR1982</v>
      </c>
      <c r="B566">
        <v>17</v>
      </c>
      <c r="C566">
        <v>150</v>
      </c>
      <c r="D566" t="str">
        <f>references!G$10</f>
        <v>SiO2(am)</v>
      </c>
      <c r="E566" t="str">
        <f>references_description!G$35</f>
        <v>MgSO4</v>
      </c>
      <c r="H566">
        <v>1</v>
      </c>
      <c r="K566">
        <v>8.6400000000000001E-3</v>
      </c>
    </row>
    <row r="567" spans="1:11" hidden="1" x14ac:dyDescent="0.35">
      <c r="A567" t="str">
        <f>references!B$10</f>
        <v>CHE/MAR1982</v>
      </c>
      <c r="B567">
        <v>18</v>
      </c>
      <c r="C567">
        <v>150</v>
      </c>
      <c r="D567" t="str">
        <f>references!G$10</f>
        <v>SiO2(am)</v>
      </c>
      <c r="E567" t="str">
        <f>references_description!G$35</f>
        <v>MgSO4</v>
      </c>
      <c r="H567">
        <v>1.2</v>
      </c>
      <c r="K567">
        <v>8.5900000000000004E-3</v>
      </c>
    </row>
    <row r="568" spans="1:11" hidden="1" x14ac:dyDescent="0.35">
      <c r="A568" t="str">
        <f>references!B$10</f>
        <v>CHE/MAR1982</v>
      </c>
      <c r="B568">
        <v>19</v>
      </c>
      <c r="C568">
        <v>150</v>
      </c>
      <c r="D568" t="str">
        <f>references!G$10</f>
        <v>SiO2(am)</v>
      </c>
      <c r="E568" t="str">
        <f>references_description!G$35</f>
        <v>MgSO4</v>
      </c>
      <c r="H568">
        <v>1.39</v>
      </c>
      <c r="K568">
        <v>8.4700000000000001E-3</v>
      </c>
    </row>
    <row r="569" spans="1:11" hidden="1" x14ac:dyDescent="0.35">
      <c r="A569" t="str">
        <f>references!B$10</f>
        <v>CHE/MAR1982</v>
      </c>
      <c r="B569">
        <v>20</v>
      </c>
      <c r="C569">
        <v>150</v>
      </c>
      <c r="D569" t="str">
        <f>references!G$10</f>
        <v>SiO2(am)</v>
      </c>
      <c r="E569" t="str">
        <f>references_description!G$35</f>
        <v>MgSO4</v>
      </c>
      <c r="H569">
        <v>1.39</v>
      </c>
      <c r="K569">
        <v>8.5800000000000008E-3</v>
      </c>
    </row>
    <row r="570" spans="1:11" hidden="1" x14ac:dyDescent="0.35">
      <c r="A570" t="str">
        <f>references!B$10</f>
        <v>CHE/MAR1982</v>
      </c>
      <c r="B570">
        <v>21</v>
      </c>
      <c r="C570">
        <v>150</v>
      </c>
      <c r="D570" t="str">
        <f>references!G$10</f>
        <v>SiO2(am)</v>
      </c>
      <c r="E570" t="str">
        <f>references_description!G$35</f>
        <v>MgSO4</v>
      </c>
      <c r="H570">
        <v>1.57</v>
      </c>
      <c r="K570">
        <v>8.3400000000000002E-3</v>
      </c>
    </row>
    <row r="571" spans="1:11" hidden="1" x14ac:dyDescent="0.35">
      <c r="A571" t="str">
        <f>references!B$10</f>
        <v>CHE/MAR1982</v>
      </c>
      <c r="B571">
        <v>22</v>
      </c>
      <c r="C571">
        <v>150</v>
      </c>
      <c r="D571" t="str">
        <f>references!G$10</f>
        <v>SiO2(am)</v>
      </c>
      <c r="E571" t="str">
        <f>references_description!G$35</f>
        <v>MgSO4</v>
      </c>
      <c r="H571">
        <v>1.92</v>
      </c>
      <c r="K571">
        <v>8.6400000000000001E-3</v>
      </c>
    </row>
    <row r="572" spans="1:11" hidden="1" x14ac:dyDescent="0.35">
      <c r="A572" t="str">
        <f>references!B$10</f>
        <v>CHE/MAR1982</v>
      </c>
      <c r="B572">
        <v>23</v>
      </c>
      <c r="C572">
        <v>150</v>
      </c>
      <c r="D572" t="str">
        <f>references!G$10</f>
        <v>SiO2(am)</v>
      </c>
      <c r="E572" t="str">
        <f>references_description!G$35</f>
        <v>MgSO4</v>
      </c>
      <c r="H572">
        <v>2.27</v>
      </c>
      <c r="K572">
        <v>8.6999999999999994E-3</v>
      </c>
    </row>
    <row r="573" spans="1:11" hidden="1" x14ac:dyDescent="0.35">
      <c r="A573" t="str">
        <f>references!B$10</f>
        <v>CHE/MAR1982</v>
      </c>
      <c r="B573">
        <v>24</v>
      </c>
      <c r="C573">
        <v>200</v>
      </c>
      <c r="D573" t="str">
        <f>references!G$10</f>
        <v>SiO2(am)</v>
      </c>
      <c r="E573" t="str">
        <f>references_description!G$35</f>
        <v>MgSO4</v>
      </c>
      <c r="H573">
        <v>0.06</v>
      </c>
      <c r="K573">
        <v>1.5800000000000002E-2</v>
      </c>
    </row>
    <row r="574" spans="1:11" hidden="1" x14ac:dyDescent="0.35">
      <c r="A574" t="str">
        <f>references!B$10</f>
        <v>CHE/MAR1982</v>
      </c>
      <c r="B574">
        <v>25</v>
      </c>
      <c r="C574">
        <v>200</v>
      </c>
      <c r="D574" t="str">
        <f>references!G$10</f>
        <v>SiO2(am)</v>
      </c>
      <c r="E574" t="str">
        <f>references_description!G$35</f>
        <v>MgSO4</v>
      </c>
      <c r="H574">
        <v>0.11</v>
      </c>
      <c r="K574">
        <v>1.5299999999999999E-2</v>
      </c>
    </row>
    <row r="575" spans="1:11" hidden="1" x14ac:dyDescent="0.35">
      <c r="A575" t="str">
        <f>references!B$10</f>
        <v>CHE/MAR1982</v>
      </c>
      <c r="B575">
        <v>26</v>
      </c>
      <c r="C575">
        <v>200</v>
      </c>
      <c r="D575" t="str">
        <f>references!G$10</f>
        <v>SiO2(am)</v>
      </c>
      <c r="E575" t="str">
        <f>references_description!G$35</f>
        <v>MgSO4</v>
      </c>
      <c r="H575">
        <v>0.11</v>
      </c>
      <c r="K575">
        <v>1.5800000000000002E-2</v>
      </c>
    </row>
    <row r="576" spans="1:11" hidden="1" x14ac:dyDescent="0.35">
      <c r="A576" t="str">
        <f>references!B$10</f>
        <v>CHE/MAR1982</v>
      </c>
      <c r="B576">
        <v>27</v>
      </c>
      <c r="C576">
        <v>200</v>
      </c>
      <c r="D576" t="str">
        <f>references!G$10</f>
        <v>SiO2(am)</v>
      </c>
      <c r="E576" t="str">
        <f>references_description!G$35</f>
        <v>MgSO4</v>
      </c>
      <c r="H576">
        <v>0.11</v>
      </c>
      <c r="K576">
        <v>1.5900000000000001E-2</v>
      </c>
    </row>
    <row r="577" spans="1:11" hidden="1" x14ac:dyDescent="0.35">
      <c r="A577" t="str">
        <f>references!B$10</f>
        <v>CHE/MAR1982</v>
      </c>
      <c r="B577">
        <v>28</v>
      </c>
      <c r="C577">
        <v>250</v>
      </c>
      <c r="D577" t="str">
        <f>references!G$10</f>
        <v>SiO2(am)</v>
      </c>
      <c r="E577" t="str">
        <f>references_description!G$35</f>
        <v>MgSO4</v>
      </c>
      <c r="H577">
        <v>1.2999999999999999E-2</v>
      </c>
      <c r="K577">
        <v>2.0500000000000001E-2</v>
      </c>
    </row>
    <row r="578" spans="1:11" hidden="1" x14ac:dyDescent="0.35">
      <c r="A578" t="str">
        <f>references!B$10</f>
        <v>CHE/MAR1982</v>
      </c>
      <c r="B578">
        <v>29</v>
      </c>
      <c r="C578">
        <v>250</v>
      </c>
      <c r="D578" t="str">
        <f>references!G$10</f>
        <v>SiO2(am)</v>
      </c>
      <c r="E578" t="str">
        <f>references_description!G$35</f>
        <v>MgSO4</v>
      </c>
      <c r="H578">
        <v>1.2999999999999999E-2</v>
      </c>
      <c r="K578">
        <v>2.1000000000000001E-2</v>
      </c>
    </row>
    <row r="579" spans="1:11" hidden="1" x14ac:dyDescent="0.35">
      <c r="A579" t="str">
        <f>references!B$10</f>
        <v>CHE/MAR1982</v>
      </c>
      <c r="B579">
        <v>30</v>
      </c>
      <c r="C579">
        <v>250</v>
      </c>
      <c r="D579" t="str">
        <f>references!G$10</f>
        <v>SiO2(am)</v>
      </c>
      <c r="E579" t="str">
        <f>references_description!G$35</f>
        <v>MgSO4</v>
      </c>
      <c r="H579">
        <v>1.2999999999999999E-2</v>
      </c>
      <c r="K579">
        <v>2.1100000000000001E-2</v>
      </c>
    </row>
    <row r="580" spans="1:11" hidden="1" x14ac:dyDescent="0.35">
      <c r="A580" t="str">
        <f>references_description!B$36</f>
        <v>MEY/WIL2008</v>
      </c>
      <c r="B580">
        <v>1</v>
      </c>
      <c r="C580">
        <v>45</v>
      </c>
      <c r="D580" t="str">
        <f>references!G$5</f>
        <v>SiO2(am)</v>
      </c>
      <c r="E580" t="str">
        <f>references_description!G$36</f>
        <v>NaCl</v>
      </c>
      <c r="H580">
        <v>0</v>
      </c>
      <c r="K580">
        <v>2.7284100000000001E-3</v>
      </c>
    </row>
    <row r="581" spans="1:11" hidden="1" x14ac:dyDescent="0.35">
      <c r="A581" t="str">
        <f>references_description!B$36</f>
        <v>MEY/WIL2008</v>
      </c>
      <c r="B581">
        <v>2</v>
      </c>
      <c r="C581">
        <v>45</v>
      </c>
      <c r="D581" t="str">
        <f>references!G$5</f>
        <v>SiO2(am)</v>
      </c>
      <c r="E581" t="str">
        <f>references_description!G$36</f>
        <v>NaCl</v>
      </c>
      <c r="H581">
        <v>0.94662000000000002</v>
      </c>
      <c r="K581">
        <v>2.2465900000000001E-3</v>
      </c>
    </row>
    <row r="582" spans="1:11" hidden="1" x14ac:dyDescent="0.35">
      <c r="A582" t="str">
        <f>references_description!B$36</f>
        <v>MEY/WIL2008</v>
      </c>
      <c r="B582">
        <v>3</v>
      </c>
      <c r="C582">
        <v>45</v>
      </c>
      <c r="D582" t="str">
        <f>references!G$5</f>
        <v>SiO2(am)</v>
      </c>
      <c r="E582" t="str">
        <f>references_description!G$36</f>
        <v>NaCl</v>
      </c>
      <c r="H582">
        <v>1.9979</v>
      </c>
      <c r="K582">
        <v>1.7600700000000001E-3</v>
      </c>
    </row>
    <row r="583" spans="1:11" hidden="1" x14ac:dyDescent="0.35">
      <c r="A583" t="str">
        <f>references_description!B$36</f>
        <v>MEY/WIL2008</v>
      </c>
      <c r="B583">
        <v>4</v>
      </c>
      <c r="C583">
        <v>45</v>
      </c>
      <c r="D583" t="str">
        <f>references!G$5</f>
        <v>SiO2(am)</v>
      </c>
      <c r="E583" t="str">
        <f>references_description!G$36</f>
        <v>NaCl</v>
      </c>
      <c r="H583">
        <v>3.2201900000000001</v>
      </c>
      <c r="K583">
        <v>1.40665E-3</v>
      </c>
    </row>
    <row r="584" spans="1:11" hidden="1" x14ac:dyDescent="0.35">
      <c r="A584" t="str">
        <f>references_description!B$36</f>
        <v>MEY/WIL2008</v>
      </c>
      <c r="B584">
        <v>5</v>
      </c>
      <c r="C584">
        <v>45</v>
      </c>
      <c r="D584" t="str">
        <f>references!G$5</f>
        <v>SiO2(am)</v>
      </c>
      <c r="E584" t="str">
        <f>references_description!G$36</f>
        <v>NaCl</v>
      </c>
      <c r="H584">
        <v>4.5374800000000004</v>
      </c>
      <c r="K584">
        <v>1.0822200000000001E-3</v>
      </c>
    </row>
    <row r="585" spans="1:11" hidden="1" x14ac:dyDescent="0.35">
      <c r="A585" t="str">
        <f>references_description!B$36</f>
        <v>MEY/WIL2008</v>
      </c>
      <c r="B585">
        <v>6</v>
      </c>
      <c r="C585">
        <v>45</v>
      </c>
      <c r="D585" t="str">
        <f>references!G$5</f>
        <v>SiO2(am)</v>
      </c>
      <c r="E585" t="str">
        <f>references_description!G$36</f>
        <v>NaCl</v>
      </c>
      <c r="H585">
        <v>5.7999400000000003</v>
      </c>
      <c r="K585">
        <v>8.3199000000000001E-4</v>
      </c>
    </row>
    <row r="586" spans="1:11" hidden="1" x14ac:dyDescent="0.35">
      <c r="A586" t="str">
        <f>references_description!B$36</f>
        <v>MEY/WIL2008</v>
      </c>
      <c r="B586">
        <v>1</v>
      </c>
      <c r="C586">
        <v>45</v>
      </c>
      <c r="D586" t="str">
        <f>references!G$5</f>
        <v>SiO2(am)</v>
      </c>
      <c r="E586" t="str">
        <f>references_description!G$37</f>
        <v>KCl</v>
      </c>
      <c r="H586">
        <v>0</v>
      </c>
      <c r="K586">
        <v>2.7284100000000001E-3</v>
      </c>
    </row>
    <row r="587" spans="1:11" hidden="1" x14ac:dyDescent="0.35">
      <c r="A587" t="str">
        <f>references_description!B$36</f>
        <v>MEY/WIL2008</v>
      </c>
      <c r="B587">
        <v>2</v>
      </c>
      <c r="C587">
        <v>45</v>
      </c>
      <c r="D587" t="str">
        <f>references!G$5</f>
        <v>SiO2(am)</v>
      </c>
      <c r="E587" t="str">
        <f>references_description!G$37</f>
        <v>KCl</v>
      </c>
      <c r="H587">
        <v>0.71111000000000002</v>
      </c>
      <c r="K587">
        <v>2.50745E-3</v>
      </c>
    </row>
    <row r="588" spans="1:11" hidden="1" x14ac:dyDescent="0.35">
      <c r="A588" t="str">
        <f>references_description!B$36</f>
        <v>MEY/WIL2008</v>
      </c>
      <c r="B588">
        <v>3</v>
      </c>
      <c r="C588">
        <v>45</v>
      </c>
      <c r="D588" t="str">
        <f>references!G$5</f>
        <v>SiO2(am)</v>
      </c>
      <c r="E588" t="str">
        <f>references_description!G$37</f>
        <v>KCl</v>
      </c>
      <c r="H588">
        <v>1.5137</v>
      </c>
      <c r="K588">
        <v>2.3699099999999998E-3</v>
      </c>
    </row>
    <row r="589" spans="1:11" hidden="1" x14ac:dyDescent="0.35">
      <c r="A589" t="str">
        <f>references_description!B$36</f>
        <v>MEY/WIL2008</v>
      </c>
      <c r="B589">
        <v>4</v>
      </c>
      <c r="C589">
        <v>45</v>
      </c>
      <c r="D589" t="str">
        <f>references!G$5</f>
        <v>SiO2(am)</v>
      </c>
      <c r="E589" t="str">
        <f>references_description!G$37</f>
        <v>KCl</v>
      </c>
      <c r="H589">
        <v>2.3728500000000001</v>
      </c>
      <c r="K589">
        <v>2.22346E-3</v>
      </c>
    </row>
    <row r="590" spans="1:11" hidden="1" x14ac:dyDescent="0.35">
      <c r="A590" t="str">
        <f>references_description!B$36</f>
        <v>MEY/WIL2008</v>
      </c>
      <c r="B590">
        <v>5</v>
      </c>
      <c r="C590">
        <v>45</v>
      </c>
      <c r="D590" t="str">
        <f>references!G$5</f>
        <v>SiO2(am)</v>
      </c>
      <c r="E590" t="str">
        <f>references_description!G$37</f>
        <v>KCl</v>
      </c>
      <c r="H590">
        <v>3.3704800000000001</v>
      </c>
      <c r="K590">
        <v>1.9908E-3</v>
      </c>
    </row>
    <row r="591" spans="1:11" hidden="1" x14ac:dyDescent="0.35">
      <c r="A591" t="str">
        <f>references_description!B$36</f>
        <v>MEY/WIL2008</v>
      </c>
      <c r="B591">
        <v>6</v>
      </c>
      <c r="C591">
        <v>45</v>
      </c>
      <c r="D591" t="str">
        <f>references!G$5</f>
        <v>SiO2(am)</v>
      </c>
      <c r="E591" t="str">
        <f>references_description!G$37</f>
        <v>KCl</v>
      </c>
      <c r="H591">
        <v>4.4978199999999999</v>
      </c>
      <c r="K591">
        <v>1.84588E-3</v>
      </c>
    </row>
    <row r="598" spans="1:11" hidden="1" x14ac:dyDescent="0.35">
      <c r="A598" t="str">
        <f>references_description!B$36</f>
        <v>MEY/WIL2008</v>
      </c>
      <c r="B598">
        <v>1</v>
      </c>
      <c r="C598">
        <v>45</v>
      </c>
      <c r="D598" t="str">
        <f>references!G$5</f>
        <v>SiO2(am)</v>
      </c>
      <c r="E598" t="str">
        <f>references_description!G$39</f>
        <v>CaCl2</v>
      </c>
      <c r="H598">
        <v>0</v>
      </c>
      <c r="K598">
        <v>2.7284100000000001E-3</v>
      </c>
    </row>
    <row r="599" spans="1:11" hidden="1" x14ac:dyDescent="0.35">
      <c r="A599" t="str">
        <f>references_description!B$36</f>
        <v>MEY/WIL2008</v>
      </c>
      <c r="B599">
        <v>2</v>
      </c>
      <c r="C599">
        <v>45</v>
      </c>
      <c r="D599" t="str">
        <f>references!G$5</f>
        <v>SiO2(am)</v>
      </c>
      <c r="E599" t="str">
        <f>references_description!G$39</f>
        <v>CaCl2</v>
      </c>
      <c r="H599">
        <v>0.70594999999999997</v>
      </c>
      <c r="K599">
        <v>1.8043E-3</v>
      </c>
    </row>
    <row r="600" spans="1:11" hidden="1" x14ac:dyDescent="0.35">
      <c r="A600" t="str">
        <f>references_description!B$36</f>
        <v>MEY/WIL2008</v>
      </c>
      <c r="B600">
        <v>3</v>
      </c>
      <c r="C600">
        <v>45</v>
      </c>
      <c r="D600" t="str">
        <f>references!G$5</f>
        <v>SiO2(am)</v>
      </c>
      <c r="E600" t="str">
        <f>references_description!G$39</f>
        <v>CaCl2</v>
      </c>
      <c r="H600">
        <v>1.4897899999999999</v>
      </c>
      <c r="K600">
        <v>1.09143E-3</v>
      </c>
    </row>
    <row r="601" spans="1:11" hidden="1" x14ac:dyDescent="0.35">
      <c r="A601" t="str">
        <f>references_description!B$36</f>
        <v>MEY/WIL2008</v>
      </c>
      <c r="B601">
        <v>4</v>
      </c>
      <c r="C601">
        <v>45</v>
      </c>
      <c r="D601" t="str">
        <f>references!G$5</f>
        <v>SiO2(am)</v>
      </c>
      <c r="E601" t="str">
        <f>references_description!G$39</f>
        <v>CaCl2</v>
      </c>
      <c r="H601">
        <v>2.4828100000000002</v>
      </c>
      <c r="K601">
        <v>5.7978000000000001E-4</v>
      </c>
    </row>
    <row r="602" spans="1:11" hidden="1" x14ac:dyDescent="0.35">
      <c r="A602" t="str">
        <f>references_description!B$36</f>
        <v>MEY/WIL2008</v>
      </c>
      <c r="B602">
        <v>5</v>
      </c>
      <c r="C602">
        <v>45</v>
      </c>
      <c r="D602" t="str">
        <f>references!G$5</f>
        <v>SiO2(am)</v>
      </c>
      <c r="E602" t="str">
        <f>references_description!G$39</f>
        <v>CaCl2</v>
      </c>
      <c r="H602">
        <v>3.6602000000000001</v>
      </c>
      <c r="K602">
        <v>2.6248999999999999E-4</v>
      </c>
    </row>
    <row r="603" spans="1:11" hidden="1" x14ac:dyDescent="0.35">
      <c r="A603" t="str">
        <f>references_description!B$36</f>
        <v>MEY/WIL2008</v>
      </c>
      <c r="B603">
        <v>6</v>
      </c>
      <c r="C603">
        <v>45</v>
      </c>
      <c r="D603" t="str">
        <f>references!G$5</f>
        <v>SiO2(am)</v>
      </c>
      <c r="E603" t="str">
        <f>references_description!G$39</f>
        <v>CaCl2</v>
      </c>
      <c r="H603">
        <v>4.8000499999999997</v>
      </c>
      <c r="K603">
        <v>1.1369E-4</v>
      </c>
    </row>
    <row r="604" spans="1:11" hidden="1" x14ac:dyDescent="0.35">
      <c r="A604" t="str">
        <f>references_description!B$36</f>
        <v>MEY/WIL2008</v>
      </c>
      <c r="B604">
        <v>1</v>
      </c>
      <c r="C604">
        <v>45</v>
      </c>
      <c r="D604" t="str">
        <f>references!G$5</f>
        <v>SiO2(am)</v>
      </c>
      <c r="E604" t="str">
        <f>references_description!G$40</f>
        <v>Na2SO4</v>
      </c>
      <c r="H604">
        <v>0</v>
      </c>
      <c r="K604">
        <v>2.7284100000000001E-3</v>
      </c>
    </row>
    <row r="605" spans="1:11" hidden="1" x14ac:dyDescent="0.35">
      <c r="A605" t="str">
        <f>references_description!B$36</f>
        <v>MEY/WIL2008</v>
      </c>
      <c r="B605">
        <v>2</v>
      </c>
      <c r="C605">
        <v>45</v>
      </c>
      <c r="D605" t="str">
        <f>references!G$5</f>
        <v>SiO2(am)</v>
      </c>
      <c r="E605" t="str">
        <f>references_description!G$40</f>
        <v>Na2SO4</v>
      </c>
      <c r="H605">
        <v>0.29859999999999998</v>
      </c>
      <c r="K605">
        <v>2.7769800000000001E-3</v>
      </c>
    </row>
    <row r="606" spans="1:11" hidden="1" x14ac:dyDescent="0.35">
      <c r="A606" t="str">
        <f>references_description!B$36</f>
        <v>MEY/WIL2008</v>
      </c>
      <c r="B606">
        <v>3</v>
      </c>
      <c r="C606">
        <v>45</v>
      </c>
      <c r="D606" t="str">
        <f>references!G$5</f>
        <v>SiO2(am)</v>
      </c>
      <c r="E606" t="str">
        <f>references_description!G$40</f>
        <v>Na2SO4</v>
      </c>
      <c r="H606">
        <v>0.62402000000000002</v>
      </c>
      <c r="K606">
        <v>2.9753700000000002E-3</v>
      </c>
    </row>
    <row r="607" spans="1:11" hidden="1" x14ac:dyDescent="0.35">
      <c r="A607" t="str">
        <f>references_description!B$36</f>
        <v>MEY/WIL2008</v>
      </c>
      <c r="B607">
        <v>4</v>
      </c>
      <c r="C607">
        <v>45</v>
      </c>
      <c r="D607" t="str">
        <f>references!G$5</f>
        <v>SiO2(am)</v>
      </c>
      <c r="E607" t="str">
        <f>references_description!G$40</f>
        <v>Na2SO4</v>
      </c>
      <c r="H607">
        <v>0.98102999999999996</v>
      </c>
      <c r="K607">
        <v>2.6012399999999999E-3</v>
      </c>
    </row>
    <row r="608" spans="1:11" hidden="1" x14ac:dyDescent="0.35">
      <c r="A608" t="str">
        <f>references_description!B$36</f>
        <v>MEY/WIL2008</v>
      </c>
      <c r="B608">
        <v>5</v>
      </c>
      <c r="C608">
        <v>45</v>
      </c>
      <c r="D608" t="str">
        <f>references!G$5</f>
        <v>SiO2(am)</v>
      </c>
      <c r="E608" t="str">
        <f>references_description!G$40</f>
        <v>Na2SO4</v>
      </c>
      <c r="H608">
        <v>1.3625799999999999</v>
      </c>
      <c r="K608">
        <v>2.4988100000000002E-3</v>
      </c>
    </row>
    <row r="609" spans="1:11" hidden="1" x14ac:dyDescent="0.35">
      <c r="A609" t="str">
        <f>references_description!B$36</f>
        <v>MEY/WIL2008</v>
      </c>
      <c r="B609">
        <v>6</v>
      </c>
      <c r="C609">
        <v>45</v>
      </c>
      <c r="D609" t="str">
        <f>references!G$5</f>
        <v>SiO2(am)</v>
      </c>
      <c r="E609" t="str">
        <f>references_description!G$40</f>
        <v>Na2SO4</v>
      </c>
      <c r="H609">
        <v>1.79895</v>
      </c>
      <c r="K609">
        <v>2.3564900000000001E-3</v>
      </c>
    </row>
    <row r="610" spans="1:11" hidden="1" x14ac:dyDescent="0.35">
      <c r="A610" t="str">
        <f>references_description!B$36</f>
        <v>MEY/WIL2008</v>
      </c>
      <c r="B610">
        <v>1</v>
      </c>
      <c r="C610">
        <v>45</v>
      </c>
      <c r="D610" t="str">
        <f>references!G$5</f>
        <v>SiO2(am)</v>
      </c>
      <c r="E610" t="str">
        <f>references_description!G$41</f>
        <v>K2SO4</v>
      </c>
      <c r="H610">
        <v>0</v>
      </c>
      <c r="K610">
        <v>2.7284100000000001E-3</v>
      </c>
    </row>
    <row r="611" spans="1:11" hidden="1" x14ac:dyDescent="0.35">
      <c r="A611" t="str">
        <f>references_description!B$36</f>
        <v>MEY/WIL2008</v>
      </c>
      <c r="B611">
        <v>2</v>
      </c>
      <c r="C611">
        <v>45</v>
      </c>
      <c r="D611" t="str">
        <f>references!G$5</f>
        <v>SiO2(am)</v>
      </c>
      <c r="E611" t="str">
        <f>references_description!G$41</f>
        <v>K2SO4</v>
      </c>
      <c r="H611">
        <v>0.12792000000000001</v>
      </c>
      <c r="K611">
        <v>2.8160699999999999E-3</v>
      </c>
    </row>
    <row r="612" spans="1:11" hidden="1" x14ac:dyDescent="0.35">
      <c r="A612" t="str">
        <f>references_description!B$36</f>
        <v>MEY/WIL2008</v>
      </c>
      <c r="B612">
        <v>3</v>
      </c>
      <c r="C612">
        <v>45</v>
      </c>
      <c r="D612" t="str">
        <f>references!G$5</f>
        <v>SiO2(am)</v>
      </c>
      <c r="E612" t="str">
        <f>references_description!G$41</f>
        <v>K2SO4</v>
      </c>
      <c r="H612">
        <v>0.25982</v>
      </c>
      <c r="K612">
        <v>2.8342699999999998E-3</v>
      </c>
    </row>
    <row r="613" spans="1:11" hidden="1" x14ac:dyDescent="0.35">
      <c r="A613" t="str">
        <f>references_description!B$36</f>
        <v>MEY/WIL2008</v>
      </c>
      <c r="B613">
        <v>4</v>
      </c>
      <c r="C613">
        <v>45</v>
      </c>
      <c r="D613" t="str">
        <f>references!G$5</f>
        <v>SiO2(am)</v>
      </c>
      <c r="E613" t="str">
        <f>references_description!G$41</f>
        <v>K2SO4</v>
      </c>
      <c r="H613">
        <v>0.39981</v>
      </c>
      <c r="K613">
        <v>2.9296499999999998E-3</v>
      </c>
    </row>
    <row r="614" spans="1:11" hidden="1" x14ac:dyDescent="0.35">
      <c r="A614" t="str">
        <f>references_description!B$36</f>
        <v>MEY/WIL2008</v>
      </c>
      <c r="B614">
        <v>5</v>
      </c>
      <c r="C614">
        <v>45</v>
      </c>
      <c r="D614" t="str">
        <f>references!G$5</f>
        <v>SiO2(am)</v>
      </c>
      <c r="E614" t="str">
        <f>references_description!G$41</f>
        <v>K2SO4</v>
      </c>
      <c r="H614">
        <v>0.54532999999999998</v>
      </c>
      <c r="K614">
        <v>2.9635799999999999E-3</v>
      </c>
    </row>
    <row r="615" spans="1:11" hidden="1" x14ac:dyDescent="0.35">
      <c r="A615" t="str">
        <f>references_description!B$36</f>
        <v>MEY/WIL2008</v>
      </c>
      <c r="B615">
        <v>6</v>
      </c>
      <c r="C615">
        <v>45</v>
      </c>
      <c r="D615" t="str">
        <f>references!G$5</f>
        <v>SiO2(am)</v>
      </c>
      <c r="E615" t="str">
        <f>references_description!G$41</f>
        <v>K2SO4</v>
      </c>
      <c r="H615">
        <v>0.69962999999999997</v>
      </c>
      <c r="K615">
        <v>3.0421900000000002E-3</v>
      </c>
    </row>
    <row r="616" spans="1:11" hidden="1" x14ac:dyDescent="0.35">
      <c r="A616" t="str">
        <f>references_description!B$36</f>
        <v>MEY/WIL2008</v>
      </c>
      <c r="B616">
        <v>1</v>
      </c>
      <c r="C616">
        <v>65</v>
      </c>
      <c r="D616" t="str">
        <f>references!G$5</f>
        <v>SiO2(am)</v>
      </c>
      <c r="E616" t="str">
        <f>references_description!G$36</f>
        <v>NaCl</v>
      </c>
      <c r="H616">
        <v>0</v>
      </c>
      <c r="K616">
        <v>3.6870100000000001E-3</v>
      </c>
    </row>
    <row r="617" spans="1:11" hidden="1" x14ac:dyDescent="0.35">
      <c r="A617" t="str">
        <f>references_description!B$36</f>
        <v>MEY/WIL2008</v>
      </c>
      <c r="B617">
        <v>2</v>
      </c>
      <c r="C617">
        <v>65</v>
      </c>
      <c r="D617" t="str">
        <f>references!G$5</f>
        <v>SiO2(am)</v>
      </c>
      <c r="E617" t="str">
        <f>references_description!G$36</f>
        <v>NaCl</v>
      </c>
      <c r="H617">
        <v>0.95137000000000005</v>
      </c>
      <c r="K617">
        <v>3.0078399999999999E-3</v>
      </c>
    </row>
    <row r="618" spans="1:11" hidden="1" x14ac:dyDescent="0.35">
      <c r="A618" t="str">
        <f>references_description!B$36</f>
        <v>MEY/WIL2008</v>
      </c>
      <c r="B618">
        <v>3</v>
      </c>
      <c r="C618">
        <v>65</v>
      </c>
      <c r="D618" t="str">
        <f>references!G$5</f>
        <v>SiO2(am)</v>
      </c>
      <c r="E618" t="str">
        <f>references_description!G$36</f>
        <v>NaCl</v>
      </c>
      <c r="H618">
        <v>2.0042900000000001</v>
      </c>
      <c r="K618">
        <v>2.4736099999999998E-3</v>
      </c>
    </row>
    <row r="619" spans="1:11" hidden="1" x14ac:dyDescent="0.35">
      <c r="A619" t="str">
        <f>references_description!B$36</f>
        <v>MEY/WIL2008</v>
      </c>
      <c r="B619">
        <v>4</v>
      </c>
      <c r="C619">
        <v>65</v>
      </c>
      <c r="D619" t="str">
        <f>references!G$5</f>
        <v>SiO2(am)</v>
      </c>
      <c r="E619" t="str">
        <f>references_description!G$36</f>
        <v>NaCl</v>
      </c>
      <c r="H619">
        <v>3.1908500000000002</v>
      </c>
      <c r="K619">
        <v>1.9680700000000001E-3</v>
      </c>
    </row>
    <row r="620" spans="1:11" hidden="1" x14ac:dyDescent="0.35">
      <c r="A620" t="str">
        <f>references_description!B$36</f>
        <v>MEY/WIL2008</v>
      </c>
      <c r="B620">
        <v>5</v>
      </c>
      <c r="C620">
        <v>65</v>
      </c>
      <c r="D620" t="str">
        <f>references!G$5</f>
        <v>SiO2(am)</v>
      </c>
      <c r="E620" t="str">
        <f>references_description!G$36</f>
        <v>NaCl</v>
      </c>
      <c r="H620">
        <v>4.53261</v>
      </c>
      <c r="K620">
        <v>1.5438100000000001E-3</v>
      </c>
    </row>
    <row r="621" spans="1:11" hidden="1" x14ac:dyDescent="0.35">
      <c r="A621" t="str">
        <f>references_description!B$36</f>
        <v>MEY/WIL2008</v>
      </c>
      <c r="B621">
        <v>6</v>
      </c>
      <c r="C621">
        <v>65</v>
      </c>
      <c r="D621" t="str">
        <f>references!G$5</f>
        <v>SiO2(am)</v>
      </c>
      <c r="E621" t="str">
        <f>references_description!G$36</f>
        <v>NaCl</v>
      </c>
      <c r="H621">
        <v>5.7999400000000003</v>
      </c>
      <c r="K621">
        <v>1.2486800000000001E-3</v>
      </c>
    </row>
    <row r="622" spans="1:11" hidden="1" x14ac:dyDescent="0.35">
      <c r="A622" t="str">
        <f>references_description!B$36</f>
        <v>MEY/WIL2008</v>
      </c>
      <c r="B622">
        <v>1</v>
      </c>
      <c r="C622">
        <v>65</v>
      </c>
      <c r="D622" t="str">
        <f>references!G$5</f>
        <v>SiO2(am)</v>
      </c>
      <c r="E622" t="str">
        <f>references_description!G$37</f>
        <v>KCl</v>
      </c>
      <c r="H622">
        <v>0</v>
      </c>
      <c r="K622">
        <v>3.6870100000000001E-3</v>
      </c>
    </row>
    <row r="623" spans="1:11" hidden="1" x14ac:dyDescent="0.35">
      <c r="A623" t="str">
        <f>references_description!B$36</f>
        <v>MEY/WIL2008</v>
      </c>
      <c r="B623">
        <v>2</v>
      </c>
      <c r="C623">
        <v>65</v>
      </c>
      <c r="D623" t="str">
        <f>references!G$5</f>
        <v>SiO2(am)</v>
      </c>
      <c r="E623" t="str">
        <f>references_description!G$37</f>
        <v>KCl</v>
      </c>
      <c r="H623">
        <v>0.70694999999999997</v>
      </c>
      <c r="K623">
        <v>3.54601E-3</v>
      </c>
    </row>
    <row r="624" spans="1:11" hidden="1" x14ac:dyDescent="0.35">
      <c r="A624" t="str">
        <f>references_description!B$36</f>
        <v>MEY/WIL2008</v>
      </c>
      <c r="B624">
        <v>3</v>
      </c>
      <c r="C624">
        <v>65</v>
      </c>
      <c r="D624" t="str">
        <f>references!G$5</f>
        <v>SiO2(am)</v>
      </c>
      <c r="E624" t="str">
        <f>references_description!G$37</f>
        <v>KCl</v>
      </c>
      <c r="H624">
        <v>1.4971699999999999</v>
      </c>
      <c r="K624">
        <v>3.5087E-3</v>
      </c>
    </row>
    <row r="625" spans="1:11" hidden="1" x14ac:dyDescent="0.35">
      <c r="A625" t="str">
        <f>references_description!B$36</f>
        <v>MEY/WIL2008</v>
      </c>
      <c r="B625">
        <v>4</v>
      </c>
      <c r="C625">
        <v>65</v>
      </c>
      <c r="D625" t="str">
        <f>references!G$5</f>
        <v>SiO2(am)</v>
      </c>
      <c r="E625" t="str">
        <f>references_description!G$37</f>
        <v>KCl</v>
      </c>
      <c r="H625">
        <v>3.3646799999999999</v>
      </c>
      <c r="K625">
        <v>2.9956599999999998E-3</v>
      </c>
    </row>
    <row r="626" spans="1:11" hidden="1" x14ac:dyDescent="0.35">
      <c r="A626" t="str">
        <f>references_description!B$36</f>
        <v>MEY/WIL2008</v>
      </c>
      <c r="B626">
        <v>5</v>
      </c>
      <c r="C626">
        <v>65</v>
      </c>
      <c r="D626" t="str">
        <f>references!G$5</f>
        <v>SiO2(am)</v>
      </c>
      <c r="E626" t="str">
        <f>references_description!G$37</f>
        <v>KCl</v>
      </c>
      <c r="H626">
        <v>3.4356499999999999</v>
      </c>
      <c r="K626">
        <v>3.53865E-3</v>
      </c>
    </row>
    <row r="627" spans="1:11" hidden="1" x14ac:dyDescent="0.35">
      <c r="A627" t="str">
        <f>references_description!B$36</f>
        <v>MEY/WIL2008</v>
      </c>
      <c r="B627">
        <v>6</v>
      </c>
      <c r="C627">
        <v>65</v>
      </c>
      <c r="D627" t="str">
        <f>references!G$5</f>
        <v>SiO2(am)</v>
      </c>
      <c r="E627" t="str">
        <f>references_description!G$37</f>
        <v>KCl</v>
      </c>
      <c r="H627">
        <v>4.4978199999999999</v>
      </c>
      <c r="K627">
        <v>2.7453600000000001E-3</v>
      </c>
    </row>
    <row r="634" spans="1:11" hidden="1" x14ac:dyDescent="0.35">
      <c r="A634" t="str">
        <f>references_description!B$36</f>
        <v>MEY/WIL2008</v>
      </c>
      <c r="B634">
        <v>1</v>
      </c>
      <c r="C634">
        <v>65</v>
      </c>
      <c r="D634" t="str">
        <f>references!G$5</f>
        <v>SiO2(am)</v>
      </c>
      <c r="E634" t="str">
        <f>references_description!G$39</f>
        <v>CaCl2</v>
      </c>
      <c r="H634">
        <v>0</v>
      </c>
      <c r="K634">
        <v>3.6870100000000001E-3</v>
      </c>
    </row>
    <row r="635" spans="1:11" hidden="1" x14ac:dyDescent="0.35">
      <c r="A635" t="str">
        <f>references_description!B$36</f>
        <v>MEY/WIL2008</v>
      </c>
      <c r="B635">
        <v>2</v>
      </c>
      <c r="C635">
        <v>65</v>
      </c>
      <c r="D635" t="str">
        <f>references!G$5</f>
        <v>SiO2(am)</v>
      </c>
      <c r="E635" t="str">
        <f>references_description!G$39</f>
        <v>CaCl2</v>
      </c>
      <c r="H635">
        <v>0.70515000000000005</v>
      </c>
      <c r="K635">
        <v>2.37769E-3</v>
      </c>
    </row>
    <row r="636" spans="1:11" hidden="1" x14ac:dyDescent="0.35">
      <c r="A636" t="str">
        <f>references_description!B$36</f>
        <v>MEY/WIL2008</v>
      </c>
      <c r="B636">
        <v>3</v>
      </c>
      <c r="C636">
        <v>65</v>
      </c>
      <c r="D636" t="str">
        <f>references!G$5</f>
        <v>SiO2(am)</v>
      </c>
      <c r="E636" t="str">
        <f>references_description!G$39</f>
        <v>CaCl2</v>
      </c>
      <c r="H636">
        <v>1.5284899999999999</v>
      </c>
      <c r="K636">
        <v>1.45477E-3</v>
      </c>
    </row>
    <row r="637" spans="1:11" hidden="1" x14ac:dyDescent="0.35">
      <c r="A637" t="str">
        <f>references_description!B$36</f>
        <v>MEY/WIL2008</v>
      </c>
      <c r="B637">
        <v>4</v>
      </c>
      <c r="C637">
        <v>65</v>
      </c>
      <c r="D637" t="str">
        <f>references!G$5</f>
        <v>SiO2(am)</v>
      </c>
      <c r="E637" t="str">
        <f>references_description!G$39</f>
        <v>CaCl2</v>
      </c>
      <c r="H637">
        <v>2.5020500000000001</v>
      </c>
      <c r="K637">
        <v>6.9300000000000004E-4</v>
      </c>
    </row>
    <row r="638" spans="1:11" hidden="1" x14ac:dyDescent="0.35">
      <c r="A638" t="str">
        <f>references_description!B$36</f>
        <v>MEY/WIL2008</v>
      </c>
      <c r="B638">
        <v>5</v>
      </c>
      <c r="C638">
        <v>65</v>
      </c>
      <c r="D638" t="str">
        <f>references!G$5</f>
        <v>SiO2(am)</v>
      </c>
      <c r="E638" t="str">
        <f>references_description!G$39</f>
        <v>CaCl2</v>
      </c>
      <c r="H638">
        <v>3.6772399999999998</v>
      </c>
      <c r="K638">
        <v>3.5604000000000001E-4</v>
      </c>
    </row>
    <row r="639" spans="1:11" hidden="1" x14ac:dyDescent="0.35">
      <c r="A639" t="str">
        <f>references_description!B$36</f>
        <v>MEY/WIL2008</v>
      </c>
      <c r="B639">
        <v>6</v>
      </c>
      <c r="C639">
        <v>65</v>
      </c>
      <c r="D639" t="str">
        <f>references!G$5</f>
        <v>SiO2(am)</v>
      </c>
      <c r="E639" t="str">
        <f>references_description!G$39</f>
        <v>CaCl2</v>
      </c>
      <c r="H639">
        <v>4.8000499999999997</v>
      </c>
      <c r="K639">
        <v>1.4255E-4</v>
      </c>
    </row>
    <row r="640" spans="1:11" hidden="1" x14ac:dyDescent="0.35">
      <c r="A640" t="str">
        <f>references_description!B$36</f>
        <v>MEY/WIL2008</v>
      </c>
      <c r="B640">
        <v>1</v>
      </c>
      <c r="C640">
        <v>65</v>
      </c>
      <c r="D640" t="str">
        <f>references!G$5</f>
        <v>SiO2(am)</v>
      </c>
      <c r="E640" t="str">
        <f>references_description!G$40</f>
        <v>Na2SO4</v>
      </c>
      <c r="H640">
        <v>0</v>
      </c>
      <c r="K640">
        <v>3.6870100000000001E-3</v>
      </c>
    </row>
    <row r="641" spans="1:11" hidden="1" x14ac:dyDescent="0.35">
      <c r="A641" t="str">
        <f>references_description!B$36</f>
        <v>MEY/WIL2008</v>
      </c>
      <c r="B641">
        <v>2</v>
      </c>
      <c r="C641">
        <v>65</v>
      </c>
      <c r="D641" t="str">
        <f>references!G$5</f>
        <v>SiO2(am)</v>
      </c>
      <c r="E641" t="str">
        <f>references_description!G$40</f>
        <v>Na2SO4</v>
      </c>
      <c r="H641">
        <v>0.29977999999999999</v>
      </c>
      <c r="K641">
        <v>3.3654100000000001E-3</v>
      </c>
    </row>
    <row r="642" spans="1:11" hidden="1" x14ac:dyDescent="0.35">
      <c r="A642" t="str">
        <f>references_description!B$36</f>
        <v>MEY/WIL2008</v>
      </c>
      <c r="B642">
        <v>3</v>
      </c>
      <c r="C642">
        <v>65</v>
      </c>
      <c r="D642" t="str">
        <f>references!G$5</f>
        <v>SiO2(am)</v>
      </c>
      <c r="E642" t="str">
        <f>references_description!G$40</f>
        <v>Na2SO4</v>
      </c>
      <c r="H642">
        <v>0.63012000000000001</v>
      </c>
      <c r="K642">
        <v>3.4317900000000001E-3</v>
      </c>
    </row>
    <row r="643" spans="1:11" hidden="1" x14ac:dyDescent="0.35">
      <c r="A643" t="str">
        <f>references_description!B$36</f>
        <v>MEY/WIL2008</v>
      </c>
      <c r="B643">
        <v>4</v>
      </c>
      <c r="C643">
        <v>65</v>
      </c>
      <c r="D643" t="str">
        <f>references!G$5</f>
        <v>SiO2(am)</v>
      </c>
      <c r="E643" t="str">
        <f>references_description!G$40</f>
        <v>Na2SO4</v>
      </c>
      <c r="H643">
        <v>0.97772000000000003</v>
      </c>
      <c r="K643">
        <v>3.38609E-3</v>
      </c>
    </row>
    <row r="644" spans="1:11" hidden="1" x14ac:dyDescent="0.35">
      <c r="A644" t="str">
        <f>references_description!B$36</f>
        <v>MEY/WIL2008</v>
      </c>
      <c r="B644">
        <v>5</v>
      </c>
      <c r="C644">
        <v>65</v>
      </c>
      <c r="D644" t="str">
        <f>references!G$5</f>
        <v>SiO2(am)</v>
      </c>
      <c r="E644" t="str">
        <f>references_description!G$40</f>
        <v>Na2SO4</v>
      </c>
      <c r="H644">
        <v>1.3592</v>
      </c>
      <c r="K644">
        <v>3.2204400000000002E-3</v>
      </c>
    </row>
    <row r="645" spans="1:11" hidden="1" x14ac:dyDescent="0.35">
      <c r="A645" t="str">
        <f>references_description!B$36</f>
        <v>MEY/WIL2008</v>
      </c>
      <c r="B645">
        <v>6</v>
      </c>
      <c r="C645">
        <v>65</v>
      </c>
      <c r="D645" t="str">
        <f>references!G$5</f>
        <v>SiO2(am)</v>
      </c>
      <c r="E645" t="str">
        <f>references_description!G$40</f>
        <v>Na2SO4</v>
      </c>
      <c r="H645">
        <v>1.79895</v>
      </c>
      <c r="K645">
        <v>3.1276099999999999E-3</v>
      </c>
    </row>
    <row r="646" spans="1:11" hidden="1" x14ac:dyDescent="0.35">
      <c r="A646" t="str">
        <f>references_description!B$36</f>
        <v>MEY/WIL2008</v>
      </c>
      <c r="B646">
        <v>1</v>
      </c>
      <c r="C646">
        <v>65</v>
      </c>
      <c r="D646" t="str">
        <f>references!G$5</f>
        <v>SiO2(am)</v>
      </c>
      <c r="E646" t="str">
        <f>references_description!G$41</f>
        <v>K2SO4</v>
      </c>
      <c r="H646">
        <v>0</v>
      </c>
      <c r="K646">
        <v>3.6870100000000001E-3</v>
      </c>
    </row>
    <row r="647" spans="1:11" hidden="1" x14ac:dyDescent="0.35">
      <c r="A647" t="str">
        <f>references_description!B$36</f>
        <v>MEY/WIL2008</v>
      </c>
      <c r="B647">
        <v>2</v>
      </c>
      <c r="C647">
        <v>65</v>
      </c>
      <c r="D647" t="str">
        <f>references!G$5</f>
        <v>SiO2(am)</v>
      </c>
      <c r="E647" t="str">
        <f>references_description!G$41</f>
        <v>K2SO4</v>
      </c>
      <c r="H647">
        <v>0.12814999999999999</v>
      </c>
      <c r="K647">
        <v>3.7940169999999998E-3</v>
      </c>
    </row>
    <row r="648" spans="1:11" hidden="1" x14ac:dyDescent="0.35">
      <c r="A648" t="str">
        <f>references_description!B$36</f>
        <v>MEY/WIL2008</v>
      </c>
      <c r="B648">
        <v>3</v>
      </c>
      <c r="C648">
        <v>65</v>
      </c>
      <c r="D648" t="str">
        <f>references!G$5</f>
        <v>SiO2(am)</v>
      </c>
      <c r="E648" t="str">
        <f>references_description!G$41</f>
        <v>K2SO4</v>
      </c>
      <c r="H648">
        <v>0.26057999999999998</v>
      </c>
      <c r="K648">
        <v>3.90522E-3</v>
      </c>
    </row>
    <row r="649" spans="1:11" hidden="1" x14ac:dyDescent="0.35">
      <c r="A649" t="str">
        <f>references_description!B$36</f>
        <v>MEY/WIL2008</v>
      </c>
      <c r="B649">
        <v>4</v>
      </c>
      <c r="C649">
        <v>65</v>
      </c>
      <c r="D649" t="str">
        <f>references!G$5</f>
        <v>SiO2(am)</v>
      </c>
      <c r="E649" t="str">
        <f>references_description!G$41</f>
        <v>K2SO4</v>
      </c>
      <c r="H649">
        <v>0.39387</v>
      </c>
      <c r="K649">
        <v>4.0146899999999996E-3</v>
      </c>
    </row>
    <row r="650" spans="1:11" hidden="1" x14ac:dyDescent="0.35">
      <c r="A650" t="str">
        <f>references_description!B$36</f>
        <v>MEY/WIL2008</v>
      </c>
      <c r="B650">
        <v>5</v>
      </c>
      <c r="C650">
        <v>65</v>
      </c>
      <c r="D650" t="str">
        <f>references!G$5</f>
        <v>SiO2(am)</v>
      </c>
      <c r="E650" t="str">
        <f>references_description!G$41</f>
        <v>K2SO4</v>
      </c>
      <c r="H650">
        <v>0.54420000000000002</v>
      </c>
      <c r="K650">
        <v>4.2575900000000003E-3</v>
      </c>
    </row>
    <row r="651" spans="1:11" hidden="1" x14ac:dyDescent="0.35">
      <c r="A651" t="str">
        <f>references_description!B$36</f>
        <v>MEY/WIL2008</v>
      </c>
      <c r="B651">
        <v>6</v>
      </c>
      <c r="C651">
        <v>65</v>
      </c>
      <c r="D651" t="str">
        <f>references!G$5</f>
        <v>SiO2(am)</v>
      </c>
      <c r="E651" t="str">
        <f>references_description!G$41</f>
        <v>K2SO4</v>
      </c>
      <c r="H651">
        <v>0.69962000000000002</v>
      </c>
      <c r="K651">
        <v>4.2189000000000003E-3</v>
      </c>
    </row>
    <row r="652" spans="1:11" hidden="1" x14ac:dyDescent="0.35">
      <c r="A652" t="str">
        <f>references_description!B$36</f>
        <v>MEY/WIL2008</v>
      </c>
      <c r="B652">
        <v>1</v>
      </c>
      <c r="C652">
        <v>85</v>
      </c>
      <c r="D652" t="str">
        <f>references!G$5</f>
        <v>SiO2(am)</v>
      </c>
      <c r="E652" t="str">
        <f>references_description!G$36</f>
        <v>NaCl</v>
      </c>
      <c r="H652">
        <v>0</v>
      </c>
      <c r="K652">
        <v>4.9034400000000002E-3</v>
      </c>
    </row>
    <row r="653" spans="1:11" hidden="1" x14ac:dyDescent="0.35">
      <c r="A653" t="str">
        <f>references_description!B$36</f>
        <v>MEY/WIL2008</v>
      </c>
      <c r="B653">
        <v>2</v>
      </c>
      <c r="C653">
        <v>85</v>
      </c>
      <c r="D653" t="str">
        <f>references!G$5</f>
        <v>SiO2(am)</v>
      </c>
      <c r="E653" t="str">
        <f>references_description!G$36</f>
        <v>NaCl</v>
      </c>
      <c r="H653">
        <v>0.94891999999999999</v>
      </c>
      <c r="K653">
        <v>3.9510300000000003E-3</v>
      </c>
    </row>
    <row r="654" spans="1:11" hidden="1" x14ac:dyDescent="0.35">
      <c r="A654" t="str">
        <f>references_description!B$36</f>
        <v>MEY/WIL2008</v>
      </c>
      <c r="B654">
        <v>3</v>
      </c>
      <c r="C654">
        <v>85</v>
      </c>
      <c r="D654" t="str">
        <f>references!G$5</f>
        <v>SiO2(am)</v>
      </c>
      <c r="E654" t="str">
        <f>references_description!G$36</f>
        <v>NaCl</v>
      </c>
      <c r="H654">
        <v>1.9753000000000001</v>
      </c>
      <c r="K654">
        <v>3.3219500000000002E-3</v>
      </c>
    </row>
    <row r="655" spans="1:11" hidden="1" x14ac:dyDescent="0.35">
      <c r="A655" t="str">
        <f>references_description!B$36</f>
        <v>MEY/WIL2008</v>
      </c>
      <c r="B655">
        <v>4</v>
      </c>
      <c r="C655">
        <v>85</v>
      </c>
      <c r="D655" t="str">
        <f>references!G$5</f>
        <v>SiO2(am)</v>
      </c>
      <c r="E655" t="str">
        <f>references_description!G$36</f>
        <v>NaCl</v>
      </c>
      <c r="H655">
        <v>3.1902900000000001</v>
      </c>
      <c r="K655">
        <v>2.5904399999999998E-3</v>
      </c>
    </row>
    <row r="656" spans="1:11" hidden="1" x14ac:dyDescent="0.35">
      <c r="A656" t="str">
        <f>references_description!B$36</f>
        <v>MEY/WIL2008</v>
      </c>
      <c r="B656">
        <v>5</v>
      </c>
      <c r="C656">
        <v>85</v>
      </c>
      <c r="D656" t="str">
        <f>references!G$5</f>
        <v>SiO2(am)</v>
      </c>
      <c r="E656" t="str">
        <f>references_description!G$36</f>
        <v>NaCl</v>
      </c>
      <c r="H656">
        <v>4.5359800000000003</v>
      </c>
      <c r="K656">
        <v>2.0614399999999999E-3</v>
      </c>
    </row>
    <row r="657" spans="1:11" hidden="1" x14ac:dyDescent="0.35">
      <c r="A657" t="str">
        <f>references_description!B$36</f>
        <v>MEY/WIL2008</v>
      </c>
      <c r="B657">
        <v>6</v>
      </c>
      <c r="C657">
        <v>85</v>
      </c>
      <c r="D657" t="str">
        <f>references!G$5</f>
        <v>SiO2(am)</v>
      </c>
      <c r="E657" t="str">
        <f>references_description!G$36</f>
        <v>NaCl</v>
      </c>
      <c r="H657">
        <v>5.7999400000000003</v>
      </c>
      <c r="K657">
        <v>1.6231500000000001E-3</v>
      </c>
    </row>
    <row r="658" spans="1:11" hidden="1" x14ac:dyDescent="0.35">
      <c r="A658" t="str">
        <f>references_description!B$36</f>
        <v>MEY/WIL2008</v>
      </c>
      <c r="B658">
        <v>1</v>
      </c>
      <c r="C658">
        <v>85</v>
      </c>
      <c r="D658" t="str">
        <f>references!G$5</f>
        <v>SiO2(am)</v>
      </c>
      <c r="E658" t="str">
        <f>references_description!G$37</f>
        <v>KCl</v>
      </c>
      <c r="H658">
        <v>0</v>
      </c>
      <c r="K658">
        <v>4.9034400000000002E-3</v>
      </c>
    </row>
    <row r="659" spans="1:11" hidden="1" x14ac:dyDescent="0.35">
      <c r="A659" t="str">
        <f>references_description!B$36</f>
        <v>MEY/WIL2008</v>
      </c>
      <c r="B659">
        <v>2</v>
      </c>
      <c r="C659">
        <v>85</v>
      </c>
      <c r="D659" t="str">
        <f>references!G$5</f>
        <v>SiO2(am)</v>
      </c>
      <c r="E659" t="str">
        <f>references_description!G$37</f>
        <v>KCl</v>
      </c>
      <c r="H659">
        <v>0.64705999999999997</v>
      </c>
      <c r="K659">
        <v>4.5508199999999997E-3</v>
      </c>
    </row>
    <row r="660" spans="1:11" hidden="1" x14ac:dyDescent="0.35">
      <c r="A660" t="str">
        <f>references_description!B$36</f>
        <v>MEY/WIL2008</v>
      </c>
      <c r="B660">
        <v>3</v>
      </c>
      <c r="C660">
        <v>85</v>
      </c>
      <c r="D660" t="str">
        <f>references!G$5</f>
        <v>SiO2(am)</v>
      </c>
      <c r="E660" t="str">
        <f>references_description!G$37</f>
        <v>KCl</v>
      </c>
      <c r="H660">
        <v>1.4748399999999999</v>
      </c>
      <c r="K660">
        <v>4.2300699999999998E-3</v>
      </c>
    </row>
    <row r="661" spans="1:11" hidden="1" x14ac:dyDescent="0.35">
      <c r="A661" t="str">
        <f>references_description!B$36</f>
        <v>MEY/WIL2008</v>
      </c>
      <c r="B661">
        <v>4</v>
      </c>
      <c r="C661">
        <v>85</v>
      </c>
      <c r="D661" t="str">
        <f>references!G$5</f>
        <v>SiO2(am)</v>
      </c>
      <c r="E661" t="str">
        <f>references_description!G$37</f>
        <v>KCl</v>
      </c>
      <c r="H661">
        <v>2.3764599999999998</v>
      </c>
      <c r="K661">
        <v>3.8292000000000001E-3</v>
      </c>
    </row>
    <row r="662" spans="1:11" hidden="1" x14ac:dyDescent="0.35">
      <c r="A662" t="str">
        <f>references_description!B$36</f>
        <v>MEY/WIL2008</v>
      </c>
      <c r="B662">
        <v>5</v>
      </c>
      <c r="C662">
        <v>85</v>
      </c>
      <c r="D662" t="str">
        <f>references!G$5</f>
        <v>SiO2(am)</v>
      </c>
      <c r="E662" t="str">
        <f>references_description!G$37</f>
        <v>KCl</v>
      </c>
      <c r="H662">
        <v>3.3732500000000001</v>
      </c>
      <c r="K662">
        <v>3.5336399999999998E-3</v>
      </c>
    </row>
    <row r="663" spans="1:11" hidden="1" x14ac:dyDescent="0.35">
      <c r="A663" t="str">
        <f>references_description!B$36</f>
        <v>MEY/WIL2008</v>
      </c>
      <c r="B663">
        <v>6</v>
      </c>
      <c r="C663">
        <v>85</v>
      </c>
      <c r="D663" t="str">
        <f>references!G$5</f>
        <v>SiO2(am)</v>
      </c>
      <c r="E663" t="str">
        <f>references_description!G$37</f>
        <v>KCl</v>
      </c>
      <c r="H663">
        <v>4.4978199999999999</v>
      </c>
      <c r="K663">
        <v>3.3698000000000001E-3</v>
      </c>
    </row>
    <row r="670" spans="1:11" hidden="1" x14ac:dyDescent="0.35">
      <c r="A670" t="str">
        <f>references_description!B$36</f>
        <v>MEY/WIL2008</v>
      </c>
      <c r="B670">
        <v>1</v>
      </c>
      <c r="C670">
        <v>85</v>
      </c>
      <c r="D670" t="str">
        <f>references!G$5</f>
        <v>SiO2(am)</v>
      </c>
      <c r="E670" t="str">
        <f>references_description!G$39</f>
        <v>CaCl2</v>
      </c>
      <c r="H670">
        <v>0</v>
      </c>
      <c r="K670">
        <v>4.9034400000000002E-3</v>
      </c>
    </row>
    <row r="671" spans="1:11" hidden="1" x14ac:dyDescent="0.35">
      <c r="A671" t="str">
        <f>references_description!B$36</f>
        <v>MEY/WIL2008</v>
      </c>
      <c r="B671">
        <v>2</v>
      </c>
      <c r="C671">
        <v>85</v>
      </c>
      <c r="D671" t="str">
        <f>references!G$5</f>
        <v>SiO2(am)</v>
      </c>
      <c r="E671" t="str">
        <f>references_description!G$39</f>
        <v>CaCl2</v>
      </c>
      <c r="H671">
        <v>0.70965999999999996</v>
      </c>
      <c r="K671">
        <v>3.3348900000000001E-3</v>
      </c>
    </row>
    <row r="672" spans="1:11" hidden="1" x14ac:dyDescent="0.35">
      <c r="A672" t="str">
        <f>references_description!B$36</f>
        <v>MEY/WIL2008</v>
      </c>
      <c r="B672">
        <v>3</v>
      </c>
      <c r="C672">
        <v>85</v>
      </c>
      <c r="D672" t="str">
        <f>references!G$5</f>
        <v>SiO2(am)</v>
      </c>
      <c r="E672" t="str">
        <f>references_description!G$39</f>
        <v>CaCl2</v>
      </c>
      <c r="H672">
        <v>1.53129</v>
      </c>
      <c r="K672">
        <v>1.93264E-3</v>
      </c>
    </row>
    <row r="673" spans="1:11" hidden="1" x14ac:dyDescent="0.35">
      <c r="A673" t="str">
        <f>references_description!B$36</f>
        <v>MEY/WIL2008</v>
      </c>
      <c r="B673">
        <v>4</v>
      </c>
      <c r="C673">
        <v>85</v>
      </c>
      <c r="D673" t="str">
        <f>references!G$5</f>
        <v>SiO2(am)</v>
      </c>
      <c r="E673" t="str">
        <f>references_description!G$39</f>
        <v>CaCl2</v>
      </c>
      <c r="H673">
        <v>2.4975200000000002</v>
      </c>
      <c r="K673">
        <v>1.0829100000000001E-3</v>
      </c>
    </row>
    <row r="674" spans="1:11" hidden="1" x14ac:dyDescent="0.35">
      <c r="A674" t="str">
        <f>references_description!B$36</f>
        <v>MEY/WIL2008</v>
      </c>
      <c r="B674">
        <v>5</v>
      </c>
      <c r="C674">
        <v>85</v>
      </c>
      <c r="D674" t="str">
        <f>references!G$5</f>
        <v>SiO2(am)</v>
      </c>
      <c r="E674" t="str">
        <f>references_description!G$39</f>
        <v>CaCl2</v>
      </c>
      <c r="H674">
        <v>3.6617700000000002</v>
      </c>
      <c r="K674">
        <v>5.1405999999999999E-4</v>
      </c>
    </row>
    <row r="675" spans="1:11" hidden="1" x14ac:dyDescent="0.35">
      <c r="A675" t="str">
        <f>references_description!B$36</f>
        <v>MEY/WIL2008</v>
      </c>
      <c r="B675">
        <v>6</v>
      </c>
      <c r="C675">
        <v>85</v>
      </c>
      <c r="D675" t="str">
        <f>references!G$5</f>
        <v>SiO2(am)</v>
      </c>
      <c r="E675" t="str">
        <f>references_description!G$39</f>
        <v>CaCl2</v>
      </c>
      <c r="H675">
        <v>4.8000499999999997</v>
      </c>
      <c r="K675">
        <v>2.4198000000000001E-4</v>
      </c>
    </row>
    <row r="676" spans="1:11" hidden="1" x14ac:dyDescent="0.35">
      <c r="A676" t="str">
        <f>references_description!B$36</f>
        <v>MEY/WIL2008</v>
      </c>
      <c r="B676">
        <v>1</v>
      </c>
      <c r="C676">
        <v>85</v>
      </c>
      <c r="D676" t="str">
        <f>references!G$5</f>
        <v>SiO2(am)</v>
      </c>
      <c r="E676" t="str">
        <f>references_description!G$40</f>
        <v>Na2SO4</v>
      </c>
      <c r="H676">
        <v>0</v>
      </c>
      <c r="K676">
        <v>4.9034400000000002E-3</v>
      </c>
    </row>
    <row r="677" spans="1:11" hidden="1" x14ac:dyDescent="0.35">
      <c r="A677" t="str">
        <f>references_description!B$36</f>
        <v>MEY/WIL2008</v>
      </c>
      <c r="B677">
        <v>2</v>
      </c>
      <c r="C677">
        <v>85</v>
      </c>
      <c r="D677" t="str">
        <f>references!G$5</f>
        <v>SiO2(am)</v>
      </c>
      <c r="E677" t="str">
        <f>references_description!G$40</f>
        <v>Na2SO4</v>
      </c>
      <c r="H677">
        <v>0.29926000000000003</v>
      </c>
      <c r="K677">
        <v>4.2792100000000003E-3</v>
      </c>
    </row>
    <row r="678" spans="1:11" hidden="1" x14ac:dyDescent="0.35">
      <c r="A678" t="str">
        <f>references_description!B$36</f>
        <v>MEY/WIL2008</v>
      </c>
      <c r="B678">
        <v>3</v>
      </c>
      <c r="C678">
        <v>85</v>
      </c>
      <c r="D678" t="str">
        <f>references!G$5</f>
        <v>SiO2(am)</v>
      </c>
      <c r="E678" t="str">
        <f>references_description!G$40</f>
        <v>Na2SO4</v>
      </c>
      <c r="H678">
        <v>0.59241999999999995</v>
      </c>
      <c r="K678">
        <v>4.2171500000000002E-3</v>
      </c>
    </row>
    <row r="679" spans="1:11" hidden="1" x14ac:dyDescent="0.35">
      <c r="A679" t="str">
        <f>references_description!B$36</f>
        <v>MEY/WIL2008</v>
      </c>
      <c r="B679">
        <v>4</v>
      </c>
      <c r="C679">
        <v>85</v>
      </c>
      <c r="D679" t="str">
        <f>references!G$5</f>
        <v>SiO2(am)</v>
      </c>
      <c r="E679" t="str">
        <f>references_description!G$40</f>
        <v>Na2SO4</v>
      </c>
      <c r="H679">
        <v>0.97828000000000004</v>
      </c>
      <c r="K679">
        <v>4.1457300000000002E-3</v>
      </c>
    </row>
    <row r="680" spans="1:11" hidden="1" x14ac:dyDescent="0.35">
      <c r="A680" t="str">
        <f>references_description!B$36</f>
        <v>MEY/WIL2008</v>
      </c>
      <c r="B680">
        <v>5</v>
      </c>
      <c r="C680">
        <v>85</v>
      </c>
      <c r="D680" t="str">
        <f>references!G$5</f>
        <v>SiO2(am)</v>
      </c>
      <c r="E680" t="str">
        <f>references_description!G$40</f>
        <v>Na2SO4</v>
      </c>
      <c r="H680">
        <v>1.3659699999999999</v>
      </c>
      <c r="K680">
        <v>4.1386000000000001E-3</v>
      </c>
    </row>
    <row r="681" spans="1:11" hidden="1" x14ac:dyDescent="0.35">
      <c r="A681" t="str">
        <f>references_description!B$36</f>
        <v>MEY/WIL2008</v>
      </c>
      <c r="B681">
        <v>6</v>
      </c>
      <c r="C681">
        <v>85</v>
      </c>
      <c r="D681" t="str">
        <f>references!G$5</f>
        <v>SiO2(am)</v>
      </c>
      <c r="E681" t="str">
        <f>references_description!G$40</f>
        <v>Na2SO4</v>
      </c>
      <c r="H681">
        <v>1.79895</v>
      </c>
      <c r="K681">
        <v>3.8595600000000002E-3</v>
      </c>
    </row>
    <row r="682" spans="1:11" hidden="1" x14ac:dyDescent="0.35">
      <c r="A682" t="str">
        <f>references_description!B$36</f>
        <v>MEY/WIL2008</v>
      </c>
      <c r="B682">
        <v>1</v>
      </c>
      <c r="C682">
        <v>85</v>
      </c>
      <c r="D682" t="str">
        <f>references!G$5</f>
        <v>SiO2(am)</v>
      </c>
      <c r="E682" t="str">
        <f>references_description!G$41</f>
        <v>K2SO4</v>
      </c>
      <c r="H682">
        <v>0.12995000000000001</v>
      </c>
      <c r="K682">
        <v>4.8586499999999999E-3</v>
      </c>
    </row>
    <row r="683" spans="1:11" hidden="1" x14ac:dyDescent="0.35">
      <c r="A683" t="str">
        <f>references_description!B$36</f>
        <v>MEY/WIL2008</v>
      </c>
      <c r="B683">
        <v>2</v>
      </c>
      <c r="C683">
        <v>85</v>
      </c>
      <c r="D683" t="str">
        <f>references!G$5</f>
        <v>SiO2(am)</v>
      </c>
      <c r="E683" t="str">
        <f>references_description!G$41</f>
        <v>K2SO4</v>
      </c>
      <c r="H683">
        <v>0.25941999999999998</v>
      </c>
      <c r="K683">
        <v>5.0343899999999997E-3</v>
      </c>
    </row>
    <row r="684" spans="1:11" hidden="1" x14ac:dyDescent="0.35">
      <c r="A684" t="str">
        <f>references_description!B$36</f>
        <v>MEY/WIL2008</v>
      </c>
      <c r="B684">
        <v>3</v>
      </c>
      <c r="C684">
        <v>85</v>
      </c>
      <c r="D684" t="str">
        <f>references!G$5</f>
        <v>SiO2(am)</v>
      </c>
      <c r="E684" t="str">
        <f>references_description!G$41</f>
        <v>K2SO4</v>
      </c>
      <c r="H684">
        <v>0.39972000000000002</v>
      </c>
      <c r="K684">
        <v>5.1509099999999999E-3</v>
      </c>
    </row>
    <row r="685" spans="1:11" hidden="1" x14ac:dyDescent="0.35">
      <c r="A685" t="str">
        <f>references_description!B$36</f>
        <v>MEY/WIL2008</v>
      </c>
      <c r="B685">
        <v>4</v>
      </c>
      <c r="C685">
        <v>85</v>
      </c>
      <c r="D685" t="str">
        <f>references!G$5</f>
        <v>SiO2(am)</v>
      </c>
      <c r="E685" t="str">
        <f>references_description!G$41</f>
        <v>K2SO4</v>
      </c>
      <c r="H685">
        <v>0.54459000000000002</v>
      </c>
      <c r="K685">
        <v>5.3005200000000004E-3</v>
      </c>
    </row>
    <row r="686" spans="1:11" hidden="1" x14ac:dyDescent="0.35">
      <c r="A686" t="str">
        <f>references_description!B$36</f>
        <v>MEY/WIL2008</v>
      </c>
      <c r="B686">
        <v>5</v>
      </c>
      <c r="C686">
        <v>85</v>
      </c>
      <c r="D686" t="str">
        <f>references!G$5</f>
        <v>SiO2(am)</v>
      </c>
      <c r="E686" t="str">
        <f>references_description!G$41</f>
        <v>K2SO4</v>
      </c>
      <c r="H686">
        <v>0.69962999999999997</v>
      </c>
      <c r="K686">
        <v>5.6094600000000001E-3</v>
      </c>
    </row>
    <row r="687" spans="1:11" hidden="1" x14ac:dyDescent="0.35">
      <c r="A687" t="str">
        <f>references_description!B$36</f>
        <v>MEY/WIL2008</v>
      </c>
      <c r="B687">
        <v>1</v>
      </c>
      <c r="C687">
        <v>45</v>
      </c>
      <c r="D687" t="str">
        <f>references!G$5</f>
        <v>SiO2(am)</v>
      </c>
      <c r="E687" t="str">
        <f>references_description!G$42</f>
        <v>NaCl</v>
      </c>
      <c r="F687" t="str">
        <f>references_description!H$42</f>
        <v>CaCl2</v>
      </c>
      <c r="H687">
        <v>0.95931</v>
      </c>
      <c r="I687">
        <v>0.28188999999999997</v>
      </c>
      <c r="K687">
        <v>7.8248E-4</v>
      </c>
    </row>
    <row r="688" spans="1:11" hidden="1" x14ac:dyDescent="0.35">
      <c r="A688" t="str">
        <f>references_description!B$36</f>
        <v>MEY/WIL2008</v>
      </c>
      <c r="B688">
        <v>2</v>
      </c>
      <c r="C688">
        <v>45</v>
      </c>
      <c r="D688" t="str">
        <f>references!G$5</f>
        <v>SiO2(am)</v>
      </c>
      <c r="E688" t="str">
        <f>references_description!G$42</f>
        <v>NaCl</v>
      </c>
      <c r="F688" t="str">
        <f>references_description!H$42</f>
        <v>CaCl2</v>
      </c>
      <c r="H688">
        <v>0.34819</v>
      </c>
      <c r="I688">
        <v>0.91581999999999997</v>
      </c>
      <c r="K688">
        <v>8.4062999999999998E-4</v>
      </c>
    </row>
    <row r="689" spans="1:11" hidden="1" x14ac:dyDescent="0.35">
      <c r="A689" t="str">
        <f>references_description!B$36</f>
        <v>MEY/WIL2008</v>
      </c>
      <c r="B689">
        <v>3</v>
      </c>
      <c r="C689">
        <v>45</v>
      </c>
      <c r="D689" t="str">
        <f>references!G$5</f>
        <v>SiO2(am)</v>
      </c>
      <c r="E689" t="str">
        <f>references_description!G$42</f>
        <v>NaCl</v>
      </c>
      <c r="F689" t="str">
        <f>references_description!H$42</f>
        <v>CaCl2</v>
      </c>
      <c r="H689">
        <v>0.12216</v>
      </c>
      <c r="I689">
        <v>0.95216000000000001</v>
      </c>
      <c r="K689">
        <v>1.07588E-3</v>
      </c>
    </row>
    <row r="690" spans="1:11" hidden="1" x14ac:dyDescent="0.35">
      <c r="A690" t="str">
        <f>references_description!B$36</f>
        <v>MEY/WIL2008</v>
      </c>
      <c r="B690">
        <v>4</v>
      </c>
      <c r="C690">
        <v>45</v>
      </c>
      <c r="D690" t="str">
        <f>references!G$5</f>
        <v>SiO2(am)</v>
      </c>
      <c r="E690" t="str">
        <f>references_description!G$42</f>
        <v>NaCl</v>
      </c>
      <c r="F690" t="str">
        <f>references_description!H$42</f>
        <v>CaCl2</v>
      </c>
      <c r="H690">
        <v>0.45923000000000003</v>
      </c>
      <c r="I690">
        <v>1.1874499999999999</v>
      </c>
      <c r="K690">
        <v>5.8060999999999996E-4</v>
      </c>
    </row>
    <row r="691" spans="1:11" hidden="1" x14ac:dyDescent="0.35">
      <c r="A691" t="str">
        <f>references_description!B$36</f>
        <v>MEY/WIL2008</v>
      </c>
      <c r="B691">
        <v>5</v>
      </c>
      <c r="C691">
        <v>45</v>
      </c>
      <c r="D691" t="str">
        <f>references!G$5</f>
        <v>SiO2(am)</v>
      </c>
      <c r="E691" t="str">
        <f>references_description!G$42</f>
        <v>NaCl</v>
      </c>
      <c r="F691" t="str">
        <f>references_description!H$42</f>
        <v>CaCl2</v>
      </c>
      <c r="H691">
        <v>0.22370000000000001</v>
      </c>
      <c r="I691">
        <v>1.2489699999999999</v>
      </c>
      <c r="K691">
        <v>6.9167000000000002E-4</v>
      </c>
    </row>
    <row r="692" spans="1:11" hidden="1" x14ac:dyDescent="0.35">
      <c r="A692" t="str">
        <f>references_description!B$36</f>
        <v>MEY/WIL2008</v>
      </c>
      <c r="B692">
        <v>6</v>
      </c>
      <c r="C692">
        <v>45</v>
      </c>
      <c r="D692" t="str">
        <f>references!G$5</f>
        <v>SiO2(am)</v>
      </c>
      <c r="E692" t="str">
        <f>references_description!G$42</f>
        <v>NaCl</v>
      </c>
      <c r="F692" t="str">
        <f>references_description!H$42</f>
        <v>CaCl2</v>
      </c>
      <c r="H692">
        <v>0.74919999999999998</v>
      </c>
      <c r="I692">
        <v>0.34473999999999999</v>
      </c>
      <c r="K692">
        <v>9.2305999999999996E-4</v>
      </c>
    </row>
    <row r="693" spans="1:11" hidden="1" x14ac:dyDescent="0.35">
      <c r="A693" t="str">
        <f>references_description!B$36</f>
        <v>MEY/WIL2008</v>
      </c>
      <c r="B693">
        <v>7</v>
      </c>
      <c r="C693">
        <v>45</v>
      </c>
      <c r="D693" t="str">
        <f>references!G$5</f>
        <v>SiO2(am)</v>
      </c>
      <c r="E693" t="str">
        <f>references_description!G$42</f>
        <v>NaCl</v>
      </c>
      <c r="F693" t="str">
        <f>references_description!H$42</f>
        <v>CaCl2</v>
      </c>
      <c r="H693">
        <v>0.58087999999999995</v>
      </c>
      <c r="I693">
        <v>0.29522999999999999</v>
      </c>
      <c r="K693">
        <v>1.2001500000000001E-3</v>
      </c>
    </row>
    <row r="694" spans="1:11" hidden="1" x14ac:dyDescent="0.35">
      <c r="A694" t="str">
        <f>references_description!B$36</f>
        <v>MEY/WIL2008</v>
      </c>
      <c r="B694">
        <v>8</v>
      </c>
      <c r="C694">
        <v>45</v>
      </c>
      <c r="D694" t="str">
        <f>references!G$5</f>
        <v>SiO2(am)</v>
      </c>
      <c r="E694" t="str">
        <f>references_description!G$42</f>
        <v>NaCl</v>
      </c>
      <c r="F694" t="str">
        <f>references_description!H$42</f>
        <v>CaCl2</v>
      </c>
      <c r="H694">
        <v>0.37637999999999999</v>
      </c>
      <c r="I694">
        <v>0.30535000000000001</v>
      </c>
      <c r="K694">
        <v>1.5515500000000001E-3</v>
      </c>
    </row>
    <row r="695" spans="1:11" hidden="1" x14ac:dyDescent="0.35">
      <c r="A695" t="str">
        <f>references_description!B$36</f>
        <v>MEY/WIL2008</v>
      </c>
      <c r="B695">
        <v>9</v>
      </c>
      <c r="C695">
        <v>45</v>
      </c>
      <c r="D695" t="str">
        <f>references!G$5</f>
        <v>SiO2(am)</v>
      </c>
      <c r="E695" t="str">
        <f>references_description!G$42</f>
        <v>NaCl</v>
      </c>
      <c r="F695" t="str">
        <f>references_description!H$42</f>
        <v>CaCl2</v>
      </c>
      <c r="H695">
        <v>0.12556999999999999</v>
      </c>
      <c r="I695">
        <v>0.32423000000000002</v>
      </c>
      <c r="K695">
        <v>1.9261199999999999E-3</v>
      </c>
    </row>
    <row r="696" spans="1:11" hidden="1" x14ac:dyDescent="0.35">
      <c r="A696" t="str">
        <f>references_description!B$36</f>
        <v>MEY/WIL2008</v>
      </c>
      <c r="B696">
        <v>10</v>
      </c>
      <c r="C696">
        <v>45</v>
      </c>
      <c r="D696" t="str">
        <f>references!G$5</f>
        <v>SiO2(am)</v>
      </c>
      <c r="E696" t="str">
        <f>references_description!G$42</f>
        <v>NaCl</v>
      </c>
      <c r="F696" t="str">
        <f>references_description!H$42</f>
        <v>CaCl2</v>
      </c>
      <c r="H696">
        <v>0.64093</v>
      </c>
      <c r="I696">
        <v>0.58409</v>
      </c>
      <c r="K696">
        <v>8.0674999999999996E-4</v>
      </c>
    </row>
    <row r="697" spans="1:11" hidden="1" x14ac:dyDescent="0.35">
      <c r="A697" t="str">
        <f>references_description!B$36</f>
        <v>MEY/WIL2008</v>
      </c>
      <c r="B697">
        <v>11</v>
      </c>
      <c r="C697">
        <v>45</v>
      </c>
      <c r="D697" t="str">
        <f>references!G$5</f>
        <v>SiO2(am)</v>
      </c>
      <c r="E697" t="str">
        <f>references_description!G$42</f>
        <v>NaCl</v>
      </c>
      <c r="F697" t="str">
        <f>references_description!H$42</f>
        <v>CaCl2</v>
      </c>
      <c r="H697">
        <v>0.44575999999999999</v>
      </c>
      <c r="I697">
        <v>0.60899000000000003</v>
      </c>
      <c r="K697">
        <v>9.8851999999999989E-4</v>
      </c>
    </row>
    <row r="698" spans="1:11" hidden="1" x14ac:dyDescent="0.35">
      <c r="A698" t="str">
        <f>references_description!B$36</f>
        <v>MEY/WIL2008</v>
      </c>
      <c r="B698">
        <v>12</v>
      </c>
      <c r="C698">
        <v>45</v>
      </c>
      <c r="D698" t="str">
        <f>references!G$5</f>
        <v>SiO2(am)</v>
      </c>
      <c r="E698" t="str">
        <f>references_description!G$42</f>
        <v>NaCl</v>
      </c>
      <c r="F698" t="str">
        <f>references_description!H$42</f>
        <v>CaCl2</v>
      </c>
      <c r="H698">
        <v>0.23100999999999999</v>
      </c>
      <c r="I698">
        <v>0.63561999999999996</v>
      </c>
      <c r="K698">
        <v>1.2775799999999999E-3</v>
      </c>
    </row>
    <row r="699" spans="1:11" hidden="1" x14ac:dyDescent="0.35">
      <c r="A699" t="str">
        <f>references_description!B$36</f>
        <v>MEY/WIL2008</v>
      </c>
      <c r="B699">
        <v>13</v>
      </c>
      <c r="C699">
        <v>45</v>
      </c>
      <c r="D699" t="str">
        <f>references!G$5</f>
        <v>SiO2(am)</v>
      </c>
      <c r="E699" t="str">
        <f>references_description!G$42</f>
        <v>NaCl</v>
      </c>
      <c r="F699" t="str">
        <f>references_description!H$42</f>
        <v>CaCl2</v>
      </c>
      <c r="H699">
        <v>0.57743999999999995</v>
      </c>
      <c r="I699">
        <v>0.87039999999999995</v>
      </c>
      <c r="K699">
        <v>6.1930000000000004E-4</v>
      </c>
    </row>
    <row r="700" spans="1:11" hidden="1" x14ac:dyDescent="0.35">
      <c r="A700" t="str">
        <f>references_description!B$36</f>
        <v>MEY/WIL2008</v>
      </c>
      <c r="B700">
        <v>14</v>
      </c>
      <c r="C700">
        <v>45</v>
      </c>
      <c r="D700" t="str">
        <f>references!G$5</f>
        <v>SiO2(am)</v>
      </c>
      <c r="E700" t="str">
        <f>references_description!G$42</f>
        <v>NaCl</v>
      </c>
      <c r="F700" t="str">
        <f>references_description!H$42</f>
        <v>CaCl2</v>
      </c>
      <c r="H700">
        <v>0.83760000000000001</v>
      </c>
      <c r="I700">
        <v>0.11298999999999999</v>
      </c>
      <c r="K700">
        <v>1.0020300000000001E-3</v>
      </c>
    </row>
    <row r="701" spans="1:11" hidden="1" x14ac:dyDescent="0.35">
      <c r="A701" t="str">
        <f>references_description!B$36</f>
        <v>MEY/WIL2008</v>
      </c>
      <c r="B701">
        <v>15</v>
      </c>
      <c r="C701">
        <v>45</v>
      </c>
      <c r="D701" t="str">
        <f>references!G$5</f>
        <v>SiO2(am)</v>
      </c>
      <c r="E701" t="str">
        <f>references_description!G$42</f>
        <v>NaCl</v>
      </c>
      <c r="F701" t="str">
        <f>references_description!H$42</f>
        <v>CaCl2</v>
      </c>
      <c r="H701">
        <v>0.43028</v>
      </c>
      <c r="I701">
        <v>0.32071</v>
      </c>
      <c r="K701">
        <v>1.3908099999999999E-3</v>
      </c>
    </row>
    <row r="702" spans="1:11" hidden="1" x14ac:dyDescent="0.35">
      <c r="A702" t="str">
        <f>references_description!B$36</f>
        <v>MEY/WIL2008</v>
      </c>
      <c r="B702">
        <v>16</v>
      </c>
      <c r="C702">
        <v>45</v>
      </c>
      <c r="D702" t="str">
        <f>references!G$5</f>
        <v>SiO2(am)</v>
      </c>
      <c r="E702" t="str">
        <f>references_description!G$42</f>
        <v>NaCl</v>
      </c>
      <c r="F702" t="str">
        <f>references_description!H$42</f>
        <v>CaCl2</v>
      </c>
      <c r="H702">
        <v>0.22528000000000001</v>
      </c>
      <c r="I702">
        <v>0.33796999999999999</v>
      </c>
      <c r="K702">
        <v>1.7912500000000001E-3</v>
      </c>
    </row>
    <row r="703" spans="1:11" hidden="1" x14ac:dyDescent="0.35">
      <c r="A703" t="str">
        <f>references_description!B$36</f>
        <v>MEY/WIL2008</v>
      </c>
      <c r="B703">
        <v>17</v>
      </c>
      <c r="C703">
        <v>45</v>
      </c>
      <c r="D703" t="str">
        <f>references!G$5</f>
        <v>SiO2(am)</v>
      </c>
      <c r="E703" t="str">
        <f>references_description!G$42</f>
        <v>NaCl</v>
      </c>
      <c r="F703" t="str">
        <f>references_description!H$42</f>
        <v>CaCl2</v>
      </c>
      <c r="H703">
        <v>0.51832</v>
      </c>
      <c r="I703">
        <v>0.41032000000000002</v>
      </c>
      <c r="K703">
        <v>1.1590000000000001E-3</v>
      </c>
    </row>
    <row r="704" spans="1:11" hidden="1" x14ac:dyDescent="0.35">
      <c r="A704" t="str">
        <f>references_description!B$36</f>
        <v>MEY/WIL2008</v>
      </c>
      <c r="B704">
        <v>1</v>
      </c>
      <c r="C704">
        <v>45</v>
      </c>
      <c r="D704" t="str">
        <f>references!G$5</f>
        <v>SiO2(am)</v>
      </c>
      <c r="E704" t="str">
        <f>references_description!G$43</f>
        <v>KCl</v>
      </c>
      <c r="F704" t="str">
        <f>references_description!H$43</f>
        <v>CaCl2</v>
      </c>
      <c r="H704">
        <v>0.72726000000000002</v>
      </c>
      <c r="I704">
        <v>0.32667000000000002</v>
      </c>
      <c r="K704">
        <v>1.2810499999999999E-3</v>
      </c>
    </row>
    <row r="705" spans="1:11" hidden="1" x14ac:dyDescent="0.35">
      <c r="A705" t="str">
        <f>references_description!B$36</f>
        <v>MEY/WIL2008</v>
      </c>
      <c r="B705">
        <v>2</v>
      </c>
      <c r="C705">
        <v>45</v>
      </c>
      <c r="D705" t="str">
        <f>references!G$5</f>
        <v>SiO2(am)</v>
      </c>
      <c r="E705" t="str">
        <f>references_description!G$43</f>
        <v>KCl</v>
      </c>
      <c r="F705" t="str">
        <f>references_description!H$43</f>
        <v>CaCl2</v>
      </c>
      <c r="H705">
        <v>0.43880000000000002</v>
      </c>
      <c r="I705">
        <v>0.60272999999999999</v>
      </c>
      <c r="K705">
        <v>1.11808E-3</v>
      </c>
    </row>
    <row r="706" spans="1:11" hidden="1" x14ac:dyDescent="0.35">
      <c r="A706" t="str">
        <f>references_description!B$36</f>
        <v>MEY/WIL2008</v>
      </c>
      <c r="B706">
        <v>3</v>
      </c>
      <c r="C706">
        <v>45</v>
      </c>
      <c r="D706" t="str">
        <f>references!G$5</f>
        <v>SiO2(am)</v>
      </c>
      <c r="E706" t="str">
        <f>references_description!G$43</f>
        <v>KCl</v>
      </c>
      <c r="F706" t="str">
        <f>references_description!H$43</f>
        <v>CaCl2</v>
      </c>
      <c r="H706">
        <v>0.33288000000000001</v>
      </c>
      <c r="I706">
        <v>0.62683999999999995</v>
      </c>
      <c r="K706">
        <v>1.6462099999999999E-3</v>
      </c>
    </row>
    <row r="707" spans="1:11" hidden="1" x14ac:dyDescent="0.35">
      <c r="A707" t="str">
        <f>references_description!B$36</f>
        <v>MEY/WIL2008</v>
      </c>
      <c r="B707">
        <v>4</v>
      </c>
      <c r="C707">
        <v>45</v>
      </c>
      <c r="D707" t="str">
        <f>references!G$5</f>
        <v>SiO2(am)</v>
      </c>
      <c r="E707" t="str">
        <f>references_description!G$43</f>
        <v>KCl</v>
      </c>
      <c r="F707" t="str">
        <f>references_description!H$43</f>
        <v>CaCl2</v>
      </c>
      <c r="H707">
        <v>0.23055</v>
      </c>
      <c r="I707">
        <v>0.62692000000000003</v>
      </c>
      <c r="K707">
        <v>1.34786E-3</v>
      </c>
    </row>
    <row r="708" spans="1:11" hidden="1" x14ac:dyDescent="0.35">
      <c r="A708" t="str">
        <f>references_description!B$36</f>
        <v>MEY/WIL2008</v>
      </c>
      <c r="B708">
        <v>5</v>
      </c>
      <c r="C708">
        <v>45</v>
      </c>
      <c r="D708" t="str">
        <f>references!G$5</f>
        <v>SiO2(am)</v>
      </c>
      <c r="E708" t="str">
        <f>references_description!G$43</f>
        <v>KCl</v>
      </c>
      <c r="F708" t="str">
        <f>references_description!H$43</f>
        <v>CaCl2</v>
      </c>
      <c r="H708">
        <v>0.12698999999999999</v>
      </c>
      <c r="I708">
        <v>0.66776000000000002</v>
      </c>
      <c r="K708">
        <v>1.3647900000000001E-3</v>
      </c>
    </row>
    <row r="709" spans="1:11" hidden="1" x14ac:dyDescent="0.35">
      <c r="A709" t="str">
        <f>references_description!B$36</f>
        <v>MEY/WIL2008</v>
      </c>
      <c r="B709">
        <v>6</v>
      </c>
      <c r="C709">
        <v>45</v>
      </c>
      <c r="D709" t="str">
        <f>references!G$5</f>
        <v>SiO2(am)</v>
      </c>
      <c r="E709" t="str">
        <f>references_description!G$43</f>
        <v>KCl</v>
      </c>
      <c r="F709" t="str">
        <f>references_description!H$43</f>
        <v>CaCl2</v>
      </c>
      <c r="H709">
        <v>0.42462</v>
      </c>
      <c r="I709">
        <v>0.88663000000000003</v>
      </c>
      <c r="K709">
        <v>8.3058000000000003E-4</v>
      </c>
    </row>
    <row r="710" spans="1:11" hidden="1" x14ac:dyDescent="0.35">
      <c r="A710" t="str">
        <f>references_description!B$36</f>
        <v>MEY/WIL2008</v>
      </c>
      <c r="B710">
        <v>7</v>
      </c>
      <c r="C710">
        <v>45</v>
      </c>
      <c r="D710" t="str">
        <f>references!G$5</f>
        <v>SiO2(am)</v>
      </c>
      <c r="E710" t="str">
        <f>references_description!G$43</f>
        <v>KCl</v>
      </c>
      <c r="F710" t="str">
        <f>references_description!H$43</f>
        <v>CaCl2</v>
      </c>
      <c r="H710">
        <v>0.34475</v>
      </c>
      <c r="I710">
        <v>0.90339999999999998</v>
      </c>
      <c r="K710">
        <v>9.2493999999999996E-4</v>
      </c>
    </row>
    <row r="711" spans="1:11" hidden="1" x14ac:dyDescent="0.35">
      <c r="A711" t="str">
        <f>references_description!B$36</f>
        <v>MEY/WIL2008</v>
      </c>
      <c r="B711">
        <v>8</v>
      </c>
      <c r="C711">
        <v>45</v>
      </c>
      <c r="D711" t="str">
        <f>references!G$5</f>
        <v>SiO2(am)</v>
      </c>
      <c r="E711" t="str">
        <f>references_description!G$43</f>
        <v>KCl</v>
      </c>
      <c r="F711" t="str">
        <f>references_description!H$43</f>
        <v>CaCl2</v>
      </c>
      <c r="H711">
        <v>0.22325</v>
      </c>
      <c r="I711">
        <v>0.91447000000000001</v>
      </c>
      <c r="K711">
        <v>9.8219999999999991E-4</v>
      </c>
    </row>
    <row r="712" spans="1:11" hidden="1" x14ac:dyDescent="0.35">
      <c r="A712" t="str">
        <f>references_description!B$36</f>
        <v>MEY/WIL2008</v>
      </c>
      <c r="B712">
        <v>9</v>
      </c>
      <c r="C712">
        <v>45</v>
      </c>
      <c r="D712" t="str">
        <f>references!G$5</f>
        <v>SiO2(am)</v>
      </c>
      <c r="E712" t="str">
        <f>references_description!G$43</f>
        <v>KCl</v>
      </c>
      <c r="F712" t="str">
        <f>references_description!H$43</f>
        <v>CaCl2</v>
      </c>
      <c r="H712">
        <v>0.11568000000000001</v>
      </c>
      <c r="I712">
        <v>0.95872999999999997</v>
      </c>
      <c r="K712">
        <v>1.05091E-3</v>
      </c>
    </row>
    <row r="713" spans="1:11" hidden="1" x14ac:dyDescent="0.35">
      <c r="A713" t="str">
        <f>references_description!B$36</f>
        <v>MEY/WIL2008</v>
      </c>
      <c r="B713">
        <v>10</v>
      </c>
      <c r="C713">
        <v>45</v>
      </c>
      <c r="D713" t="str">
        <f>references!G$5</f>
        <v>SiO2(am)</v>
      </c>
      <c r="E713" t="str">
        <f>references_description!G$43</f>
        <v>KCl</v>
      </c>
      <c r="F713" t="str">
        <f>references_description!H$43</f>
        <v>CaCl2</v>
      </c>
      <c r="H713">
        <v>0.33028000000000002</v>
      </c>
      <c r="I713">
        <v>1.20112</v>
      </c>
      <c r="K713">
        <v>6.7228999999999998E-4</v>
      </c>
    </row>
    <row r="714" spans="1:11" hidden="1" x14ac:dyDescent="0.35">
      <c r="A714" t="str">
        <f>references_description!B$36</f>
        <v>MEY/WIL2008</v>
      </c>
      <c r="B714">
        <v>11</v>
      </c>
      <c r="C714">
        <v>45</v>
      </c>
      <c r="D714" t="str">
        <f>references!G$5</f>
        <v>SiO2(am)</v>
      </c>
      <c r="E714" t="str">
        <f>references_description!G$43</f>
        <v>KCl</v>
      </c>
      <c r="F714" t="str">
        <f>references_description!H$43</f>
        <v>CaCl2</v>
      </c>
      <c r="H714">
        <v>0.21931999999999999</v>
      </c>
      <c r="I714">
        <v>1.13967</v>
      </c>
      <c r="K714">
        <v>8.0018000000000005E-4</v>
      </c>
    </row>
    <row r="715" spans="1:11" hidden="1" x14ac:dyDescent="0.35">
      <c r="A715" t="str">
        <f>references_description!B$36</f>
        <v>MEY/WIL2008</v>
      </c>
      <c r="B715">
        <v>12</v>
      </c>
      <c r="C715">
        <v>45</v>
      </c>
      <c r="D715" t="str">
        <f>references!G$5</f>
        <v>SiO2(am)</v>
      </c>
      <c r="E715" t="str">
        <f>references_description!G$43</f>
        <v>KCl</v>
      </c>
      <c r="F715" t="str">
        <f>references_description!H$43</f>
        <v>CaCl2</v>
      </c>
      <c r="H715">
        <v>0.11619</v>
      </c>
      <c r="I715">
        <v>1.2307300000000001</v>
      </c>
      <c r="K715">
        <v>7.3642E-4</v>
      </c>
    </row>
    <row r="716" spans="1:11" hidden="1" x14ac:dyDescent="0.35">
      <c r="A716" t="str">
        <f>references_description!B$36</f>
        <v>MEY/WIL2008</v>
      </c>
      <c r="B716">
        <v>13</v>
      </c>
      <c r="C716">
        <v>45</v>
      </c>
      <c r="D716" t="str">
        <f>references!G$5</f>
        <v>SiO2(am)</v>
      </c>
      <c r="E716" t="str">
        <f>references_description!G$43</f>
        <v>KCl</v>
      </c>
      <c r="F716" t="str">
        <f>references_description!H$43</f>
        <v>CaCl2</v>
      </c>
      <c r="H716">
        <v>0.62304999999999999</v>
      </c>
      <c r="I716">
        <v>0.29069</v>
      </c>
      <c r="K716">
        <v>1.38838E-3</v>
      </c>
    </row>
    <row r="717" spans="1:11" hidden="1" x14ac:dyDescent="0.35">
      <c r="A717" t="str">
        <f>references_description!B$36</f>
        <v>MEY/WIL2008</v>
      </c>
      <c r="B717">
        <v>14</v>
      </c>
      <c r="C717">
        <v>45</v>
      </c>
      <c r="D717" t="str">
        <f>references!G$5</f>
        <v>SiO2(am)</v>
      </c>
      <c r="E717" t="str">
        <f>references_description!G$43</f>
        <v>KCl</v>
      </c>
      <c r="F717" t="str">
        <f>references_description!H$43</f>
        <v>CaCl2</v>
      </c>
      <c r="H717">
        <v>0.22488</v>
      </c>
      <c r="I717">
        <v>1.4688300000000001</v>
      </c>
      <c r="K717">
        <v>4.6892E-4</v>
      </c>
    </row>
    <row r="718" spans="1:11" hidden="1" x14ac:dyDescent="0.35">
      <c r="A718" t="str">
        <f>references_description!B$36</f>
        <v>MEY/WIL2008</v>
      </c>
      <c r="B718">
        <v>15</v>
      </c>
      <c r="C718">
        <v>45</v>
      </c>
      <c r="D718" t="str">
        <f>references!G$5</f>
        <v>SiO2(am)</v>
      </c>
      <c r="E718" t="str">
        <f>references_description!G$43</f>
        <v>KCl</v>
      </c>
      <c r="F718" t="str">
        <f>references_description!H$43</f>
        <v>CaCl2</v>
      </c>
      <c r="H718">
        <v>0.13614000000000001</v>
      </c>
      <c r="I718">
        <v>1.79708</v>
      </c>
      <c r="K718">
        <v>3.1953999999999999E-4</v>
      </c>
    </row>
    <row r="719" spans="1:11" hidden="1" x14ac:dyDescent="0.35">
      <c r="A719" t="str">
        <f>references_description!B$36</f>
        <v>MEY/WIL2008</v>
      </c>
      <c r="B719">
        <v>16</v>
      </c>
      <c r="C719">
        <v>45</v>
      </c>
      <c r="D719" t="str">
        <f>references!G$5</f>
        <v>SiO2(am)</v>
      </c>
      <c r="E719" t="str">
        <f>references_description!G$43</f>
        <v>KCl</v>
      </c>
      <c r="F719" t="str">
        <f>references_description!H$43</f>
        <v>CaCl2</v>
      </c>
      <c r="H719">
        <v>0.54039000000000004</v>
      </c>
      <c r="I719">
        <v>0.29964000000000002</v>
      </c>
      <c r="K719">
        <v>1.4875400000000001E-3</v>
      </c>
    </row>
    <row r="720" spans="1:11" hidden="1" x14ac:dyDescent="0.35">
      <c r="A720" t="str">
        <f>references_description!B$36</f>
        <v>MEY/WIL2008</v>
      </c>
      <c r="B720">
        <v>17</v>
      </c>
      <c r="C720">
        <v>45</v>
      </c>
      <c r="D720" t="str">
        <f>references!G$5</f>
        <v>SiO2(am)</v>
      </c>
      <c r="E720" t="str">
        <f>references_description!G$43</f>
        <v>KCl</v>
      </c>
      <c r="F720" t="str">
        <f>references_description!H$43</f>
        <v>CaCl2</v>
      </c>
      <c r="H720">
        <v>0.44008000000000003</v>
      </c>
      <c r="I720">
        <v>0.31030000000000002</v>
      </c>
      <c r="K720">
        <v>1.55847E-3</v>
      </c>
    </row>
    <row r="721" spans="1:11" hidden="1" x14ac:dyDescent="0.35">
      <c r="A721" t="str">
        <f>references_description!B$36</f>
        <v>MEY/WIL2008</v>
      </c>
      <c r="B721">
        <v>18</v>
      </c>
      <c r="C721">
        <v>45</v>
      </c>
      <c r="D721" t="str">
        <f>references!G$5</f>
        <v>SiO2(am)</v>
      </c>
      <c r="E721" t="str">
        <f>references_description!G$43</f>
        <v>KCl</v>
      </c>
      <c r="F721" t="str">
        <f>references_description!H$43</f>
        <v>CaCl2</v>
      </c>
      <c r="H721">
        <v>0.38318999999999998</v>
      </c>
      <c r="I721">
        <v>0.30031999999999998</v>
      </c>
      <c r="K721">
        <v>1.7095700000000001E-3</v>
      </c>
    </row>
    <row r="722" spans="1:11" hidden="1" x14ac:dyDescent="0.35">
      <c r="A722" t="str">
        <f>references_description!B$36</f>
        <v>MEY/WIL2008</v>
      </c>
      <c r="B722">
        <v>19</v>
      </c>
      <c r="C722">
        <v>45</v>
      </c>
      <c r="D722" t="str">
        <f>references!G$5</f>
        <v>SiO2(am)</v>
      </c>
      <c r="E722" t="str">
        <f>references_description!G$43</f>
        <v>KCl</v>
      </c>
      <c r="F722" t="str">
        <f>references_description!H$43</f>
        <v>CaCl2</v>
      </c>
      <c r="H722">
        <v>0.24748999999999999</v>
      </c>
      <c r="I722">
        <v>0.34334999999999999</v>
      </c>
      <c r="K722">
        <v>1.83289E-3</v>
      </c>
    </row>
    <row r="723" spans="1:11" hidden="1" x14ac:dyDescent="0.35">
      <c r="A723" t="str">
        <f>references_description!B$36</f>
        <v>MEY/WIL2008</v>
      </c>
      <c r="B723">
        <v>20</v>
      </c>
      <c r="C723">
        <v>45</v>
      </c>
      <c r="D723" t="str">
        <f>references!G$5</f>
        <v>SiO2(am)</v>
      </c>
      <c r="E723" t="str">
        <f>references_description!G$43</f>
        <v>KCl</v>
      </c>
      <c r="F723" t="str">
        <f>references_description!H$43</f>
        <v>CaCl2</v>
      </c>
      <c r="H723">
        <v>0.11434</v>
      </c>
      <c r="I723">
        <v>0.33222000000000002</v>
      </c>
      <c r="K723">
        <v>1.96736E-3</v>
      </c>
    </row>
    <row r="724" spans="1:11" hidden="1" x14ac:dyDescent="0.35">
      <c r="A724" t="str">
        <f>references_description!B$36</f>
        <v>MEY/WIL2008</v>
      </c>
      <c r="B724">
        <v>21</v>
      </c>
      <c r="C724">
        <v>45</v>
      </c>
      <c r="D724" t="str">
        <f>references!G$5</f>
        <v>SiO2(am)</v>
      </c>
      <c r="E724" t="str">
        <f>references_description!G$43</f>
        <v>KCl</v>
      </c>
      <c r="F724" t="str">
        <f>references_description!H$43</f>
        <v>CaCl2</v>
      </c>
      <c r="H724">
        <v>0.53993000000000002</v>
      </c>
      <c r="I724">
        <v>0.57896000000000003</v>
      </c>
      <c r="K724">
        <v>1.12203E-3</v>
      </c>
    </row>
    <row r="725" spans="1:11" hidden="1" x14ac:dyDescent="0.35">
      <c r="A725" t="str">
        <f>references_description!B$36</f>
        <v>MEY/WIL2008</v>
      </c>
      <c r="B725">
        <v>1</v>
      </c>
      <c r="C725">
        <v>65</v>
      </c>
      <c r="D725" t="str">
        <f>references!G$5</f>
        <v>SiO2(am)</v>
      </c>
      <c r="E725" t="str">
        <f>references_description!G$42</f>
        <v>NaCl</v>
      </c>
      <c r="F725" t="str">
        <f>references_description!H$42</f>
        <v>CaCl2</v>
      </c>
      <c r="H725">
        <v>0.93301000000000001</v>
      </c>
      <c r="I725">
        <v>0.28267999999999999</v>
      </c>
      <c r="K725">
        <v>1.0532600000000001E-3</v>
      </c>
    </row>
    <row r="726" spans="1:11" hidden="1" x14ac:dyDescent="0.35">
      <c r="A726" t="str">
        <f>references_description!B$36</f>
        <v>MEY/WIL2008</v>
      </c>
      <c r="B726">
        <v>2</v>
      </c>
      <c r="C726">
        <v>65</v>
      </c>
      <c r="D726" t="str">
        <f>references!G$5</f>
        <v>SiO2(am)</v>
      </c>
      <c r="E726" t="str">
        <f>references_description!G$42</f>
        <v>NaCl</v>
      </c>
      <c r="F726" t="str">
        <f>references_description!H$42</f>
        <v>CaCl2</v>
      </c>
      <c r="H726">
        <v>0.33784999999999998</v>
      </c>
      <c r="I726">
        <v>0.92093000000000003</v>
      </c>
      <c r="K726">
        <v>1.12031E-3</v>
      </c>
    </row>
    <row r="727" spans="1:11" hidden="1" x14ac:dyDescent="0.35">
      <c r="A727" t="str">
        <f>references_description!B$36</f>
        <v>MEY/WIL2008</v>
      </c>
      <c r="B727">
        <v>3</v>
      </c>
      <c r="C727">
        <v>65</v>
      </c>
      <c r="D727" t="str">
        <f>references!G$5</f>
        <v>SiO2(am)</v>
      </c>
      <c r="E727" t="str">
        <f>references_description!G$42</f>
        <v>NaCl</v>
      </c>
      <c r="F727" t="str">
        <f>references_description!H$42</f>
        <v>CaCl2</v>
      </c>
      <c r="H727">
        <v>0.11822000000000001</v>
      </c>
      <c r="I727">
        <v>0.95299999999999996</v>
      </c>
      <c r="K727">
        <v>1.3884699999999999E-3</v>
      </c>
    </row>
    <row r="728" spans="1:11" hidden="1" x14ac:dyDescent="0.35">
      <c r="A728" t="str">
        <f>references_description!B$36</f>
        <v>MEY/WIL2008</v>
      </c>
      <c r="B728">
        <v>4</v>
      </c>
      <c r="C728">
        <v>65</v>
      </c>
      <c r="D728" t="str">
        <f>references!G$5</f>
        <v>SiO2(am)</v>
      </c>
      <c r="E728" t="str">
        <f>references_description!G$42</f>
        <v>NaCl</v>
      </c>
      <c r="F728" t="str">
        <f>references_description!H$42</f>
        <v>CaCl2</v>
      </c>
      <c r="H728">
        <v>0.42609000000000002</v>
      </c>
      <c r="I728">
        <v>1.1865300000000001</v>
      </c>
      <c r="K728">
        <v>7.3760000000000004E-4</v>
      </c>
    </row>
    <row r="729" spans="1:11" hidden="1" x14ac:dyDescent="0.35">
      <c r="A729" t="str">
        <f>references_description!B$36</f>
        <v>MEY/WIL2008</v>
      </c>
      <c r="B729">
        <v>5</v>
      </c>
      <c r="C729">
        <v>65</v>
      </c>
      <c r="D729" t="str">
        <f>references!G$5</f>
        <v>SiO2(am)</v>
      </c>
      <c r="E729" t="str">
        <f>references_description!G$42</f>
        <v>NaCl</v>
      </c>
      <c r="F729" t="str">
        <f>references_description!H$42</f>
        <v>CaCl2</v>
      </c>
      <c r="H729">
        <v>0.22309000000000001</v>
      </c>
      <c r="I729">
        <v>1.2405900000000001</v>
      </c>
      <c r="K729">
        <v>9.2139999999999995E-4</v>
      </c>
    </row>
    <row r="730" spans="1:11" hidden="1" x14ac:dyDescent="0.35">
      <c r="A730" t="str">
        <f>references_description!B$36</f>
        <v>MEY/WIL2008</v>
      </c>
      <c r="B730">
        <v>6</v>
      </c>
      <c r="C730">
        <v>65</v>
      </c>
      <c r="D730" t="str">
        <f>references!G$5</f>
        <v>SiO2(am)</v>
      </c>
      <c r="E730" t="str">
        <f>references_description!G$42</f>
        <v>NaCl</v>
      </c>
      <c r="F730" t="str">
        <f>references_description!H$42</f>
        <v>CaCl2</v>
      </c>
      <c r="H730">
        <v>0.32734999999999997</v>
      </c>
      <c r="I730">
        <v>1.4854799999999999</v>
      </c>
      <c r="K730">
        <v>6.0313000000000001E-4</v>
      </c>
    </row>
    <row r="731" spans="1:11" hidden="1" x14ac:dyDescent="0.35">
      <c r="A731" t="str">
        <f>references_description!B$36</f>
        <v>MEY/WIL2008</v>
      </c>
      <c r="B731">
        <v>7</v>
      </c>
      <c r="C731">
        <v>65</v>
      </c>
      <c r="D731" t="str">
        <f>references!G$5</f>
        <v>SiO2(am)</v>
      </c>
      <c r="E731" t="str">
        <f>references_description!G$42</f>
        <v>NaCl</v>
      </c>
      <c r="F731" t="str">
        <f>references_description!H$42</f>
        <v>CaCl2</v>
      </c>
      <c r="H731">
        <v>0.12295</v>
      </c>
      <c r="I731">
        <v>1.50116</v>
      </c>
      <c r="K731">
        <v>7.7565000000000002E-4</v>
      </c>
    </row>
    <row r="732" spans="1:11" hidden="1" x14ac:dyDescent="0.35">
      <c r="A732" t="str">
        <f>references_description!B$36</f>
        <v>MEY/WIL2008</v>
      </c>
      <c r="B732">
        <v>8</v>
      </c>
      <c r="C732">
        <v>65</v>
      </c>
      <c r="D732" t="str">
        <f>references!G$5</f>
        <v>SiO2(am)</v>
      </c>
      <c r="E732" t="str">
        <f>references_description!G$42</f>
        <v>NaCl</v>
      </c>
      <c r="F732" t="str">
        <f>references_description!H$42</f>
        <v>CaCl2</v>
      </c>
      <c r="H732">
        <v>0.26433000000000001</v>
      </c>
      <c r="I732">
        <v>1.7522</v>
      </c>
      <c r="K732">
        <v>5.0480999999999996E-4</v>
      </c>
    </row>
    <row r="733" spans="1:11" hidden="1" x14ac:dyDescent="0.35">
      <c r="A733" t="str">
        <f>references_description!B$36</f>
        <v>MEY/WIL2008</v>
      </c>
      <c r="B733">
        <v>9</v>
      </c>
      <c r="C733">
        <v>65</v>
      </c>
      <c r="D733" t="str">
        <f>references!G$5</f>
        <v>SiO2(am)</v>
      </c>
      <c r="E733" t="str">
        <f>references_description!G$42</f>
        <v>NaCl</v>
      </c>
      <c r="F733" t="str">
        <f>references_description!H$42</f>
        <v>CaCl2</v>
      </c>
      <c r="H733">
        <v>0.11253000000000001</v>
      </c>
      <c r="I733">
        <v>2.03945</v>
      </c>
      <c r="K733">
        <v>4.3899999999999999E-4</v>
      </c>
    </row>
    <row r="734" spans="1:11" hidden="1" x14ac:dyDescent="0.35">
      <c r="A734" t="str">
        <f>references_description!B$36</f>
        <v>MEY/WIL2008</v>
      </c>
      <c r="B734">
        <v>10</v>
      </c>
      <c r="C734">
        <v>65</v>
      </c>
      <c r="D734" t="str">
        <f>references!G$5</f>
        <v>SiO2(am)</v>
      </c>
      <c r="E734" t="str">
        <f>references_description!G$42</f>
        <v>NaCl</v>
      </c>
      <c r="F734" t="str">
        <f>references_description!H$42</f>
        <v>CaCl2</v>
      </c>
      <c r="H734">
        <v>0.72496000000000005</v>
      </c>
      <c r="I734">
        <v>0.38873000000000002</v>
      </c>
      <c r="K734">
        <v>1.25687E-3</v>
      </c>
    </row>
    <row r="735" spans="1:11" hidden="1" x14ac:dyDescent="0.35">
      <c r="A735" t="str">
        <f>references_description!B$36</f>
        <v>MEY/WIL2008</v>
      </c>
      <c r="B735">
        <v>11</v>
      </c>
      <c r="C735">
        <v>65</v>
      </c>
      <c r="D735" t="str">
        <f>references!G$5</f>
        <v>SiO2(am)</v>
      </c>
      <c r="E735" t="str">
        <f>references_description!G$42</f>
        <v>NaCl</v>
      </c>
      <c r="F735" t="str">
        <f>references_description!H$42</f>
        <v>CaCl2</v>
      </c>
      <c r="H735">
        <v>0.54368000000000005</v>
      </c>
      <c r="I735">
        <v>0.39590999999999998</v>
      </c>
      <c r="K735">
        <v>1.5063100000000001E-3</v>
      </c>
    </row>
    <row r="736" spans="1:11" hidden="1" x14ac:dyDescent="0.35">
      <c r="A736" t="str">
        <f>references_description!B$36</f>
        <v>MEY/WIL2008</v>
      </c>
      <c r="B736">
        <v>12</v>
      </c>
      <c r="C736">
        <v>65</v>
      </c>
      <c r="D736" t="str">
        <f>references!G$5</f>
        <v>SiO2(am)</v>
      </c>
      <c r="E736" t="str">
        <f>references_description!G$42</f>
        <v>NaCl</v>
      </c>
      <c r="F736" t="str">
        <f>references_description!H$42</f>
        <v>CaCl2</v>
      </c>
      <c r="H736">
        <v>0.37998999999999999</v>
      </c>
      <c r="I736">
        <v>0.32155</v>
      </c>
      <c r="K736">
        <v>1.94159E-3</v>
      </c>
    </row>
    <row r="737" spans="1:11" hidden="1" x14ac:dyDescent="0.35">
      <c r="A737" t="str">
        <f>references_description!B$36</f>
        <v>MEY/WIL2008</v>
      </c>
      <c r="B737">
        <v>13</v>
      </c>
      <c r="C737">
        <v>65</v>
      </c>
      <c r="D737" t="str">
        <f>references!G$5</f>
        <v>SiO2(am)</v>
      </c>
      <c r="E737" t="str">
        <f>references_description!G$42</f>
        <v>NaCl</v>
      </c>
      <c r="F737" t="str">
        <f>references_description!H$42</f>
        <v>CaCl2</v>
      </c>
      <c r="H737">
        <v>0.14374000000000001</v>
      </c>
      <c r="I737">
        <v>0.35403000000000001</v>
      </c>
      <c r="K737">
        <v>2.3763600000000001E-3</v>
      </c>
    </row>
    <row r="738" spans="1:11" hidden="1" x14ac:dyDescent="0.35">
      <c r="A738" t="str">
        <f>references_description!B$36</f>
        <v>MEY/WIL2008</v>
      </c>
      <c r="B738">
        <v>14</v>
      </c>
      <c r="C738">
        <v>65</v>
      </c>
      <c r="D738" t="str">
        <f>references!G$5</f>
        <v>SiO2(am)</v>
      </c>
      <c r="E738" t="str">
        <f>references_description!G$42</f>
        <v>NaCl</v>
      </c>
      <c r="F738" t="str">
        <f>references_description!H$42</f>
        <v>CaCl2</v>
      </c>
      <c r="H738">
        <v>0.64792000000000005</v>
      </c>
      <c r="I738">
        <v>0.57642000000000004</v>
      </c>
      <c r="K738">
        <v>1.0722800000000001E-3</v>
      </c>
    </row>
    <row r="739" spans="1:11" hidden="1" x14ac:dyDescent="0.35">
      <c r="A739" t="str">
        <f>references_description!B$36</f>
        <v>MEY/WIL2008</v>
      </c>
      <c r="B739">
        <v>15</v>
      </c>
      <c r="C739">
        <v>65</v>
      </c>
      <c r="D739" t="str">
        <f>references!G$5</f>
        <v>SiO2(am)</v>
      </c>
      <c r="E739" t="str">
        <f>references_description!G$42</f>
        <v>NaCl</v>
      </c>
      <c r="F739" t="str">
        <f>references_description!H$42</f>
        <v>CaCl2</v>
      </c>
      <c r="H739">
        <v>0.44784000000000002</v>
      </c>
      <c r="I739">
        <v>0.60368999999999995</v>
      </c>
      <c r="K739">
        <v>1.3620699999999999E-3</v>
      </c>
    </row>
    <row r="740" spans="1:11" hidden="1" x14ac:dyDescent="0.35">
      <c r="A740" t="str">
        <f>references_description!B$36</f>
        <v>MEY/WIL2008</v>
      </c>
      <c r="B740">
        <v>16</v>
      </c>
      <c r="C740">
        <v>65</v>
      </c>
      <c r="D740" t="str">
        <f>references!G$5</f>
        <v>SiO2(am)</v>
      </c>
      <c r="E740" t="str">
        <f>references_description!G$42</f>
        <v>NaCl</v>
      </c>
      <c r="F740" t="str">
        <f>references_description!H$42</f>
        <v>CaCl2</v>
      </c>
      <c r="H740">
        <v>0.22883999999999999</v>
      </c>
      <c r="I740">
        <v>0.64019000000000004</v>
      </c>
      <c r="K740">
        <v>1.6771500000000001E-3</v>
      </c>
    </row>
    <row r="741" spans="1:11" hidden="1" x14ac:dyDescent="0.35">
      <c r="A741" t="str">
        <f>references_description!B$36</f>
        <v>MEY/WIL2008</v>
      </c>
      <c r="B741">
        <v>17</v>
      </c>
      <c r="C741">
        <v>65</v>
      </c>
      <c r="D741" t="str">
        <f>references!G$5</f>
        <v>SiO2(am)</v>
      </c>
      <c r="E741" t="str">
        <f>references_description!G$42</f>
        <v>NaCl</v>
      </c>
      <c r="F741" t="str">
        <f>references_description!H$42</f>
        <v>CaCl2</v>
      </c>
      <c r="H741">
        <v>0.53813</v>
      </c>
      <c r="I741">
        <v>0.90314000000000005</v>
      </c>
      <c r="K741">
        <v>9.0479999999999998E-4</v>
      </c>
    </row>
    <row r="742" spans="1:11" hidden="1" x14ac:dyDescent="0.35">
      <c r="A742" t="str">
        <f>references_description!B$36</f>
        <v>MEY/WIL2008</v>
      </c>
      <c r="B742">
        <v>1</v>
      </c>
      <c r="C742">
        <v>65</v>
      </c>
      <c r="D742" t="str">
        <f>references!G$5</f>
        <v>SiO2(am)</v>
      </c>
      <c r="E742" t="str">
        <f>references_description!G$43</f>
        <v>KCl</v>
      </c>
      <c r="F742" t="str">
        <f>references_description!H$43</f>
        <v>CaCl2</v>
      </c>
      <c r="H742">
        <v>0.72109000000000001</v>
      </c>
      <c r="I742">
        <v>0.28805999999999998</v>
      </c>
      <c r="K742">
        <v>1.8656899999999999E-3</v>
      </c>
    </row>
    <row r="743" spans="1:11" hidden="1" x14ac:dyDescent="0.35">
      <c r="A743" t="str">
        <f>references_description!B$36</f>
        <v>MEY/WIL2008</v>
      </c>
      <c r="B743">
        <v>2</v>
      </c>
      <c r="C743">
        <v>65</v>
      </c>
      <c r="D743" t="str">
        <f>references!G$5</f>
        <v>SiO2(am)</v>
      </c>
      <c r="E743" t="str">
        <f>references_description!G$43</f>
        <v>KCl</v>
      </c>
      <c r="F743" t="str">
        <f>references_description!H$43</f>
        <v>CaCl2</v>
      </c>
      <c r="H743">
        <v>0.35441</v>
      </c>
      <c r="I743">
        <v>0.61331000000000002</v>
      </c>
      <c r="K743">
        <v>1.7279400000000001E-3</v>
      </c>
    </row>
    <row r="744" spans="1:11" hidden="1" x14ac:dyDescent="0.35">
      <c r="A744" t="str">
        <f>references_description!B$36</f>
        <v>MEY/WIL2008</v>
      </c>
      <c r="B744">
        <v>3</v>
      </c>
      <c r="C744">
        <v>65</v>
      </c>
      <c r="D744" t="str">
        <f>references!G$5</f>
        <v>SiO2(am)</v>
      </c>
      <c r="E744" t="str">
        <f>references_description!G$43</f>
        <v>KCl</v>
      </c>
      <c r="F744" t="str">
        <f>references_description!H$43</f>
        <v>CaCl2</v>
      </c>
      <c r="H744">
        <v>0.23008999999999999</v>
      </c>
      <c r="I744">
        <v>0.62773999999999996</v>
      </c>
      <c r="K744">
        <v>1.8210100000000001E-3</v>
      </c>
    </row>
    <row r="745" spans="1:11" hidden="1" x14ac:dyDescent="0.35">
      <c r="A745" t="str">
        <f>references_description!B$36</f>
        <v>MEY/WIL2008</v>
      </c>
      <c r="B745">
        <v>4</v>
      </c>
      <c r="C745">
        <v>65</v>
      </c>
      <c r="D745" t="str">
        <f>references!G$5</f>
        <v>SiO2(am)</v>
      </c>
      <c r="E745" t="str">
        <f>references_description!G$43</f>
        <v>KCl</v>
      </c>
      <c r="F745" t="str">
        <f>references_description!H$43</f>
        <v>CaCl2</v>
      </c>
      <c r="H745">
        <v>0.12081</v>
      </c>
      <c r="I745">
        <v>0.67318999999999996</v>
      </c>
      <c r="K745">
        <v>1.8877500000000001E-3</v>
      </c>
    </row>
    <row r="746" spans="1:11" hidden="1" x14ac:dyDescent="0.35">
      <c r="A746" t="str">
        <f>references_description!B$36</f>
        <v>MEY/WIL2008</v>
      </c>
      <c r="B746">
        <v>5</v>
      </c>
      <c r="C746">
        <v>65</v>
      </c>
      <c r="D746" t="str">
        <f>references!G$5</f>
        <v>SiO2(am)</v>
      </c>
      <c r="E746" t="str">
        <f>references_description!G$43</f>
        <v>KCl</v>
      </c>
      <c r="F746" t="str">
        <f>references_description!H$43</f>
        <v>CaCl2</v>
      </c>
      <c r="H746">
        <v>0.42799999999999999</v>
      </c>
      <c r="I746">
        <v>0.89449999999999996</v>
      </c>
      <c r="K746">
        <v>1.19198E-3</v>
      </c>
    </row>
    <row r="747" spans="1:11" hidden="1" x14ac:dyDescent="0.35">
      <c r="A747" t="str">
        <f>references_description!B$36</f>
        <v>MEY/WIL2008</v>
      </c>
      <c r="B747">
        <v>6</v>
      </c>
      <c r="C747">
        <v>65</v>
      </c>
      <c r="D747" t="str">
        <f>references!G$5</f>
        <v>SiO2(am)</v>
      </c>
      <c r="E747" t="str">
        <f>references_description!G$43</f>
        <v>KCl</v>
      </c>
      <c r="F747" t="str">
        <f>references_description!H$43</f>
        <v>CaCl2</v>
      </c>
      <c r="H747">
        <v>0.34178999999999998</v>
      </c>
      <c r="I747">
        <v>0.89632000000000001</v>
      </c>
      <c r="K747">
        <v>1.2703E-3</v>
      </c>
    </row>
    <row r="748" spans="1:11" hidden="1" x14ac:dyDescent="0.35">
      <c r="A748" t="str">
        <f>references_description!B$36</f>
        <v>MEY/WIL2008</v>
      </c>
      <c r="B748">
        <v>7</v>
      </c>
      <c r="C748">
        <v>65</v>
      </c>
      <c r="D748" t="str">
        <f>references!G$5</f>
        <v>SiO2(am)</v>
      </c>
      <c r="E748" t="str">
        <f>references_description!G$43</f>
        <v>KCl</v>
      </c>
      <c r="F748" t="str">
        <f>references_description!H$43</f>
        <v>CaCl2</v>
      </c>
      <c r="H748">
        <v>0.23805999999999999</v>
      </c>
      <c r="I748">
        <v>0.93274999999999997</v>
      </c>
      <c r="K748">
        <v>1.3137800000000001E-3</v>
      </c>
    </row>
    <row r="749" spans="1:11" hidden="1" x14ac:dyDescent="0.35">
      <c r="A749" t="str">
        <f>references_description!B$36</f>
        <v>MEY/WIL2008</v>
      </c>
      <c r="B749">
        <v>8</v>
      </c>
      <c r="C749">
        <v>65</v>
      </c>
      <c r="D749" t="str">
        <f>references!G$5</f>
        <v>SiO2(am)</v>
      </c>
      <c r="E749" t="str">
        <f>references_description!G$43</f>
        <v>KCl</v>
      </c>
      <c r="F749" t="str">
        <f>references_description!H$43</f>
        <v>CaCl2</v>
      </c>
      <c r="H749">
        <v>0.1201</v>
      </c>
      <c r="I749">
        <v>0.94132000000000005</v>
      </c>
      <c r="K749">
        <v>1.4169600000000001E-3</v>
      </c>
    </row>
    <row r="750" spans="1:11" hidden="1" x14ac:dyDescent="0.35">
      <c r="A750" t="str">
        <f>references_description!B$36</f>
        <v>MEY/WIL2008</v>
      </c>
      <c r="B750">
        <v>9</v>
      </c>
      <c r="C750">
        <v>65</v>
      </c>
      <c r="D750" t="str">
        <f>references!G$5</f>
        <v>SiO2(am)</v>
      </c>
      <c r="E750" t="str">
        <f>references_description!G$43</f>
        <v>KCl</v>
      </c>
      <c r="F750" t="str">
        <f>references_description!H$43</f>
        <v>CaCl2</v>
      </c>
      <c r="H750">
        <v>0.33365</v>
      </c>
      <c r="I750">
        <v>1.1790499999999999</v>
      </c>
      <c r="K750">
        <v>9.8313000000000003E-4</v>
      </c>
    </row>
    <row r="751" spans="1:11" hidden="1" x14ac:dyDescent="0.35">
      <c r="A751" t="str">
        <f>references_description!B$36</f>
        <v>MEY/WIL2008</v>
      </c>
      <c r="B751">
        <v>10</v>
      </c>
      <c r="C751">
        <v>65</v>
      </c>
      <c r="D751" t="str">
        <f>references!G$5</f>
        <v>SiO2(am)</v>
      </c>
      <c r="E751" t="str">
        <f>references_description!G$43</f>
        <v>KCl</v>
      </c>
      <c r="F751" t="str">
        <f>references_description!H$43</f>
        <v>CaCl2</v>
      </c>
      <c r="H751">
        <v>0.22034000000000001</v>
      </c>
      <c r="I751">
        <v>1.2216100000000001</v>
      </c>
      <c r="K751">
        <v>1.0202399999999999E-3</v>
      </c>
    </row>
    <row r="752" spans="1:11" hidden="1" x14ac:dyDescent="0.35">
      <c r="A752" t="str">
        <f>references_description!B$36</f>
        <v>MEY/WIL2008</v>
      </c>
      <c r="B752">
        <v>11</v>
      </c>
      <c r="C752">
        <v>65</v>
      </c>
      <c r="D752" t="str">
        <f>references!G$5</f>
        <v>SiO2(am)</v>
      </c>
      <c r="E752" t="str">
        <f>references_description!G$43</f>
        <v>KCl</v>
      </c>
      <c r="F752" t="str">
        <f>references_description!H$43</f>
        <v>CaCl2</v>
      </c>
      <c r="H752">
        <v>0.1346</v>
      </c>
      <c r="I752">
        <v>1.2364599999999999</v>
      </c>
      <c r="K752">
        <v>1.0313200000000001E-3</v>
      </c>
    </row>
    <row r="753" spans="1:11" hidden="1" x14ac:dyDescent="0.35">
      <c r="A753" t="str">
        <f>references_description!B$36</f>
        <v>MEY/WIL2008</v>
      </c>
      <c r="B753">
        <v>12</v>
      </c>
      <c r="C753">
        <v>65</v>
      </c>
      <c r="D753" t="str">
        <f>references!G$5</f>
        <v>SiO2(am)</v>
      </c>
      <c r="E753" t="str">
        <f>references_description!G$43</f>
        <v>KCl</v>
      </c>
      <c r="F753" t="str">
        <f>references_description!H$43</f>
        <v>CaCl2</v>
      </c>
      <c r="H753">
        <v>0.62856000000000001</v>
      </c>
      <c r="I753">
        <v>0.31025000000000003</v>
      </c>
      <c r="K753">
        <v>1.9003100000000001E-3</v>
      </c>
    </row>
    <row r="754" spans="1:11" hidden="1" x14ac:dyDescent="0.35">
      <c r="A754" t="str">
        <f>references_description!B$36</f>
        <v>MEY/WIL2008</v>
      </c>
      <c r="B754">
        <v>13</v>
      </c>
      <c r="C754">
        <v>65</v>
      </c>
      <c r="D754" t="str">
        <f>references!G$5</f>
        <v>SiO2(am)</v>
      </c>
      <c r="E754" t="str">
        <f>references_description!G$43</f>
        <v>KCl</v>
      </c>
      <c r="F754" t="str">
        <f>references_description!H$43</f>
        <v>CaCl2</v>
      </c>
      <c r="H754">
        <v>0.22020000000000001</v>
      </c>
      <c r="I754">
        <v>1.4769699999999999</v>
      </c>
      <c r="K754">
        <v>7.3548999999999999E-4</v>
      </c>
    </row>
    <row r="755" spans="1:11" hidden="1" x14ac:dyDescent="0.35">
      <c r="A755" t="str">
        <f>references_description!B$36</f>
        <v>MEY/WIL2008</v>
      </c>
      <c r="B755">
        <v>14</v>
      </c>
      <c r="C755">
        <v>65</v>
      </c>
      <c r="D755" t="str">
        <f>references!G$5</f>
        <v>SiO2(am)</v>
      </c>
      <c r="E755" t="str">
        <f>references_description!G$43</f>
        <v>KCl</v>
      </c>
      <c r="F755" t="str">
        <f>references_description!H$43</f>
        <v>CaCl2</v>
      </c>
      <c r="H755">
        <v>0.11339</v>
      </c>
      <c r="I755">
        <v>1.8049900000000001</v>
      </c>
      <c r="K755">
        <v>5.6437999999999996E-4</v>
      </c>
    </row>
    <row r="756" spans="1:11" hidden="1" x14ac:dyDescent="0.35">
      <c r="A756" t="str">
        <f>references_description!B$36</f>
        <v>MEY/WIL2008</v>
      </c>
      <c r="B756">
        <v>15</v>
      </c>
      <c r="C756">
        <v>65</v>
      </c>
      <c r="D756" t="str">
        <f>references!G$5</f>
        <v>SiO2(am)</v>
      </c>
      <c r="E756" t="str">
        <f>references_description!G$43</f>
        <v>KCl</v>
      </c>
      <c r="F756" t="str">
        <f>references_description!H$43</f>
        <v>CaCl2</v>
      </c>
      <c r="H756">
        <v>0.54691999999999996</v>
      </c>
      <c r="I756">
        <v>0.30323</v>
      </c>
      <c r="K756">
        <v>2.0301500000000001E-3</v>
      </c>
    </row>
    <row r="757" spans="1:11" hidden="1" x14ac:dyDescent="0.35">
      <c r="A757" t="str">
        <f>references_description!B$36</f>
        <v>MEY/WIL2008</v>
      </c>
      <c r="B757">
        <v>16</v>
      </c>
      <c r="C757">
        <v>65</v>
      </c>
      <c r="D757" t="str">
        <f>references!G$5</f>
        <v>SiO2(am)</v>
      </c>
      <c r="E757" t="str">
        <f>references_description!G$43</f>
        <v>KCl</v>
      </c>
      <c r="F757" t="str">
        <f>references_description!H$43</f>
        <v>CaCl2</v>
      </c>
      <c r="H757">
        <v>0.44729000000000002</v>
      </c>
      <c r="I757">
        <v>0.31403999999999999</v>
      </c>
      <c r="K757">
        <v>1.82106E-3</v>
      </c>
    </row>
    <row r="758" spans="1:11" hidden="1" x14ac:dyDescent="0.35">
      <c r="A758" t="str">
        <f>references_description!B$36</f>
        <v>MEY/WIL2008</v>
      </c>
      <c r="B758">
        <v>17</v>
      </c>
      <c r="C758">
        <v>65</v>
      </c>
      <c r="D758" t="str">
        <f>references!G$5</f>
        <v>SiO2(am)</v>
      </c>
      <c r="E758" t="str">
        <f>references_description!G$43</f>
        <v>KCl</v>
      </c>
      <c r="F758" t="str">
        <f>references_description!H$43</f>
        <v>CaCl2</v>
      </c>
      <c r="H758">
        <v>0.34139999999999998</v>
      </c>
      <c r="I758">
        <v>0.32579999999999998</v>
      </c>
      <c r="K758">
        <v>2.2840600000000001E-3</v>
      </c>
    </row>
    <row r="759" spans="1:11" hidden="1" x14ac:dyDescent="0.35">
      <c r="A759" t="str">
        <f>references_description!B$36</f>
        <v>MEY/WIL2008</v>
      </c>
      <c r="B759">
        <v>18</v>
      </c>
      <c r="C759">
        <v>65</v>
      </c>
      <c r="D759" t="str">
        <f>references!G$5</f>
        <v>SiO2(am)</v>
      </c>
      <c r="E759" t="str">
        <f>references_description!G$43</f>
        <v>KCl</v>
      </c>
      <c r="F759" t="str">
        <f>references_description!H$43</f>
        <v>CaCl2</v>
      </c>
      <c r="H759">
        <v>0.23696999999999999</v>
      </c>
      <c r="I759">
        <v>0.32750000000000001</v>
      </c>
      <c r="K759">
        <v>2.4664700000000001E-3</v>
      </c>
    </row>
    <row r="760" spans="1:11" hidden="1" x14ac:dyDescent="0.35">
      <c r="A760" t="str">
        <f>references_description!B$36</f>
        <v>MEY/WIL2008</v>
      </c>
      <c r="B760">
        <v>19</v>
      </c>
      <c r="C760">
        <v>65</v>
      </c>
      <c r="D760" t="str">
        <f>references!G$5</f>
        <v>SiO2(am)</v>
      </c>
      <c r="E760" t="str">
        <f>references_description!G$43</f>
        <v>KCl</v>
      </c>
      <c r="F760" t="str">
        <f>references_description!H$43</f>
        <v>CaCl2</v>
      </c>
      <c r="H760">
        <v>0.12012</v>
      </c>
      <c r="I760">
        <v>0.32451999999999998</v>
      </c>
      <c r="K760">
        <v>2.6459500000000002E-3</v>
      </c>
    </row>
    <row r="761" spans="1:11" hidden="1" x14ac:dyDescent="0.35">
      <c r="A761" t="str">
        <f>references_description!B$36</f>
        <v>MEY/WIL2008</v>
      </c>
      <c r="B761">
        <v>20</v>
      </c>
      <c r="C761">
        <v>65</v>
      </c>
      <c r="D761" t="str">
        <f>references!G$5</f>
        <v>SiO2(am)</v>
      </c>
      <c r="E761" t="str">
        <f>references_description!G$43</f>
        <v>KCl</v>
      </c>
      <c r="F761" t="str">
        <f>references_description!H$43</f>
        <v>CaCl2</v>
      </c>
      <c r="H761">
        <v>0.53220999999999996</v>
      </c>
      <c r="I761">
        <v>0.59013000000000004</v>
      </c>
      <c r="K761">
        <v>1.5458900000000001E-3</v>
      </c>
    </row>
    <row r="762" spans="1:11" hidden="1" x14ac:dyDescent="0.35">
      <c r="A762" t="str">
        <f>references_description!B$36</f>
        <v>MEY/WIL2008</v>
      </c>
      <c r="B762">
        <v>21</v>
      </c>
      <c r="C762">
        <v>65</v>
      </c>
      <c r="D762" t="str">
        <f>references!G$5</f>
        <v>SiO2(am)</v>
      </c>
      <c r="E762" t="str">
        <f>references_description!G$43</f>
        <v>KCl</v>
      </c>
      <c r="F762" t="str">
        <f>references_description!H$43</f>
        <v>CaCl2</v>
      </c>
      <c r="H762">
        <v>0.43371999999999999</v>
      </c>
      <c r="I762">
        <v>0.60938000000000003</v>
      </c>
      <c r="K762">
        <v>1.62144E-3</v>
      </c>
    </row>
    <row r="763" spans="1:11" hidden="1" x14ac:dyDescent="0.35">
      <c r="A763" t="str">
        <f>references_description!B$36</f>
        <v>MEY/WIL2008</v>
      </c>
      <c r="B763">
        <v>1</v>
      </c>
      <c r="C763">
        <v>85</v>
      </c>
      <c r="D763" t="str">
        <f>references!G$5</f>
        <v>SiO2(am)</v>
      </c>
      <c r="E763" t="str">
        <f>references_description!G$43</f>
        <v>KCl</v>
      </c>
      <c r="F763" t="str">
        <f>references_description!H$43</f>
        <v>CaCl2</v>
      </c>
      <c r="H763">
        <v>0.72109000000000001</v>
      </c>
      <c r="I763">
        <v>0.28805999999999998</v>
      </c>
      <c r="K763">
        <v>2.53054E-3</v>
      </c>
    </row>
    <row r="764" spans="1:11" hidden="1" x14ac:dyDescent="0.35">
      <c r="A764" t="str">
        <f>references_description!B$36</f>
        <v>MEY/WIL2008</v>
      </c>
      <c r="B764">
        <v>2</v>
      </c>
      <c r="C764">
        <v>85</v>
      </c>
      <c r="D764" t="str">
        <f>references!G$5</f>
        <v>SiO2(am)</v>
      </c>
      <c r="E764" t="str">
        <f>references_description!G$43</f>
        <v>KCl</v>
      </c>
      <c r="F764" t="str">
        <f>references_description!H$43</f>
        <v>CaCl2</v>
      </c>
      <c r="H764">
        <v>0.35441</v>
      </c>
      <c r="I764">
        <v>0.61331000000000002</v>
      </c>
      <c r="K764">
        <v>2.26238E-3</v>
      </c>
    </row>
    <row r="765" spans="1:11" hidden="1" x14ac:dyDescent="0.35">
      <c r="A765" t="str">
        <f>references_description!B$36</f>
        <v>MEY/WIL2008</v>
      </c>
      <c r="B765">
        <v>3</v>
      </c>
      <c r="C765">
        <v>85</v>
      </c>
      <c r="D765" t="str">
        <f>references!G$5</f>
        <v>SiO2(am)</v>
      </c>
      <c r="E765" t="str">
        <f>references_description!G$43</f>
        <v>KCl</v>
      </c>
      <c r="F765" t="str">
        <f>references_description!H$43</f>
        <v>CaCl2</v>
      </c>
      <c r="H765">
        <v>0.23008999999999999</v>
      </c>
      <c r="I765">
        <v>0.62773999999999996</v>
      </c>
      <c r="K765">
        <v>2.4645100000000001E-3</v>
      </c>
    </row>
    <row r="766" spans="1:11" hidden="1" x14ac:dyDescent="0.35">
      <c r="A766" t="str">
        <f>references_description!B$36</f>
        <v>MEY/WIL2008</v>
      </c>
      <c r="B766">
        <v>4</v>
      </c>
      <c r="C766">
        <v>85</v>
      </c>
      <c r="D766" t="str">
        <f>references!G$5</f>
        <v>SiO2(am)</v>
      </c>
      <c r="E766" t="str">
        <f>references_description!G$43</f>
        <v>KCl</v>
      </c>
      <c r="F766" t="str">
        <f>references_description!H$43</f>
        <v>CaCl2</v>
      </c>
      <c r="H766">
        <v>0.12081</v>
      </c>
      <c r="I766">
        <v>0.67318999999999996</v>
      </c>
      <c r="K766">
        <v>2.5452600000000001E-3</v>
      </c>
    </row>
    <row r="767" spans="1:11" hidden="1" x14ac:dyDescent="0.35">
      <c r="A767" t="str">
        <f>references_description!B$36</f>
        <v>MEY/WIL2008</v>
      </c>
      <c r="B767">
        <v>5</v>
      </c>
      <c r="C767">
        <v>85</v>
      </c>
      <c r="D767" t="str">
        <f>references!G$5</f>
        <v>SiO2(am)</v>
      </c>
      <c r="E767" t="str">
        <f>references_description!G$43</f>
        <v>KCl</v>
      </c>
      <c r="F767" t="str">
        <f>references_description!H$43</f>
        <v>CaCl2</v>
      </c>
      <c r="H767">
        <v>0.42799999999999999</v>
      </c>
      <c r="I767">
        <v>0.89449999999999996</v>
      </c>
      <c r="K767">
        <v>1.5760399999999999E-3</v>
      </c>
    </row>
    <row r="768" spans="1:11" hidden="1" x14ac:dyDescent="0.35">
      <c r="A768" t="str">
        <f>references_description!B$36</f>
        <v>MEY/WIL2008</v>
      </c>
      <c r="B768">
        <v>6</v>
      </c>
      <c r="C768">
        <v>85</v>
      </c>
      <c r="D768" t="str">
        <f>references!G$5</f>
        <v>SiO2(am)</v>
      </c>
      <c r="E768" t="str">
        <f>references_description!G$43</f>
        <v>KCl</v>
      </c>
      <c r="F768" t="str">
        <f>references_description!H$43</f>
        <v>CaCl2</v>
      </c>
      <c r="H768">
        <v>0.34178999999999998</v>
      </c>
      <c r="I768">
        <v>0.89632000000000001</v>
      </c>
      <c r="K768">
        <v>1.67242E-3</v>
      </c>
    </row>
    <row r="769" spans="1:11" hidden="1" x14ac:dyDescent="0.35">
      <c r="A769" t="str">
        <f>references_description!B$36</f>
        <v>MEY/WIL2008</v>
      </c>
      <c r="B769">
        <v>7</v>
      </c>
      <c r="C769">
        <v>85</v>
      </c>
      <c r="D769" t="str">
        <f>references!G$5</f>
        <v>SiO2(am)</v>
      </c>
      <c r="E769" t="str">
        <f>references_description!G$43</f>
        <v>KCl</v>
      </c>
      <c r="F769" t="str">
        <f>references_description!H$43</f>
        <v>CaCl2</v>
      </c>
      <c r="H769">
        <v>0.23805999999999999</v>
      </c>
      <c r="I769">
        <v>0.93274999999999997</v>
      </c>
      <c r="K769">
        <v>1.78703E-3</v>
      </c>
    </row>
    <row r="770" spans="1:11" hidden="1" x14ac:dyDescent="0.35">
      <c r="A770" t="str">
        <f>references_description!B$36</f>
        <v>MEY/WIL2008</v>
      </c>
      <c r="B770">
        <v>8</v>
      </c>
      <c r="C770">
        <v>85</v>
      </c>
      <c r="D770" t="str">
        <f>references!G$5</f>
        <v>SiO2(am)</v>
      </c>
      <c r="E770" t="str">
        <f>references_description!G$43</f>
        <v>KCl</v>
      </c>
      <c r="F770" t="str">
        <f>references_description!H$43</f>
        <v>CaCl2</v>
      </c>
      <c r="H770">
        <v>0.1201</v>
      </c>
      <c r="I770">
        <v>0.94132000000000005</v>
      </c>
      <c r="K770">
        <v>1.90675E-3</v>
      </c>
    </row>
    <row r="771" spans="1:11" hidden="1" x14ac:dyDescent="0.35">
      <c r="A771" t="str">
        <f>references_description!B$36</f>
        <v>MEY/WIL2008</v>
      </c>
      <c r="B771">
        <v>9</v>
      </c>
      <c r="C771">
        <v>85</v>
      </c>
      <c r="D771" t="str">
        <f>references!G$5</f>
        <v>SiO2(am)</v>
      </c>
      <c r="E771" t="str">
        <f>references_description!G$43</f>
        <v>KCl</v>
      </c>
      <c r="F771" t="str">
        <f>references_description!H$43</f>
        <v>CaCl2</v>
      </c>
      <c r="H771">
        <v>0.33365</v>
      </c>
      <c r="I771">
        <v>1.1790499999999999</v>
      </c>
      <c r="K771">
        <v>1.2858399999999999E-3</v>
      </c>
    </row>
    <row r="772" spans="1:11" hidden="1" x14ac:dyDescent="0.35">
      <c r="A772" t="str">
        <f>references_description!B$36</f>
        <v>MEY/WIL2008</v>
      </c>
      <c r="B772">
        <v>10</v>
      </c>
      <c r="C772">
        <v>85</v>
      </c>
      <c r="D772" t="str">
        <f>references!G$5</f>
        <v>SiO2(am)</v>
      </c>
      <c r="E772" t="str">
        <f>references_description!G$43</f>
        <v>KCl</v>
      </c>
      <c r="F772" t="str">
        <f>references_description!H$43</f>
        <v>CaCl2</v>
      </c>
      <c r="H772">
        <v>0.22034000000000001</v>
      </c>
      <c r="I772">
        <v>1.2216100000000001</v>
      </c>
      <c r="K772">
        <v>1.31039E-3</v>
      </c>
    </row>
    <row r="773" spans="1:11" hidden="1" x14ac:dyDescent="0.35">
      <c r="A773" t="str">
        <f>references_description!B$36</f>
        <v>MEY/WIL2008</v>
      </c>
      <c r="B773">
        <v>11</v>
      </c>
      <c r="C773">
        <v>85</v>
      </c>
      <c r="D773" t="str">
        <f>references!G$5</f>
        <v>SiO2(am)</v>
      </c>
      <c r="E773" t="str">
        <f>references_description!G$43</f>
        <v>KCl</v>
      </c>
      <c r="F773" t="str">
        <f>references_description!H$43</f>
        <v>CaCl2</v>
      </c>
      <c r="H773">
        <v>0.1346</v>
      </c>
      <c r="I773">
        <v>1.2364599999999999</v>
      </c>
      <c r="K773">
        <v>1.37809E-3</v>
      </c>
    </row>
    <row r="774" spans="1:11" hidden="1" x14ac:dyDescent="0.35">
      <c r="A774" t="str">
        <f>references_description!B$36</f>
        <v>MEY/WIL2008</v>
      </c>
      <c r="B774">
        <v>12</v>
      </c>
      <c r="C774">
        <v>85</v>
      </c>
      <c r="D774" t="str">
        <f>references!G$5</f>
        <v>SiO2(am)</v>
      </c>
      <c r="E774" t="str">
        <f>references_description!G$43</f>
        <v>KCl</v>
      </c>
      <c r="F774" t="str">
        <f>references_description!H$43</f>
        <v>CaCl2</v>
      </c>
      <c r="H774">
        <v>0.62856000000000001</v>
      </c>
      <c r="I774">
        <v>0.31025000000000003</v>
      </c>
      <c r="K774">
        <v>2.6204000000000002E-3</v>
      </c>
    </row>
    <row r="775" spans="1:11" hidden="1" x14ac:dyDescent="0.35">
      <c r="A775" t="str">
        <f>references_description!B$36</f>
        <v>MEY/WIL2008</v>
      </c>
      <c r="B775">
        <v>13</v>
      </c>
      <c r="C775">
        <v>85</v>
      </c>
      <c r="D775" t="str">
        <f>references!G$5</f>
        <v>SiO2(am)</v>
      </c>
      <c r="E775" t="str">
        <f>references_description!G$43</f>
        <v>KCl</v>
      </c>
      <c r="F775" t="str">
        <f>references_description!H$43</f>
        <v>CaCl2</v>
      </c>
      <c r="H775">
        <v>0.22020000000000001</v>
      </c>
      <c r="I775">
        <v>1.4769699999999999</v>
      </c>
      <c r="K775">
        <v>9.8879000000000002E-4</v>
      </c>
    </row>
    <row r="776" spans="1:11" hidden="1" x14ac:dyDescent="0.35">
      <c r="A776" t="str">
        <f>references_description!B$36</f>
        <v>MEY/WIL2008</v>
      </c>
      <c r="B776">
        <v>14</v>
      </c>
      <c r="C776">
        <v>85</v>
      </c>
      <c r="D776" t="str">
        <f>references!G$5</f>
        <v>SiO2(am)</v>
      </c>
      <c r="E776" t="str">
        <f>references_description!G$43</f>
        <v>KCl</v>
      </c>
      <c r="F776" t="str">
        <f>references_description!H$43</f>
        <v>CaCl2</v>
      </c>
      <c r="H776">
        <v>0.11339</v>
      </c>
      <c r="I776">
        <v>1.8049900000000001</v>
      </c>
      <c r="K776">
        <v>7.4837999999999999E-4</v>
      </c>
    </row>
    <row r="777" spans="1:11" hidden="1" x14ac:dyDescent="0.35">
      <c r="A777" t="str">
        <f>references_description!B$36</f>
        <v>MEY/WIL2008</v>
      </c>
      <c r="B777">
        <v>15</v>
      </c>
      <c r="C777">
        <v>85</v>
      </c>
      <c r="D777" t="str">
        <f>references!G$5</f>
        <v>SiO2(am)</v>
      </c>
      <c r="E777" t="str">
        <f>references_description!G$43</f>
        <v>KCl</v>
      </c>
      <c r="F777" t="str">
        <f>references_description!H$43</f>
        <v>CaCl2</v>
      </c>
      <c r="H777">
        <v>0.54691999999999996</v>
      </c>
      <c r="I777">
        <v>0.30323</v>
      </c>
      <c r="K777">
        <v>2.7783E-3</v>
      </c>
    </row>
    <row r="778" spans="1:11" hidden="1" x14ac:dyDescent="0.35">
      <c r="A778" t="str">
        <f>references_description!B$36</f>
        <v>MEY/WIL2008</v>
      </c>
      <c r="B778">
        <v>16</v>
      </c>
      <c r="C778">
        <v>85</v>
      </c>
      <c r="D778" t="str">
        <f>references!G$5</f>
        <v>SiO2(am)</v>
      </c>
      <c r="E778" t="str">
        <f>references_description!G$43</f>
        <v>KCl</v>
      </c>
      <c r="F778" t="str">
        <f>references_description!H$43</f>
        <v>CaCl2</v>
      </c>
      <c r="H778">
        <v>0.44729000000000002</v>
      </c>
      <c r="I778">
        <v>0.31403999999999999</v>
      </c>
      <c r="K778">
        <v>2.96722E-3</v>
      </c>
    </row>
    <row r="779" spans="1:11" hidden="1" x14ac:dyDescent="0.35">
      <c r="A779" t="str">
        <f>references_description!B$36</f>
        <v>MEY/WIL2008</v>
      </c>
      <c r="B779">
        <v>17</v>
      </c>
      <c r="C779">
        <v>85</v>
      </c>
      <c r="D779" t="str">
        <f>references!G$5</f>
        <v>SiO2(am)</v>
      </c>
      <c r="E779" t="str">
        <f>references_description!G$43</f>
        <v>KCl</v>
      </c>
      <c r="F779" t="str">
        <f>references_description!H$43</f>
        <v>CaCl2</v>
      </c>
      <c r="H779">
        <v>0.34139999999999998</v>
      </c>
      <c r="I779">
        <v>0.32579999999999998</v>
      </c>
      <c r="K779">
        <v>3.1187599999999999E-3</v>
      </c>
    </row>
    <row r="780" spans="1:11" hidden="1" x14ac:dyDescent="0.35">
      <c r="A780" t="str">
        <f>references_description!B$36</f>
        <v>MEY/WIL2008</v>
      </c>
      <c r="B780">
        <v>18</v>
      </c>
      <c r="C780">
        <v>85</v>
      </c>
      <c r="D780" t="str">
        <f>references!G$5</f>
        <v>SiO2(am)</v>
      </c>
      <c r="E780" t="str">
        <f>references_description!G$43</f>
        <v>KCl</v>
      </c>
      <c r="F780" t="str">
        <f>references_description!H$43</f>
        <v>CaCl2</v>
      </c>
      <c r="H780">
        <v>0.23696999999999999</v>
      </c>
      <c r="I780">
        <v>0.32750000000000001</v>
      </c>
      <c r="K780">
        <v>3.2536000000000002E-3</v>
      </c>
    </row>
    <row r="781" spans="1:11" hidden="1" x14ac:dyDescent="0.35">
      <c r="A781" t="str">
        <f>references_description!B$36</f>
        <v>MEY/WIL2008</v>
      </c>
      <c r="B781">
        <v>19</v>
      </c>
      <c r="C781">
        <v>85</v>
      </c>
      <c r="D781" t="str">
        <f>references!G$5</f>
        <v>SiO2(am)</v>
      </c>
      <c r="E781" t="str">
        <f>references_description!G$43</f>
        <v>KCl</v>
      </c>
      <c r="F781" t="str">
        <f>references_description!H$43</f>
        <v>CaCl2</v>
      </c>
      <c r="H781">
        <v>0.12012</v>
      </c>
      <c r="I781">
        <v>0.32451999999999998</v>
      </c>
      <c r="K781">
        <v>3.3897599999999999E-3</v>
      </c>
    </row>
    <row r="782" spans="1:11" hidden="1" x14ac:dyDescent="0.35">
      <c r="A782" t="str">
        <f>references_description!B$36</f>
        <v>MEY/WIL2008</v>
      </c>
      <c r="B782">
        <v>20</v>
      </c>
      <c r="C782">
        <v>85</v>
      </c>
      <c r="D782" t="str">
        <f>references!G$5</f>
        <v>SiO2(am)</v>
      </c>
      <c r="E782" t="str">
        <f>references_description!G$43</f>
        <v>KCl</v>
      </c>
      <c r="F782" t="str">
        <f>references_description!H$43</f>
        <v>CaCl2</v>
      </c>
      <c r="H782">
        <v>0.53220999999999996</v>
      </c>
      <c r="I782">
        <v>0.59013000000000004</v>
      </c>
      <c r="K782">
        <v>2.0311600000000002E-3</v>
      </c>
    </row>
    <row r="783" spans="1:11" hidden="1" x14ac:dyDescent="0.35">
      <c r="A783" t="str">
        <f>references_description!B$36</f>
        <v>MEY/WIL2008</v>
      </c>
      <c r="B783">
        <v>21</v>
      </c>
      <c r="C783">
        <v>85</v>
      </c>
      <c r="D783" t="str">
        <f>references!G$5</f>
        <v>SiO2(am)</v>
      </c>
      <c r="E783" t="str">
        <f>references_description!G$43</f>
        <v>KCl</v>
      </c>
      <c r="F783" t="str">
        <f>references_description!H$43</f>
        <v>CaCl2</v>
      </c>
      <c r="H783">
        <v>0.43371999999999999</v>
      </c>
      <c r="I783">
        <v>0.60938000000000003</v>
      </c>
      <c r="K783">
        <v>2.1781000000000001E-3</v>
      </c>
    </row>
    <row r="784" spans="1:11" hidden="1" x14ac:dyDescent="0.35">
      <c r="A784" t="str">
        <f>references_description!B$36</f>
        <v>MEY/WIL2008</v>
      </c>
      <c r="B784">
        <v>1</v>
      </c>
      <c r="C784">
        <v>85</v>
      </c>
      <c r="D784" t="str">
        <f>references!G$5</f>
        <v>SiO2(am)</v>
      </c>
      <c r="E784" t="str">
        <f>references_description!G$42</f>
        <v>NaCl</v>
      </c>
      <c r="F784" t="str">
        <f>references_description!H$42</f>
        <v>CaCl2</v>
      </c>
      <c r="H784">
        <v>0.93301000000000001</v>
      </c>
      <c r="I784">
        <v>0.28267999999999999</v>
      </c>
      <c r="K784">
        <v>2.4389099999999999E-3</v>
      </c>
    </row>
    <row r="785" spans="1:11" hidden="1" x14ac:dyDescent="0.35">
      <c r="A785" t="str">
        <f>references_description!B$36</f>
        <v>MEY/WIL2008</v>
      </c>
      <c r="B785">
        <v>2</v>
      </c>
      <c r="C785">
        <v>85</v>
      </c>
      <c r="D785" t="str">
        <f>references!G$5</f>
        <v>SiO2(am)</v>
      </c>
      <c r="E785" t="str">
        <f>references_description!G$42</f>
        <v>NaCl</v>
      </c>
      <c r="F785" t="str">
        <f>references_description!H$42</f>
        <v>CaCl2</v>
      </c>
      <c r="H785">
        <v>0.33784999999999998</v>
      </c>
      <c r="I785">
        <v>0.92093000000000003</v>
      </c>
      <c r="K785">
        <v>2.0756500000000001E-3</v>
      </c>
    </row>
    <row r="786" spans="1:11" hidden="1" x14ac:dyDescent="0.35">
      <c r="A786" t="str">
        <f>references_description!B$36</f>
        <v>MEY/WIL2008</v>
      </c>
      <c r="B786">
        <v>3</v>
      </c>
      <c r="C786">
        <v>85</v>
      </c>
      <c r="D786" t="str">
        <f>references!G$5</f>
        <v>SiO2(am)</v>
      </c>
      <c r="E786" t="str">
        <f>references_description!G$42</f>
        <v>NaCl</v>
      </c>
      <c r="F786" t="str">
        <f>references_description!H$42</f>
        <v>CaCl2</v>
      </c>
      <c r="H786">
        <v>0.11822000000000001</v>
      </c>
      <c r="I786">
        <v>0.95299999999999996</v>
      </c>
      <c r="K786">
        <v>2.5410099999999998E-3</v>
      </c>
    </row>
    <row r="787" spans="1:11" hidden="1" x14ac:dyDescent="0.35">
      <c r="A787" t="str">
        <f>references_description!B$36</f>
        <v>MEY/WIL2008</v>
      </c>
      <c r="B787">
        <v>4</v>
      </c>
      <c r="C787">
        <v>85</v>
      </c>
      <c r="D787" t="str">
        <f>references!G$5</f>
        <v>SiO2(am)</v>
      </c>
      <c r="E787" t="str">
        <f>references_description!G$42</f>
        <v>NaCl</v>
      </c>
      <c r="F787" t="str">
        <f>references_description!H$42</f>
        <v>CaCl2</v>
      </c>
      <c r="H787">
        <v>0.42609000000000002</v>
      </c>
      <c r="I787">
        <v>1.1865300000000001</v>
      </c>
      <c r="K787">
        <v>2.9376000000000001E-4</v>
      </c>
    </row>
    <row r="788" spans="1:11" hidden="1" x14ac:dyDescent="0.35">
      <c r="A788" t="str">
        <f>references_description!B$36</f>
        <v>MEY/WIL2008</v>
      </c>
      <c r="B788">
        <v>5</v>
      </c>
      <c r="C788">
        <v>85</v>
      </c>
      <c r="D788" t="str">
        <f>references!G$5</f>
        <v>SiO2(am)</v>
      </c>
      <c r="E788" t="str">
        <f>references_description!G$42</f>
        <v>NaCl</v>
      </c>
      <c r="F788" t="str">
        <f>references_description!H$42</f>
        <v>CaCl2</v>
      </c>
      <c r="H788">
        <v>0.22309000000000001</v>
      </c>
      <c r="I788">
        <v>1.2405900000000001</v>
      </c>
      <c r="K788">
        <v>6.4356000000000005E-4</v>
      </c>
    </row>
    <row r="789" spans="1:11" hidden="1" x14ac:dyDescent="0.35">
      <c r="A789" t="str">
        <f>references_description!B$36</f>
        <v>MEY/WIL2008</v>
      </c>
      <c r="B789">
        <v>6</v>
      </c>
      <c r="C789">
        <v>85</v>
      </c>
      <c r="D789" t="str">
        <f>references!G$5</f>
        <v>SiO2(am)</v>
      </c>
      <c r="E789" t="str">
        <f>references_description!G$42</f>
        <v>NaCl</v>
      </c>
      <c r="F789" t="str">
        <f>references_description!H$42</f>
        <v>CaCl2</v>
      </c>
      <c r="H789">
        <v>0.32734999999999997</v>
      </c>
      <c r="I789">
        <v>1.4854799999999999</v>
      </c>
      <c r="K789">
        <v>1.3463E-4</v>
      </c>
    </row>
    <row r="790" spans="1:11" hidden="1" x14ac:dyDescent="0.35">
      <c r="A790" t="str">
        <f>references_description!B$36</f>
        <v>MEY/WIL2008</v>
      </c>
      <c r="B790">
        <v>7</v>
      </c>
      <c r="C790">
        <v>85</v>
      </c>
      <c r="D790" t="str">
        <f>references!G$5</f>
        <v>SiO2(am)</v>
      </c>
      <c r="E790" t="str">
        <f>references_description!G$42</f>
        <v>NaCl</v>
      </c>
      <c r="F790" t="str">
        <f>references_description!H$42</f>
        <v>CaCl2</v>
      </c>
      <c r="H790">
        <v>0.12295</v>
      </c>
      <c r="I790">
        <v>1.50116</v>
      </c>
      <c r="K790">
        <v>3.5000999999999999E-4</v>
      </c>
    </row>
    <row r="791" spans="1:11" hidden="1" x14ac:dyDescent="0.35">
      <c r="A791" t="str">
        <f>references_description!B$36</f>
        <v>MEY/WIL2008</v>
      </c>
      <c r="B791">
        <v>8</v>
      </c>
      <c r="C791">
        <v>85</v>
      </c>
      <c r="D791" t="str">
        <f>references!G$5</f>
        <v>SiO2(am)</v>
      </c>
      <c r="E791" t="str">
        <f>references_description!G$42</f>
        <v>NaCl</v>
      </c>
      <c r="F791" t="str">
        <f>references_description!H$42</f>
        <v>CaCl2</v>
      </c>
      <c r="H791">
        <v>0.26433000000000001</v>
      </c>
      <c r="I791">
        <v>1.7522</v>
      </c>
      <c r="K791">
        <v>9.2093999999999997E-4</v>
      </c>
    </row>
    <row r="792" spans="1:11" hidden="1" x14ac:dyDescent="0.35">
      <c r="A792" t="str">
        <f>references_description!B$36</f>
        <v>MEY/WIL2008</v>
      </c>
      <c r="B792">
        <v>9</v>
      </c>
      <c r="C792">
        <v>85</v>
      </c>
      <c r="D792" t="str">
        <f>references!G$5</f>
        <v>SiO2(am)</v>
      </c>
      <c r="E792" t="str">
        <f>references_description!G$42</f>
        <v>NaCl</v>
      </c>
      <c r="F792" t="str">
        <f>references_description!H$42</f>
        <v>CaCl2</v>
      </c>
      <c r="H792">
        <v>0.11253000000000001</v>
      </c>
      <c r="I792">
        <v>2.03945</v>
      </c>
      <c r="K792">
        <v>7.4372999999999996E-4</v>
      </c>
    </row>
    <row r="793" spans="1:11" hidden="1" x14ac:dyDescent="0.35">
      <c r="A793" t="str">
        <f>references_description!B$36</f>
        <v>MEY/WIL2008</v>
      </c>
      <c r="B793">
        <v>10</v>
      </c>
      <c r="C793">
        <v>85</v>
      </c>
      <c r="D793" t="str">
        <f>references!G$5</f>
        <v>SiO2(am)</v>
      </c>
      <c r="E793" t="str">
        <f>references_description!G$42</f>
        <v>NaCl</v>
      </c>
      <c r="F793" t="str">
        <f>references_description!H$42</f>
        <v>CaCl2</v>
      </c>
      <c r="H793">
        <v>0.72496000000000005</v>
      </c>
      <c r="I793">
        <v>0.38873000000000002</v>
      </c>
      <c r="K793">
        <v>2.8989100000000002E-3</v>
      </c>
    </row>
    <row r="794" spans="1:11" hidden="1" x14ac:dyDescent="0.35">
      <c r="A794" t="str">
        <f>references_description!B$36</f>
        <v>MEY/WIL2008</v>
      </c>
      <c r="B794">
        <v>11</v>
      </c>
      <c r="C794">
        <v>85</v>
      </c>
      <c r="D794" t="str">
        <f>references!G$5</f>
        <v>SiO2(am)</v>
      </c>
      <c r="E794" t="str">
        <f>references_description!G$42</f>
        <v>NaCl</v>
      </c>
      <c r="F794" t="str">
        <f>references_description!H$42</f>
        <v>CaCl2</v>
      </c>
      <c r="H794">
        <v>0.54368000000000005</v>
      </c>
      <c r="I794">
        <v>0.39590999999999998</v>
      </c>
      <c r="K794">
        <v>3.49308E-3</v>
      </c>
    </row>
    <row r="795" spans="1:11" hidden="1" x14ac:dyDescent="0.35">
      <c r="A795" t="str">
        <f>references_description!B$36</f>
        <v>MEY/WIL2008</v>
      </c>
      <c r="B795">
        <v>12</v>
      </c>
      <c r="C795">
        <v>85</v>
      </c>
      <c r="D795" t="str">
        <f>references!G$5</f>
        <v>SiO2(am)</v>
      </c>
      <c r="E795" t="str">
        <f>references_description!G$42</f>
        <v>NaCl</v>
      </c>
      <c r="F795" t="str">
        <f>references_description!H$42</f>
        <v>CaCl2</v>
      </c>
      <c r="H795">
        <v>0.37998999999999999</v>
      </c>
      <c r="I795">
        <v>0.32155</v>
      </c>
      <c r="K795">
        <v>4.2006999999999999E-3</v>
      </c>
    </row>
    <row r="796" spans="1:11" hidden="1" x14ac:dyDescent="0.35">
      <c r="A796" t="str">
        <f>references_description!B$36</f>
        <v>MEY/WIL2008</v>
      </c>
      <c r="B796">
        <v>13</v>
      </c>
      <c r="C796">
        <v>85</v>
      </c>
      <c r="D796" t="str">
        <f>references!G$5</f>
        <v>SiO2(am)</v>
      </c>
      <c r="E796" t="str">
        <f>references_description!G$42</f>
        <v>NaCl</v>
      </c>
      <c r="F796" t="str">
        <f>references_description!H$42</f>
        <v>CaCl2</v>
      </c>
      <c r="H796">
        <v>0.14374000000000001</v>
      </c>
      <c r="I796">
        <v>0.35403000000000001</v>
      </c>
      <c r="K796">
        <v>5.2524700000000004E-3</v>
      </c>
    </row>
    <row r="797" spans="1:11" hidden="1" x14ac:dyDescent="0.35">
      <c r="A797" t="str">
        <f>references_description!B$36</f>
        <v>MEY/WIL2008</v>
      </c>
      <c r="B797">
        <v>14</v>
      </c>
      <c r="C797">
        <v>85</v>
      </c>
      <c r="D797" t="str">
        <f>references!G$5</f>
        <v>SiO2(am)</v>
      </c>
      <c r="E797" t="str">
        <f>references_description!G$42</f>
        <v>NaCl</v>
      </c>
      <c r="F797" t="str">
        <f>references_description!H$42</f>
        <v>CaCl2</v>
      </c>
      <c r="H797">
        <v>0.64792000000000005</v>
      </c>
      <c r="I797">
        <v>0.57642000000000004</v>
      </c>
      <c r="K797">
        <v>2.3666500000000001E-3</v>
      </c>
    </row>
    <row r="798" spans="1:11" hidden="1" x14ac:dyDescent="0.35">
      <c r="A798" t="str">
        <f>references_description!B$36</f>
        <v>MEY/WIL2008</v>
      </c>
      <c r="B798">
        <v>15</v>
      </c>
      <c r="C798">
        <v>85</v>
      </c>
      <c r="D798" t="str">
        <f>references!G$5</f>
        <v>SiO2(am)</v>
      </c>
      <c r="E798" t="str">
        <f>references_description!G$42</f>
        <v>NaCl</v>
      </c>
      <c r="F798" t="str">
        <f>references_description!H$42</f>
        <v>CaCl2</v>
      </c>
      <c r="H798">
        <v>0.44784000000000002</v>
      </c>
      <c r="I798">
        <v>0.60368999999999995</v>
      </c>
      <c r="K798">
        <v>2.8470100000000001E-3</v>
      </c>
    </row>
    <row r="799" spans="1:11" hidden="1" x14ac:dyDescent="0.35">
      <c r="A799" t="str">
        <f>references_description!B$36</f>
        <v>MEY/WIL2008</v>
      </c>
      <c r="B799">
        <v>16</v>
      </c>
      <c r="C799">
        <v>85</v>
      </c>
      <c r="D799" t="str">
        <f>references!G$5</f>
        <v>SiO2(am)</v>
      </c>
      <c r="E799" t="str">
        <f>references_description!G$42</f>
        <v>NaCl</v>
      </c>
      <c r="F799" t="str">
        <f>references_description!H$42</f>
        <v>CaCl2</v>
      </c>
      <c r="H799">
        <v>0.22883999999999999</v>
      </c>
      <c r="I799">
        <v>0.64019000000000004</v>
      </c>
      <c r="K799">
        <v>3.64066E-3</v>
      </c>
    </row>
    <row r="800" spans="1:11" hidden="1" x14ac:dyDescent="0.35">
      <c r="A800" t="str">
        <f>references_description!B$36</f>
        <v>MEY/WIL2008</v>
      </c>
      <c r="B800">
        <v>17</v>
      </c>
      <c r="C800">
        <v>85</v>
      </c>
      <c r="D800" t="str">
        <f>references!G$5</f>
        <v>SiO2(am)</v>
      </c>
      <c r="E800" t="str">
        <f>references_description!G$42</f>
        <v>NaCl</v>
      </c>
      <c r="F800" t="str">
        <f>references_description!H$42</f>
        <v>CaCl2</v>
      </c>
      <c r="H800">
        <v>0.53813</v>
      </c>
      <c r="I800">
        <v>0.90314000000000005</v>
      </c>
      <c r="K800">
        <v>2.0042100000000002E-3</v>
      </c>
    </row>
    <row r="801" spans="1:11" hidden="1" x14ac:dyDescent="0.35">
      <c r="A801" t="str">
        <f>references_description!B$36</f>
        <v>MEY/WIL2008</v>
      </c>
      <c r="B801">
        <v>1</v>
      </c>
      <c r="C801">
        <v>85</v>
      </c>
      <c r="D801" t="str">
        <f>references!G$5</f>
        <v>SiO2(am)</v>
      </c>
      <c r="E801" t="str">
        <f>references_description!G$44</f>
        <v>NaCl</v>
      </c>
      <c r="F801" t="str">
        <f>references_description!H$44</f>
        <v>KCl</v>
      </c>
      <c r="H801">
        <v>0.83942000000000005</v>
      </c>
      <c r="I801">
        <v>0.11475</v>
      </c>
      <c r="K801">
        <v>2.1982999999999998E-3</v>
      </c>
    </row>
    <row r="802" spans="1:11" hidden="1" x14ac:dyDescent="0.35">
      <c r="A802" t="str">
        <f>references_description!B$36</f>
        <v>MEY/WIL2008</v>
      </c>
      <c r="B802">
        <v>2</v>
      </c>
      <c r="C802">
        <v>85</v>
      </c>
      <c r="D802" t="str">
        <f>references!G$5</f>
        <v>SiO2(am)</v>
      </c>
      <c r="E802" t="str">
        <f>references_description!G$44</f>
        <v>NaCl</v>
      </c>
      <c r="F802" t="str">
        <f>references_description!H$44</f>
        <v>KCl</v>
      </c>
      <c r="H802">
        <v>0.65541000000000005</v>
      </c>
      <c r="I802">
        <v>0.10825</v>
      </c>
      <c r="K802">
        <v>2.3962599999999999E-3</v>
      </c>
    </row>
    <row r="803" spans="1:11" hidden="1" x14ac:dyDescent="0.35">
      <c r="A803" t="str">
        <f>references_description!B$36</f>
        <v>MEY/WIL2008</v>
      </c>
      <c r="B803">
        <v>3</v>
      </c>
      <c r="C803">
        <v>85</v>
      </c>
      <c r="D803" t="str">
        <f>references!G$5</f>
        <v>SiO2(am)</v>
      </c>
      <c r="E803" t="str">
        <f>references_description!G$44</f>
        <v>NaCl</v>
      </c>
      <c r="F803" t="str">
        <f>references_description!H$44</f>
        <v>KCl</v>
      </c>
      <c r="H803">
        <v>0.45222000000000001</v>
      </c>
      <c r="I803">
        <v>0.11259</v>
      </c>
      <c r="K803">
        <v>2.9635500000000001E-3</v>
      </c>
    </row>
    <row r="804" spans="1:11" hidden="1" x14ac:dyDescent="0.35">
      <c r="A804" t="str">
        <f>references_description!B$36</f>
        <v>MEY/WIL2008</v>
      </c>
      <c r="B804">
        <v>4</v>
      </c>
      <c r="C804">
        <v>85</v>
      </c>
      <c r="D804" t="str">
        <f>references!G$5</f>
        <v>SiO2(am)</v>
      </c>
      <c r="E804" t="str">
        <f>references_description!G$44</f>
        <v>NaCl</v>
      </c>
      <c r="F804" t="str">
        <f>references_description!H$44</f>
        <v>KCl</v>
      </c>
      <c r="H804">
        <v>0.23562</v>
      </c>
      <c r="I804">
        <v>0.1183</v>
      </c>
      <c r="K804">
        <v>3.7538200000000002E-3</v>
      </c>
    </row>
    <row r="805" spans="1:11" hidden="1" x14ac:dyDescent="0.35">
      <c r="A805" t="str">
        <f>references_description!B$36</f>
        <v>MEY/WIL2008</v>
      </c>
      <c r="B805">
        <v>5</v>
      </c>
      <c r="C805">
        <v>85</v>
      </c>
      <c r="D805" t="str">
        <f>references!G$5</f>
        <v>SiO2(am)</v>
      </c>
      <c r="E805" t="str">
        <f>references_description!G$44</f>
        <v>NaCl</v>
      </c>
      <c r="F805" t="str">
        <f>references_description!H$44</f>
        <v>KCl</v>
      </c>
      <c r="H805">
        <v>0.73011999999999999</v>
      </c>
      <c r="I805">
        <v>0.20721999999999999</v>
      </c>
      <c r="K805">
        <v>2.03316E-3</v>
      </c>
    </row>
    <row r="806" spans="1:11" hidden="1" x14ac:dyDescent="0.35">
      <c r="A806" t="str">
        <f>references_description!B$36</f>
        <v>MEY/WIL2008</v>
      </c>
      <c r="B806">
        <v>6</v>
      </c>
      <c r="C806">
        <v>85</v>
      </c>
      <c r="D806" t="str">
        <f>references!G$5</f>
        <v>SiO2(am)</v>
      </c>
      <c r="E806" t="str">
        <f>references_description!G$44</f>
        <v>NaCl</v>
      </c>
      <c r="F806" t="str">
        <f>references_description!H$44</f>
        <v>KCl</v>
      </c>
      <c r="H806">
        <v>0.54398000000000002</v>
      </c>
      <c r="I806">
        <v>0.21565000000000001</v>
      </c>
      <c r="K806">
        <v>2.5107599999999999E-3</v>
      </c>
    </row>
    <row r="807" spans="1:11" hidden="1" x14ac:dyDescent="0.35">
      <c r="A807" t="str">
        <f>references_description!B$36</f>
        <v>MEY/WIL2008</v>
      </c>
      <c r="B807">
        <v>7</v>
      </c>
      <c r="C807">
        <v>85</v>
      </c>
      <c r="D807" t="str">
        <f>references!G$5</f>
        <v>SiO2(am)</v>
      </c>
      <c r="E807" t="str">
        <f>references_description!G$44</f>
        <v>NaCl</v>
      </c>
      <c r="F807" t="str">
        <f>references_description!H$44</f>
        <v>KCl</v>
      </c>
      <c r="H807">
        <v>0.34131</v>
      </c>
      <c r="I807">
        <v>0.22339000000000001</v>
      </c>
      <c r="K807">
        <v>3.1025499999999999E-3</v>
      </c>
    </row>
    <row r="808" spans="1:11" hidden="1" x14ac:dyDescent="0.35">
      <c r="A808" t="str">
        <f>references_description!B$36</f>
        <v>MEY/WIL2008</v>
      </c>
      <c r="B808">
        <v>8</v>
      </c>
      <c r="C808">
        <v>85</v>
      </c>
      <c r="D808" t="str">
        <f>references!G$5</f>
        <v>SiO2(am)</v>
      </c>
      <c r="E808" t="str">
        <f>references_description!G$44</f>
        <v>NaCl</v>
      </c>
      <c r="F808" t="str">
        <f>references_description!H$44</f>
        <v>KCl</v>
      </c>
      <c r="H808">
        <v>0.1183</v>
      </c>
      <c r="I808">
        <v>0.23565</v>
      </c>
      <c r="K808">
        <v>3.9693699999999998E-3</v>
      </c>
    </row>
    <row r="809" spans="1:11" hidden="1" x14ac:dyDescent="0.35">
      <c r="A809" t="str">
        <f>references_description!B$36</f>
        <v>MEY/WIL2008</v>
      </c>
      <c r="B809">
        <v>9</v>
      </c>
      <c r="C809">
        <v>85</v>
      </c>
      <c r="D809" t="str">
        <f>references!G$5</f>
        <v>SiO2(am)</v>
      </c>
      <c r="E809" t="str">
        <f>references_description!G$44</f>
        <v>NaCl</v>
      </c>
      <c r="F809" t="str">
        <f>references_description!H$44</f>
        <v>KCl</v>
      </c>
      <c r="H809">
        <v>0.63941999999999999</v>
      </c>
      <c r="I809">
        <v>0.30624000000000001</v>
      </c>
      <c r="K809">
        <v>2.1969400000000001E-3</v>
      </c>
    </row>
    <row r="810" spans="1:11" hidden="1" x14ac:dyDescent="0.35">
      <c r="A810" t="str">
        <f>references_description!B$36</f>
        <v>MEY/WIL2008</v>
      </c>
      <c r="B810">
        <v>10</v>
      </c>
      <c r="C810">
        <v>85</v>
      </c>
      <c r="D810" t="str">
        <f>references!G$5</f>
        <v>SiO2(am)</v>
      </c>
      <c r="E810" t="str">
        <f>references_description!G$44</f>
        <v>NaCl</v>
      </c>
      <c r="F810" t="str">
        <f>references_description!H$44</f>
        <v>KCl</v>
      </c>
      <c r="H810">
        <v>0.44929000000000002</v>
      </c>
      <c r="I810">
        <v>0.32012000000000002</v>
      </c>
      <c r="K810">
        <v>2.1441400000000001E-3</v>
      </c>
    </row>
    <row r="811" spans="1:11" hidden="1" x14ac:dyDescent="0.35">
      <c r="A811" t="str">
        <f>references_description!B$36</f>
        <v>MEY/WIL2008</v>
      </c>
      <c r="B811">
        <v>1</v>
      </c>
      <c r="C811">
        <v>85</v>
      </c>
      <c r="D811" t="str">
        <f>references!G$5</f>
        <v>SiO2(am)</v>
      </c>
      <c r="E811" t="str">
        <f>references_description!G$45</f>
        <v>NaCl</v>
      </c>
      <c r="F811" t="str">
        <f>references_description!H$45</f>
        <v>MgCl2</v>
      </c>
      <c r="H811">
        <v>0.86822999999999995</v>
      </c>
      <c r="I811">
        <v>0.38558999999999999</v>
      </c>
      <c r="K811">
        <v>1.5425700000000001E-3</v>
      </c>
    </row>
    <row r="812" spans="1:11" hidden="1" x14ac:dyDescent="0.35">
      <c r="A812" t="str">
        <f>references_description!B$36</f>
        <v>MEY/WIL2008</v>
      </c>
      <c r="B812">
        <v>2</v>
      </c>
      <c r="C812">
        <v>85</v>
      </c>
      <c r="D812" t="str">
        <f>references!G$5</f>
        <v>SiO2(am)</v>
      </c>
      <c r="E812" t="str">
        <f>references_description!G$45</f>
        <v>NaCl</v>
      </c>
      <c r="F812" t="str">
        <f>references_description!H$45</f>
        <v>MgCl2</v>
      </c>
      <c r="H812">
        <v>0.83130999999999999</v>
      </c>
      <c r="I812">
        <v>0.27565000000000001</v>
      </c>
      <c r="K812">
        <v>1.61429E-3</v>
      </c>
    </row>
    <row r="813" spans="1:11" hidden="1" x14ac:dyDescent="0.35">
      <c r="A813" t="str">
        <f>references_description!B$36</f>
        <v>MEY/WIL2008</v>
      </c>
      <c r="B813">
        <v>3</v>
      </c>
      <c r="C813">
        <v>85</v>
      </c>
      <c r="D813" t="str">
        <f>references!G$5</f>
        <v>SiO2(am)</v>
      </c>
      <c r="E813" t="str">
        <f>references_description!G$45</f>
        <v>NaCl</v>
      </c>
      <c r="F813" t="str">
        <f>references_description!H$45</f>
        <v>MgCl2</v>
      </c>
      <c r="H813">
        <v>0.85962000000000005</v>
      </c>
      <c r="I813">
        <v>0.13406000000000001</v>
      </c>
      <c r="K813">
        <v>1.8603300000000001E-3</v>
      </c>
    </row>
    <row r="814" spans="1:11" hidden="1" x14ac:dyDescent="0.35">
      <c r="A814" t="str">
        <f>references_description!B$36</f>
        <v>MEY/WIL2008</v>
      </c>
      <c r="B814">
        <v>4</v>
      </c>
      <c r="C814">
        <v>85</v>
      </c>
      <c r="D814" t="str">
        <f>references!G$5</f>
        <v>SiO2(am)</v>
      </c>
      <c r="E814" t="str">
        <f>references_description!G$45</f>
        <v>NaCl</v>
      </c>
      <c r="F814" t="str">
        <f>references_description!H$45</f>
        <v>MgCl2</v>
      </c>
      <c r="H814">
        <v>0.86687999999999998</v>
      </c>
      <c r="I814">
        <v>6.9750000000000006E-2</v>
      </c>
      <c r="K814">
        <v>1.9663900000000002E-3</v>
      </c>
    </row>
    <row r="815" spans="1:11" hidden="1" x14ac:dyDescent="0.35">
      <c r="A815" t="str">
        <f>references_description!B$36</f>
        <v>MEY/WIL2008</v>
      </c>
      <c r="B815">
        <v>5</v>
      </c>
      <c r="C815">
        <v>85</v>
      </c>
      <c r="D815" t="str">
        <f>references!G$5</f>
        <v>SiO2(am)</v>
      </c>
      <c r="E815" t="str">
        <f>references_description!G$45</f>
        <v>NaCl</v>
      </c>
      <c r="F815" t="str">
        <f>references_description!H$45</f>
        <v>MgCl2</v>
      </c>
      <c r="H815">
        <v>0.66281999999999996</v>
      </c>
      <c r="I815">
        <v>0.40360000000000001</v>
      </c>
      <c r="K815">
        <v>1.83497E-3</v>
      </c>
    </row>
    <row r="816" spans="1:11" hidden="1" x14ac:dyDescent="0.35">
      <c r="A816" t="str">
        <f>references_description!B$36</f>
        <v>MEY/WIL2008</v>
      </c>
      <c r="B816">
        <v>6</v>
      </c>
      <c r="C816">
        <v>85</v>
      </c>
      <c r="D816" t="str">
        <f>references!G$5</f>
        <v>SiO2(am)</v>
      </c>
      <c r="E816" t="str">
        <f>references_description!G$45</f>
        <v>NaCl</v>
      </c>
      <c r="F816" t="str">
        <f>references_description!H$45</f>
        <v>MgCl2</v>
      </c>
      <c r="H816">
        <v>0.66174999999999995</v>
      </c>
      <c r="I816">
        <v>0.27240999999999999</v>
      </c>
      <c r="K816">
        <v>1.9778299999999999E-3</v>
      </c>
    </row>
    <row r="817" spans="1:11" hidden="1" x14ac:dyDescent="0.35">
      <c r="A817" t="str">
        <f>references_description!B$36</f>
        <v>MEY/WIL2008</v>
      </c>
      <c r="B817">
        <v>7</v>
      </c>
      <c r="C817">
        <v>85</v>
      </c>
      <c r="D817" t="str">
        <f>references!G$5</f>
        <v>SiO2(am)</v>
      </c>
      <c r="E817" t="str">
        <f>references_description!G$45</f>
        <v>NaCl</v>
      </c>
      <c r="F817" t="str">
        <f>references_description!H$45</f>
        <v>MgCl2</v>
      </c>
      <c r="H817">
        <v>0.67654999999999998</v>
      </c>
      <c r="I817">
        <v>0.18629000000000001</v>
      </c>
      <c r="K817">
        <v>2.0786400000000001E-3</v>
      </c>
    </row>
    <row r="818" spans="1:11" hidden="1" x14ac:dyDescent="0.35">
      <c r="A818" t="str">
        <f>references_description!B$36</f>
        <v>MEY/WIL2008</v>
      </c>
      <c r="B818">
        <v>8</v>
      </c>
      <c r="C818">
        <v>85</v>
      </c>
      <c r="D818" t="str">
        <f>references!G$5</f>
        <v>SiO2(am)</v>
      </c>
      <c r="E818" t="str">
        <f>references_description!G$45</f>
        <v>NaCl</v>
      </c>
      <c r="F818" t="str">
        <f>references_description!H$45</f>
        <v>MgCl2</v>
      </c>
      <c r="H818">
        <v>0.67737000000000003</v>
      </c>
      <c r="I818">
        <v>7.2400000000000006E-2</v>
      </c>
      <c r="K818">
        <v>2.3213000000000001E-3</v>
      </c>
    </row>
    <row r="819" spans="1:11" hidden="1" x14ac:dyDescent="0.35">
      <c r="A819" t="str">
        <f>references_description!B$36</f>
        <v>MEY/WIL2008</v>
      </c>
      <c r="B819">
        <v>9</v>
      </c>
      <c r="C819">
        <v>85</v>
      </c>
      <c r="D819" t="str">
        <f>references!G$5</f>
        <v>SiO2(am)</v>
      </c>
      <c r="E819" t="str">
        <f>references_description!G$45</f>
        <v>NaCl</v>
      </c>
      <c r="F819" t="str">
        <f>references_description!H$45</f>
        <v>MgCl2</v>
      </c>
      <c r="H819">
        <v>0.45828999999999998</v>
      </c>
      <c r="I819">
        <v>0.67703000000000002</v>
      </c>
      <c r="K819">
        <v>1.7158900000000001E-3</v>
      </c>
    </row>
    <row r="820" spans="1:11" hidden="1" x14ac:dyDescent="0.35">
      <c r="A820" t="str">
        <f>references_description!B$36</f>
        <v>MEY/WIL2008</v>
      </c>
      <c r="B820">
        <v>10</v>
      </c>
      <c r="C820">
        <v>85</v>
      </c>
      <c r="D820" t="str">
        <f>references!G$5</f>
        <v>SiO2(am)</v>
      </c>
      <c r="E820" t="str">
        <f>references_description!G$45</f>
        <v>NaCl</v>
      </c>
      <c r="F820" t="str">
        <f>references_description!H$45</f>
        <v>MgCl2</v>
      </c>
      <c r="H820">
        <v>0.45437</v>
      </c>
      <c r="I820">
        <v>0.56479999999999997</v>
      </c>
      <c r="K820">
        <v>1.8411E-3</v>
      </c>
    </row>
    <row r="821" spans="1:11" hidden="1" x14ac:dyDescent="0.35">
      <c r="A821" t="str">
        <f>references_description!B$36</f>
        <v>MEY/WIL2008</v>
      </c>
      <c r="B821">
        <v>11</v>
      </c>
      <c r="C821">
        <v>85</v>
      </c>
      <c r="D821" t="str">
        <f>references!G$5</f>
        <v>SiO2(am)</v>
      </c>
      <c r="E821" t="str">
        <f>references_description!G$45</f>
        <v>NaCl</v>
      </c>
      <c r="F821" t="str">
        <f>references_description!H$45</f>
        <v>MgCl2</v>
      </c>
      <c r="H821">
        <v>0.46845999999999999</v>
      </c>
      <c r="I821">
        <v>0.41425000000000001</v>
      </c>
      <c r="K821">
        <v>1.51447E-3</v>
      </c>
    </row>
    <row r="822" spans="1:11" hidden="1" x14ac:dyDescent="0.35">
      <c r="A822" t="str">
        <f>references_description!B$36</f>
        <v>MEY/WIL2008</v>
      </c>
      <c r="B822">
        <v>12</v>
      </c>
      <c r="C822">
        <v>85</v>
      </c>
      <c r="D822" t="str">
        <f>references!G$5</f>
        <v>SiO2(am)</v>
      </c>
      <c r="E822" t="str">
        <f>references_description!G$45</f>
        <v>NaCl</v>
      </c>
      <c r="F822" t="str">
        <f>references_description!H$45</f>
        <v>MgCl2</v>
      </c>
      <c r="H822">
        <v>0.46240999999999999</v>
      </c>
      <c r="I822">
        <v>0.27823999999999999</v>
      </c>
      <c r="K822">
        <v>1.2633E-3</v>
      </c>
    </row>
    <row r="823" spans="1:11" hidden="1" x14ac:dyDescent="0.35">
      <c r="A823" t="str">
        <f>references_description!B$36</f>
        <v>MEY/WIL2008</v>
      </c>
      <c r="B823">
        <v>13</v>
      </c>
      <c r="C823">
        <v>85</v>
      </c>
      <c r="D823" t="str">
        <f>references!G$5</f>
        <v>SiO2(am)</v>
      </c>
      <c r="E823" t="str">
        <f>references_description!G$45</f>
        <v>NaCl</v>
      </c>
      <c r="F823" t="str">
        <f>references_description!H$45</f>
        <v>MgCl2</v>
      </c>
      <c r="H823">
        <v>0.22832</v>
      </c>
      <c r="I823">
        <v>0.69384000000000001</v>
      </c>
      <c r="K823">
        <v>1.3663900000000001E-3</v>
      </c>
    </row>
    <row r="824" spans="1:11" hidden="1" x14ac:dyDescent="0.35">
      <c r="A824" t="str">
        <f>references_description!B$36</f>
        <v>MEY/WIL2008</v>
      </c>
      <c r="B824">
        <v>14</v>
      </c>
      <c r="C824">
        <v>85</v>
      </c>
      <c r="D824" t="str">
        <f>references!G$5</f>
        <v>SiO2(am)</v>
      </c>
      <c r="E824" t="str">
        <f>references_description!G$45</f>
        <v>NaCl</v>
      </c>
      <c r="F824" t="str">
        <f>references_description!H$45</f>
        <v>MgCl2</v>
      </c>
      <c r="H824">
        <v>0.24349999999999999</v>
      </c>
      <c r="I824">
        <v>0.57210000000000005</v>
      </c>
      <c r="K824">
        <v>1.4914500000000001E-3</v>
      </c>
    </row>
    <row r="825" spans="1:11" hidden="1" x14ac:dyDescent="0.35">
      <c r="A825" t="str">
        <f>references_description!B$36</f>
        <v>MEY/WIL2008</v>
      </c>
      <c r="B825">
        <v>15</v>
      </c>
      <c r="C825">
        <v>85</v>
      </c>
      <c r="D825" t="str">
        <f>references!G$5</f>
        <v>SiO2(am)</v>
      </c>
      <c r="E825" t="str">
        <f>references_description!G$45</f>
        <v>NaCl</v>
      </c>
      <c r="F825" t="str">
        <f>references_description!H$45</f>
        <v>MgCl2</v>
      </c>
      <c r="H825">
        <v>0.27322999999999997</v>
      </c>
      <c r="I825">
        <v>0.42758000000000002</v>
      </c>
      <c r="K825">
        <v>1.4413099999999999E-3</v>
      </c>
    </row>
    <row r="826" spans="1:11" hidden="1" x14ac:dyDescent="0.35">
      <c r="A826" t="str">
        <f>references_description!B$36</f>
        <v>MEY/WIL2008</v>
      </c>
      <c r="B826">
        <v>16</v>
      </c>
      <c r="C826">
        <v>85</v>
      </c>
      <c r="D826" t="str">
        <f>references!G$5</f>
        <v>SiO2(am)</v>
      </c>
      <c r="E826" t="str">
        <f>references_description!G$45</f>
        <v>NaCl</v>
      </c>
      <c r="F826" t="str">
        <f>references_description!H$45</f>
        <v>MgCl2</v>
      </c>
      <c r="H826">
        <v>0.23999000000000001</v>
      </c>
      <c r="I826">
        <v>0.29268</v>
      </c>
      <c r="K826">
        <v>1.9107099999999999E-3</v>
      </c>
    </row>
    <row r="827" spans="1:11" hidden="1" x14ac:dyDescent="0.35">
      <c r="A827" t="str">
        <f>references_description!B$36</f>
        <v>MEY/WIL2008</v>
      </c>
      <c r="B827">
        <v>17</v>
      </c>
      <c r="C827">
        <v>85</v>
      </c>
      <c r="D827" t="str">
        <f>references!G$5</f>
        <v>SiO2(am)</v>
      </c>
      <c r="E827" t="str">
        <f>references_description!G$45</f>
        <v>NaCl</v>
      </c>
      <c r="F827" t="str">
        <f>references_description!H$45</f>
        <v>MgCl2</v>
      </c>
      <c r="H827">
        <v>0.12335</v>
      </c>
      <c r="I827">
        <v>1.4155899999999999</v>
      </c>
      <c r="K827">
        <v>7.9082000000000002E-4</v>
      </c>
    </row>
    <row r="828" spans="1:11" hidden="1" x14ac:dyDescent="0.35">
      <c r="A828" t="str">
        <f>references_description!B$36</f>
        <v>MEY/WIL2008</v>
      </c>
      <c r="B828">
        <v>18</v>
      </c>
      <c r="C828">
        <v>85</v>
      </c>
      <c r="D828" t="str">
        <f>references!G$5</f>
        <v>SiO2(am)</v>
      </c>
      <c r="E828" t="str">
        <f>references_description!G$45</f>
        <v>NaCl</v>
      </c>
      <c r="F828" t="str">
        <f>references_description!H$45</f>
        <v>MgCl2</v>
      </c>
      <c r="H828">
        <v>0.14555000000000001</v>
      </c>
      <c r="I828">
        <v>1.07315</v>
      </c>
      <c r="K828">
        <v>1.0988899999999999E-3</v>
      </c>
    </row>
    <row r="829" spans="1:11" hidden="1" x14ac:dyDescent="0.35">
      <c r="A829" t="str">
        <f>references_description!B$36</f>
        <v>MEY/WIL2008</v>
      </c>
      <c r="B829">
        <v>19</v>
      </c>
      <c r="C829">
        <v>85</v>
      </c>
      <c r="D829" t="str">
        <f>references!G$5</f>
        <v>SiO2(am)</v>
      </c>
      <c r="E829" t="str">
        <f>references_description!G$45</f>
        <v>NaCl</v>
      </c>
      <c r="F829" t="str">
        <f>references_description!H$45</f>
        <v>MgCl2</v>
      </c>
      <c r="H829">
        <v>0.12051000000000001</v>
      </c>
      <c r="I829">
        <v>0.72702</v>
      </c>
      <c r="K829">
        <v>1.3728E-3</v>
      </c>
    </row>
    <row r="830" spans="1:11" hidden="1" x14ac:dyDescent="0.35">
      <c r="A830" t="str">
        <f>references_description!B$36</f>
        <v>MEY/WIL2008</v>
      </c>
      <c r="B830">
        <v>20</v>
      </c>
      <c r="C830">
        <v>85</v>
      </c>
      <c r="D830" t="str">
        <f>references!G$5</f>
        <v>SiO2(am)</v>
      </c>
      <c r="E830" t="str">
        <f>references_description!G$45</f>
        <v>NaCl</v>
      </c>
      <c r="F830" t="str">
        <f>references_description!H$45</f>
        <v>MgCl2</v>
      </c>
      <c r="H830">
        <v>0.1313</v>
      </c>
      <c r="I830">
        <v>0.36685000000000001</v>
      </c>
      <c r="K830">
        <v>1.5780200000000001E-3</v>
      </c>
    </row>
    <row r="831" spans="1:11" hidden="1" x14ac:dyDescent="0.35">
      <c r="A831" t="str">
        <f>references_description!B$36</f>
        <v>MEY/WIL2008</v>
      </c>
      <c r="B831">
        <v>1</v>
      </c>
      <c r="C831">
        <v>85</v>
      </c>
      <c r="D831" t="str">
        <f>references!G$5</f>
        <v>SiO2(am)</v>
      </c>
      <c r="E831" t="str">
        <f>references_description!G$46</f>
        <v>KCl</v>
      </c>
      <c r="F831" t="str">
        <f>references_description!H$46</f>
        <v>MgCl2</v>
      </c>
      <c r="H831">
        <v>0.11711000000000001</v>
      </c>
      <c r="I831">
        <v>1.472</v>
      </c>
      <c r="K831">
        <v>1.3587499999999999E-3</v>
      </c>
    </row>
    <row r="832" spans="1:11" hidden="1" x14ac:dyDescent="0.35">
      <c r="A832" t="str">
        <f>references_description!B$36</f>
        <v>MEY/WIL2008</v>
      </c>
      <c r="B832">
        <v>2</v>
      </c>
      <c r="C832">
        <v>85</v>
      </c>
      <c r="D832" t="str">
        <f>references!G$5</f>
        <v>SiO2(am)</v>
      </c>
      <c r="E832" t="str">
        <f>references_description!G$46</f>
        <v>KCl</v>
      </c>
      <c r="F832" t="str">
        <f>references_description!H$46</f>
        <v>MgCl2</v>
      </c>
      <c r="H832">
        <v>0.11749</v>
      </c>
      <c r="I832">
        <v>1.07247</v>
      </c>
      <c r="K832">
        <v>1.9525300000000001E-3</v>
      </c>
    </row>
    <row r="833" spans="1:11" hidden="1" x14ac:dyDescent="0.35">
      <c r="A833" t="str">
        <f>references_description!B$36</f>
        <v>MEY/WIL2008</v>
      </c>
      <c r="B833">
        <v>3</v>
      </c>
      <c r="C833">
        <v>85</v>
      </c>
      <c r="D833" t="str">
        <f>references!G$5</f>
        <v>SiO2(am)</v>
      </c>
      <c r="E833" t="str">
        <f>references_description!G$46</f>
        <v>KCl</v>
      </c>
      <c r="F833" t="str">
        <f>references_description!H$46</f>
        <v>MgCl2</v>
      </c>
      <c r="H833">
        <v>0.13220000000000001</v>
      </c>
      <c r="I833">
        <v>0.73031000000000001</v>
      </c>
      <c r="K833">
        <v>2.6225100000000002E-3</v>
      </c>
    </row>
    <row r="834" spans="1:11" hidden="1" x14ac:dyDescent="0.35">
      <c r="A834" t="str">
        <f>references_description!B$36</f>
        <v>MEY/WIL2008</v>
      </c>
      <c r="B834">
        <v>4</v>
      </c>
      <c r="C834">
        <v>85</v>
      </c>
      <c r="D834" t="str">
        <f>references!G$5</f>
        <v>SiO2(am)</v>
      </c>
      <c r="E834" t="str">
        <f>references_description!G$46</f>
        <v>KCl</v>
      </c>
      <c r="F834" t="str">
        <f>references_description!H$46</f>
        <v>MgCl2</v>
      </c>
      <c r="H834">
        <v>0.13027</v>
      </c>
      <c r="I834">
        <v>0.36260999999999999</v>
      </c>
      <c r="K834">
        <v>3.4348099999999999E-3</v>
      </c>
    </row>
    <row r="835" spans="1:11" hidden="1" x14ac:dyDescent="0.35">
      <c r="A835" t="str">
        <f>references_description!B$36</f>
        <v>MEY/WIL2008</v>
      </c>
      <c r="B835">
        <v>5</v>
      </c>
      <c r="C835">
        <v>85</v>
      </c>
      <c r="D835" t="str">
        <f>references!G$5</f>
        <v>SiO2(am)</v>
      </c>
      <c r="E835" t="str">
        <f>references_description!G$46</f>
        <v>KCl</v>
      </c>
      <c r="F835" t="str">
        <f>references_description!H$46</f>
        <v>MgCl2</v>
      </c>
      <c r="H835">
        <v>0.22769</v>
      </c>
      <c r="I835">
        <v>1.4124099999999999</v>
      </c>
      <c r="K835">
        <v>1.3021300000000001E-3</v>
      </c>
    </row>
    <row r="836" spans="1:11" hidden="1" x14ac:dyDescent="0.35">
      <c r="A836" t="str">
        <f>references_description!B$36</f>
        <v>MEY/WIL2008</v>
      </c>
      <c r="B836">
        <v>6</v>
      </c>
      <c r="C836">
        <v>85</v>
      </c>
      <c r="D836" t="str">
        <f>references!G$5</f>
        <v>SiO2(am)</v>
      </c>
      <c r="E836" t="str">
        <f>references_description!G$46</f>
        <v>KCl</v>
      </c>
      <c r="F836" t="str">
        <f>references_description!H$46</f>
        <v>MgCl2</v>
      </c>
      <c r="H836">
        <v>0.23277</v>
      </c>
      <c r="I836">
        <v>1.0403800000000001</v>
      </c>
      <c r="K836">
        <v>1.8219E-3</v>
      </c>
    </row>
    <row r="837" spans="1:11" hidden="1" x14ac:dyDescent="0.35">
      <c r="A837" t="str">
        <f>references_description!B$36</f>
        <v>MEY/WIL2008</v>
      </c>
      <c r="B837">
        <v>7</v>
      </c>
      <c r="C837">
        <v>85</v>
      </c>
      <c r="D837" t="str">
        <f>references!G$5</f>
        <v>SiO2(am)</v>
      </c>
      <c r="E837" t="str">
        <f>references_description!G$46</f>
        <v>KCl</v>
      </c>
      <c r="F837" t="str">
        <f>references_description!H$46</f>
        <v>MgCl2</v>
      </c>
      <c r="H837">
        <v>0.24861</v>
      </c>
      <c r="I837">
        <v>0.71028000000000002</v>
      </c>
      <c r="K837">
        <v>2.45313E-3</v>
      </c>
    </row>
    <row r="838" spans="1:11" hidden="1" x14ac:dyDescent="0.35">
      <c r="A838" t="str">
        <f>references_description!B$36</f>
        <v>MEY/WIL2008</v>
      </c>
      <c r="B838">
        <v>8</v>
      </c>
      <c r="C838">
        <v>85</v>
      </c>
      <c r="D838" t="str">
        <f>references!G$5</f>
        <v>SiO2(am)</v>
      </c>
      <c r="E838" t="str">
        <f>references_description!G$46</f>
        <v>KCl</v>
      </c>
      <c r="F838" t="str">
        <f>references_description!H$46</f>
        <v>MgCl2</v>
      </c>
      <c r="H838">
        <v>0.23816999999999999</v>
      </c>
      <c r="I838">
        <v>0.36473</v>
      </c>
      <c r="K838">
        <v>3.2810000000000001E-3</v>
      </c>
    </row>
    <row r="839" spans="1:11" hidden="1" x14ac:dyDescent="0.35">
      <c r="A839" t="str">
        <f>references_description!B$36</f>
        <v>MEY/WIL2008</v>
      </c>
      <c r="B839">
        <v>9</v>
      </c>
      <c r="C839">
        <v>85</v>
      </c>
      <c r="D839" t="str">
        <f>references!G$5</f>
        <v>SiO2(am)</v>
      </c>
      <c r="E839" t="str">
        <f>references_description!G$46</f>
        <v>KCl</v>
      </c>
      <c r="F839" t="str">
        <f>references_description!H$46</f>
        <v>MgCl2</v>
      </c>
      <c r="H839">
        <v>0.44103999999999999</v>
      </c>
      <c r="I839">
        <v>0.82823000000000002</v>
      </c>
      <c r="K839">
        <v>1.90573E-3</v>
      </c>
    </row>
    <row r="840" spans="1:11" hidden="1" x14ac:dyDescent="0.35">
      <c r="A840" t="str">
        <f>references_description!B$36</f>
        <v>MEY/WIL2008</v>
      </c>
      <c r="B840">
        <v>10</v>
      </c>
      <c r="C840">
        <v>85</v>
      </c>
      <c r="D840" t="str">
        <f>references!G$5</f>
        <v>SiO2(am)</v>
      </c>
      <c r="E840" t="str">
        <f>references_description!G$46</f>
        <v>KCl</v>
      </c>
      <c r="F840" t="str">
        <f>references_description!H$46</f>
        <v>MgCl2</v>
      </c>
      <c r="H840">
        <v>0.44081999999999999</v>
      </c>
      <c r="I840">
        <v>0.72982000000000002</v>
      </c>
      <c r="K840">
        <v>2.0528600000000001E-3</v>
      </c>
    </row>
    <row r="841" spans="1:11" hidden="1" x14ac:dyDescent="0.35">
      <c r="A841" t="str">
        <f>references_description!B$36</f>
        <v>MEY/WIL2008</v>
      </c>
      <c r="B841">
        <v>11</v>
      </c>
      <c r="C841">
        <v>85</v>
      </c>
      <c r="D841" t="str">
        <f>references!G$5</f>
        <v>SiO2(am)</v>
      </c>
      <c r="E841" t="str">
        <f>references_description!G$46</f>
        <v>KCl</v>
      </c>
      <c r="F841" t="str">
        <f>references_description!H$46</f>
        <v>MgCl2</v>
      </c>
      <c r="H841">
        <v>0.44650000000000001</v>
      </c>
      <c r="I841">
        <v>0.52525999999999995</v>
      </c>
      <c r="K841">
        <v>2.4911E-3</v>
      </c>
    </row>
    <row r="842" spans="1:11" hidden="1" x14ac:dyDescent="0.35">
      <c r="A842" t="str">
        <f>references_description!B$36</f>
        <v>MEY/WIL2008</v>
      </c>
      <c r="B842">
        <v>12</v>
      </c>
      <c r="C842">
        <v>85</v>
      </c>
      <c r="D842" t="str">
        <f>references!G$5</f>
        <v>SiO2(am)</v>
      </c>
      <c r="E842" t="str">
        <f>references_description!G$46</f>
        <v>KCl</v>
      </c>
      <c r="F842" t="str">
        <f>references_description!H$46</f>
        <v>MgCl2</v>
      </c>
      <c r="H842">
        <v>0.44739000000000001</v>
      </c>
      <c r="I842">
        <v>0.33066000000000001</v>
      </c>
      <c r="K842">
        <v>2.8665000000000001E-3</v>
      </c>
    </row>
    <row r="843" spans="1:11" hidden="1" x14ac:dyDescent="0.35">
      <c r="A843" t="str">
        <f>references_description!B$36</f>
        <v>MEY/WIL2008</v>
      </c>
      <c r="B843">
        <v>13</v>
      </c>
      <c r="C843">
        <v>85</v>
      </c>
      <c r="D843" t="str">
        <f>references!G$5</f>
        <v>SiO2(am)</v>
      </c>
      <c r="E843" t="str">
        <f>references_description!G$46</f>
        <v>KCl</v>
      </c>
      <c r="F843" t="str">
        <f>references_description!H$46</f>
        <v>MgCl2</v>
      </c>
      <c r="H843">
        <v>0.63573999999999997</v>
      </c>
      <c r="I843">
        <v>0.38614999999999999</v>
      </c>
      <c r="K843">
        <v>2.5007599999999999E-3</v>
      </c>
    </row>
    <row r="844" spans="1:11" hidden="1" x14ac:dyDescent="0.35">
      <c r="A844" t="str">
        <f>references_description!B$36</f>
        <v>MEY/WIL2008</v>
      </c>
      <c r="B844">
        <v>14</v>
      </c>
      <c r="C844">
        <v>85</v>
      </c>
      <c r="D844" t="str">
        <f>references!G$5</f>
        <v>SiO2(am)</v>
      </c>
      <c r="E844" t="str">
        <f>references_description!G$46</f>
        <v>KCl</v>
      </c>
      <c r="F844" t="str">
        <f>references_description!H$46</f>
        <v>MgCl2</v>
      </c>
      <c r="H844">
        <v>0.64181999999999995</v>
      </c>
      <c r="I844">
        <v>0.27185999999999999</v>
      </c>
      <c r="K844">
        <v>2.7829E-3</v>
      </c>
    </row>
    <row r="845" spans="1:11" hidden="1" x14ac:dyDescent="0.35">
      <c r="A845" t="str">
        <f>references_description!B$36</f>
        <v>MEY/WIL2008</v>
      </c>
      <c r="B845">
        <v>15</v>
      </c>
      <c r="C845">
        <v>85</v>
      </c>
      <c r="D845" t="str">
        <f>references!G$5</f>
        <v>SiO2(am)</v>
      </c>
      <c r="E845" t="str">
        <f>references_description!G$46</f>
        <v>KCl</v>
      </c>
      <c r="F845" t="str">
        <f>references_description!H$46</f>
        <v>MgCl2</v>
      </c>
      <c r="H845">
        <v>0.65651000000000004</v>
      </c>
      <c r="I845">
        <v>0.12811</v>
      </c>
      <c r="K845">
        <v>3.0672099999999999E-3</v>
      </c>
    </row>
    <row r="846" spans="1:11" hidden="1" x14ac:dyDescent="0.35">
      <c r="A846" t="str">
        <f>references_description!B$36</f>
        <v>MEY/WIL2008</v>
      </c>
      <c r="B846">
        <v>16</v>
      </c>
      <c r="C846">
        <v>85</v>
      </c>
      <c r="D846" t="str">
        <f>references!G$5</f>
        <v>SiO2(am)</v>
      </c>
      <c r="E846" t="str">
        <f>references_description!G$46</f>
        <v>KCl</v>
      </c>
      <c r="F846" t="str">
        <f>references_description!H$46</f>
        <v>MgCl2</v>
      </c>
      <c r="H846">
        <v>0.64427000000000001</v>
      </c>
      <c r="I846">
        <v>6.6439999999999999E-2</v>
      </c>
      <c r="K846">
        <v>3.2999000000000001E-3</v>
      </c>
    </row>
    <row r="847" spans="1:11" hidden="1" x14ac:dyDescent="0.35">
      <c r="A847" t="str">
        <f>references_description!B$36</f>
        <v>MEY/WIL2008</v>
      </c>
      <c r="B847">
        <v>1</v>
      </c>
      <c r="C847">
        <v>85</v>
      </c>
      <c r="D847" t="str">
        <f>references!G$5</f>
        <v>SiO2(am)</v>
      </c>
      <c r="E847" t="str">
        <f>references_description!G$47</f>
        <v>CaCl2</v>
      </c>
      <c r="F847" t="str">
        <f>references_description!H$47</f>
        <v>MgCl2</v>
      </c>
      <c r="H847">
        <v>0.32878000000000002</v>
      </c>
      <c r="I847">
        <v>1.42418</v>
      </c>
      <c r="K847">
        <v>1.1609400000000001E-3</v>
      </c>
    </row>
    <row r="848" spans="1:11" hidden="1" x14ac:dyDescent="0.35">
      <c r="A848" t="str">
        <f>references_description!B$36</f>
        <v>MEY/WIL2008</v>
      </c>
      <c r="B848">
        <v>2</v>
      </c>
      <c r="C848">
        <v>85</v>
      </c>
      <c r="D848" t="str">
        <f>references!G$5</f>
        <v>SiO2(am)</v>
      </c>
      <c r="E848" t="str">
        <f>references_description!G$47</f>
        <v>CaCl2</v>
      </c>
      <c r="F848" t="str">
        <f>references_description!H$47</f>
        <v>MgCl2</v>
      </c>
      <c r="H848">
        <v>0.33624999999999999</v>
      </c>
      <c r="I848">
        <v>1.0908199999999999</v>
      </c>
      <c r="K848">
        <v>1.50106E-3</v>
      </c>
    </row>
    <row r="849" spans="1:11" hidden="1" x14ac:dyDescent="0.35">
      <c r="A849" t="str">
        <f>references_description!B$36</f>
        <v>MEY/WIL2008</v>
      </c>
      <c r="B849">
        <v>3</v>
      </c>
      <c r="C849">
        <v>85</v>
      </c>
      <c r="D849" t="str">
        <f>references!G$5</f>
        <v>SiO2(am)</v>
      </c>
      <c r="E849" t="str">
        <f>references_description!G$47</f>
        <v>CaCl2</v>
      </c>
      <c r="F849" t="str">
        <f>references_description!H$47</f>
        <v>MgCl2</v>
      </c>
      <c r="H849">
        <v>0.33639000000000002</v>
      </c>
      <c r="I849">
        <v>0.77314000000000005</v>
      </c>
      <c r="K849">
        <v>2.0054199999999999E-3</v>
      </c>
    </row>
    <row r="850" spans="1:11" hidden="1" x14ac:dyDescent="0.35">
      <c r="A850" t="str">
        <f>references_description!B$36</f>
        <v>MEY/WIL2008</v>
      </c>
      <c r="B850">
        <v>4</v>
      </c>
      <c r="C850">
        <v>85</v>
      </c>
      <c r="D850" t="str">
        <f>references!G$5</f>
        <v>SiO2(am)</v>
      </c>
      <c r="E850" t="str">
        <f>references_description!G$47</f>
        <v>CaCl2</v>
      </c>
      <c r="F850" t="str">
        <f>references_description!H$47</f>
        <v>MgCl2</v>
      </c>
      <c r="H850">
        <v>0.34551999999999999</v>
      </c>
      <c r="I850">
        <v>0.38785999999999998</v>
      </c>
      <c r="K850">
        <v>2.7507400000000002E-3</v>
      </c>
    </row>
    <row r="851" spans="1:11" hidden="1" x14ac:dyDescent="0.35">
      <c r="A851" t="str">
        <f>references_description!B$36</f>
        <v>MEY/WIL2008</v>
      </c>
      <c r="B851">
        <v>5</v>
      </c>
      <c r="C851">
        <v>85</v>
      </c>
      <c r="D851" t="str">
        <f>references!G$5</f>
        <v>SiO2(am)</v>
      </c>
      <c r="E851" t="str">
        <f>references_description!G$47</f>
        <v>CaCl2</v>
      </c>
      <c r="F851" t="str">
        <f>references_description!H$47</f>
        <v>MgCl2</v>
      </c>
      <c r="H851">
        <v>0.64119999999999999</v>
      </c>
      <c r="I851">
        <v>1.39801</v>
      </c>
      <c r="K851">
        <v>8.0586999999999998E-4</v>
      </c>
    </row>
    <row r="852" spans="1:11" hidden="1" x14ac:dyDescent="0.35">
      <c r="A852" t="str">
        <f>references_description!B$36</f>
        <v>MEY/WIL2008</v>
      </c>
      <c r="B852">
        <v>6</v>
      </c>
      <c r="C852">
        <v>85</v>
      </c>
      <c r="D852" t="str">
        <f>references!G$5</f>
        <v>SiO2(am)</v>
      </c>
      <c r="E852" t="str">
        <f>references_description!G$47</f>
        <v>CaCl2</v>
      </c>
      <c r="F852" t="str">
        <f>references_description!H$47</f>
        <v>MgCl2</v>
      </c>
      <c r="H852">
        <v>0.64183000000000001</v>
      </c>
      <c r="I852">
        <v>1.0648599999999999</v>
      </c>
      <c r="K852">
        <v>1.1118300000000001E-3</v>
      </c>
    </row>
    <row r="853" spans="1:11" hidden="1" x14ac:dyDescent="0.35">
      <c r="A853" t="str">
        <f>references_description!B$36</f>
        <v>MEY/WIL2008</v>
      </c>
      <c r="B853">
        <v>7</v>
      </c>
      <c r="C853">
        <v>85</v>
      </c>
      <c r="D853" t="str">
        <f>references!G$5</f>
        <v>SiO2(am)</v>
      </c>
      <c r="E853" t="str">
        <f>references_description!G$47</f>
        <v>CaCl2</v>
      </c>
      <c r="F853" t="str">
        <f>references_description!H$47</f>
        <v>MgCl2</v>
      </c>
      <c r="H853">
        <v>0.66347</v>
      </c>
      <c r="I853">
        <v>0.74743000000000004</v>
      </c>
      <c r="K853">
        <v>1.47349E-3</v>
      </c>
    </row>
    <row r="854" spans="1:11" hidden="1" x14ac:dyDescent="0.35">
      <c r="A854" t="str">
        <f>references_description!B$36</f>
        <v>MEY/WIL2008</v>
      </c>
      <c r="B854">
        <v>8</v>
      </c>
      <c r="C854">
        <v>85</v>
      </c>
      <c r="D854" t="str">
        <f>references!G$5</f>
        <v>SiO2(am)</v>
      </c>
      <c r="E854" t="str">
        <f>references_description!G$47</f>
        <v>CaCl2</v>
      </c>
      <c r="F854" t="str">
        <f>references_description!H$47</f>
        <v>MgCl2</v>
      </c>
      <c r="H854">
        <v>0.65022000000000002</v>
      </c>
      <c r="I854">
        <v>0.41003000000000001</v>
      </c>
      <c r="K854">
        <v>2.0823E-3</v>
      </c>
    </row>
    <row r="855" spans="1:11" hidden="1" x14ac:dyDescent="0.35">
      <c r="A855" t="str">
        <f>references_description!B$36</f>
        <v>MEY/WIL2008</v>
      </c>
      <c r="B855">
        <v>9</v>
      </c>
      <c r="C855">
        <v>85</v>
      </c>
      <c r="D855" t="str">
        <f>references!G$5</f>
        <v>SiO2(am)</v>
      </c>
      <c r="E855" t="str">
        <f>references_description!G$47</f>
        <v>CaCl2</v>
      </c>
      <c r="F855" t="str">
        <f>references_description!H$47</f>
        <v>MgCl2</v>
      </c>
      <c r="H855">
        <v>0.95894999999999997</v>
      </c>
      <c r="I855">
        <v>0.87531999999999999</v>
      </c>
      <c r="K855">
        <v>1.0164E-3</v>
      </c>
    </row>
    <row r="856" spans="1:11" hidden="1" x14ac:dyDescent="0.35">
      <c r="A856" t="str">
        <f>references_description!B$36</f>
        <v>MEY/WIL2008</v>
      </c>
      <c r="B856">
        <v>10</v>
      </c>
      <c r="C856">
        <v>85</v>
      </c>
      <c r="D856" t="str">
        <f>references!G$5</f>
        <v>SiO2(am)</v>
      </c>
      <c r="E856" t="str">
        <f>references_description!G$47</f>
        <v>CaCl2</v>
      </c>
      <c r="F856" t="str">
        <f>references_description!H$47</f>
        <v>MgCl2</v>
      </c>
      <c r="H856">
        <v>0.96004999999999996</v>
      </c>
      <c r="I856">
        <v>0.70874999999999999</v>
      </c>
      <c r="K856">
        <v>1.12663E-3</v>
      </c>
    </row>
    <row r="857" spans="1:11" hidden="1" x14ac:dyDescent="0.35">
      <c r="A857" t="str">
        <f>references_description!B$36</f>
        <v>MEY/WIL2008</v>
      </c>
      <c r="B857">
        <v>11</v>
      </c>
      <c r="C857">
        <v>85</v>
      </c>
      <c r="D857" t="str">
        <f>references!G$5</f>
        <v>SiO2(am)</v>
      </c>
      <c r="E857" t="str">
        <f>references_description!G$47</f>
        <v>CaCl2</v>
      </c>
      <c r="F857" t="str">
        <f>references_description!H$47</f>
        <v>MgCl2</v>
      </c>
      <c r="H857">
        <v>0.95581000000000005</v>
      </c>
      <c r="I857">
        <v>0.55115999999999998</v>
      </c>
      <c r="K857">
        <v>1.3026400000000001E-3</v>
      </c>
    </row>
    <row r="858" spans="1:11" hidden="1" x14ac:dyDescent="0.35">
      <c r="A858" t="str">
        <f>references_description!B$36</f>
        <v>MEY/WIL2008</v>
      </c>
      <c r="B858">
        <v>12</v>
      </c>
      <c r="C858">
        <v>85</v>
      </c>
      <c r="D858" t="str">
        <f>references!G$5</f>
        <v>SiO2(am)</v>
      </c>
      <c r="E858" t="str">
        <f>references_description!G$47</f>
        <v>CaCl2</v>
      </c>
      <c r="F858" t="str">
        <f>references_description!H$47</f>
        <v>MgCl2</v>
      </c>
      <c r="H858">
        <v>0.97148999999999996</v>
      </c>
      <c r="I858">
        <v>0.36257</v>
      </c>
      <c r="K858">
        <v>1.59497E-3</v>
      </c>
    </row>
    <row r="859" spans="1:11" hidden="1" x14ac:dyDescent="0.35">
      <c r="A859" t="str">
        <f>references_description!B$36</f>
        <v>MEY/WIL2008</v>
      </c>
      <c r="B859">
        <v>13</v>
      </c>
      <c r="C859">
        <v>85</v>
      </c>
      <c r="D859" t="str">
        <f>references!G$5</f>
        <v>SiO2(am)</v>
      </c>
      <c r="E859" t="str">
        <f>references_description!G$47</f>
        <v>CaCl2</v>
      </c>
      <c r="F859" t="str">
        <f>references_description!H$47</f>
        <v>MgCl2</v>
      </c>
      <c r="H859">
        <v>1.2695399999999999</v>
      </c>
      <c r="I859">
        <v>0.44346999999999998</v>
      </c>
      <c r="K859">
        <v>1.06365E-3</v>
      </c>
    </row>
    <row r="860" spans="1:11" hidden="1" x14ac:dyDescent="0.35">
      <c r="A860" t="str">
        <f>references_description!B$36</f>
        <v>MEY/WIL2008</v>
      </c>
      <c r="B860">
        <v>14</v>
      </c>
      <c r="C860">
        <v>85</v>
      </c>
      <c r="D860" t="str">
        <f>references!G$5</f>
        <v>SiO2(am)</v>
      </c>
      <c r="E860" t="str">
        <f>references_description!G$47</f>
        <v>CaCl2</v>
      </c>
      <c r="F860" t="str">
        <f>references_description!H$47</f>
        <v>MgCl2</v>
      </c>
      <c r="H860">
        <v>1.2491300000000001</v>
      </c>
      <c r="I860">
        <v>0.28539999999999999</v>
      </c>
      <c r="K860">
        <v>1.28545E-3</v>
      </c>
    </row>
    <row r="861" spans="1:11" hidden="1" x14ac:dyDescent="0.35">
      <c r="A861" t="str">
        <f>references_description!B$36</f>
        <v>MEY/WIL2008</v>
      </c>
      <c r="B861">
        <v>15</v>
      </c>
      <c r="C861">
        <v>85</v>
      </c>
      <c r="D861" t="str">
        <f>references!G$5</f>
        <v>SiO2(am)</v>
      </c>
      <c r="E861" t="str">
        <f>references_description!G$47</f>
        <v>CaCl2</v>
      </c>
      <c r="F861" t="str">
        <f>references_description!H$47</f>
        <v>MgCl2</v>
      </c>
      <c r="H861">
        <v>1.29192</v>
      </c>
      <c r="I861">
        <v>0.14546999999999999</v>
      </c>
      <c r="K861">
        <v>1.3689799999999999E-3</v>
      </c>
    </row>
    <row r="862" spans="1:11" hidden="1" x14ac:dyDescent="0.35">
      <c r="A862" t="str">
        <f>references_description!B$36</f>
        <v>MEY/WIL2008</v>
      </c>
      <c r="B862">
        <v>16</v>
      </c>
      <c r="C862">
        <v>85</v>
      </c>
      <c r="D862" t="str">
        <f>references!G$5</f>
        <v>SiO2(am)</v>
      </c>
      <c r="E862" t="str">
        <f>references_description!G$47</f>
        <v>CaCl2</v>
      </c>
      <c r="F862" t="str">
        <f>references_description!H$47</f>
        <v>MgCl2</v>
      </c>
      <c r="H862">
        <v>1.3070200000000001</v>
      </c>
      <c r="I862">
        <v>0.10702</v>
      </c>
      <c r="K862">
        <v>1.38562E-3</v>
      </c>
    </row>
  </sheetData>
  <pageMargins left="0.7" right="0.7" top="0.75" bottom="0.75" header="0.51180555555555496" footer="0.51180555555555496"/>
  <pageSetup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file_details</vt:lpstr>
      <vt:lpstr>references</vt:lpstr>
      <vt:lpstr>references_description</vt:lpstr>
      <vt:lpstr>solubility</vt:lpstr>
      <vt:lpstr>osmotic_coeff</vt:lpstr>
      <vt:lpstr>potentiometry</vt:lpstr>
      <vt:lpstr>GEMSFITS</vt:lpstr>
      <vt:lpstr>GEMSFITS2</vt:lpstr>
      <vt:lpstr>broken</vt:lpstr>
      <vt:lpstr>broken!_FilterDatabase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George Dan Miron</dc:creator>
  <dc:description/>
  <cp:lastModifiedBy>Dan Miron PSI</cp:lastModifiedBy>
  <cp:revision>4</cp:revision>
  <dcterms:created xsi:type="dcterms:W3CDTF">2022-02-05T13:34:16Z</dcterms:created>
  <dcterms:modified xsi:type="dcterms:W3CDTF">2022-09-12T08:21:58Z</dcterms:modified>
  <dc:language>en-US</dc:language>
</cp:coreProperties>
</file>