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MTE220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C5" i="1"/>
  <c r="D5" i="1"/>
  <c r="E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C3" i="1"/>
</calcChain>
</file>

<file path=xl/sharedStrings.xml><?xml version="1.0" encoding="utf-8"?>
<sst xmlns="http://schemas.openxmlformats.org/spreadsheetml/2006/main" count="4" uniqueCount="4">
  <si>
    <t>Amplifier</t>
  </si>
  <si>
    <t>Active Filter</t>
  </si>
  <si>
    <t>Freq (Hz)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</si>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</sst>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(Hz)</a:t>
            </a:r>
            <a:r>
              <a:rPr lang="en-US" baseline="0"/>
              <a:t> vs. Amplification Magnitude (dB)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Sheet1!$C$2:$U$2</c:f>
              <c:numCache>
                <c:formatCode>General</c:formatCode>
                <c:ptCount val="19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</c:numCache>
            </c:numRef>
          </c:xVal>
          <c:yVal>
            <c:numRef>
              <c:f>Sheet1!$C$5:$U$5</c:f>
              <c:numCache>
                <c:formatCode>General</c:formatCode>
                <c:ptCount val="19"/>
                <c:pt idx="0">
                  <c:v>38.031727385605315</c:v>
                </c:pt>
                <c:pt idx="1">
                  <c:v>38.031727385605315</c:v>
                </c:pt>
                <c:pt idx="2">
                  <c:v>38.031727385605315</c:v>
                </c:pt>
                <c:pt idx="3">
                  <c:v>37.990142023498713</c:v>
                </c:pt>
                <c:pt idx="4">
                  <c:v>37.828539415302878</c:v>
                </c:pt>
                <c:pt idx="5">
                  <c:v>37.828539415302878</c:v>
                </c:pt>
                <c:pt idx="6">
                  <c:v>37.188798371214077</c:v>
                </c:pt>
                <c:pt idx="7">
                  <c:v>36.734530691274891</c:v>
                </c:pt>
                <c:pt idx="8">
                  <c:v>35.747838142371123</c:v>
                </c:pt>
                <c:pt idx="9">
                  <c:v>35.209005583190532</c:v>
                </c:pt>
                <c:pt idx="10">
                  <c:v>34.332374192697799</c:v>
                </c:pt>
                <c:pt idx="11">
                  <c:v>33.694591304428172</c:v>
                </c:pt>
                <c:pt idx="12">
                  <c:v>32.546561869940511</c:v>
                </c:pt>
                <c:pt idx="13">
                  <c:v>32.160458766032775</c:v>
                </c:pt>
                <c:pt idx="14">
                  <c:v>31.332605062868279</c:v>
                </c:pt>
                <c:pt idx="15">
                  <c:v>26.895630070541152</c:v>
                </c:pt>
                <c:pt idx="16">
                  <c:v>24.396855338375151</c:v>
                </c:pt>
                <c:pt idx="17">
                  <c:v>22.213965949873792</c:v>
                </c:pt>
                <c:pt idx="18">
                  <c:v>20.875030157261527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A-40C4-8ED0-76CCF89D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06056"/>
        <c:axId val="276908024"/>
      </c:scatterChart>
      <c:valAx>
        <c:axId val="276906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08024"/>
        <c:crosses val="autoZero"/>
        <c:crossBetween val="midCat"/>
      </c:valAx>
      <c:valAx>
        <c:axId val="27690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0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11</xdr:row>
      <xdr:rowOff>38100</xdr:rowOff>
    </xdr:from>
    <xdr:to>
      <xdr:col>21</xdr:col>
      <xdr:colOff>90487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"/>
  <sheetViews>
    <sheetView tabSelected="1" topLeftCell="P1" workbookViewId="0">
      <selection activeCell="K5" sqref="K5"/>
    </sheetView>
  </sheetViews>
  <sheetFormatPr defaultRowHeight="15" x14ac:dyDescent="0.25"/>
  <sheetData>
    <row r="2" spans="2:21" x14ac:dyDescent="0.25">
      <c r="B2" t="s">
        <v>2</v>
      </c>
      <c r="C2">
        <v>0.05</v>
      </c>
      <c r="D2">
        <v>0.06</v>
      </c>
      <c r="E2">
        <v>7.0000000000000007E-2</v>
      </c>
      <c r="F2">
        <v>0.08</v>
      </c>
      <c r="G2">
        <v>0.09</v>
      </c>
      <c r="H2">
        <v>0.1</v>
      </c>
      <c r="I2">
        <v>0.2</v>
      </c>
      <c r="J2">
        <v>0.3</v>
      </c>
      <c r="K2">
        <v>0.4</v>
      </c>
      <c r="L2">
        <v>0.5</v>
      </c>
      <c r="M2">
        <v>0.6</v>
      </c>
      <c r="N2">
        <v>0.7</v>
      </c>
      <c r="O2">
        <v>0.8</v>
      </c>
      <c r="P2">
        <v>0.9</v>
      </c>
      <c r="Q2">
        <v>1</v>
      </c>
      <c r="R2">
        <v>2</v>
      </c>
      <c r="S2">
        <v>3</v>
      </c>
      <c r="T2">
        <v>4</v>
      </c>
      <c r="U2">
        <v>5</v>
      </c>
    </row>
    <row r="3" spans="2:21" x14ac:dyDescent="0.25">
      <c r="B3" t="s">
        <v>0</v>
      </c>
      <c r="C3" s="1">
        <f>1.81/0.0225</f>
        <v>80.444444444444443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2:21" x14ac:dyDescent="0.25">
      <c r="B4" t="s">
        <v>1</v>
      </c>
      <c r="C4">
        <f>1.73/0.0217</f>
        <v>79.723502304147459</v>
      </c>
      <c r="D4">
        <f>1.73/0.0217</f>
        <v>79.723502304147459</v>
      </c>
      <c r="E4">
        <f>D4</f>
        <v>79.723502304147459</v>
      </c>
      <c r="F4">
        <f>1.69/0.0213</f>
        <v>79.342723004694832</v>
      </c>
      <c r="G4">
        <f>1.69/0.0217</f>
        <v>77.880184331797224</v>
      </c>
      <c r="H4">
        <f>1.69/0.0217</f>
        <v>77.880184331797224</v>
      </c>
      <c r="I4">
        <f>1.57/0.0217</f>
        <v>72.350230414746548</v>
      </c>
      <c r="J4">
        <f>1.49/0.0217</f>
        <v>68.663594470046078</v>
      </c>
      <c r="K4">
        <f>1.33/0.0217</f>
        <v>61.29032258064516</v>
      </c>
      <c r="L4">
        <f>1.25/0.0217</f>
        <v>57.603686635944698</v>
      </c>
      <c r="M4">
        <f>1.13/0.0217</f>
        <v>52.073732718894</v>
      </c>
      <c r="N4">
        <f>1.05/0.0217</f>
        <v>48.387096774193552</v>
      </c>
      <c r="O4">
        <f>0.92/0.0217</f>
        <v>42.396313364055302</v>
      </c>
      <c r="P4">
        <f>0.88/0.0217</f>
        <v>40.552995391705068</v>
      </c>
      <c r="Q4">
        <f>0.8/0.0217</f>
        <v>36.866359447004612</v>
      </c>
      <c r="R4">
        <f>0.48/0.0217</f>
        <v>22.119815668202765</v>
      </c>
      <c r="S4">
        <f>0.36/0.0217</f>
        <v>16.589861751152071</v>
      </c>
      <c r="T4">
        <f>0.28/0.0217</f>
        <v>12.903225806451614</v>
      </c>
      <c r="U4">
        <f>0.24/0.0217</f>
        <v>11.059907834101383</v>
      </c>
    </row>
    <row r="5" spans="2:21" x14ac:dyDescent="0.25">
      <c r="B5" t="s">
        <v>3</v>
      </c>
      <c r="C5">
        <f t="shared" ref="C5:T5" si="0">20*LOG((C4),10)</f>
        <v>38.031727385605315</v>
      </c>
      <c r="D5">
        <f t="shared" si="0"/>
        <v>38.031727385605315</v>
      </c>
      <c r="E5">
        <f t="shared" si="0"/>
        <v>38.031727385605315</v>
      </c>
      <c r="F5">
        <f>20*LOG((F4),10)</f>
        <v>37.990142023498713</v>
      </c>
      <c r="G5">
        <f t="shared" si="0"/>
        <v>37.828539415302878</v>
      </c>
      <c r="H5">
        <f t="shared" si="0"/>
        <v>37.828539415302878</v>
      </c>
      <c r="I5">
        <f t="shared" si="0"/>
        <v>37.188798371214077</v>
      </c>
      <c r="J5">
        <f t="shared" si="0"/>
        <v>36.734530691274891</v>
      </c>
      <c r="K5">
        <f t="shared" si="0"/>
        <v>35.747838142371123</v>
      </c>
      <c r="L5">
        <f t="shared" si="0"/>
        <v>35.209005583190532</v>
      </c>
      <c r="M5">
        <f t="shared" si="0"/>
        <v>34.332374192697799</v>
      </c>
      <c r="N5">
        <f t="shared" si="0"/>
        <v>33.694591304428172</v>
      </c>
      <c r="O5">
        <f t="shared" si="0"/>
        <v>32.546561869940511</v>
      </c>
      <c r="P5">
        <f t="shared" si="0"/>
        <v>32.160458766032775</v>
      </c>
      <c r="Q5">
        <f t="shared" si="0"/>
        <v>31.332605062868279</v>
      </c>
      <c r="R5">
        <f t="shared" si="0"/>
        <v>26.895630070541152</v>
      </c>
      <c r="S5">
        <f t="shared" si="0"/>
        <v>24.396855338375151</v>
      </c>
      <c r="T5">
        <f t="shared" si="0"/>
        <v>22.213965949873792</v>
      </c>
      <c r="U5">
        <f>20*LOG((U4),10)</f>
        <v>20.875030157261527</v>
      </c>
    </row>
  </sheetData>
  <mergeCells count="1">
    <mergeCell ref="C3:U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mwillson</dc:creator>
  <cp:lastModifiedBy>mwillson</cp:lastModifiedBy>
  <dcterms:created xsi:type="dcterms:W3CDTF">2019-11-06T20:02:34Z</dcterms:created>
  <dcterms:modified xsi:type="dcterms:W3CDTF">2019-11-06T21:19:57Z</dcterms:modified>
</cp:coreProperties>
</file>