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vbaProject.bin" ContentType="application/vnd.ms-office.vbaProject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CES主表内容" sheetId="1" r:id="rId1"/>
    <sheet name="源" sheetId="2" r:id="rId2"/>
    <sheet name="核对" sheetId="3" r:id="rId3"/>
    <sheet name="发行增发" sheetId="4" r:id="rId4"/>
    <sheet name="基本资料表" sheetId="5" r:id="rId5"/>
    <sheet name="主表" sheetId="6" r:id="rId6"/>
    <sheet name="常量" sheetId="7" r:id="rId7"/>
  </sheets>
  <definedNames>
    <definedName name="_xlnm._FilterDatabase" localSheetId="5" hidden="1">主表!$A$1:$L$151</definedName>
  </definedNames>
  <calcPr calcId="144525" concurrentCalc="0"/>
</workbook>
</file>

<file path=xl/sharedStrings.xml><?xml version="1.0" encoding="utf-8"?>
<sst xmlns="http://schemas.openxmlformats.org/spreadsheetml/2006/main" count="2698">
  <si>
    <t>*浮息需删除兑付日下一行，最右不可超过F列</t>
  </si>
  <si>
    <t>*上海浦发银行/攀枝花银行/华商银行需删除C列存单简称左边一列</t>
  </si>
  <si>
    <t>上海浦东发展银行\攀花枝银行需删除C列中间某些行</t>
  </si>
  <si>
    <t>主内部编码</t>
  </si>
  <si>
    <t>债券名称</t>
  </si>
  <si>
    <t>发行公告日</t>
  </si>
  <si>
    <t>发行方式</t>
  </si>
  <si>
    <t>招标方式</t>
  </si>
  <si>
    <t>承销方式</t>
  </si>
  <si>
    <t>发行类型</t>
  </si>
  <si>
    <t>发行价格</t>
  </si>
  <si>
    <t>发行手续费率上限</t>
  </si>
  <si>
    <t>发行手续费率下限</t>
  </si>
  <si>
    <t>承揽手续费率</t>
  </si>
  <si>
    <t>计划发行额</t>
  </si>
  <si>
    <t>其中追加发行额(元)</t>
  </si>
  <si>
    <t>网上发行规模(元)</t>
  </si>
  <si>
    <t>网下发行规模(元)</t>
  </si>
  <si>
    <t>本期发行规模</t>
  </si>
  <si>
    <t>簿记建档起始日/招标起始日</t>
  </si>
  <si>
    <t>簿记建档终止日/招标终止日</t>
  </si>
  <si>
    <t>发行起始日</t>
  </si>
  <si>
    <t>发行终止日</t>
  </si>
  <si>
    <t>分销起始日</t>
  </si>
  <si>
    <t>分销终止日</t>
  </si>
  <si>
    <t>银行间市场申购单位(元)</t>
  </si>
  <si>
    <t>银行间市场申购金额下限(元)</t>
  </si>
  <si>
    <t>银行间市场申购金额上限(元)</t>
  </si>
  <si>
    <t>续发上市日</t>
  </si>
  <si>
    <t>网上认购起始日</t>
  </si>
  <si>
    <t>网上认购截止日</t>
  </si>
  <si>
    <t>网上认购单位(元)</t>
  </si>
  <si>
    <t>网上认购金额下限(元)</t>
  </si>
  <si>
    <t>网上认购金额上限(元)</t>
  </si>
  <si>
    <t>网下询价日</t>
  </si>
  <si>
    <t>网下认购起始日</t>
  </si>
  <si>
    <t>网下认购截止日</t>
  </si>
  <si>
    <t>网下认购单位(元)</t>
  </si>
  <si>
    <t>网下认购金额下限(元)</t>
  </si>
  <si>
    <t>网下认购金额上限(元)</t>
  </si>
  <si>
    <t>缴款起始日</t>
  </si>
  <si>
    <t>缴款终止日</t>
  </si>
  <si>
    <t>分层级别</t>
  </si>
  <si>
    <t>规模分层占比</t>
  </si>
  <si>
    <t>信托生效日</t>
  </si>
  <si>
    <t>利率上限说明</t>
  </si>
  <si>
    <t>方案变动说明</t>
  </si>
  <si>
    <t>方案变动类型</t>
  </si>
  <si>
    <t>报价发行</t>
  </si>
  <si>
    <t>首发</t>
  </si>
  <si>
    <t>内部编码</t>
  </si>
  <si>
    <t>网上发行代码</t>
  </si>
  <si>
    <t>债券发行人</t>
  </si>
  <si>
    <r>
      <rPr>
        <sz val="10.5"/>
        <rFont val="宋体"/>
        <charset val="134"/>
      </rPr>
      <t>债券</t>
    </r>
    <r>
      <rPr>
        <sz val="11"/>
        <color rgb="FF000000"/>
        <rFont val="宋体"/>
        <charset val="134"/>
      </rPr>
      <t>发行人编码</t>
    </r>
  </si>
  <si>
    <t>债券形式</t>
  </si>
  <si>
    <t>债券类型</t>
  </si>
  <si>
    <t>债券面值</t>
  </si>
  <si>
    <t>兑付价格</t>
  </si>
  <si>
    <t>交易流通要素公告日</t>
  </si>
  <si>
    <t>债权债务登记日</t>
  </si>
  <si>
    <t>上市日</t>
  </si>
  <si>
    <t>债券期限（年）</t>
  </si>
  <si>
    <t>债券期限（月）</t>
  </si>
  <si>
    <r>
      <rPr>
        <sz val="10.5"/>
        <rFont val="宋体"/>
        <charset val="134"/>
      </rPr>
      <t>债券</t>
    </r>
    <r>
      <rPr>
        <sz val="11"/>
        <color rgb="FF000000"/>
        <rFont val="宋体"/>
        <charset val="134"/>
      </rPr>
      <t>期限(天)</t>
    </r>
  </si>
  <si>
    <t>起息日期</t>
  </si>
  <si>
    <t>债券到期日</t>
  </si>
  <si>
    <t>计息方式</t>
  </si>
  <si>
    <t>付息方式</t>
  </si>
  <si>
    <t>兑付方式</t>
  </si>
  <si>
    <t>票面利率</t>
  </si>
  <si>
    <t>基准利率</t>
  </si>
  <si>
    <t>基本利差</t>
  </si>
  <si>
    <t>还本付息说明</t>
  </si>
  <si>
    <t>计息基准</t>
  </si>
  <si>
    <t>付息频率(次/年)</t>
  </si>
  <si>
    <t>摘牌日</t>
  </si>
  <si>
    <t>兑付日期起始日</t>
  </si>
  <si>
    <t xml:space="preserve">兑付日期终止日 </t>
  </si>
  <si>
    <r>
      <rPr>
        <sz val="10.5"/>
        <rFont val="宋体"/>
        <charset val="134"/>
      </rPr>
      <t>债券</t>
    </r>
    <r>
      <rPr>
        <sz val="12"/>
        <color rgb="FF000000"/>
        <rFont val="宋体"/>
        <charset val="134"/>
      </rPr>
      <t>实际到期日(资产支持证</t>
    </r>
    <r>
      <rPr>
        <sz val="12"/>
        <color rgb="FF000000"/>
        <rFont val="宋体"/>
        <charset val="134"/>
      </rPr>
      <t>券)</t>
    </r>
  </si>
  <si>
    <t>发行对象</t>
  </si>
  <si>
    <t>有无特殊条款</t>
  </si>
  <si>
    <t>是否有担保</t>
  </si>
  <si>
    <t>利率类型</t>
  </si>
  <si>
    <t>税务说明</t>
  </si>
  <si>
    <t xml:space="preserve"> 同业存单</t>
  </si>
  <si>
    <t>一次还本</t>
  </si>
  <si>
    <t>A/360</t>
  </si>
  <si>
    <t>单利</t>
  </si>
  <si>
    <t>存续期内每年的8月23日，11月23日，2月23日，5月23日是上一计息季度的付息日，本金随最后一期利息一起支付，如遇节假日则顺延</t>
  </si>
  <si>
    <t>A/457</t>
  </si>
  <si>
    <t>A/458</t>
  </si>
  <si>
    <t>A/459</t>
  </si>
  <si>
    <t>A/460</t>
  </si>
  <si>
    <t>A/461</t>
  </si>
  <si>
    <t>A/462</t>
  </si>
  <si>
    <t>A/463</t>
  </si>
  <si>
    <t>A/464</t>
  </si>
  <si>
    <t>证券代码</t>
  </si>
  <si>
    <t>债券简称</t>
  </si>
  <si>
    <t>拼音债券简称</t>
  </si>
  <si>
    <t>发行人</t>
  </si>
  <si>
    <t>证券市场</t>
  </si>
  <si>
    <t>债券种类</t>
  </si>
  <si>
    <t>币种</t>
  </si>
  <si>
    <t>上市日期</t>
  </si>
  <si>
    <t>上市状态</t>
  </si>
  <si>
    <t>ISIN码</t>
  </si>
  <si>
    <t>发布状态</t>
  </si>
  <si>
    <t>银行间债券市场</t>
  </si>
  <si>
    <t>同业存单</t>
  </si>
  <si>
    <t>人民币</t>
  </si>
  <si>
    <t>未上市</t>
  </si>
  <si>
    <t>已审核</t>
  </si>
  <si>
    <t>1M</t>
  </si>
  <si>
    <t>1Y</t>
  </si>
  <si>
    <t>平安</t>
  </si>
  <si>
    <t>PA</t>
  </si>
  <si>
    <t>001</t>
  </si>
  <si>
    <t>CDLLY</t>
  </si>
  <si>
    <t>国家开发银行股份有限公司</t>
  </si>
  <si>
    <t>股份有限公司</t>
  </si>
  <si>
    <t>3M</t>
  </si>
  <si>
    <t>2Y</t>
  </si>
  <si>
    <t>华夏</t>
  </si>
  <si>
    <t>HX</t>
  </si>
  <si>
    <t>002</t>
  </si>
  <si>
    <t>CDLLE</t>
  </si>
  <si>
    <t>中国进出口银行</t>
  </si>
  <si>
    <t>6M</t>
  </si>
  <si>
    <t>3Y</t>
  </si>
  <si>
    <t>招行</t>
  </si>
  <si>
    <t>ZH</t>
  </si>
  <si>
    <t>003</t>
  </si>
  <si>
    <t>CDLLS</t>
  </si>
  <si>
    <t>中国农业发展银行</t>
  </si>
  <si>
    <t>9M</t>
  </si>
  <si>
    <t>4Y</t>
  </si>
  <si>
    <t>民生</t>
  </si>
  <si>
    <t>MS</t>
  </si>
  <si>
    <t>004</t>
  </si>
  <si>
    <t>中国工商银行股份有限公司</t>
  </si>
  <si>
    <t>5Y</t>
  </si>
  <si>
    <t>浦发</t>
  </si>
  <si>
    <t>PF</t>
  </si>
  <si>
    <t>005</t>
  </si>
  <si>
    <t>CDLLW</t>
  </si>
  <si>
    <t>中国农业银行股份有限公司</t>
  </si>
  <si>
    <t>6Y</t>
  </si>
  <si>
    <t>工行</t>
  </si>
  <si>
    <t>GH</t>
  </si>
  <si>
    <t>006</t>
  </si>
  <si>
    <t>CDLLL</t>
  </si>
  <si>
    <t>中国银行股份有限公司</t>
  </si>
  <si>
    <t>7Y</t>
  </si>
  <si>
    <t>兴化农村商业银行</t>
  </si>
  <si>
    <t>XHNCSHYH</t>
  </si>
  <si>
    <t>007</t>
  </si>
  <si>
    <t>CDLLQ</t>
  </si>
  <si>
    <t>中国建设银行股份有限公司</t>
  </si>
  <si>
    <t>8Y</t>
  </si>
  <si>
    <t>合肥科技农村商行</t>
  </si>
  <si>
    <t>HFKJNCSH</t>
  </si>
  <si>
    <t>008</t>
  </si>
  <si>
    <t>CDLLB</t>
  </si>
  <si>
    <t>交通银行股份有限公司</t>
  </si>
  <si>
    <t>建行</t>
  </si>
  <si>
    <t>JH</t>
  </si>
  <si>
    <t>009</t>
  </si>
  <si>
    <t>CDLLJ</t>
  </si>
  <si>
    <t>中信银行股份有限公司</t>
  </si>
  <si>
    <t>兴业</t>
  </si>
  <si>
    <t>XY</t>
  </si>
  <si>
    <t>010</t>
  </si>
  <si>
    <t>CDLYL</t>
  </si>
  <si>
    <t>中国光大银行股份有限公司</t>
  </si>
  <si>
    <t>南京银行</t>
  </si>
  <si>
    <t>NJYH</t>
  </si>
  <si>
    <t>011</t>
  </si>
  <si>
    <t>CDLYY</t>
  </si>
  <si>
    <t>华夏银行股份有限公司</t>
  </si>
  <si>
    <t>杭州银行</t>
  </si>
  <si>
    <t>HZYH</t>
  </si>
  <si>
    <t>012</t>
  </si>
  <si>
    <t>CDLYE</t>
  </si>
  <si>
    <t>中国民生银行股份有限公司</t>
  </si>
  <si>
    <t>恒丰银行</t>
  </si>
  <si>
    <t>HFYH</t>
  </si>
  <si>
    <t>013</t>
  </si>
  <si>
    <t>CDLYS</t>
  </si>
  <si>
    <t>招商银行股份有限公司</t>
  </si>
  <si>
    <t>中信</t>
  </si>
  <si>
    <t>ZX</t>
  </si>
  <si>
    <t>014</t>
  </si>
  <si>
    <t>兴业银行股份有限公司</t>
  </si>
  <si>
    <t>长沙银行</t>
  </si>
  <si>
    <t>CSYH</t>
  </si>
  <si>
    <t>015</t>
  </si>
  <si>
    <t>CDLYW</t>
  </si>
  <si>
    <t>广发银行股份有限公司</t>
  </si>
  <si>
    <t>交行</t>
  </si>
  <si>
    <t>016</t>
  </si>
  <si>
    <t>平安银行股份有限公司</t>
  </si>
  <si>
    <t>汉口银行</t>
  </si>
  <si>
    <t>HKYH</t>
  </si>
  <si>
    <t>017</t>
  </si>
  <si>
    <t>CDLYQ</t>
  </si>
  <si>
    <t>上海浦东发展银行股份有限公司</t>
  </si>
  <si>
    <t>浙商</t>
  </si>
  <si>
    <t>ZS</t>
  </si>
  <si>
    <t>018</t>
  </si>
  <si>
    <t>CDLYB</t>
  </si>
  <si>
    <t>恒丰银行股份有限公司</t>
  </si>
  <si>
    <t>富滇银行</t>
  </si>
  <si>
    <t>FDYH</t>
  </si>
  <si>
    <t>019</t>
  </si>
  <si>
    <t>CDLYJ</t>
  </si>
  <si>
    <t>浙商银行股份有限公司</t>
  </si>
  <si>
    <t>浙江上虞农商行</t>
  </si>
  <si>
    <t>ZJSYNSH</t>
  </si>
  <si>
    <t>020</t>
  </si>
  <si>
    <t>CDLEL</t>
  </si>
  <si>
    <t>渤海银行股份有限公司</t>
  </si>
  <si>
    <t>包商银行</t>
  </si>
  <si>
    <t>BSYH</t>
  </si>
  <si>
    <t>021</t>
  </si>
  <si>
    <t>CDLEY</t>
  </si>
  <si>
    <t>中国邮政储蓄银行股份有限公司</t>
  </si>
  <si>
    <t>晋商银行</t>
  </si>
  <si>
    <t>JSYH</t>
  </si>
  <si>
    <t>022</t>
  </si>
  <si>
    <t>CDLEE</t>
  </si>
  <si>
    <t>北京银行股份有限公司</t>
  </si>
  <si>
    <t>天津银行</t>
  </si>
  <si>
    <t>TJYH</t>
  </si>
  <si>
    <t>023</t>
  </si>
  <si>
    <t>CDLES</t>
  </si>
  <si>
    <t>天津银行股份有限公司</t>
  </si>
  <si>
    <t>北京银行</t>
  </si>
  <si>
    <t>BJYH</t>
  </si>
  <si>
    <t>024</t>
  </si>
  <si>
    <t>河北银行股份有限公司</t>
  </si>
  <si>
    <t>珠海华润银行</t>
  </si>
  <si>
    <t>ZHHRYH</t>
  </si>
  <si>
    <t>025</t>
  </si>
  <si>
    <t>CDLEW</t>
  </si>
  <si>
    <t>沧州银行股份有限公司</t>
  </si>
  <si>
    <t>渤海银行</t>
  </si>
  <si>
    <t>BHYH</t>
  </si>
  <si>
    <t>026</t>
  </si>
  <si>
    <t>唐山银行股份有限公司</t>
  </si>
  <si>
    <t>广东南海农商行</t>
  </si>
  <si>
    <t>GDNHNSH</t>
  </si>
  <si>
    <t>027</t>
  </si>
  <si>
    <t>CDLEQ</t>
  </si>
  <si>
    <t>承德银行股份有限公司</t>
  </si>
  <si>
    <t>广州银行</t>
  </si>
  <si>
    <t>GZYH</t>
  </si>
  <si>
    <t>028</t>
  </si>
  <si>
    <t>CDLEB</t>
  </si>
  <si>
    <t>张家口银行股份有限公司</t>
  </si>
  <si>
    <t>嘉兴银行</t>
  </si>
  <si>
    <t>JXYH</t>
  </si>
  <si>
    <t>029</t>
  </si>
  <si>
    <t>CDLEJ</t>
  </si>
  <si>
    <t>秦皇岛银行股份有限公司</t>
  </si>
  <si>
    <t>郑州银行</t>
  </si>
  <si>
    <t>ZZYH</t>
  </si>
  <si>
    <t>030</t>
  </si>
  <si>
    <t>CDLSL</t>
  </si>
  <si>
    <t>邢台银行股份有限公司</t>
  </si>
  <si>
    <t>杭州联合银行</t>
  </si>
  <si>
    <t>HZLHYH</t>
  </si>
  <si>
    <t>031</t>
  </si>
  <si>
    <t>CDLSY</t>
  </si>
  <si>
    <t>廊坊银行股份有限公司</t>
  </si>
  <si>
    <t>宁夏银行</t>
  </si>
  <si>
    <t>NXYH</t>
  </si>
  <si>
    <t>032</t>
  </si>
  <si>
    <t>CDLSE</t>
  </si>
  <si>
    <t>保定银行股份有限公司</t>
  </si>
  <si>
    <t>青岛银行</t>
  </si>
  <si>
    <t>QDYH</t>
  </si>
  <si>
    <t>033</t>
  </si>
  <si>
    <t>CDLSS</t>
  </si>
  <si>
    <t>邯郸银行股份有限公司</t>
  </si>
  <si>
    <t>齐商银行</t>
  </si>
  <si>
    <t>QSYH</t>
  </si>
  <si>
    <t>034</t>
  </si>
  <si>
    <t>衡水银行股份有限公司</t>
  </si>
  <si>
    <t>贵阳银行</t>
  </si>
  <si>
    <t>GYYH</t>
  </si>
  <si>
    <t>035</t>
  </si>
  <si>
    <t>CDLSW</t>
  </si>
  <si>
    <t>晋商银行股份有限公司</t>
  </si>
  <si>
    <t>昆仑银行</t>
  </si>
  <si>
    <t>KLYH</t>
  </si>
  <si>
    <t>036</t>
  </si>
  <si>
    <t>大同银行股份有限公司</t>
  </si>
  <si>
    <t>鞍山银行</t>
  </si>
  <si>
    <t>ASYH</t>
  </si>
  <si>
    <t>037</t>
  </si>
  <si>
    <t>CDLSQ</t>
  </si>
  <si>
    <t>长治银行股份有限公司</t>
  </si>
  <si>
    <t>中德住房储蓄银行</t>
  </si>
  <si>
    <t>ZDZFCXYH</t>
  </si>
  <si>
    <t>038</t>
  </si>
  <si>
    <t>CDLSB</t>
  </si>
  <si>
    <t>晋城银行股份有限公司</t>
  </si>
  <si>
    <t>广发银行</t>
  </si>
  <si>
    <t>GFYH</t>
  </si>
  <si>
    <t>039</t>
  </si>
  <si>
    <t>CDLSJ</t>
  </si>
  <si>
    <t>晋中银行股份有限公司</t>
  </si>
  <si>
    <t>工行上海分行自贸区</t>
  </si>
  <si>
    <t>GHSHFHZMQ</t>
  </si>
  <si>
    <t>040</t>
  </si>
  <si>
    <t>阳泉市商业银行股份有限公司</t>
  </si>
  <si>
    <t>建行上海分行自贸区</t>
  </si>
  <si>
    <t>JHSHFHZMQ</t>
  </si>
  <si>
    <t>041</t>
  </si>
  <si>
    <t>包商银行股份有限公司</t>
  </si>
  <si>
    <t>东营银行</t>
  </si>
  <si>
    <t>DYYH</t>
  </si>
  <si>
    <t>042</t>
  </si>
  <si>
    <t>内蒙古银行股份有限公司</t>
  </si>
  <si>
    <t>中行上海分行自贸区</t>
  </si>
  <si>
    <t>ZHSHFHZMQ</t>
  </si>
  <si>
    <t>043</t>
  </si>
  <si>
    <t>乌海银行股份有限公司</t>
  </si>
  <si>
    <t>抚顺银行</t>
  </si>
  <si>
    <t>FSYH</t>
  </si>
  <si>
    <t>044</t>
  </si>
  <si>
    <t>鄂尔多斯银行股份有限公司</t>
  </si>
  <si>
    <t>温岭农村合作银行</t>
  </si>
  <si>
    <t>WZNCHZYH</t>
  </si>
  <si>
    <t>045</t>
  </si>
  <si>
    <t>盛京银行股份有限公司</t>
  </si>
  <si>
    <t>光大</t>
  </si>
  <si>
    <t>GD</t>
  </si>
  <si>
    <t>046</t>
  </si>
  <si>
    <t>鞍山银行股份有限公司</t>
  </si>
  <si>
    <t>洛阳银行</t>
  </si>
  <si>
    <t>LYYH</t>
  </si>
  <si>
    <t>047</t>
  </si>
  <si>
    <t>抚顺银行股份有限公司</t>
  </si>
  <si>
    <t>农行</t>
  </si>
  <si>
    <t>NH</t>
  </si>
  <si>
    <t>048</t>
  </si>
  <si>
    <t>本溪市商业银行股份有限公司</t>
  </si>
  <si>
    <t>青海银行</t>
  </si>
  <si>
    <t>QHYH</t>
  </si>
  <si>
    <t>049</t>
  </si>
  <si>
    <t>丹东银行股份有限公司</t>
  </si>
  <si>
    <t>威海商行</t>
  </si>
  <si>
    <t>WHSH</t>
  </si>
  <si>
    <t>050</t>
  </si>
  <si>
    <t>CDLWL</t>
  </si>
  <si>
    <t>锦州银行股份有限公司</t>
  </si>
  <si>
    <t>盛京银行</t>
  </si>
  <si>
    <t>SJYH</t>
  </si>
  <si>
    <t>051</t>
  </si>
  <si>
    <t>CDLWY</t>
  </si>
  <si>
    <t>营口银行股份有限公司</t>
  </si>
  <si>
    <t>吉林银行</t>
  </si>
  <si>
    <t>JLYH</t>
  </si>
  <si>
    <t>052</t>
  </si>
  <si>
    <t>CDLWE</t>
  </si>
  <si>
    <t>阜新银行股份有限公司</t>
  </si>
  <si>
    <t>瑞丰银行</t>
  </si>
  <si>
    <t>RFYH</t>
  </si>
  <si>
    <t>053</t>
  </si>
  <si>
    <t>CDLWS</t>
  </si>
  <si>
    <t>辽阳银行股份有限公司</t>
  </si>
  <si>
    <t>中行</t>
  </si>
  <si>
    <t>054</t>
  </si>
  <si>
    <t>铁岭银行股份有限公司</t>
  </si>
  <si>
    <t>德州银行</t>
  </si>
  <si>
    <t>DZYH</t>
  </si>
  <si>
    <t>055</t>
  </si>
  <si>
    <t>CDLWW</t>
  </si>
  <si>
    <t>朝阳银行股份有限公司</t>
  </si>
  <si>
    <t>九江银行</t>
  </si>
  <si>
    <t>JJYH</t>
  </si>
  <si>
    <t>056</t>
  </si>
  <si>
    <t>葫芦岛银行股份有限公司</t>
  </si>
  <si>
    <t>徽商银行</t>
  </si>
  <si>
    <t>HSYH</t>
  </si>
  <si>
    <t>057</t>
  </si>
  <si>
    <t>CDLWQ</t>
  </si>
  <si>
    <t>营口沿海银行股份有限公司</t>
  </si>
  <si>
    <t>临商银行</t>
  </si>
  <si>
    <t>LSYH</t>
  </si>
  <si>
    <t>058</t>
  </si>
  <si>
    <t>CDLWB</t>
  </si>
  <si>
    <t>吉林银行股份有限公司</t>
  </si>
  <si>
    <t>张家港农村商业银行</t>
  </si>
  <si>
    <t>ZJGNCSYYH</t>
  </si>
  <si>
    <t>059</t>
  </si>
  <si>
    <t>CDLWJ</t>
  </si>
  <si>
    <t>龙江银行股份有限公司</t>
  </si>
  <si>
    <t>潍坊银行</t>
  </si>
  <si>
    <t>WFYH</t>
  </si>
  <si>
    <t>060</t>
  </si>
  <si>
    <t>哈尔滨银行股份有限公司</t>
  </si>
  <si>
    <t>辽阳银行</t>
  </si>
  <si>
    <t>061</t>
  </si>
  <si>
    <t>上海银行股份有限公司</t>
  </si>
  <si>
    <t>福建海峡银行</t>
  </si>
  <si>
    <t>FJHXYH</t>
  </si>
  <si>
    <t>062</t>
  </si>
  <si>
    <t>江苏银行股份有限公司</t>
  </si>
  <si>
    <t>沧州银行</t>
  </si>
  <si>
    <t>CZYH</t>
  </si>
  <si>
    <t>063</t>
  </si>
  <si>
    <t>南京银行股份有限公司</t>
  </si>
  <si>
    <t>浙江民泰商行</t>
  </si>
  <si>
    <t>ZJMTSH</t>
  </si>
  <si>
    <t>064</t>
  </si>
  <si>
    <t>江苏长江商业银行股份有限公司</t>
  </si>
  <si>
    <t>浙江诸暨农商行</t>
  </si>
  <si>
    <t>ZJZJNSH</t>
  </si>
  <si>
    <t>065</t>
  </si>
  <si>
    <t>苏州银行股份有限公司</t>
  </si>
  <si>
    <t>河北银行</t>
  </si>
  <si>
    <t>HBYH</t>
  </si>
  <si>
    <t>066</t>
  </si>
  <si>
    <t>杭州银行股份有限公司</t>
  </si>
  <si>
    <t>赣州银行</t>
  </si>
  <si>
    <t>067</t>
  </si>
  <si>
    <t>温州银行股份有限公司</t>
  </si>
  <si>
    <t>温州银行</t>
  </si>
  <si>
    <t>WZYH</t>
  </si>
  <si>
    <t>068</t>
  </si>
  <si>
    <t>嘉兴银行股份有限公司</t>
  </si>
  <si>
    <t>常熟农村商行</t>
  </si>
  <si>
    <t>CSNCSH</t>
  </si>
  <si>
    <t>069</t>
  </si>
  <si>
    <t>湖州银行股份有限公司</t>
  </si>
  <si>
    <t>齐鲁银行</t>
  </si>
  <si>
    <t>QLYH</t>
  </si>
  <si>
    <t>070</t>
  </si>
  <si>
    <t>CDLQL</t>
  </si>
  <si>
    <t>绍兴银行股份有限公司</t>
  </si>
  <si>
    <t>长春农村商业银行</t>
  </si>
  <si>
    <t>CCNCSYYH</t>
  </si>
  <si>
    <t>071</t>
  </si>
  <si>
    <t>CDLQY</t>
  </si>
  <si>
    <t>金华银行股份有限公司</t>
  </si>
  <si>
    <t>萧山农村合作银行</t>
  </si>
  <si>
    <t>XSNCHZYH</t>
  </si>
  <si>
    <t>072</t>
  </si>
  <si>
    <t>CDLQE</t>
  </si>
  <si>
    <t>浙江稠州商业银行股份有限公司</t>
  </si>
  <si>
    <t>萧山农商银行</t>
  </si>
  <si>
    <t>XSNSYH</t>
  </si>
  <si>
    <t>073</t>
  </si>
  <si>
    <t>CDLQS</t>
  </si>
  <si>
    <t>台州银行股份有限公司</t>
  </si>
  <si>
    <t>东亚银行</t>
  </si>
  <si>
    <t>074</t>
  </si>
  <si>
    <t>浙江泰隆商业银行股份有限公司</t>
  </si>
  <si>
    <t>晋江农商银行</t>
  </si>
  <si>
    <t>JJNSYH</t>
  </si>
  <si>
    <t>075</t>
  </si>
  <si>
    <t>CDLQW</t>
  </si>
  <si>
    <t>浙江民泰商业银行股份有限公司</t>
  </si>
  <si>
    <t>台州路桥农村合作银行</t>
  </si>
  <si>
    <t>TZLQNCHZYH</t>
  </si>
  <si>
    <t>076</t>
  </si>
  <si>
    <t>宁波银行股份有限公司</t>
  </si>
  <si>
    <t>宝应农商银行</t>
  </si>
  <si>
    <t>BYNSYH</t>
  </si>
  <si>
    <t>077</t>
  </si>
  <si>
    <t>CDLQQ</t>
  </si>
  <si>
    <t>徽商银行股份有限公司</t>
  </si>
  <si>
    <t>德州德城区农联社</t>
  </si>
  <si>
    <t>DZDCQNLS</t>
  </si>
  <si>
    <t>078</t>
  </si>
  <si>
    <t>CDLQB</t>
  </si>
  <si>
    <t>福建海峡银行股份有限公司</t>
  </si>
  <si>
    <t>三井住友银行</t>
  </si>
  <si>
    <t>SJZYYH</t>
  </si>
  <si>
    <t>079</t>
  </si>
  <si>
    <t>CDLQJ</t>
  </si>
  <si>
    <t>泉州银行股份有限公司</t>
  </si>
  <si>
    <t>长治银行</t>
  </si>
  <si>
    <t>080</t>
  </si>
  <si>
    <t>CDLBL</t>
  </si>
  <si>
    <t>江西银行股份有限公司</t>
  </si>
  <si>
    <t>晋中经济开发区农联社</t>
  </si>
  <si>
    <t>JZJJKFQNLS</t>
  </si>
  <si>
    <t>081</t>
  </si>
  <si>
    <t>CDLBY</t>
  </si>
  <si>
    <t>九江银行股份有限公司</t>
  </si>
  <si>
    <t>张家口银行</t>
  </si>
  <si>
    <t>ZJKYH</t>
  </si>
  <si>
    <t>082</t>
  </si>
  <si>
    <t>CDLBE</t>
  </si>
  <si>
    <t>赣州银行股份有限公司</t>
  </si>
  <si>
    <t>海安农村商业银行</t>
  </si>
  <si>
    <t>HANCSYYH</t>
  </si>
  <si>
    <t>083</t>
  </si>
  <si>
    <t>CDLBS</t>
  </si>
  <si>
    <t>上饶银行股份有限公司</t>
  </si>
  <si>
    <t>鄂尔多斯银行</t>
  </si>
  <si>
    <t>EEDSYH</t>
  </si>
  <si>
    <t>084</t>
  </si>
  <si>
    <t>景德镇市商业银行股份有限公司</t>
  </si>
  <si>
    <t>德清农商行</t>
  </si>
  <si>
    <t>DQNSH</t>
  </si>
  <si>
    <t>085</t>
  </si>
  <si>
    <t>CDLBW</t>
  </si>
  <si>
    <t>齐鲁银行股份有限公司</t>
  </si>
  <si>
    <t>泰州农村商业银行</t>
  </si>
  <si>
    <t>TZNCSYYH</t>
  </si>
  <si>
    <t>086</t>
  </si>
  <si>
    <t>齐商银行股份有限公司</t>
  </si>
  <si>
    <t>福建南安农商行</t>
  </si>
  <si>
    <t>FJNANSH</t>
  </si>
  <si>
    <t>087</t>
  </si>
  <si>
    <t>CDLBQ</t>
  </si>
  <si>
    <t>烟台银行股份有限公司</t>
  </si>
  <si>
    <t>江苏姜堰农商行</t>
  </si>
  <si>
    <t>JSJYNSH</t>
  </si>
  <si>
    <t>088</t>
  </si>
  <si>
    <t>CDLBB</t>
  </si>
  <si>
    <t>潍坊银行股份有限公司</t>
  </si>
  <si>
    <t>石狮农商银行</t>
  </si>
  <si>
    <t>SSNSYH</t>
  </si>
  <si>
    <t>089</t>
  </si>
  <si>
    <t>CDLBJ</t>
  </si>
  <si>
    <t>临商银行股份有限公司</t>
  </si>
  <si>
    <t>台州银行</t>
  </si>
  <si>
    <t>TZYH</t>
  </si>
  <si>
    <t>090</t>
  </si>
  <si>
    <t>CDLJL</t>
  </si>
  <si>
    <t>威海市商业银行股份有限公司</t>
  </si>
  <si>
    <t>长安银行</t>
  </si>
  <si>
    <t>CAYH</t>
  </si>
  <si>
    <t>091</t>
  </si>
  <si>
    <t>CDLJY</t>
  </si>
  <si>
    <t>日照银行股份有限公司</t>
  </si>
  <si>
    <t>汇丰银行</t>
  </si>
  <si>
    <t>092</t>
  </si>
  <si>
    <t>CDLJE</t>
  </si>
  <si>
    <t>德州银行股份有限公司</t>
  </si>
  <si>
    <t>莱商银行</t>
  </si>
  <si>
    <t>093</t>
  </si>
  <si>
    <t>CDLJS</t>
  </si>
  <si>
    <t>莱商银行股份有限公司</t>
  </si>
  <si>
    <t>重庆银行</t>
  </si>
  <si>
    <t>CQYH</t>
  </si>
  <si>
    <t>094</t>
  </si>
  <si>
    <t>东营银行股份有限公司</t>
  </si>
  <si>
    <t>阜新银行</t>
  </si>
  <si>
    <t>FXYH</t>
  </si>
  <si>
    <t>095</t>
  </si>
  <si>
    <t>CDLJW</t>
  </si>
  <si>
    <t>济宁银行股份有限公司</t>
  </si>
  <si>
    <t>哈尔滨银行</t>
  </si>
  <si>
    <t>HEBYH</t>
  </si>
  <si>
    <t>096</t>
  </si>
  <si>
    <t>泰安银行股份有限公司</t>
  </si>
  <si>
    <t>重庆三峡银行</t>
  </si>
  <si>
    <t>CQSXYH</t>
  </si>
  <si>
    <t>097</t>
  </si>
  <si>
    <t>CDLJQ</t>
  </si>
  <si>
    <t>枣庄银行股份有限公司</t>
  </si>
  <si>
    <t>南充商行</t>
  </si>
  <si>
    <t>NCSH</t>
  </si>
  <si>
    <t>098</t>
  </si>
  <si>
    <t>CDLJB</t>
  </si>
  <si>
    <t>中原银行股份有限公司</t>
  </si>
  <si>
    <t>江苏新沂农商行</t>
  </si>
  <si>
    <t>JSXYNSH</t>
  </si>
  <si>
    <t>099</t>
  </si>
  <si>
    <t>CDLJJ</t>
  </si>
  <si>
    <t>郑州银行股份有限公司</t>
  </si>
  <si>
    <t>绍兴银行</t>
  </si>
  <si>
    <t>SXYH</t>
  </si>
  <si>
    <t>100</t>
  </si>
  <si>
    <t>CDYLL</t>
  </si>
  <si>
    <t>洛阳银行股份有限公司</t>
  </si>
  <si>
    <t>宁波银行</t>
  </si>
  <si>
    <t>NBYH</t>
  </si>
  <si>
    <t>101</t>
  </si>
  <si>
    <t>CDYLY</t>
  </si>
  <si>
    <t>焦作中旅银行股份有限公司</t>
  </si>
  <si>
    <t>浙江泰隆商行</t>
  </si>
  <si>
    <t>ZJTLSH</t>
  </si>
  <si>
    <t>102</t>
  </si>
  <si>
    <t>CDYLE</t>
  </si>
  <si>
    <t>平顶山银行股份有限公司</t>
  </si>
  <si>
    <t>贵州花溪农商行</t>
  </si>
  <si>
    <t>GZHXNSH</t>
  </si>
  <si>
    <t>103</t>
  </si>
  <si>
    <t>CDYLS</t>
  </si>
  <si>
    <t>湖北银行股份有限公司</t>
  </si>
  <si>
    <t>光大银行上海分行自贸区</t>
  </si>
  <si>
    <t>GDYHSHFHZMQ</t>
  </si>
  <si>
    <t>104</t>
  </si>
  <si>
    <t>汉口银行股份有限公司</t>
  </si>
  <si>
    <t>临安市农联社</t>
  </si>
  <si>
    <t>LASNLS</t>
  </si>
  <si>
    <t>105</t>
  </si>
  <si>
    <t>CDYLW</t>
  </si>
  <si>
    <t>长沙银行股份有限公司</t>
  </si>
  <si>
    <t>江苏句容农商行</t>
  </si>
  <si>
    <t>JSJRNSH</t>
  </si>
  <si>
    <t>106</t>
  </si>
  <si>
    <t>华融湘江银行股份有限公司</t>
  </si>
  <si>
    <t>重庆农村商行</t>
  </si>
  <si>
    <t>CQNCSH</t>
  </si>
  <si>
    <t>107</t>
  </si>
  <si>
    <t>CDYLQ</t>
  </si>
  <si>
    <t>广州银行股份有限公司</t>
  </si>
  <si>
    <t>苍山县农联社</t>
  </si>
  <si>
    <t>CSXNLS</t>
  </si>
  <si>
    <t>108</t>
  </si>
  <si>
    <t>CDYLB</t>
  </si>
  <si>
    <t>珠海华润银行股份有限公司</t>
  </si>
  <si>
    <t>内蒙古银行</t>
  </si>
  <si>
    <t>NMGYH</t>
  </si>
  <si>
    <t>109</t>
  </si>
  <si>
    <t>CDYLJ</t>
  </si>
  <si>
    <t>广东南粤银行股份有限公司</t>
  </si>
  <si>
    <t>唐山农商行</t>
  </si>
  <si>
    <t>TSNSH</t>
  </si>
  <si>
    <t>110</t>
  </si>
  <si>
    <t>CDYYL</t>
  </si>
  <si>
    <t>东莞银行股份有限公司</t>
  </si>
  <si>
    <t>山西平遥农商行</t>
  </si>
  <si>
    <t>SXPYNSH</t>
  </si>
  <si>
    <t>111</t>
  </si>
  <si>
    <t>CDYYY</t>
  </si>
  <si>
    <t>广东华兴银行股份有限公司</t>
  </si>
  <si>
    <t>江苏盱眙农商行</t>
  </si>
  <si>
    <t>112</t>
  </si>
  <si>
    <t>CDYYE</t>
  </si>
  <si>
    <t>广西北部湾银行股份有限公司</t>
  </si>
  <si>
    <t>山西长子农商行</t>
  </si>
  <si>
    <t>SXCZNSH</t>
  </si>
  <si>
    <t>113</t>
  </si>
  <si>
    <t>CDYYS</t>
  </si>
  <si>
    <t>柳州银行股份有限公司</t>
  </si>
  <si>
    <t>青田农商银行</t>
  </si>
  <si>
    <t>QTNSYH</t>
  </si>
  <si>
    <t>114</t>
  </si>
  <si>
    <t>桂林银行股份有限公司</t>
  </si>
  <si>
    <t>厦门银行</t>
  </si>
  <si>
    <t>XMYH</t>
  </si>
  <si>
    <t>115</t>
  </si>
  <si>
    <t>CDYYW</t>
  </si>
  <si>
    <t>重庆银行股份有限公司</t>
  </si>
  <si>
    <t>攀枝花农商行</t>
  </si>
  <si>
    <t>PZHNSH</t>
  </si>
  <si>
    <t>116</t>
  </si>
  <si>
    <t>重庆三峡银行股份有限公司</t>
  </si>
  <si>
    <t>东阳农商银行</t>
  </si>
  <si>
    <t>DYNSYH</t>
  </si>
  <si>
    <t>117</t>
  </si>
  <si>
    <t>CDYYQ</t>
  </si>
  <si>
    <t>成都银行股份有限公司</t>
  </si>
  <si>
    <t>鄞州银行</t>
  </si>
  <si>
    <t>YZYH</t>
  </si>
  <si>
    <t>118</t>
  </si>
  <si>
    <t>CDYYB</t>
  </si>
  <si>
    <t>泸州市商业银行股份有限公司</t>
  </si>
  <si>
    <t>日照银行</t>
  </si>
  <si>
    <t>RZYH</t>
  </si>
  <si>
    <t>119</t>
  </si>
  <si>
    <t>CDYYJ</t>
  </si>
  <si>
    <t>攀枝花市商业银行股份有限公司</t>
  </si>
  <si>
    <t>山西介休农商行</t>
  </si>
  <si>
    <t>SXJXNSH</t>
  </si>
  <si>
    <t>120</t>
  </si>
  <si>
    <t>CDYEL</t>
  </si>
  <si>
    <t>宜宾市商业银行股份有限公司</t>
  </si>
  <si>
    <t>江苏溧水农商行</t>
  </si>
  <si>
    <t>JSLSNSH</t>
  </si>
  <si>
    <t>121</t>
  </si>
  <si>
    <t>CDYEY</t>
  </si>
  <si>
    <t>乐山市商业银行股份有限公司</t>
  </si>
  <si>
    <t>东莞农村商业银行</t>
  </si>
  <si>
    <t>DGNCSYYH</t>
  </si>
  <si>
    <t>122</t>
  </si>
  <si>
    <t>CDYEE</t>
  </si>
  <si>
    <t>南充市商业银行股份有限公司</t>
  </si>
  <si>
    <t>江苏滨海农商银行</t>
  </si>
  <si>
    <t>JSBHNSYH</t>
  </si>
  <si>
    <t>123</t>
  </si>
  <si>
    <t>CDYES</t>
  </si>
  <si>
    <t>自贡市商业银行股份有限公司</t>
  </si>
  <si>
    <t>浙江杭州余杭农商行</t>
  </si>
  <si>
    <t>ZJHZXHNSH</t>
  </si>
  <si>
    <t>124</t>
  </si>
  <si>
    <t>德阳银行股份有限公司</t>
  </si>
  <si>
    <t>山西运城农商行</t>
  </si>
  <si>
    <t>SXYCNSH</t>
  </si>
  <si>
    <t>125</t>
  </si>
  <si>
    <t>CDYEW</t>
  </si>
  <si>
    <t>遂宁市商业银行股份有限公司</t>
  </si>
  <si>
    <t>上饶银行</t>
  </si>
  <si>
    <t>SRYH</t>
  </si>
  <si>
    <t>126</t>
  </si>
  <si>
    <t>绵阳市商业银行股份有限公司</t>
  </si>
  <si>
    <t>河南新郑农商行</t>
  </si>
  <si>
    <t>HNXZNSH</t>
  </si>
  <si>
    <t>127</t>
  </si>
  <si>
    <t>CDYEQ</t>
  </si>
  <si>
    <t>凉山州商业银行股份有限公司</t>
  </si>
  <si>
    <t>桂林银行</t>
  </si>
  <si>
    <t>GLYH</t>
  </si>
  <si>
    <t>128</t>
  </si>
  <si>
    <t>CDYEB</t>
  </si>
  <si>
    <t>雅安市商业银行股份有限公司</t>
  </si>
  <si>
    <t>柳州银行</t>
  </si>
  <si>
    <t>LZYH</t>
  </si>
  <si>
    <t>129</t>
  </si>
  <si>
    <t>CDYEJ</t>
  </si>
  <si>
    <t>达州市商业银行股份有限公司</t>
  </si>
  <si>
    <t>江苏涟水农商行</t>
  </si>
  <si>
    <t>130</t>
  </si>
  <si>
    <t>CDYSL</t>
  </si>
  <si>
    <t>贵阳银行股份有限公司</t>
  </si>
  <si>
    <t>曲靖商行</t>
  </si>
  <si>
    <t>QJSH</t>
  </si>
  <si>
    <t>131</t>
  </si>
  <si>
    <t>CDYSY</t>
  </si>
  <si>
    <t>贵州银行股份有限公司</t>
  </si>
  <si>
    <t>郑州市市郊农联社</t>
  </si>
  <si>
    <t>ZZSSJNLS</t>
  </si>
  <si>
    <t>132</t>
  </si>
  <si>
    <t>CDYSE</t>
  </si>
  <si>
    <t>富滇银行股份有限公司</t>
  </si>
  <si>
    <t>厦门农商行</t>
  </si>
  <si>
    <t>XMNSH</t>
  </si>
  <si>
    <t>133</t>
  </si>
  <si>
    <t>CDYSS</t>
  </si>
  <si>
    <t>曲靖市商业银行股份有限公司</t>
  </si>
  <si>
    <t>肇庆端州农商行</t>
  </si>
  <si>
    <t>ZQDZNSH</t>
  </si>
  <si>
    <t>134</t>
  </si>
  <si>
    <t>云南红塔银行股份有限公司</t>
  </si>
  <si>
    <t>河南伊川农村商业银行</t>
  </si>
  <si>
    <t>HNYCNCSYYH</t>
  </si>
  <si>
    <t>135</t>
  </si>
  <si>
    <t>CDYSW</t>
  </si>
  <si>
    <t>长安银行股份有限公司</t>
  </si>
  <si>
    <t>石嘴山银行</t>
  </si>
  <si>
    <t>SZSYH</t>
  </si>
  <si>
    <t>136</t>
  </si>
  <si>
    <t>西安银行股份有限公司</t>
  </si>
  <si>
    <t>江苏太仓农村商业银行</t>
  </si>
  <si>
    <t>JSTCNCSYYH</t>
  </si>
  <si>
    <t>137</t>
  </si>
  <si>
    <t>CDYSQ</t>
  </si>
  <si>
    <t>兰州银行股份有限公司</t>
  </si>
  <si>
    <t>玉溪商行</t>
  </si>
  <si>
    <t>YXSH</t>
  </si>
  <si>
    <t>138</t>
  </si>
  <si>
    <t>CDYSB</t>
  </si>
  <si>
    <t>甘肃银行股份有限公司</t>
  </si>
  <si>
    <t>浙江嘉善农村商业银行股份有限公司</t>
  </si>
  <si>
    <t>ZJJSNCSYYHGFYXGS</t>
  </si>
  <si>
    <t>139</t>
  </si>
  <si>
    <t>CDYSJ</t>
  </si>
  <si>
    <t>青海银行股份有限公司</t>
  </si>
  <si>
    <t>江苏射阳农商行</t>
  </si>
  <si>
    <t>JSSYNSH</t>
  </si>
  <si>
    <t>140</t>
  </si>
  <si>
    <t>宁夏银行股份有限公司</t>
  </si>
  <si>
    <t>江苏射阳农村商业银行</t>
  </si>
  <si>
    <t>JSSYNCSYYH</t>
  </si>
  <si>
    <t>141</t>
  </si>
  <si>
    <t>石嘴山银行股份有限公司</t>
  </si>
  <si>
    <t>鄂尔多斯农商行</t>
  </si>
  <si>
    <t>EEDSNSH</t>
  </si>
  <si>
    <t>142</t>
  </si>
  <si>
    <t>乌鲁木齐银行股份有限公司</t>
  </si>
  <si>
    <t>临沂兰山农合行</t>
  </si>
  <si>
    <t>LYLSNHH</t>
  </si>
  <si>
    <t>143</t>
  </si>
  <si>
    <t>昆仑银行股份有限公司</t>
  </si>
  <si>
    <t>莱州农商行</t>
  </si>
  <si>
    <t>LZNSH</t>
  </si>
  <si>
    <t>144</t>
  </si>
  <si>
    <t>新疆汇和银行股份有限公司</t>
  </si>
  <si>
    <t>云南红塔农村合作银行</t>
  </si>
  <si>
    <t>YNHTNCHZYH</t>
  </si>
  <si>
    <t>145</t>
  </si>
  <si>
    <t>库尔勒市商业银行股份有限公司</t>
  </si>
  <si>
    <t>南浔银行</t>
  </si>
  <si>
    <t>146</t>
  </si>
  <si>
    <t>哈密市商业银行股份有限公司</t>
  </si>
  <si>
    <t>瑞穗银行</t>
  </si>
  <si>
    <t>RHYH</t>
  </si>
  <si>
    <t>147</t>
  </si>
  <si>
    <t>大连银行股份有限公司</t>
  </si>
  <si>
    <t>乐清农商行</t>
  </si>
  <si>
    <t>LQNSH</t>
  </si>
  <si>
    <t>148</t>
  </si>
  <si>
    <t>宁波东海银行股份有限公司</t>
  </si>
  <si>
    <t>乐清农商银行</t>
  </si>
  <si>
    <t>LQNSYH</t>
  </si>
  <si>
    <t>149</t>
  </si>
  <si>
    <t>宁波通商银行股份有限公司</t>
  </si>
  <si>
    <t>浙江禾城农商行</t>
  </si>
  <si>
    <t>ZJHCNSH</t>
  </si>
  <si>
    <t>150</t>
  </si>
  <si>
    <t>CDYWL</t>
  </si>
  <si>
    <t>厦门银行股份有限公司</t>
  </si>
  <si>
    <t>扬州农村商业银行</t>
  </si>
  <si>
    <t>YZNCSYYH</t>
  </si>
  <si>
    <t>151</t>
  </si>
  <si>
    <t>CDYWY</t>
  </si>
  <si>
    <t>厦门国际银行股份有限公司</t>
  </si>
  <si>
    <t>西安银行</t>
  </si>
  <si>
    <t>XAYH</t>
  </si>
  <si>
    <t>152</t>
  </si>
  <si>
    <t>CDYWE</t>
  </si>
  <si>
    <t>青岛银行股份有限公司</t>
  </si>
  <si>
    <t>山西河津农商行</t>
  </si>
  <si>
    <t>SXHJNSH</t>
  </si>
  <si>
    <t>153</t>
  </si>
  <si>
    <t>CDYWS</t>
  </si>
  <si>
    <t>浙江温州龙湾农村商业银行股份有限公司</t>
  </si>
  <si>
    <t>江苏高邮农商行</t>
  </si>
  <si>
    <t>JSGYNSH</t>
  </si>
  <si>
    <t>154</t>
  </si>
  <si>
    <t>深圳农村商业银行股份有限公司</t>
  </si>
  <si>
    <t>沂水农商行</t>
  </si>
  <si>
    <t>YSNSH</t>
  </si>
  <si>
    <t>155</t>
  </si>
  <si>
    <t>CDYWW</t>
  </si>
  <si>
    <t>渣打银行(中国)有限公司</t>
  </si>
  <si>
    <t>江门新会农商行</t>
  </si>
  <si>
    <t>JMXHNSH</t>
  </si>
  <si>
    <t>156</t>
  </si>
  <si>
    <t>江苏江南农村商业银行股份有限公司</t>
  </si>
  <si>
    <t>淮安农商行</t>
  </si>
  <si>
    <t>HANSH</t>
  </si>
  <si>
    <t>157</t>
  </si>
  <si>
    <t>CDYWQ</t>
  </si>
  <si>
    <t>上海农村商业银行股份有限公司</t>
  </si>
  <si>
    <t>长乐农商银行</t>
  </si>
  <si>
    <t>CLNSYH</t>
  </si>
  <si>
    <t>158</t>
  </si>
  <si>
    <t>CDYWB</t>
  </si>
  <si>
    <t>厦门农村商业银行股份有限公司</t>
  </si>
  <si>
    <t>临猗农商银行</t>
  </si>
  <si>
    <t>LYNSYH</t>
  </si>
  <si>
    <t>159</t>
  </si>
  <si>
    <t>CDYWJ</t>
  </si>
  <si>
    <t>青岛农村商业银行股份有限公司</t>
  </si>
  <si>
    <t>江苏泗阳农商行</t>
  </si>
  <si>
    <t>160</t>
  </si>
  <si>
    <t>江苏海安农村商业银行股份有限公司</t>
  </si>
  <si>
    <t>吉安农商行</t>
  </si>
  <si>
    <t>JANSH</t>
  </si>
  <si>
    <t>161</t>
  </si>
  <si>
    <t>广州农村商业银行股份有限公司</t>
  </si>
  <si>
    <t>农行上海分行自贸区</t>
  </si>
  <si>
    <t>NHSHFHZMQ</t>
  </si>
  <si>
    <t>162</t>
  </si>
  <si>
    <t>江苏张家港农村商业银行股份有限公司</t>
  </si>
  <si>
    <t>江苏如东农商行</t>
  </si>
  <si>
    <t>JSRDNSH</t>
  </si>
  <si>
    <t>163</t>
  </si>
  <si>
    <t>广东顺德农村商业银行股份有限公司</t>
  </si>
  <si>
    <t>广州农村商业银行</t>
  </si>
  <si>
    <t>GZNCSYYH</t>
  </si>
  <si>
    <t>164</t>
  </si>
  <si>
    <t>江苏吴江农村商业银行股份有限公司</t>
  </si>
  <si>
    <t>苏州银行</t>
  </si>
  <si>
    <t>SZYH</t>
  </si>
  <si>
    <t>165</t>
  </si>
  <si>
    <t>武汉农村商业银行股份有限公司</t>
  </si>
  <si>
    <t>德阳银行</t>
  </si>
  <si>
    <t>166</t>
  </si>
  <si>
    <t>北京农村商业银行股份有限公司</t>
  </si>
  <si>
    <t>兰州银行</t>
  </si>
  <si>
    <t>167</t>
  </si>
  <si>
    <t>天津滨海农村商业银行股份有限公司</t>
  </si>
  <si>
    <t>贵州银行</t>
  </si>
  <si>
    <t>168</t>
  </si>
  <si>
    <t>芜湖扬子农村商业银行股份有限公司</t>
  </si>
  <si>
    <t>上海农商银行</t>
  </si>
  <si>
    <t>SHNSYH</t>
  </si>
  <si>
    <t>169</t>
  </si>
  <si>
    <t>天津农村商业银行股份有限公司</t>
  </si>
  <si>
    <t>兴业银行上海分行自贸区</t>
  </si>
  <si>
    <t>XYYHSHFHZMQ</t>
  </si>
  <si>
    <t>170</t>
  </si>
  <si>
    <t>CDYQL</t>
  </si>
  <si>
    <t>重庆农村商业银行股份有限公司</t>
  </si>
  <si>
    <t>江苏银行</t>
  </si>
  <si>
    <t>171</t>
  </si>
  <si>
    <t>CDYQY</t>
  </si>
  <si>
    <t>宁波鄞州农村合作银行</t>
  </si>
  <si>
    <t>无锡农村商业银行</t>
  </si>
  <si>
    <t>WXNCSYYH</t>
  </si>
  <si>
    <t>172</t>
  </si>
  <si>
    <t>CDYQE</t>
  </si>
  <si>
    <t>杭州联合农村商业银行股份有限公司</t>
  </si>
  <si>
    <t>晋城银行</t>
  </si>
  <si>
    <t>JCYH</t>
  </si>
  <si>
    <t>173</t>
  </si>
  <si>
    <t>CDYQS</t>
  </si>
  <si>
    <t>山西尧都农村商业银行股份有限公司</t>
  </si>
  <si>
    <t>昆山农村商行</t>
  </si>
  <si>
    <t>KSNCSH</t>
  </si>
  <si>
    <t>174</t>
  </si>
  <si>
    <t>无锡农村商业银行股份有限公司</t>
  </si>
  <si>
    <t>吴江农商行</t>
  </si>
  <si>
    <t>WJNSH</t>
  </si>
  <si>
    <t>175</t>
  </si>
  <si>
    <t>CDYQW</t>
  </si>
  <si>
    <t>大连农村商业银行股份有限公司</t>
  </si>
  <si>
    <t>福州农商行</t>
  </si>
  <si>
    <t>FZNSH</t>
  </si>
  <si>
    <t>176</t>
  </si>
  <si>
    <t>安徽马鞍山农村商业银行股份有限公司</t>
  </si>
  <si>
    <t>江都农村商业银行</t>
  </si>
  <si>
    <t>JDNCSYYH</t>
  </si>
  <si>
    <t>177</t>
  </si>
  <si>
    <t>CDYQQ</t>
  </si>
  <si>
    <t>浙江温州鹿城农村商业银行股份有限公司</t>
  </si>
  <si>
    <t>江苏仪征农商行</t>
  </si>
  <si>
    <t>JSYZNSH</t>
  </si>
  <si>
    <t>178</t>
  </si>
  <si>
    <t>CDYQB</t>
  </si>
  <si>
    <t>海口农村商业银行股份有限公司</t>
  </si>
  <si>
    <t>河南济源农商行</t>
  </si>
  <si>
    <t>HNJYNSH</t>
  </si>
  <si>
    <t>179</t>
  </si>
  <si>
    <t>CDYQJ</t>
  </si>
  <si>
    <t>浙江绍兴瑞丰农村商业银行股份有限公司</t>
  </si>
  <si>
    <t>郓城农商银行</t>
  </si>
  <si>
    <t>YCNSYH</t>
  </si>
  <si>
    <t>180</t>
  </si>
  <si>
    <t>CDYBL</t>
  </si>
  <si>
    <t>成都农村商业银行股份有限公司</t>
  </si>
  <si>
    <t>泸州江阳农商行</t>
  </si>
  <si>
    <t>LZJYNSH</t>
  </si>
  <si>
    <t>181</t>
  </si>
  <si>
    <t>CDYBY</t>
  </si>
  <si>
    <t>浙江义乌农村商业银行股份有限公司</t>
  </si>
  <si>
    <t>浙江舟山普陀农商行</t>
  </si>
  <si>
    <t>ZJZSPTNSH</t>
  </si>
  <si>
    <t>182</t>
  </si>
  <si>
    <t>CDYBE</t>
  </si>
  <si>
    <t>吉林九台农村商业银行股份有限公司</t>
  </si>
  <si>
    <t>哈尔滨市城郊农联社</t>
  </si>
  <si>
    <t>HEBSCJNLS</t>
  </si>
  <si>
    <t>183</t>
  </si>
  <si>
    <t>CDYBS</t>
  </si>
  <si>
    <t>南昌农村商业银行股份有限公司</t>
  </si>
  <si>
    <t>哈尔滨农商银行</t>
  </si>
  <si>
    <t>HEBNSYH</t>
  </si>
  <si>
    <t>184</t>
  </si>
  <si>
    <t>贵阳农村商业银行股份有限公司</t>
  </si>
  <si>
    <t>天山农商银行</t>
  </si>
  <si>
    <t>TSNSYH</t>
  </si>
  <si>
    <t>185</t>
  </si>
  <si>
    <t>CDYBW</t>
  </si>
  <si>
    <t>安徽桐城农村商业银行股份有限公司</t>
  </si>
  <si>
    <t>新疆天山农商行</t>
  </si>
  <si>
    <t>XJTSNSH</t>
  </si>
  <si>
    <t>186</t>
  </si>
  <si>
    <t>山东寿光农村商业银行股份有限公司</t>
  </si>
  <si>
    <t>南昌农商行</t>
  </si>
  <si>
    <t>NCNSH</t>
  </si>
  <si>
    <t>187</t>
  </si>
  <si>
    <t>CDYBQ</t>
  </si>
  <si>
    <t>长春农村商业银行股份有限公司</t>
  </si>
  <si>
    <t>宁波余姚农合行</t>
  </si>
  <si>
    <t>NBYYNHH</t>
  </si>
  <si>
    <t>188</t>
  </si>
  <si>
    <t>CDYBB</t>
  </si>
  <si>
    <t>福建福州农村商业银行股份有限公司</t>
  </si>
  <si>
    <t>海门农商行</t>
  </si>
  <si>
    <t>HMNSH</t>
  </si>
  <si>
    <t>189</t>
  </si>
  <si>
    <t>CDYBJ</t>
  </si>
  <si>
    <t>浙江温州瓯海农村商业银行股份有限公司</t>
  </si>
  <si>
    <t>义乌农商行</t>
  </si>
  <si>
    <t>YWNSH</t>
  </si>
  <si>
    <t>190</t>
  </si>
  <si>
    <t>CDYJL</t>
  </si>
  <si>
    <t>贵州花溪农村商业银行股份有限公司</t>
  </si>
  <si>
    <t>平湖农村合作银行</t>
  </si>
  <si>
    <t>PHNCHZYH</t>
  </si>
  <si>
    <t>191</t>
  </si>
  <si>
    <t>CDYJY</t>
  </si>
  <si>
    <t>亳州药都农村商业银行股份有限公司</t>
  </si>
  <si>
    <t>江苏紫金农村商业银行</t>
  </si>
  <si>
    <t>JSZJNCSYYH</t>
  </si>
  <si>
    <t>192</t>
  </si>
  <si>
    <t>CDYJE</t>
  </si>
  <si>
    <t>长春发展农村商业银行股份有限公司</t>
  </si>
  <si>
    <t>江苏紫金农商行</t>
  </si>
  <si>
    <t>JSZJNSH</t>
  </si>
  <si>
    <t>193</t>
  </si>
  <si>
    <t>CDYJS</t>
  </si>
  <si>
    <t>广东南海农村商业银行股份有限公司</t>
  </si>
  <si>
    <t>大连农商行</t>
  </si>
  <si>
    <t>DLNSH</t>
  </si>
  <si>
    <t>194</t>
  </si>
  <si>
    <t>九江农村商业银行股份有限公司</t>
  </si>
  <si>
    <t>烟台农商行</t>
  </si>
  <si>
    <t>YTNSH</t>
  </si>
  <si>
    <t>195</t>
  </si>
  <si>
    <t>CDYJW</t>
  </si>
  <si>
    <t>江苏紫金农村商业银行股份有限公司</t>
  </si>
  <si>
    <t>台州椒江农合行</t>
  </si>
  <si>
    <t>TZJJNHH</t>
  </si>
  <si>
    <t>196</t>
  </si>
  <si>
    <t>星展银行(中国)有限公司</t>
  </si>
  <si>
    <t>宜宾翠屏农商行</t>
  </si>
  <si>
    <t>YBCPNSH</t>
  </si>
  <si>
    <t>197</t>
  </si>
  <si>
    <t>CDYJQ</t>
  </si>
  <si>
    <t>吉林榆树农村商业银行股份有限公司</t>
  </si>
  <si>
    <t>江门融和农商行</t>
  </si>
  <si>
    <t>JMRHNSH</t>
  </si>
  <si>
    <t>198</t>
  </si>
  <si>
    <t>CDYJB</t>
  </si>
  <si>
    <t>山东诸城农村商业银行股份有限公司</t>
  </si>
  <si>
    <t>邢台银行</t>
  </si>
  <si>
    <t>XTYH</t>
  </si>
  <si>
    <t>199</t>
  </si>
  <si>
    <t>CDYJJ</t>
  </si>
  <si>
    <t>湖北随州农村商业银行股份有限公司</t>
  </si>
  <si>
    <t>江苏泗洪农商行</t>
  </si>
  <si>
    <t>JSSHNSH</t>
  </si>
  <si>
    <t>200</t>
  </si>
  <si>
    <t>CDELL</t>
  </si>
  <si>
    <t>江苏常熟农村商业银行股份有限公司</t>
  </si>
  <si>
    <t>阜阳颍东农商行</t>
  </si>
  <si>
    <t>FYYDNSH</t>
  </si>
  <si>
    <t>201</t>
  </si>
  <si>
    <t>CDELY</t>
  </si>
  <si>
    <t>福建晋江农村商业银行股份有限公司</t>
  </si>
  <si>
    <t>山西侯马农商行</t>
  </si>
  <si>
    <t>SXHMNSH</t>
  </si>
  <si>
    <t>202</t>
  </si>
  <si>
    <t>CDELE</t>
  </si>
  <si>
    <t>浙江乐清农村商业银行股份有限公司</t>
  </si>
  <si>
    <t>宁波通商银行</t>
  </si>
  <si>
    <t>NBTSYH</t>
  </si>
  <si>
    <t>203</t>
  </si>
  <si>
    <t>CDELS</t>
  </si>
  <si>
    <t>湖南宁乡农村商业银行股份有限公司</t>
  </si>
  <si>
    <t>上海银行</t>
  </si>
  <si>
    <t>SHYH</t>
  </si>
  <si>
    <t>204</t>
  </si>
  <si>
    <t>江苏泰兴农村商业银行股份有限公司</t>
  </si>
  <si>
    <t>东莞银行</t>
  </si>
  <si>
    <t>DGYH</t>
  </si>
  <si>
    <t>205</t>
  </si>
  <si>
    <t>CDELW</t>
  </si>
  <si>
    <t>济南农村商业银行股份有限公司</t>
  </si>
  <si>
    <t>北京农商银行</t>
  </si>
  <si>
    <t>BJNSYH</t>
  </si>
  <si>
    <t>206</t>
  </si>
  <si>
    <t>湖北三峡农村商业银行股份有限公司</t>
  </si>
  <si>
    <t>浙江江山农合行</t>
  </si>
  <si>
    <t>ZJJSNHH</t>
  </si>
  <si>
    <t>207</t>
  </si>
  <si>
    <t>CDELQ</t>
  </si>
  <si>
    <t>东莞农村商业银行股份有限公司</t>
  </si>
  <si>
    <t>江山农商行</t>
  </si>
  <si>
    <t>JSNSH</t>
  </si>
  <si>
    <t>208</t>
  </si>
  <si>
    <t>CDELB</t>
  </si>
  <si>
    <t>哈尔滨农村商业银行股份有限公司</t>
  </si>
  <si>
    <t>宁波市北仑区农联社</t>
  </si>
  <si>
    <t>NBSBLQNLS</t>
  </si>
  <si>
    <t>209</t>
  </si>
  <si>
    <t>CDELJ</t>
  </si>
  <si>
    <t>山西运城农村商业银行股份有限公司</t>
  </si>
  <si>
    <t>亳州药都农商行</t>
  </si>
  <si>
    <t>BZYDNSH</t>
  </si>
  <si>
    <t>210</t>
  </si>
  <si>
    <t>CDEYL</t>
  </si>
  <si>
    <t>富邦华一银行有限公司</t>
  </si>
  <si>
    <t>毫州药都农商行</t>
  </si>
  <si>
    <t>211</t>
  </si>
  <si>
    <t>CDEYY</t>
  </si>
  <si>
    <t>山西五台农村商业银行股份有限公司</t>
  </si>
  <si>
    <t>龙游县农联社</t>
  </si>
  <si>
    <t>LYXNLS</t>
  </si>
  <si>
    <t>212</t>
  </si>
  <si>
    <t>CDEYE</t>
  </si>
  <si>
    <t>中山农村商业银行股份有限公司</t>
  </si>
  <si>
    <t>长春发展农商行</t>
  </si>
  <si>
    <t>CCFZNSH</t>
  </si>
  <si>
    <t>213</t>
  </si>
  <si>
    <t>CDEYS</t>
  </si>
  <si>
    <t>佛山农村商业银行股份有限公司</t>
  </si>
  <si>
    <t>宁阳农商行</t>
  </si>
  <si>
    <t>NYNSH</t>
  </si>
  <si>
    <t>214</t>
  </si>
  <si>
    <t>华商银行</t>
  </si>
  <si>
    <t>宁波镇海农商行</t>
  </si>
  <si>
    <t>NBZHNSH</t>
  </si>
  <si>
    <t>215</t>
  </si>
  <si>
    <t>CDEYW</t>
  </si>
  <si>
    <t>长治潞州农村商业银行股份有限公司</t>
  </si>
  <si>
    <t>浙江兰溪农村合作银行</t>
  </si>
  <si>
    <t>ZJLXNCHZYH</t>
  </si>
  <si>
    <t>216</t>
  </si>
  <si>
    <t>山西河津农村商业银行股份有限公司</t>
  </si>
  <si>
    <t>浙江兰溪农合行</t>
  </si>
  <si>
    <t>ZJLXNHH</t>
  </si>
  <si>
    <t>217</t>
  </si>
  <si>
    <t>CDEYQ</t>
  </si>
  <si>
    <t>浙江南浔农村商业银行股份有限公司</t>
  </si>
  <si>
    <t>富邦华一银行</t>
  </si>
  <si>
    <t>FBHYYH</t>
  </si>
  <si>
    <t>218</t>
  </si>
  <si>
    <t>CDEYB</t>
  </si>
  <si>
    <t>合肥科技农村商业银行股份有限公司</t>
  </si>
  <si>
    <t>柯城农商银行</t>
  </si>
  <si>
    <t>KCNSYH</t>
  </si>
  <si>
    <t>219</t>
  </si>
  <si>
    <t>CDEYJ</t>
  </si>
  <si>
    <t>浙江安吉农村商业银行股份有限公司</t>
  </si>
  <si>
    <t>青岛农商行</t>
  </si>
  <si>
    <t>QDNSH</t>
  </si>
  <si>
    <t>220</t>
  </si>
  <si>
    <t>CDEEL</t>
  </si>
  <si>
    <t>河北唐山农村商业银行股份有限公司</t>
  </si>
  <si>
    <t>佛山农商行</t>
  </si>
  <si>
    <t>FSNSH</t>
  </si>
  <si>
    <t>221</t>
  </si>
  <si>
    <t>CDEEY</t>
  </si>
  <si>
    <t>吉安农村商业银行股份有限公司</t>
  </si>
  <si>
    <t>浙江金华成泰农商行</t>
  </si>
  <si>
    <t>ZJJHCTNSH</t>
  </si>
  <si>
    <t>222</t>
  </si>
  <si>
    <t>CDEEE</t>
  </si>
  <si>
    <t>山东禹城农村商业银行股份有限公司</t>
  </si>
  <si>
    <t>泉州银行</t>
  </si>
  <si>
    <t>QZYH</t>
  </si>
  <si>
    <t>223</t>
  </si>
  <si>
    <t>CDEES</t>
  </si>
  <si>
    <t>山东宁阳农村商业银行股份有限公司</t>
  </si>
  <si>
    <t>乐山商行</t>
  </si>
  <si>
    <t>LSSH</t>
  </si>
  <si>
    <t>224</t>
  </si>
  <si>
    <t>浙江金华成泰农村商业银行股份有限公司</t>
  </si>
  <si>
    <t>潍坊农商银行</t>
  </si>
  <si>
    <t>WFNSYH</t>
  </si>
  <si>
    <t>225</t>
  </si>
  <si>
    <t>CDEEW</t>
  </si>
  <si>
    <t>潍坊农村商业银行股份有限公司</t>
  </si>
  <si>
    <t>四川仪陇农商行</t>
  </si>
  <si>
    <t>SCYLNSH</t>
  </si>
  <si>
    <t>226</t>
  </si>
  <si>
    <t>中德住房储蓄银行有限责任公司</t>
  </si>
  <si>
    <t>江苏沭阳农商行</t>
  </si>
  <si>
    <t>227</t>
  </si>
  <si>
    <t>CDEEQ</t>
  </si>
  <si>
    <t>山东沂水农村商业银行股份有限公司</t>
  </si>
  <si>
    <t>山西寿阳农商行</t>
  </si>
  <si>
    <t>SXSYNSH</t>
  </si>
  <si>
    <t>228</t>
  </si>
  <si>
    <t>CDEEB</t>
  </si>
  <si>
    <t>浙江德清农村商业银行股份有限公司</t>
  </si>
  <si>
    <t>广东博罗农商行</t>
  </si>
  <si>
    <t>GDBLNSH</t>
  </si>
  <si>
    <t>229</t>
  </si>
  <si>
    <t>CDEEJ</t>
  </si>
  <si>
    <t>福建南安农村商业银行股份有限公司</t>
  </si>
  <si>
    <t>海盐县农联社</t>
  </si>
  <si>
    <t>HYXNLS</t>
  </si>
  <si>
    <t>230</t>
  </si>
  <si>
    <t>CDESL</t>
  </si>
  <si>
    <t>珠海农村商业银行股份有限公司</t>
  </si>
  <si>
    <t>昆明市五华区农联社</t>
  </si>
  <si>
    <t>KMSWHQNLS</t>
  </si>
  <si>
    <t>231</t>
  </si>
  <si>
    <t>CDESY</t>
  </si>
  <si>
    <t>浙江萧山农村商业银行股份有限公司</t>
  </si>
  <si>
    <t>浦发上海自贸区分行自贸区</t>
  </si>
  <si>
    <t>PFSHZMQFHZMQ</t>
  </si>
  <si>
    <t>232</t>
  </si>
  <si>
    <t>CDESE</t>
  </si>
  <si>
    <t>山东莱州农村商业银行股份有限公司</t>
  </si>
  <si>
    <t>民生上海自贸区分行自贸区</t>
  </si>
  <si>
    <t>MSSHZMQFHZMQ</t>
  </si>
  <si>
    <t>233</t>
  </si>
  <si>
    <t>CDESS</t>
  </si>
  <si>
    <t>江苏太仓农村商业银行股份有限公司</t>
  </si>
  <si>
    <t>河北邢台农商行</t>
  </si>
  <si>
    <t>HBXTNSH</t>
  </si>
  <si>
    <t>234</t>
  </si>
  <si>
    <t>山东费县农村商业银行股份有限公司</t>
  </si>
  <si>
    <t>肇庆市鼎湖区农联社</t>
  </si>
  <si>
    <t>ZQSDHQNLS</t>
  </si>
  <si>
    <t>235</t>
  </si>
  <si>
    <t>CDESW</t>
  </si>
  <si>
    <t>山东临沂兰山农村合作银行</t>
  </si>
  <si>
    <t>洞头县农联社</t>
  </si>
  <si>
    <t>DTXNLS</t>
  </si>
  <si>
    <t>236</t>
  </si>
  <si>
    <t>河南济源农村商业银行股份有限公司</t>
  </si>
  <si>
    <t>浙江武义农合行</t>
  </si>
  <si>
    <t>ZJWYNHH</t>
  </si>
  <si>
    <t>237</t>
  </si>
  <si>
    <t>CDESQ</t>
  </si>
  <si>
    <t>三井住友银行(中国)有限公司</t>
  </si>
  <si>
    <t>德意志银行</t>
  </si>
  <si>
    <t>DYZYH</t>
  </si>
  <si>
    <t>238</t>
  </si>
  <si>
    <t>CDESB</t>
  </si>
  <si>
    <t>浙江诸暨农村商业银行股份有限公司</t>
  </si>
  <si>
    <t>山东禹城农商行</t>
  </si>
  <si>
    <t>SDYCNSH</t>
  </si>
  <si>
    <t>239</t>
  </si>
  <si>
    <t>CDESJ</t>
  </si>
  <si>
    <t>瑞穗银行(中国)有限公司</t>
  </si>
  <si>
    <t>招商银行上海分行自贸区</t>
  </si>
  <si>
    <t>ZSYHSHFHZMQ</t>
  </si>
  <si>
    <t>240</t>
  </si>
  <si>
    <t>江苏昆山农村商业银行股份有限公司</t>
  </si>
  <si>
    <t>衢州衢江农联社</t>
  </si>
  <si>
    <t>QZQJNLS</t>
  </si>
  <si>
    <t>241</t>
  </si>
  <si>
    <t>鄂尔多斯农村商业银行股份有限公司</t>
  </si>
  <si>
    <t>浙江海宁农商行</t>
  </si>
  <si>
    <t>ZJHNNSH</t>
  </si>
  <si>
    <t>242</t>
  </si>
  <si>
    <t>浙江衢州柯城农村商业银行股份有限公司</t>
  </si>
  <si>
    <t>攀枝花商行</t>
  </si>
  <si>
    <t>PZHSH</t>
  </si>
  <si>
    <t>243</t>
  </si>
  <si>
    <t>泸州江阳农村商业银行股份有限公司</t>
  </si>
  <si>
    <t>中原银行</t>
  </si>
  <si>
    <t>ZYYH</t>
  </si>
  <si>
    <t>244</t>
  </si>
  <si>
    <t>烟台农村商业银行股份有限公司</t>
  </si>
  <si>
    <t>山东郯城农商行</t>
  </si>
  <si>
    <t>SDTCNSH</t>
  </si>
  <si>
    <t>245</t>
  </si>
  <si>
    <t>浙江苍南农村商业银行股份有限公司</t>
  </si>
  <si>
    <t>江苏东海农商行</t>
  </si>
  <si>
    <t>JSDHNSH</t>
  </si>
  <si>
    <t>246</t>
  </si>
  <si>
    <t>宁波镇海农村商业银行股份有限公司</t>
  </si>
  <si>
    <t>东海农商银行</t>
  </si>
  <si>
    <t>DHNSH</t>
  </si>
  <si>
    <t>247</t>
  </si>
  <si>
    <t>河南新郑农村商业银行股份有限公司</t>
  </si>
  <si>
    <t>上海华瑞银行自贸区</t>
  </si>
  <si>
    <t>SHHRYHZMQ</t>
  </si>
  <si>
    <t>248</t>
  </si>
  <si>
    <t>江苏建湖农村商业银行股份有限公司</t>
  </si>
  <si>
    <t>珠海农商行</t>
  </si>
  <si>
    <t>ZHNSH</t>
  </si>
  <si>
    <t>249</t>
  </si>
  <si>
    <t>江苏邳州农村商业银行股份有限公司</t>
  </si>
  <si>
    <t>大通农商银行</t>
  </si>
  <si>
    <t>DTNSYH</t>
  </si>
  <si>
    <t>250</t>
  </si>
  <si>
    <t>CDEWL</t>
  </si>
  <si>
    <t>攀枝花农村商业银行股份有限公司</t>
  </si>
  <si>
    <t>泰安银行</t>
  </si>
  <si>
    <t>TAYH</t>
  </si>
  <si>
    <t>251</t>
  </si>
  <si>
    <t>CDEWY</t>
  </si>
  <si>
    <t>山东郯城农村商业银行股份有限公司</t>
  </si>
  <si>
    <t>泰安商行</t>
  </si>
  <si>
    <t>TASH</t>
  </si>
  <si>
    <t>252</t>
  </si>
  <si>
    <t>CDEWE</t>
  </si>
  <si>
    <t>福建石狮农村商业银行股份有限公司</t>
  </si>
  <si>
    <t>江苏大丰农商行</t>
  </si>
  <si>
    <t>JSDFNSH</t>
  </si>
  <si>
    <t>253</t>
  </si>
  <si>
    <t>CDEWS</t>
  </si>
  <si>
    <t>河南伊川农村商业银行股份有限公司</t>
  </si>
  <si>
    <t>华融湘江银行</t>
  </si>
  <si>
    <t>HRXJYH</t>
  </si>
  <si>
    <t>254</t>
  </si>
  <si>
    <t>江苏仪征农村商业银行股份有限公司</t>
  </si>
  <si>
    <t>中信银行上海分行自贸区</t>
  </si>
  <si>
    <t>ZXYHSHFHZMQ</t>
  </si>
  <si>
    <t>255</t>
  </si>
  <si>
    <t>CDEWW</t>
  </si>
  <si>
    <t>江西井冈山农村商业银行股份有限公司</t>
  </si>
  <si>
    <t>宜宾商行</t>
  </si>
  <si>
    <t>YBSH</t>
  </si>
  <si>
    <t>256</t>
  </si>
  <si>
    <t>山西乡宁农村商业银行股份有限公司</t>
  </si>
  <si>
    <t>江苏如皋农商行</t>
  </si>
  <si>
    <t>JSRGNSH</t>
  </si>
  <si>
    <t>257</t>
  </si>
  <si>
    <t>CDEWQ</t>
  </si>
  <si>
    <t>江苏宝应农村商业银行股份有限公司</t>
  </si>
  <si>
    <t>富阳农村合作银行</t>
  </si>
  <si>
    <t>FYNCHZYH</t>
  </si>
  <si>
    <t>258</t>
  </si>
  <si>
    <t>CDEWB</t>
  </si>
  <si>
    <t>浙江新昌农村商业银行股份有限公司</t>
  </si>
  <si>
    <t>富阳农商银行</t>
  </si>
  <si>
    <t>FYNSYH</t>
  </si>
  <si>
    <t>259</t>
  </si>
  <si>
    <t>CDEWJ</t>
  </si>
  <si>
    <t>德意志银行(中国)有限公司</t>
  </si>
  <si>
    <t>江阴农村商业银行</t>
  </si>
  <si>
    <t>JYNCSYYH</t>
  </si>
  <si>
    <t>260</t>
  </si>
  <si>
    <t>浙江青田农村商业银行股份有限公司</t>
  </si>
  <si>
    <t>JSTXNCSYYHGFYXGS</t>
  </si>
  <si>
    <t>261</t>
  </si>
  <si>
    <t>江苏射阳农村商业银行股份有限公司</t>
  </si>
  <si>
    <t>浙江永嘉农商行</t>
  </si>
  <si>
    <t>ZJYJNSH</t>
  </si>
  <si>
    <t>262</t>
  </si>
  <si>
    <t>山西寿阳农村商业银行股份有限公司</t>
  </si>
  <si>
    <t>朝阳银行</t>
  </si>
  <si>
    <t>263</t>
  </si>
  <si>
    <t>宁夏黄河农村商业银行股份有限公司</t>
  </si>
  <si>
    <t>江苏长江商行</t>
  </si>
  <si>
    <t>JSCJSH</t>
  </si>
  <si>
    <t>264</t>
  </si>
  <si>
    <t>贵州仁怀茅台农村商业银行股份有限公司</t>
  </si>
  <si>
    <t>浙江长兴农合行</t>
  </si>
  <si>
    <t>ZJCXNHH</t>
  </si>
  <si>
    <t>265</t>
  </si>
  <si>
    <t>江苏江都农村商业银行股份有限公司</t>
  </si>
  <si>
    <t>济宁银行</t>
  </si>
  <si>
    <t>JNYH</t>
  </si>
  <si>
    <t>266</t>
  </si>
  <si>
    <t>福建长乐农村商业银行股份有限公司</t>
  </si>
  <si>
    <t>惠安县农联社</t>
  </si>
  <si>
    <t>HAXNLS</t>
  </si>
  <si>
    <t>267</t>
  </si>
  <si>
    <t>山西侯马农村商业银行股份有限公司</t>
  </si>
  <si>
    <t>山西尧都农商行</t>
  </si>
  <si>
    <t>SXYDNSH</t>
  </si>
  <si>
    <t>268</t>
  </si>
  <si>
    <t>河北邢台农村商业银行股份有限公司</t>
  </si>
  <si>
    <t>江苏启东农商行</t>
  </si>
  <si>
    <t>JSQDNSH</t>
  </si>
  <si>
    <t>269</t>
  </si>
  <si>
    <t>浙江江山农村商业银行股份有限公司</t>
  </si>
  <si>
    <t>江苏启东农村商业银行股份有限公司</t>
  </si>
  <si>
    <t>JSQDNCSYYHGFYXGS</t>
  </si>
  <si>
    <t>270</t>
  </si>
  <si>
    <t>CDEQL</t>
  </si>
  <si>
    <t>阜阳颍东农村商业银行股份有限公司</t>
  </si>
  <si>
    <t>江苏江南农村商业银行</t>
  </si>
  <si>
    <t>JSJNNCSYYH</t>
  </si>
  <si>
    <t>271</t>
  </si>
  <si>
    <t>CDEQY</t>
  </si>
  <si>
    <t>肇庆端州农村商业银行股份有限公司</t>
  </si>
  <si>
    <t>中山农商行</t>
  </si>
  <si>
    <t>ZSNSH</t>
  </si>
  <si>
    <t>272</t>
  </si>
  <si>
    <t>CDEQE</t>
  </si>
  <si>
    <t>江苏盐城农村商业银行股份有限公司</t>
  </si>
  <si>
    <t>安吉农商银行</t>
  </si>
  <si>
    <t>AJNSYH</t>
  </si>
  <si>
    <t>273</t>
  </si>
  <si>
    <t>CDEQS</t>
  </si>
  <si>
    <t>广东博罗农村商业银行股份有限公司</t>
  </si>
  <si>
    <t>邯郸银行</t>
  </si>
  <si>
    <t>HDYH</t>
  </si>
  <si>
    <t>274</t>
  </si>
  <si>
    <t>山西临猗农村商业银行股份有限公司</t>
  </si>
  <si>
    <t>浙江新昌农商行</t>
  </si>
  <si>
    <t>ZJXCNSH</t>
  </si>
  <si>
    <t>275</t>
  </si>
  <si>
    <t>CDEQW</t>
  </si>
  <si>
    <t>浙江富阳农村商业银行股份有限公司</t>
  </si>
  <si>
    <t>桐庐农村合作银行</t>
  </si>
  <si>
    <t>TLNCHZYH</t>
  </si>
  <si>
    <t>276</t>
  </si>
  <si>
    <t>湖南醴陵农村商业银行股份有限公司</t>
  </si>
  <si>
    <t>乌海银行</t>
  </si>
  <si>
    <t>WHYH</t>
  </si>
  <si>
    <t>277</t>
  </si>
  <si>
    <t>CDEQQ</t>
  </si>
  <si>
    <t>江苏新沂农村商业银行股份有限公司</t>
  </si>
  <si>
    <t>宜兴农村商业银行</t>
  </si>
  <si>
    <t>YXNCSYYH</t>
  </si>
  <si>
    <t>278</t>
  </si>
  <si>
    <t>CDEQB</t>
  </si>
  <si>
    <t>宁波慈溪农村商业银行股份有限公司</t>
  </si>
  <si>
    <t>江苏盐城农村商业银行</t>
  </si>
  <si>
    <t>JSYCNCSYYH</t>
  </si>
  <si>
    <t>279</t>
  </si>
  <si>
    <t>CDEQJ</t>
  </si>
  <si>
    <t>新疆天山农村商业银行股份有限公司</t>
  </si>
  <si>
    <t>安徽桐城农商行</t>
  </si>
  <si>
    <t>AHTCNSH</t>
  </si>
  <si>
    <t>280</t>
  </si>
  <si>
    <t>CDEBL</t>
  </si>
  <si>
    <t>四川苍溪农村商业银行股份有限公司</t>
  </si>
  <si>
    <t>黄河农村商业银行</t>
  </si>
  <si>
    <t>HHNCSYYH</t>
  </si>
  <si>
    <t>281</t>
  </si>
  <si>
    <t>CDEBY</t>
  </si>
  <si>
    <t>江苏东海农村商业银行股份有限公司</t>
  </si>
  <si>
    <t>天津滨海农村商行</t>
  </si>
  <si>
    <t>TJBHNCSH</t>
  </si>
  <si>
    <t>282</t>
  </si>
  <si>
    <t>CDEBE</t>
  </si>
  <si>
    <t>江门新会农村商业银行股份有限公司</t>
  </si>
  <si>
    <t>九台农村商业银行</t>
  </si>
  <si>
    <t>JTNCSYYH</t>
  </si>
  <si>
    <t>283</t>
  </si>
  <si>
    <t>CDEBS</t>
  </si>
  <si>
    <t>山西长子农村商业银行股份有限公司</t>
  </si>
  <si>
    <t>江苏靖江农村商业银行</t>
  </si>
  <si>
    <t>JSJJNCSYYH</t>
  </si>
  <si>
    <t>284</t>
  </si>
  <si>
    <t>苍南农商行</t>
  </si>
  <si>
    <t>CNNSH</t>
  </si>
  <si>
    <t>285</t>
  </si>
  <si>
    <t>CDEBW</t>
  </si>
  <si>
    <t>江苏如皋农村商业银行股份有限公司</t>
  </si>
  <si>
    <t>湖北银行</t>
  </si>
  <si>
    <t>286</t>
  </si>
  <si>
    <t>山东郓城农村商业银行股份有限公司</t>
  </si>
  <si>
    <t>湖州银行</t>
  </si>
  <si>
    <t>287</t>
  </si>
  <si>
    <t>CDEBQ</t>
  </si>
  <si>
    <t>浙江上虞农村商业银行股份有限公司</t>
  </si>
  <si>
    <t>甘肃银行</t>
  </si>
  <si>
    <t>GSYH</t>
  </si>
  <si>
    <t>288</t>
  </si>
  <si>
    <t>CDEBB</t>
  </si>
  <si>
    <t>山东荣成农村商业银行股份有限公司</t>
  </si>
  <si>
    <t>龙湾农商银行</t>
  </si>
  <si>
    <t>LWNSYH</t>
  </si>
  <si>
    <t>289</t>
  </si>
  <si>
    <t>CDEBJ</t>
  </si>
  <si>
    <t>余姚通济村镇银行股份有限公司</t>
  </si>
  <si>
    <t>龙湾农商行</t>
  </si>
  <si>
    <t>LWNSH</t>
  </si>
  <si>
    <t>290</t>
  </si>
  <si>
    <t>CDEJL</t>
  </si>
  <si>
    <t>江苏高邮农村商业银行股份有限公司</t>
  </si>
  <si>
    <t>江苏建湖农商行</t>
  </si>
  <si>
    <t>JSJHNSH</t>
  </si>
  <si>
    <t>291</t>
  </si>
  <si>
    <t>CDEJY</t>
  </si>
  <si>
    <t>湖北襄阳农村商业银行股份有限公司</t>
  </si>
  <si>
    <t>江苏邳州农商行</t>
  </si>
  <si>
    <t>JSPZNSH</t>
  </si>
  <si>
    <t>292</t>
  </si>
  <si>
    <t>CDEJE</t>
  </si>
  <si>
    <t>延边农村商业银行股份有限公司</t>
  </si>
  <si>
    <t>威海农商银行</t>
  </si>
  <si>
    <t>WHNSYH</t>
  </si>
  <si>
    <t>293</t>
  </si>
  <si>
    <t>CDEJS</t>
  </si>
  <si>
    <t>浙江温岭农村商业银行股份有限公司</t>
  </si>
  <si>
    <t>山西五台农商行</t>
  </si>
  <si>
    <t>SXWTNSH</t>
  </si>
  <si>
    <t>294</t>
  </si>
  <si>
    <t>景德镇农村商业银行股份有限公司</t>
  </si>
  <si>
    <t>山西乡宁农商行</t>
  </si>
  <si>
    <t>SXXLNSH</t>
  </si>
  <si>
    <t>295</t>
  </si>
  <si>
    <t>CDEJW</t>
  </si>
  <si>
    <t>山东蒙阴农村商业银行股份有限公司</t>
  </si>
  <si>
    <t>建德市农联社</t>
  </si>
  <si>
    <t>JDSNLS</t>
  </si>
  <si>
    <t>296</t>
  </si>
  <si>
    <t>亚洲开发银行</t>
  </si>
  <si>
    <t>广东顺德农商行</t>
  </si>
  <si>
    <t>GDSDNSH</t>
  </si>
  <si>
    <t>297</t>
  </si>
  <si>
    <t>CDEJQ</t>
  </si>
  <si>
    <t>江苏兴化农村商业银行股份有限公司</t>
  </si>
  <si>
    <t>298</t>
  </si>
  <si>
    <t>CDEJB</t>
  </si>
  <si>
    <t>中国工商银行股份有限公司上海市分行</t>
  </si>
  <si>
    <t>磐安县农联社</t>
  </si>
  <si>
    <t>YAXNLS</t>
  </si>
  <si>
    <t>299</t>
  </si>
  <si>
    <t>CDEJJ</t>
  </si>
  <si>
    <t>中国建设银行股份有限公司上海市分行</t>
  </si>
  <si>
    <t>山东费县农商行</t>
  </si>
  <si>
    <t>SDFXNSH</t>
  </si>
  <si>
    <t>300</t>
  </si>
  <si>
    <t>CDSLL</t>
  </si>
  <si>
    <t>中国银行股份有限公司上海市分行</t>
  </si>
  <si>
    <t>鹿城农商银行</t>
  </si>
  <si>
    <t>LCNSYH</t>
  </si>
  <si>
    <t>301</t>
  </si>
  <si>
    <t>CDSLY</t>
  </si>
  <si>
    <t>浙江天台农村商业银行股份有限公司</t>
  </si>
  <si>
    <t>浙江舟山定海海洋农商行</t>
  </si>
  <si>
    <t>ZJZSDHHYNSH</t>
  </si>
  <si>
    <t>302</t>
  </si>
  <si>
    <t>CDSLE</t>
  </si>
  <si>
    <t>东亚银行(中国)有限公司</t>
  </si>
  <si>
    <t>瓯海农商行</t>
  </si>
  <si>
    <t>OHNSH</t>
  </si>
  <si>
    <t>303</t>
  </si>
  <si>
    <t>CDSLS</t>
  </si>
  <si>
    <t>浙江台州路桥农村合作银行</t>
  </si>
  <si>
    <t>稠州商行</t>
  </si>
  <si>
    <t>CZSH</t>
  </si>
  <si>
    <t>304</t>
  </si>
  <si>
    <t>德州农村商业银行股份有限公司</t>
  </si>
  <si>
    <t>稠州银行</t>
  </si>
  <si>
    <t>305</t>
  </si>
  <si>
    <t>CDSLW</t>
  </si>
  <si>
    <t>浙江平阳农村商业银行股份有限公司</t>
  </si>
  <si>
    <t>临海农商银行</t>
  </si>
  <si>
    <t>LHNSYH</t>
  </si>
  <si>
    <t>306</t>
  </si>
  <si>
    <t>江苏泰州农村商业银行股份有限公司</t>
  </si>
  <si>
    <t>浙江丽水莲都农商行</t>
  </si>
  <si>
    <t>ZJLSLDNSH</t>
  </si>
  <si>
    <t>307</t>
  </si>
  <si>
    <t>CDSLQ</t>
  </si>
  <si>
    <t>江苏姜堰农村商业银行股份有限公司</t>
  </si>
  <si>
    <t>浙江瑞安农商行</t>
  </si>
  <si>
    <t>ZJRANSH</t>
  </si>
  <si>
    <t>308</t>
  </si>
  <si>
    <t>CDSLB</t>
  </si>
  <si>
    <t>汇丰银行(中国)有限公司</t>
  </si>
  <si>
    <t>贵州仁怀茅台农商行</t>
  </si>
  <si>
    <t>GZRHMTNSH</t>
  </si>
  <si>
    <t>309</t>
  </si>
  <si>
    <t>CDSLJ</t>
  </si>
  <si>
    <t>中国光大银行股份有限公司上海分行</t>
  </si>
  <si>
    <t>江苏民丰农商行</t>
  </si>
  <si>
    <t>JSMFNSH</t>
  </si>
  <si>
    <t>310</t>
  </si>
  <si>
    <t>CDSYL</t>
  </si>
  <si>
    <t>江苏句容农村商业银行股份有限公司</t>
  </si>
  <si>
    <t>蚌埠农商行</t>
  </si>
  <si>
    <t>BBNSH</t>
  </si>
  <si>
    <t>311</t>
  </si>
  <si>
    <t>CDSYY</t>
  </si>
  <si>
    <t>江苏扬中农村商业银行股份有限公司</t>
  </si>
  <si>
    <t>井冈山农商行</t>
  </si>
  <si>
    <t>JGSNSH</t>
  </si>
  <si>
    <t>312</t>
  </si>
  <si>
    <t>CDSYE</t>
  </si>
  <si>
    <t>山西平遥农村商业银行股份有限公司</t>
  </si>
  <si>
    <t>交行上海分行自贸区</t>
  </si>
  <si>
    <t>313</t>
  </si>
  <si>
    <t>CDSYS</t>
  </si>
  <si>
    <t>江苏盱眙农村商业银行股份有限公司</t>
  </si>
  <si>
    <t>醴陵农商银行</t>
  </si>
  <si>
    <t>LLNSYH</t>
  </si>
  <si>
    <t>314</t>
  </si>
  <si>
    <t>浙江东阳农村商业银行股份有限公司</t>
  </si>
  <si>
    <t>苍溪农商银行</t>
  </si>
  <si>
    <t>CXNSYH</t>
  </si>
  <si>
    <t>315</t>
  </si>
  <si>
    <t>CDSYW</t>
  </si>
  <si>
    <t>山西介休农村商业银行股份有限公司</t>
  </si>
  <si>
    <t>南昌银行</t>
  </si>
  <si>
    <t>NCYH</t>
  </si>
  <si>
    <t>316</t>
  </si>
  <si>
    <t>江苏溧水农村商业银行股份有限公司</t>
  </si>
  <si>
    <t>金华银行</t>
  </si>
  <si>
    <t>JHYH</t>
  </si>
  <si>
    <t>317</t>
  </si>
  <si>
    <t>CDSYQ</t>
  </si>
  <si>
    <t>江苏滨海农村商业银行股份有限公司</t>
  </si>
  <si>
    <t>广东南粤银行</t>
  </si>
  <si>
    <t>GDNYYH</t>
  </si>
  <si>
    <t>318</t>
  </si>
  <si>
    <t>CDSYB</t>
  </si>
  <si>
    <t>浙江杭州余杭农村商业银行股份有限公司</t>
  </si>
  <si>
    <t>芜湖扬子农村商行</t>
  </si>
  <si>
    <t>WHYZNCSH</t>
  </si>
  <si>
    <t>319</t>
  </si>
  <si>
    <t>CDSYJ</t>
  </si>
  <si>
    <t>江苏涟水农村商业银行股份有限公司</t>
  </si>
  <si>
    <t>慈溪农商银行</t>
  </si>
  <si>
    <t>320</t>
  </si>
  <si>
    <t>CDSEL</t>
  </si>
  <si>
    <t>承德银行</t>
  </si>
  <si>
    <t>CDYH</t>
  </si>
  <si>
    <t>321</t>
  </si>
  <si>
    <t>CDSEY</t>
  </si>
  <si>
    <t>国开</t>
  </si>
  <si>
    <t>GK</t>
  </si>
  <si>
    <t>322</t>
  </si>
  <si>
    <t>CDSEE</t>
  </si>
  <si>
    <t>浙江禾城农村商业银行股份有限公司</t>
  </si>
  <si>
    <t>海口农商行</t>
  </si>
  <si>
    <t>HKNSH</t>
  </si>
  <si>
    <t>323</t>
  </si>
  <si>
    <t>CDSES</t>
  </si>
  <si>
    <t>江苏扬州农村商业银行股份有限公司</t>
  </si>
  <si>
    <t>成都银行</t>
  </si>
  <si>
    <t>324</t>
  </si>
  <si>
    <t>江苏淮安农村商业银行股份有限公司</t>
  </si>
  <si>
    <t>贵阳农商行</t>
  </si>
  <si>
    <t>GYNSH</t>
  </si>
  <si>
    <t>325</t>
  </si>
  <si>
    <t>CDSEW</t>
  </si>
  <si>
    <t>江苏泗阳农村商业银行股份有限公司</t>
  </si>
  <si>
    <t>慈溪农合行</t>
  </si>
  <si>
    <t>CXNHH</t>
  </si>
  <si>
    <t>326</t>
  </si>
  <si>
    <t>中国农业银行股份有限公司上海市分行</t>
  </si>
  <si>
    <t>榆树农商银行</t>
  </si>
  <si>
    <t>YSNSYH</t>
  </si>
  <si>
    <t>327</t>
  </si>
  <si>
    <t>CDSEQ</t>
  </si>
  <si>
    <t>江苏如东农村商业银行股份有限公司</t>
  </si>
  <si>
    <t>嘉兴商行</t>
  </si>
  <si>
    <t>JXSH</t>
  </si>
  <si>
    <t>328</t>
  </si>
  <si>
    <t>CDSEB</t>
  </si>
  <si>
    <t>兴业银行股份有限公司上海分行</t>
  </si>
  <si>
    <t>余姚农商银行</t>
  </si>
  <si>
    <t>YYNSYH</t>
  </si>
  <si>
    <t>329</t>
  </si>
  <si>
    <t>CDSEJ</t>
  </si>
  <si>
    <t>浙江玉环农村合作银行</t>
  </si>
  <si>
    <t>河北衡水农商行</t>
  </si>
  <si>
    <t>HBHSNSH</t>
  </si>
  <si>
    <t>330</t>
  </si>
  <si>
    <t>CDSSL</t>
  </si>
  <si>
    <t>浙江舟山普陀农村商业银行股份有限公司</t>
  </si>
  <si>
    <t>山东齐河农商行</t>
  </si>
  <si>
    <t>SDQHNSH</t>
  </si>
  <si>
    <t>331</t>
  </si>
  <si>
    <t>CDSSY</t>
  </si>
  <si>
    <t>宁波余姚农村商业银行股份有限公司</t>
  </si>
  <si>
    <t>宁乡农商行</t>
  </si>
  <si>
    <t>NXNSH</t>
  </si>
  <si>
    <t>332</t>
  </si>
  <si>
    <t>CDSSE</t>
  </si>
  <si>
    <t>江苏海门农村商业银行股份有限公司</t>
  </si>
  <si>
    <t>天津农村商业银行</t>
  </si>
  <si>
    <t>TJNCSYYH</t>
  </si>
  <si>
    <t>333</t>
  </si>
  <si>
    <t>CDSSS</t>
  </si>
  <si>
    <t>浙江平湖农村合作银行</t>
  </si>
  <si>
    <t>常山县农联社</t>
  </si>
  <si>
    <t>334</t>
  </si>
  <si>
    <t>浙江永康农村商业银行股份有限公司</t>
  </si>
  <si>
    <t>嵊州农村合作银行</t>
  </si>
  <si>
    <t>SZNCHZYH</t>
  </si>
  <si>
    <t>335</t>
  </si>
  <si>
    <t>CDSSW</t>
  </si>
  <si>
    <t>浙江台州椒江农村合作银行</t>
  </si>
  <si>
    <t>黄岩农合行</t>
  </si>
  <si>
    <t>HYNHH</t>
  </si>
  <si>
    <t>336</t>
  </si>
  <si>
    <t>宜宾翠屏农村商业银行股份有限公司</t>
  </si>
  <si>
    <t>呼和浩特金谷农商行</t>
  </si>
  <si>
    <t>HHHTJGNSH</t>
  </si>
  <si>
    <t>337</t>
  </si>
  <si>
    <t>CDSSQ</t>
  </si>
  <si>
    <t>江门融和农村商业银行股份有限公司</t>
  </si>
  <si>
    <t>营口银行</t>
  </si>
  <si>
    <t>YKYH</t>
  </si>
  <si>
    <t>338</t>
  </si>
  <si>
    <t>CDSSB</t>
  </si>
  <si>
    <t>江苏泗洪农村商业银行股份有限公司</t>
  </si>
  <si>
    <t>延边农商银行</t>
  </si>
  <si>
    <t>YBNSYH</t>
  </si>
  <si>
    <t>339</t>
  </si>
  <si>
    <t>CDSSJ</t>
  </si>
  <si>
    <t>阆中农商银行</t>
  </si>
  <si>
    <t>LZNSYH</t>
  </si>
  <si>
    <t>340</t>
  </si>
  <si>
    <t>四川仪陇农村商业银行股份有限公司</t>
  </si>
  <si>
    <t>江西银行</t>
  </si>
  <si>
    <t>341</t>
  </si>
  <si>
    <t>江苏沭阳农村商业银行股份有限公司</t>
  </si>
  <si>
    <t>成都农商银行</t>
  </si>
  <si>
    <t>CDNSYH</t>
  </si>
  <si>
    <t>342</t>
  </si>
  <si>
    <t>上海浦东发展银行股份有限公司上海自贸试验区分行</t>
  </si>
  <si>
    <t>阿拉善农商行</t>
  </si>
  <si>
    <t>ALSNSH</t>
  </si>
  <si>
    <t>343</t>
  </si>
  <si>
    <t>中国民生银行股份有限公司上海自贸试验区分行</t>
  </si>
  <si>
    <t>荣成农商行</t>
  </si>
  <si>
    <t>RCNSH</t>
  </si>
  <si>
    <t>344</t>
  </si>
  <si>
    <t>浙江武义农村商业银行股份有限公司</t>
  </si>
  <si>
    <t>焦作中旅银行</t>
  </si>
  <si>
    <t>JZZLYH</t>
  </si>
  <si>
    <t>345</t>
  </si>
  <si>
    <t>招商银行股份有限公司上海分行</t>
  </si>
  <si>
    <t>景德镇农商行</t>
  </si>
  <si>
    <t>JDZNSH</t>
  </si>
  <si>
    <t>346</t>
  </si>
  <si>
    <t>浙江海宁农村商业银行股份有限公司</t>
  </si>
  <si>
    <t>德州农商银行</t>
  </si>
  <si>
    <t>DZNSYH</t>
  </si>
  <si>
    <t>347</t>
  </si>
  <si>
    <t>三菱东京日联银行(中国)有限公司</t>
  </si>
  <si>
    <t>恒生银行上海分行-FT自贸区</t>
  </si>
  <si>
    <t>HSYHSHFH-FTZMQ</t>
  </si>
  <si>
    <t>348</t>
  </si>
  <si>
    <t>上海华瑞银行股份有限公司</t>
  </si>
  <si>
    <t>昆明市盘龙区农村信用合作联社</t>
  </si>
  <si>
    <t>KMSPLQNCXYHZLS</t>
  </si>
  <si>
    <t>349</t>
  </si>
  <si>
    <t>青海大通农村商业银行股份有限公司</t>
  </si>
  <si>
    <t>吉林蛟河农商行</t>
  </si>
  <si>
    <t>JLJHNSH</t>
  </si>
  <si>
    <t>350</t>
  </si>
  <si>
    <t>CDSWL</t>
  </si>
  <si>
    <t>江苏大丰农村商业银行股份有限公司</t>
  </si>
  <si>
    <t>351</t>
  </si>
  <si>
    <t>CDSWY</t>
  </si>
  <si>
    <t>中信银行股份有限公司上海分行</t>
  </si>
  <si>
    <t>352</t>
  </si>
  <si>
    <t>CDSWE</t>
  </si>
  <si>
    <t>江苏江阴农村商业银行股份有限公司</t>
  </si>
  <si>
    <t>353</t>
  </si>
  <si>
    <t>CDSWS</t>
  </si>
  <si>
    <t>浙江永嘉农村商业银行股份有限公司</t>
  </si>
  <si>
    <t>354</t>
  </si>
  <si>
    <t>浙江长兴农村商业银行股份有限公司</t>
  </si>
  <si>
    <t>355</t>
  </si>
  <si>
    <t>CDSWW</t>
  </si>
  <si>
    <t>浙江桐庐农村商业银行股份有限公司</t>
  </si>
  <si>
    <t>356</t>
  </si>
  <si>
    <t>江苏宜兴农村商业银行股份有限公司</t>
  </si>
  <si>
    <t>357</t>
  </si>
  <si>
    <t>CDSWQ</t>
  </si>
  <si>
    <t>江苏靖江农村商业银行股份有限公司</t>
  </si>
  <si>
    <t>358</t>
  </si>
  <si>
    <t>CDSWB</t>
  </si>
  <si>
    <t>山东威海农村商业银行股份有限公司</t>
  </si>
  <si>
    <t>359</t>
  </si>
  <si>
    <t>CDSWJ</t>
  </si>
  <si>
    <t>浙江舟山定海海洋农村商业银行股份有限公司</t>
  </si>
  <si>
    <t>360</t>
  </si>
  <si>
    <t>浙江临海农村商业银行股份有限公司</t>
  </si>
  <si>
    <t>361</t>
  </si>
  <si>
    <t>浙江丽水莲都农村商业银行股份有限公司</t>
  </si>
  <si>
    <t>362</t>
  </si>
  <si>
    <t>浙江瑞安农村商业银行股份有限公司</t>
  </si>
  <si>
    <t>363</t>
  </si>
  <si>
    <t>江苏民丰农村商业银行股份有限公司</t>
  </si>
  <si>
    <t>364</t>
  </si>
  <si>
    <t>蚌埠农村商业银行股份有限公司</t>
  </si>
  <si>
    <t>365</t>
  </si>
  <si>
    <t>交通银行股份有限公司上海市分行</t>
  </si>
  <si>
    <t>366</t>
  </si>
  <si>
    <t>山东齐河农村商业银行股份有限公司</t>
  </si>
  <si>
    <t>367</t>
  </si>
  <si>
    <t>山东兰陵农村商业银行股份有限公司</t>
  </si>
  <si>
    <t>368</t>
  </si>
  <si>
    <t>山西盂县农村商业银行股份有限公司</t>
  </si>
  <si>
    <t>369</t>
  </si>
  <si>
    <t>湖南炎陵农村商业银行股份有限公司</t>
  </si>
  <si>
    <t>370</t>
  </si>
  <si>
    <t>CDSQL</t>
  </si>
  <si>
    <t>福建平潭农村商业银行股份有限公司</t>
  </si>
  <si>
    <t>371</t>
  </si>
  <si>
    <t>CDSQY</t>
  </si>
  <si>
    <t>吉林蛟河农村商业银行股份有限公司</t>
  </si>
  <si>
    <t>372</t>
  </si>
  <si>
    <t>CDSQE</t>
  </si>
  <si>
    <t>内蒙古伊金霍洛农村商业银行股份有限公司</t>
  </si>
  <si>
    <t>373</t>
  </si>
  <si>
    <t>CDSQS</t>
  </si>
  <si>
    <t>新开发银行</t>
  </si>
  <si>
    <t>374</t>
  </si>
  <si>
    <t>内蒙古呼和浩特金谷农村商业银行股份有限公司</t>
  </si>
  <si>
    <t>375</t>
  </si>
  <si>
    <t>CDSQW</t>
  </si>
  <si>
    <t>阿拉善农村商业银行股份有限公司</t>
  </si>
  <si>
    <t>376</t>
  </si>
  <si>
    <t>华侨永亨银行(中国)有限公司</t>
  </si>
  <si>
    <t>377</t>
  </si>
  <si>
    <t>CDSQQ</t>
  </si>
  <si>
    <t>宁波宁海农村商业银行股份有限公司</t>
  </si>
  <si>
    <t>378</t>
  </si>
  <si>
    <t>CDSQB</t>
  </si>
  <si>
    <t>广东四会农村商业银行股份有限公司</t>
  </si>
  <si>
    <t>379</t>
  </si>
  <si>
    <t>CDSQJ</t>
  </si>
  <si>
    <t>渣打银行(香港)有限公司</t>
  </si>
  <si>
    <t>380</t>
  </si>
  <si>
    <t>CDSBL</t>
  </si>
  <si>
    <t>香港和上海银行有限公司</t>
  </si>
  <si>
    <t>381</t>
  </si>
  <si>
    <t>CDSBY</t>
  </si>
  <si>
    <t>中国银行(香港)有限公司</t>
  </si>
  <si>
    <t>382</t>
  </si>
  <si>
    <t>CDSBE</t>
  </si>
  <si>
    <t>法国巴黎银行(中国)有限公司</t>
  </si>
  <si>
    <t>383</t>
  </si>
  <si>
    <t>CDSBS</t>
  </si>
  <si>
    <t>花旗银行(中国)有限公司</t>
  </si>
  <si>
    <t>384</t>
  </si>
  <si>
    <t>香港上海汇丰银行有限公司</t>
  </si>
  <si>
    <t>385</t>
  </si>
  <si>
    <t>CDSBW</t>
  </si>
  <si>
    <t>银行间市场清算所股份有限公司</t>
  </si>
  <si>
    <t>386</t>
  </si>
  <si>
    <t>星展银行有限公司</t>
  </si>
  <si>
    <t>387</t>
  </si>
  <si>
    <t>CDSBQ</t>
  </si>
  <si>
    <t>江苏南通农村商业银行股份有限公司</t>
  </si>
  <si>
    <t>388</t>
  </si>
  <si>
    <t>CDSBB</t>
  </si>
  <si>
    <t>永亨银行(中国)有限公司</t>
  </si>
  <si>
    <t>389</t>
  </si>
  <si>
    <t>CDSBJ</t>
  </si>
  <si>
    <t>四川阆中农村商业银行股份有限公司</t>
  </si>
  <si>
    <t>390</t>
  </si>
  <si>
    <t>CDSJL</t>
  </si>
  <si>
    <t>中国人民银行</t>
  </si>
  <si>
    <t>391</t>
  </si>
  <si>
    <t>CDSJY</t>
  </si>
  <si>
    <t>海盐县农村信用合作联社</t>
  </si>
  <si>
    <t>392</t>
  </si>
  <si>
    <t>CDSJE</t>
  </si>
  <si>
    <t>郑州市市郊农村信用合作联社</t>
  </si>
  <si>
    <t>393</t>
  </si>
  <si>
    <t>CDSJS</t>
  </si>
  <si>
    <t>龙游县农村信用合作联社</t>
  </si>
  <si>
    <t>394</t>
  </si>
  <si>
    <t>395</t>
  </si>
  <si>
    <t>CDSJW</t>
  </si>
  <si>
    <t>恒生银行(中国)有限公司上海自贸试验区分行</t>
  </si>
  <si>
    <t>396</t>
  </si>
  <si>
    <t>397</t>
  </si>
  <si>
    <t>CDSJQ</t>
  </si>
  <si>
    <t>398</t>
  </si>
  <si>
    <t>CDSJB</t>
  </si>
  <si>
    <t>399</t>
  </si>
  <si>
    <t>CDSJJ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</si>
  <si>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</si>
  <si>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</si>
  <si>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</si>
  <si>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</si>
  <si>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</si>
  <si>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</si>
  <si>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</si>
  <si>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</si>
  <si>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</si>
  <si>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</si>
  <si>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</si>
  <si>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</si>
  <si>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</si>
  <si>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</si>
  <si>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</si>
  <si>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</si>
  <si>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</si>
  <si>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</si>
  <si>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</si>
  <si>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</si>
  <si>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</si>
  <si>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</si>
  <si>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</si>
  <si>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</si>
  <si>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</si>
  <si>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</si>
  <si>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</si>
  <si>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</si>
  <si>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</si>
  <si>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</si>
  <si>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</si>
  <si>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</si>
  <si>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</si>
  <si>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</si>
  <si>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</si>
  <si>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</si>
  <si>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</si>
  <si>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</si>
  <si>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</si>
  <si>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</si>
  <si>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</si>
  <si>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</si>
  <si>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</si>
  <si>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</si>
  <si>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</si>
  <si>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</si>
  <si>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</si>
  <si>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</si>
  <si>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</si>
  <si>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</si>
  <si>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</si>
  <si>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</si>
  <si>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</si>
  <si>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</si>
  <si>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</si>
  <si>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</si>
  <si>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</si>
  <si>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</si>
  <si>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</si>
  <si>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</si>
  <si>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</si>
  <si>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</si>
  <si>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</si>
  <si>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</si>
  <si>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</si>
  <si>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</si>
  <si>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</si>
  <si>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</si>
  <si>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</si>
  <si>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</si>
  <si>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</si>
  <si>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</si>
  <si>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</si>
  <si>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</si>
  <si>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</si>
  <si>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</si>
  <si>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</si>
  <si>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</si>
  <si>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</si>
  <si>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</si>
  <si>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</si>
  <si>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</si>
  <si>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</si>
  <si>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</si>
  <si>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</si>
  <si>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</si>
  <si>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</si>
  <si>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</si>
  <si>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</si>
  <si>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</si>
  <si>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</si>
  <si>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</si>
  <si>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</si>
  <si>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</si>
  <si>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</si>
  <si>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</si>
  <si>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</si>
  <si>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</si>
  <si>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</si>
  <si>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</si>
  <si>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</si>
  <si>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CDWLL</t>
  </si>
  <si>
    <t>501</t>
  </si>
  <si>
    <t>CDWLY</t>
  </si>
  <si>
    <t>502</t>
  </si>
  <si>
    <t>CDWLE</t>
  </si>
  <si>
    <t>503</t>
  </si>
  <si>
    <t>CDWLS</t>
  </si>
  <si>
    <t>504</t>
  </si>
  <si>
    <t>505</t>
  </si>
  <si>
    <t>CDWLW</t>
  </si>
  <si>
    <t>506</t>
  </si>
  <si>
    <t>507</t>
  </si>
  <si>
    <t>CDWLQ</t>
  </si>
  <si>
    <t>508</t>
  </si>
  <si>
    <t>CDWLB</t>
  </si>
  <si>
    <t>509</t>
  </si>
  <si>
    <t>CDWLJ</t>
  </si>
  <si>
    <t>510</t>
  </si>
  <si>
    <t>CDWYL</t>
  </si>
  <si>
    <t>511</t>
  </si>
  <si>
    <t>CDWYY</t>
  </si>
  <si>
    <t>512</t>
  </si>
  <si>
    <t>CDWYE</t>
  </si>
  <si>
    <t>513</t>
  </si>
  <si>
    <t>CDWYS</t>
  </si>
  <si>
    <t>514</t>
  </si>
  <si>
    <t>515</t>
  </si>
  <si>
    <t>CDWYW</t>
  </si>
  <si>
    <t>516</t>
  </si>
  <si>
    <t>517</t>
  </si>
  <si>
    <t>CDWYQ</t>
  </si>
  <si>
    <t>518</t>
  </si>
  <si>
    <t>CDWYB</t>
  </si>
  <si>
    <t>519</t>
  </si>
  <si>
    <t>CDWYJ</t>
  </si>
  <si>
    <t>520</t>
  </si>
  <si>
    <t>CDWEL</t>
  </si>
  <si>
    <t>521</t>
  </si>
  <si>
    <t>CDWEY</t>
  </si>
  <si>
    <t>522</t>
  </si>
  <si>
    <t>CDWEE</t>
  </si>
  <si>
    <t>523</t>
  </si>
  <si>
    <t>CDWES</t>
  </si>
  <si>
    <t>524</t>
  </si>
  <si>
    <t>525</t>
  </si>
  <si>
    <t>CDWEW</t>
  </si>
  <si>
    <t>526</t>
  </si>
  <si>
    <t>527</t>
  </si>
  <si>
    <t>CDWEQ</t>
  </si>
  <si>
    <t>528</t>
  </si>
  <si>
    <t>CDWEB</t>
  </si>
  <si>
    <t>529</t>
  </si>
  <si>
    <t>CDWEJ</t>
  </si>
  <si>
    <t>530</t>
  </si>
  <si>
    <t>CDWSL</t>
  </si>
  <si>
    <t>531</t>
  </si>
  <si>
    <t>CDWSY</t>
  </si>
  <si>
    <t>532</t>
  </si>
  <si>
    <t>CDWSE</t>
  </si>
  <si>
    <t>533</t>
  </si>
  <si>
    <t>CDWSS</t>
  </si>
  <si>
    <t>534</t>
  </si>
  <si>
    <t>535</t>
  </si>
  <si>
    <t>CDWSW</t>
  </si>
  <si>
    <t>536</t>
  </si>
  <si>
    <t>537</t>
  </si>
  <si>
    <t>CDWSQ</t>
  </si>
  <si>
    <t>538</t>
  </si>
  <si>
    <t>CDWSB</t>
  </si>
  <si>
    <t>539</t>
  </si>
  <si>
    <t>CDWSJ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</si>
  <si>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</si>
  <si>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</si>
  <si>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</si>
  <si>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</si>
  <si>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</si>
  <si>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</si>
  <si>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</si>
  <si>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</si>
  <si>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</si>
  <si>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</si>
  <si>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</si>
  <si>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CDWWL</t>
  </si>
  <si>
    <t>551</t>
  </si>
  <si>
    <t>CDWWY</t>
  </si>
  <si>
    <t>552</t>
  </si>
  <si>
    <t>CDWWE</t>
  </si>
  <si>
    <t>553</t>
  </si>
  <si>
    <t>CDWWS</t>
  </si>
  <si>
    <t>554</t>
  </si>
  <si>
    <t>555</t>
  </si>
  <si>
    <t>CDWWW</t>
  </si>
  <si>
    <t>556</t>
  </si>
  <si>
    <t>557</t>
  </si>
  <si>
    <t>CDWWQ</t>
  </si>
  <si>
    <t>558</t>
  </si>
  <si>
    <t>CDWWB</t>
  </si>
  <si>
    <t>559</t>
  </si>
  <si>
    <t>CDWWJ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</si>
  <si>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</si>
  <si>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</si>
  <si>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</si>
  <si>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</si>
  <si>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</si>
  <si>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</si>
  <si>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</si>
  <si>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</si>
  <si>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</si>
  <si>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</si>
  <si>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</si>
  <si>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CDWQL</t>
  </si>
  <si>
    <t>571</t>
  </si>
  <si>
    <t>CDWQY</t>
  </si>
  <si>
    <t>572</t>
  </si>
  <si>
    <t>CDWQE</t>
  </si>
  <si>
    <t>573</t>
  </si>
  <si>
    <t>CDWQS</t>
  </si>
  <si>
    <t>574</t>
  </si>
  <si>
    <t>575</t>
  </si>
  <si>
    <t>CDWQW</t>
  </si>
  <si>
    <t>576</t>
  </si>
  <si>
    <t>577</t>
  </si>
  <si>
    <t>CDWQQ</t>
  </si>
  <si>
    <t>578</t>
  </si>
  <si>
    <t>CDWQB</t>
  </si>
  <si>
    <t>579</t>
  </si>
  <si>
    <t>CDWQJ</t>
  </si>
  <si>
    <t>580</t>
  </si>
  <si>
    <t>CDWBL</t>
  </si>
  <si>
    <t>581</t>
  </si>
  <si>
    <t>CDWBY</t>
  </si>
  <si>
    <t>582</t>
  </si>
  <si>
    <t>CDWBE</t>
  </si>
  <si>
    <t>583</t>
  </si>
  <si>
    <t>CDWBS</t>
  </si>
  <si>
    <t>584</t>
  </si>
  <si>
    <t>585</t>
  </si>
  <si>
    <t>CDWBW</t>
  </si>
  <si>
    <t>586</t>
  </si>
  <si>
    <t>587</t>
  </si>
  <si>
    <t>CDWBQ</t>
  </si>
  <si>
    <t>588</t>
  </si>
  <si>
    <t>CDWBB</t>
  </si>
  <si>
    <t>589</t>
  </si>
  <si>
    <t>CDWBJ</t>
  </si>
  <si>
    <t>590</t>
  </si>
  <si>
    <t>CDWJL</t>
  </si>
  <si>
    <t>591</t>
  </si>
  <si>
    <t>CDWJY</t>
  </si>
  <si>
    <t>592</t>
  </si>
  <si>
    <t>CDWJE</t>
  </si>
  <si>
    <t>593</t>
  </si>
  <si>
    <t>CDWJS</t>
  </si>
  <si>
    <t>594</t>
  </si>
  <si>
    <t>595</t>
  </si>
  <si>
    <t>CDWJW</t>
  </si>
  <si>
    <t>596</t>
  </si>
  <si>
    <t>597</t>
  </si>
  <si>
    <t>CDWJQ</t>
  </si>
  <si>
    <t>598</t>
  </si>
  <si>
    <t>CDWJB</t>
  </si>
  <si>
    <t>599</t>
  </si>
  <si>
    <t>CDWJJ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</si>
  <si>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</si>
  <si>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</si>
  <si>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</si>
  <si>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</si>
  <si>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</si>
  <si>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</si>
  <si>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</si>
  <si>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</si>
  <si>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</si>
  <si>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</si>
  <si>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</si>
  <si>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</si>
  <si>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</si>
  <si>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</si>
  <si>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</si>
  <si>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</si>
  <si>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</si>
  <si>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</si>
  <si>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</si>
  <si>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</si>
  <si>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</si>
  <si>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</si>
  <si>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</si>
  <si>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</si>
  <si>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</si>
  <si>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</si>
  <si>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</si>
  <si>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</si>
  <si>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</si>
  <si>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</si>
  <si>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</si>
  <si>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</si>
  <si>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</si>
  <si>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</si>
  <si>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</si>
  <si>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</si>
  <si>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</si>
  <si>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</si>
  <si>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</si>
  <si>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</si>
  <si>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</si>
  <si>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</si>
  <si>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</si>
  <si>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</si>
  <si>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</si>
  <si>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</si>
  <si>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</si>
  <si>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</si>
  <si>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</si>
  <si>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</si>
  <si>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</si>
  <si>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</si>
  <si>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</si>
  <si>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</si>
  <si>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</si>
  <si>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</si>
  <si>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</si>
  <si>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</si>
  <si>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</si>
  <si>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</si>
  <si>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</si>
  <si>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</si>
  <si>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</si>
  <si>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</si>
  <si>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</si>
  <si>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</si>
  <si>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</si>
  <si>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</si>
  <si>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</si>
  <si>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</si>
  <si>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</si>
  <si>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</si>
  <si>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</si>
  <si>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</si>
  <si>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</si>
  <si>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</si>
  <si>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</si>
  <si>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</si>
  <si>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</si>
  <si>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</si>
  <si>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</si>
  <si>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</si>
  <si>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</si>
  <si>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</si>
  <si>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</si>
  <si>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</si>
  <si>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</si>
  <si>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</si>
  <si>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</si>
  <si>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</si>
  <si>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</si>
  <si>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</si>
  <si>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</si>
  <si>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</si>
  <si>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</si>
  <si>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</si>
  <si>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</si>
  <si>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</si>
  <si>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</si>
  <si>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</si>
  <si>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</si>
  <si>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CDQLL</t>
  </si>
  <si>
    <t>701</t>
  </si>
  <si>
    <t>CDQLY</t>
  </si>
  <si>
    <t>702</t>
  </si>
  <si>
    <t>CDQLE</t>
  </si>
  <si>
    <t>703</t>
  </si>
  <si>
    <t>CDQLS</t>
  </si>
  <si>
    <t>704</t>
  </si>
  <si>
    <t>705</t>
  </si>
  <si>
    <t>CDQLW</t>
  </si>
  <si>
    <t>706</t>
  </si>
  <si>
    <t>707</t>
  </si>
  <si>
    <t>CDQLQ</t>
  </si>
  <si>
    <t>708</t>
  </si>
  <si>
    <t>CDQLB</t>
  </si>
  <si>
    <t>709</t>
  </si>
  <si>
    <t>CDQLJ</t>
  </si>
  <si>
    <t>710</t>
  </si>
  <si>
    <t>CDQYL</t>
  </si>
  <si>
    <t>711</t>
  </si>
  <si>
    <t>CDQYY</t>
  </si>
  <si>
    <t>712</t>
  </si>
  <si>
    <t>CDQYE</t>
  </si>
  <si>
    <t>713</t>
  </si>
  <si>
    <t>CDQYS</t>
  </si>
  <si>
    <t>714</t>
  </si>
  <si>
    <t>715</t>
  </si>
  <si>
    <t>CDQYW</t>
  </si>
  <si>
    <t>716</t>
  </si>
  <si>
    <t>717</t>
  </si>
  <si>
    <t>CDQYQ</t>
  </si>
  <si>
    <t>718</t>
  </si>
  <si>
    <t>CDQYB</t>
  </si>
  <si>
    <t>719</t>
  </si>
  <si>
    <t>CDQYJ</t>
  </si>
  <si>
    <t>720</t>
  </si>
  <si>
    <t>CDQEL</t>
  </si>
  <si>
    <t>721</t>
  </si>
  <si>
    <t>CDQEY</t>
  </si>
  <si>
    <t>722</t>
  </si>
  <si>
    <t>CDQEE</t>
  </si>
  <si>
    <t>723</t>
  </si>
  <si>
    <t>CDQES</t>
  </si>
  <si>
    <t>724</t>
  </si>
  <si>
    <t>725</t>
  </si>
  <si>
    <t>CDQEW</t>
  </si>
  <si>
    <t>726</t>
  </si>
  <si>
    <t>727</t>
  </si>
  <si>
    <t>CDQEQ</t>
  </si>
  <si>
    <t>728</t>
  </si>
  <si>
    <t>CDQEB</t>
  </si>
  <si>
    <t>729</t>
  </si>
  <si>
    <t>CDQEJ</t>
  </si>
  <si>
    <t>730</t>
  </si>
  <si>
    <t>CDQSL</t>
  </si>
  <si>
    <t>731</t>
  </si>
  <si>
    <t>CDQSY</t>
  </si>
  <si>
    <t>732</t>
  </si>
  <si>
    <t>CDQSE</t>
  </si>
  <si>
    <t>733</t>
  </si>
  <si>
    <t>CDQSS</t>
  </si>
  <si>
    <t>734</t>
  </si>
  <si>
    <t>735</t>
  </si>
  <si>
    <t>CDQSW</t>
  </si>
  <si>
    <t>736</t>
  </si>
  <si>
    <t>737</t>
  </si>
  <si>
    <t>CDQSQ</t>
  </si>
  <si>
    <t>738</t>
  </si>
  <si>
    <t>CDQSB</t>
  </si>
  <si>
    <t>739</t>
  </si>
  <si>
    <t>CDQSJ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</si>
  <si>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</si>
  <si>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</si>
  <si>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</si>
  <si>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</si>
  <si>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</si>
  <si>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</si>
  <si>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</si>
  <si>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</si>
  <si>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</si>
  <si>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</si>
  <si>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</si>
  <si>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CDQWL</t>
  </si>
  <si>
    <t>751</t>
  </si>
  <si>
    <t>CDQWY</t>
  </si>
  <si>
    <t>752</t>
  </si>
  <si>
    <t>CDQWE</t>
  </si>
  <si>
    <t>753</t>
  </si>
  <si>
    <t>CDQWS</t>
  </si>
  <si>
    <t>754</t>
  </si>
  <si>
    <t>755</t>
  </si>
  <si>
    <t>CDQWW</t>
  </si>
  <si>
    <t>756</t>
  </si>
  <si>
    <t>757</t>
  </si>
  <si>
    <t>CDQWQ</t>
  </si>
  <si>
    <t>758</t>
  </si>
  <si>
    <t>CDQWB</t>
  </si>
  <si>
    <t>759</t>
  </si>
  <si>
    <t>CDQWJ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</si>
  <si>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</si>
  <si>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</si>
  <si>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</si>
  <si>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</si>
  <si>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</si>
  <si>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</si>
  <si>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</si>
  <si>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</si>
  <si>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</si>
  <si>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</si>
  <si>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</si>
  <si>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CDQQL</t>
  </si>
  <si>
    <t>771</t>
  </si>
  <si>
    <t>CDQQY</t>
  </si>
  <si>
    <t>772</t>
  </si>
  <si>
    <t>CDQQE</t>
  </si>
  <si>
    <t>773</t>
  </si>
  <si>
    <t>CDQQS</t>
  </si>
  <si>
    <t>774</t>
  </si>
  <si>
    <t>775</t>
  </si>
  <si>
    <t>CDQQW</t>
  </si>
  <si>
    <t>776</t>
  </si>
  <si>
    <t>777</t>
  </si>
  <si>
    <t>CDQQQ</t>
  </si>
  <si>
    <t>778</t>
  </si>
  <si>
    <t>CDQQB</t>
  </si>
  <si>
    <t>779</t>
  </si>
  <si>
    <t>CDQQJ</t>
  </si>
  <si>
    <t>780</t>
  </si>
  <si>
    <t>CDQBL</t>
  </si>
  <si>
    <t>781</t>
  </si>
  <si>
    <t>CDQBY</t>
  </si>
  <si>
    <t>782</t>
  </si>
  <si>
    <t>CDQBE</t>
  </si>
  <si>
    <t>783</t>
  </si>
  <si>
    <t>CDQBS</t>
  </si>
  <si>
    <t>784</t>
  </si>
  <si>
    <t>785</t>
  </si>
  <si>
    <t>CDQBW</t>
  </si>
  <si>
    <t>786</t>
  </si>
  <si>
    <t>787</t>
  </si>
  <si>
    <t>CDQBQ</t>
  </si>
  <si>
    <t>788</t>
  </si>
  <si>
    <t>CDQBB</t>
  </si>
  <si>
    <t>789</t>
  </si>
  <si>
    <t>CDQBJ</t>
  </si>
  <si>
    <t>790</t>
  </si>
  <si>
    <t>CDQJL</t>
  </si>
  <si>
    <t>791</t>
  </si>
  <si>
    <t>CDQJY</t>
  </si>
  <si>
    <t>792</t>
  </si>
  <si>
    <t>CDQJE</t>
  </si>
  <si>
    <t>793</t>
  </si>
  <si>
    <t>CDQJS</t>
  </si>
  <si>
    <t>794</t>
  </si>
  <si>
    <t>795</t>
  </si>
  <si>
    <t>CDQJW</t>
  </si>
  <si>
    <t>796</t>
  </si>
  <si>
    <t>797</t>
  </si>
  <si>
    <t>CDQJQ</t>
  </si>
  <si>
    <t>798</t>
  </si>
  <si>
    <t>CDQJB</t>
  </si>
  <si>
    <t>799</t>
  </si>
  <si>
    <t>CDQJJ</t>
  </si>
  <si>
    <t>800</t>
  </si>
  <si>
    <t>CDBLL</t>
  </si>
  <si>
    <t>801</t>
  </si>
  <si>
    <t>CDBLY</t>
  </si>
  <si>
    <t>802</t>
  </si>
  <si>
    <t>CDBLE</t>
  </si>
  <si>
    <t>803</t>
  </si>
  <si>
    <t>CDBLS</t>
  </si>
  <si>
    <t>804</t>
  </si>
  <si>
    <t>805</t>
  </si>
  <si>
    <t>CDBLW</t>
  </si>
  <si>
    <t>806</t>
  </si>
  <si>
    <t>807</t>
  </si>
  <si>
    <t>CDBLQ</t>
  </si>
  <si>
    <t>808</t>
  </si>
  <si>
    <t>CDBLB</t>
  </si>
  <si>
    <t>809</t>
  </si>
  <si>
    <t>CDBLJ</t>
  </si>
  <si>
    <t>810</t>
  </si>
  <si>
    <t>CDBYL</t>
  </si>
  <si>
    <t>811</t>
  </si>
  <si>
    <t>CDBYY</t>
  </si>
  <si>
    <t>812</t>
  </si>
  <si>
    <t>CDBYE</t>
  </si>
  <si>
    <t>813</t>
  </si>
  <si>
    <t>CDBYS</t>
  </si>
  <si>
    <t>814</t>
  </si>
  <si>
    <t>815</t>
  </si>
  <si>
    <t>CDBYW</t>
  </si>
  <si>
    <t>816</t>
  </si>
  <si>
    <t>817</t>
  </si>
  <si>
    <t>CDBYQ</t>
  </si>
  <si>
    <t>818</t>
  </si>
  <si>
    <t>CDBYB</t>
  </si>
  <si>
    <t>819</t>
  </si>
  <si>
    <t>CDBYJ</t>
  </si>
  <si>
    <t>820</t>
  </si>
  <si>
    <t>CDBEL</t>
  </si>
  <si>
    <t>821</t>
  </si>
  <si>
    <t>CDBEY</t>
  </si>
  <si>
    <t>822</t>
  </si>
  <si>
    <t>CDBEE</t>
  </si>
  <si>
    <t>823</t>
  </si>
  <si>
    <t>CDBES</t>
  </si>
  <si>
    <t>824</t>
  </si>
  <si>
    <t>825</t>
  </si>
  <si>
    <t>CDBEW</t>
  </si>
  <si>
    <t>826</t>
  </si>
  <si>
    <t>827</t>
  </si>
  <si>
    <t>CDBEQ</t>
  </si>
  <si>
    <t>828</t>
  </si>
  <si>
    <t>CDBEB</t>
  </si>
  <si>
    <t>829</t>
  </si>
  <si>
    <t>CDBEJ</t>
  </si>
  <si>
    <t>830</t>
  </si>
  <si>
    <t>CDBSL</t>
  </si>
  <si>
    <t>831</t>
  </si>
  <si>
    <t>CDBSY</t>
  </si>
  <si>
    <t>832</t>
  </si>
  <si>
    <t>CDBSE</t>
  </si>
  <si>
    <t>833</t>
  </si>
  <si>
    <t>CDBSS</t>
  </si>
  <si>
    <t>834</t>
  </si>
  <si>
    <t>835</t>
  </si>
  <si>
    <t>CDBSW</t>
  </si>
  <si>
    <t>836</t>
  </si>
  <si>
    <t>837</t>
  </si>
  <si>
    <t>CDBSQ</t>
  </si>
  <si>
    <t>838</t>
  </si>
  <si>
    <t>CDBSB</t>
  </si>
  <si>
    <t>839</t>
  </si>
  <si>
    <t>CDBSJ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</si>
  <si>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</si>
  <si>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</si>
  <si>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</si>
  <si>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</si>
  <si>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</si>
  <si>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</si>
  <si>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</si>
  <si>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</si>
  <si>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</si>
  <si>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</si>
  <si>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</si>
  <si>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CDBWL</t>
  </si>
  <si>
    <t>851</t>
  </si>
  <si>
    <t>CDBWY</t>
  </si>
  <si>
    <t>852</t>
  </si>
  <si>
    <t>CDBWE</t>
  </si>
  <si>
    <t>853</t>
  </si>
  <si>
    <t>CDBWS</t>
  </si>
  <si>
    <t>854</t>
  </si>
  <si>
    <t>855</t>
  </si>
  <si>
    <t>CDBWW</t>
  </si>
  <si>
    <t>856</t>
  </si>
  <si>
    <t>857</t>
  </si>
  <si>
    <t>CDBWQ</t>
  </si>
  <si>
    <t>858</t>
  </si>
  <si>
    <t>CDBWB</t>
  </si>
  <si>
    <t>859</t>
  </si>
  <si>
    <t>CDBWJ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</si>
  <si>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</si>
  <si>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</si>
  <si>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</si>
  <si>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</si>
  <si>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</si>
  <si>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</si>
  <si>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</si>
  <si>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</si>
  <si>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</si>
  <si>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</si>
  <si>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</si>
  <si>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CDBQL</t>
  </si>
  <si>
    <t>871</t>
  </si>
  <si>
    <t>CDBQY</t>
  </si>
  <si>
    <t>872</t>
  </si>
  <si>
    <t>CDBQE</t>
  </si>
  <si>
    <t>873</t>
  </si>
  <si>
    <t>CDBQS</t>
  </si>
  <si>
    <t>874</t>
  </si>
  <si>
    <t>875</t>
  </si>
  <si>
    <t>CDBQW</t>
  </si>
  <si>
    <t>876</t>
  </si>
  <si>
    <t>877</t>
  </si>
  <si>
    <t>CDBQQ</t>
  </si>
  <si>
    <t>878</t>
  </si>
  <si>
    <t>CDBQB</t>
  </si>
  <si>
    <t>879</t>
  </si>
  <si>
    <t>CDBQJ</t>
  </si>
  <si>
    <t>880</t>
  </si>
  <si>
    <t>CDBBL</t>
  </si>
  <si>
    <t>881</t>
  </si>
  <si>
    <t>CDBBY</t>
  </si>
  <si>
    <t>882</t>
  </si>
  <si>
    <t>CDBBE</t>
  </si>
  <si>
    <t>883</t>
  </si>
  <si>
    <t>CDBBS</t>
  </si>
  <si>
    <t>884</t>
  </si>
  <si>
    <t>885</t>
  </si>
  <si>
    <t>CDBBW</t>
  </si>
  <si>
    <t>886</t>
  </si>
  <si>
    <t>887</t>
  </si>
  <si>
    <t>CDBBQ</t>
  </si>
  <si>
    <t>888</t>
  </si>
  <si>
    <t>CDBBB</t>
  </si>
  <si>
    <t>889</t>
  </si>
  <si>
    <t>CDBBJ</t>
  </si>
  <si>
    <t>890</t>
  </si>
  <si>
    <t>CDBJL</t>
  </si>
  <si>
    <t>891</t>
  </si>
  <si>
    <t>CDBJY</t>
  </si>
  <si>
    <t>892</t>
  </si>
  <si>
    <t>CDBJE</t>
  </si>
  <si>
    <t>893</t>
  </si>
  <si>
    <t>CDBJS</t>
  </si>
  <si>
    <t>894</t>
  </si>
  <si>
    <t>895</t>
  </si>
  <si>
    <t>CDBJW</t>
  </si>
  <si>
    <t>896</t>
  </si>
  <si>
    <t>897</t>
  </si>
  <si>
    <t>CDBJQ</t>
  </si>
  <si>
    <t>898</t>
  </si>
  <si>
    <t>CDBJB</t>
  </si>
  <si>
    <t>899</t>
  </si>
  <si>
    <t>CDBJJ</t>
  </si>
  <si>
    <t>900</t>
  </si>
  <si>
    <t>CDJLL</t>
  </si>
  <si>
    <t>901</t>
  </si>
  <si>
    <t>CDJLY</t>
  </si>
  <si>
    <t>902</t>
  </si>
  <si>
    <t>CDJLE</t>
  </si>
  <si>
    <t>903</t>
  </si>
  <si>
    <t>CDJLS</t>
  </si>
  <si>
    <t>904</t>
  </si>
  <si>
    <t>905</t>
  </si>
  <si>
    <t>CDJLW</t>
  </si>
  <si>
    <t>906</t>
  </si>
  <si>
    <t>907</t>
  </si>
  <si>
    <t>CDJLQ</t>
  </si>
  <si>
    <t>908</t>
  </si>
  <si>
    <t>CDJLB</t>
  </si>
  <si>
    <t>909</t>
  </si>
  <si>
    <t>CDJLJ</t>
  </si>
  <si>
    <t>910</t>
  </si>
  <si>
    <t>CDJYL</t>
  </si>
  <si>
    <t>911</t>
  </si>
  <si>
    <t>CDJYY</t>
  </si>
  <si>
    <t>912</t>
  </si>
  <si>
    <t>CDJYE</t>
  </si>
  <si>
    <t>913</t>
  </si>
  <si>
    <t>CDJYS</t>
  </si>
  <si>
    <t>914</t>
  </si>
  <si>
    <t>915</t>
  </si>
  <si>
    <t>CDJYW</t>
  </si>
  <si>
    <t>916</t>
  </si>
  <si>
    <t>917</t>
  </si>
  <si>
    <t>CDJYQ</t>
  </si>
  <si>
    <t>918</t>
  </si>
  <si>
    <t>CDJYB</t>
  </si>
  <si>
    <t>919</t>
  </si>
  <si>
    <t>CDJYJ</t>
  </si>
  <si>
    <t>920</t>
  </si>
  <si>
    <t>CDJEL</t>
  </si>
  <si>
    <t>921</t>
  </si>
  <si>
    <t>CDJEY</t>
  </si>
  <si>
    <t>922</t>
  </si>
  <si>
    <t>CDJEE</t>
  </si>
  <si>
    <t>923</t>
  </si>
  <si>
    <t>CDJES</t>
  </si>
  <si>
    <t>924</t>
  </si>
  <si>
    <t>925</t>
  </si>
  <si>
    <t>CDJEW</t>
  </si>
  <si>
    <t>926</t>
  </si>
  <si>
    <t>927</t>
  </si>
  <si>
    <t>CDJEQ</t>
  </si>
  <si>
    <t>928</t>
  </si>
  <si>
    <t>CDJEB</t>
  </si>
  <si>
    <t>929</t>
  </si>
  <si>
    <t>CDJEJ</t>
  </si>
  <si>
    <t>930</t>
  </si>
  <si>
    <t>CDJSL</t>
  </si>
  <si>
    <t>931</t>
  </si>
  <si>
    <t>CDJSY</t>
  </si>
  <si>
    <t>932</t>
  </si>
  <si>
    <t>CDJSE</t>
  </si>
  <si>
    <t>933</t>
  </si>
  <si>
    <t>CDJSS</t>
  </si>
  <si>
    <t>934</t>
  </si>
  <si>
    <t>935</t>
  </si>
  <si>
    <t>CDJSW</t>
  </si>
  <si>
    <t>936</t>
  </si>
  <si>
    <t>937</t>
  </si>
  <si>
    <t>CDJSQ</t>
  </si>
  <si>
    <t>938</t>
  </si>
  <si>
    <t>CDJSB</t>
  </si>
  <si>
    <t>939</t>
  </si>
  <si>
    <t>CDJSJ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</si>
  <si>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</si>
  <si>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</si>
  <si>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</si>
  <si>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</si>
  <si>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</si>
  <si>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</si>
  <si>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</si>
  <si>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</si>
  <si>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</si>
  <si>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</si>
  <si>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</si>
  <si>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CDJWL</t>
  </si>
  <si>
    <t>951</t>
  </si>
  <si>
    <t>CDJWY</t>
  </si>
  <si>
    <t>952</t>
  </si>
  <si>
    <t>CDJWE</t>
  </si>
  <si>
    <t>953</t>
  </si>
  <si>
    <t>CDJWS</t>
  </si>
  <si>
    <t>954</t>
  </si>
  <si>
    <t>955</t>
  </si>
  <si>
    <t>CDJWW</t>
  </si>
  <si>
    <t>956</t>
  </si>
  <si>
    <t>957</t>
  </si>
  <si>
    <t>CDJWQ</t>
  </si>
  <si>
    <t>958</t>
  </si>
  <si>
    <t>CDJWB</t>
  </si>
  <si>
    <t>959</t>
  </si>
  <si>
    <t>CDJWJ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</si>
  <si>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</si>
  <si>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</si>
  <si>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</si>
  <si>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</si>
  <si>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</si>
  <si>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</si>
  <si>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</si>
  <si>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</si>
  <si>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</si>
  <si>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</si>
  <si>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</si>
  <si>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CDJQL</t>
  </si>
  <si>
    <t>971</t>
  </si>
  <si>
    <t>CDJQY</t>
  </si>
  <si>
    <t>972</t>
  </si>
  <si>
    <t>CDJQE</t>
  </si>
  <si>
    <t>973</t>
  </si>
  <si>
    <t>CDJQS</t>
  </si>
  <si>
    <t>974</t>
  </si>
  <si>
    <t>975</t>
  </si>
  <si>
    <t>CDJQW</t>
  </si>
  <si>
    <t>976</t>
  </si>
  <si>
    <t>977</t>
  </si>
  <si>
    <t>CDJQQ</t>
  </si>
  <si>
    <t>978</t>
  </si>
  <si>
    <t>CDJQB</t>
  </si>
  <si>
    <t>979</t>
  </si>
  <si>
    <t>CDJQJ</t>
  </si>
  <si>
    <t>980</t>
  </si>
  <si>
    <t>CDJBL</t>
  </si>
  <si>
    <t>981</t>
  </si>
  <si>
    <t>CDJBY</t>
  </si>
  <si>
    <t>982</t>
  </si>
  <si>
    <t>CDJBE</t>
  </si>
  <si>
    <t>983</t>
  </si>
  <si>
    <t>CDJBS</t>
  </si>
  <si>
    <t>984</t>
  </si>
  <si>
    <t>985</t>
  </si>
  <si>
    <t>CDJBW</t>
  </si>
  <si>
    <t>986</t>
  </si>
  <si>
    <t>987</t>
  </si>
  <si>
    <t>CDJBQ</t>
  </si>
  <si>
    <t>988</t>
  </si>
  <si>
    <t>CDJBB</t>
  </si>
  <si>
    <t>989</t>
  </si>
  <si>
    <t>CDJBJ</t>
  </si>
  <si>
    <t>990</t>
  </si>
  <si>
    <t>CDJJL</t>
  </si>
  <si>
    <t>991</t>
  </si>
  <si>
    <t>CDJJY</t>
  </si>
  <si>
    <t>992</t>
  </si>
  <si>
    <t>CDJJE</t>
  </si>
  <si>
    <t>993</t>
  </si>
  <si>
    <t>CDJJS</t>
  </si>
  <si>
    <t>994</t>
  </si>
  <si>
    <t>995</t>
  </si>
  <si>
    <t>CDJJW</t>
  </si>
  <si>
    <t>996</t>
  </si>
  <si>
    <t>997</t>
  </si>
  <si>
    <t>CDJJQ</t>
  </si>
  <si>
    <t>998</t>
  </si>
  <si>
    <t>CDJJB</t>
  </si>
  <si>
    <t>999</t>
  </si>
  <si>
    <t>CDJJJ</t>
  </si>
  <si>
    <t/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</si>
</sst>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"/>
    <numFmt numFmtId="177" formatCode="yyyy/m/d;@"/>
  </numFmts>
  <fonts count="48">
    <font>
      <sz val="12"/>
      <name val="宋体"/>
      <charset val="134"/>
    </font>
    <font>
      <sz val="11"/>
      <color theme="1"/>
      <name val="宋体"/>
      <charset val="134"/>
      <scheme val="minor"/>
    </font>
    <font>
      <sz val="9.75"/>
      <color rgb="FF555555"/>
      <name val="Helvetica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0.5"/>
      <name val="宋体"/>
      <charset val="134"/>
    </font>
    <font>
      <sz val="12"/>
      <color rgb="FF000000"/>
      <name val="宋体"/>
      <charset val="134"/>
    </font>
    <font>
      <sz val="10.5"/>
      <color rgb="FF444444"/>
      <name val="Tahoma"/>
      <charset val="134"/>
    </font>
    <font>
      <sz val="11"/>
      <color rgb="FF000000"/>
      <name val="仿宋"/>
      <charset val="134"/>
    </font>
    <font>
      <sz val="10"/>
      <color rgb="FF000000"/>
      <name val="华文宋体"/>
      <charset val="134"/>
    </font>
    <font>
      <sz val="12"/>
      <color rgb="FF000000"/>
      <name val="Times New Roman"/>
      <charset val="0"/>
    </font>
    <font>
      <sz val="10"/>
      <color rgb="FF000000"/>
      <name val="Calibri"/>
      <charset val="0"/>
    </font>
    <font>
      <sz val="5"/>
      <color rgb="FF000000"/>
      <name val="Times New Roman"/>
      <charset val="0"/>
    </font>
    <font>
      <sz val="11"/>
      <color rgb="FF000000"/>
      <name val="Arial"/>
      <charset val="0"/>
    </font>
    <font>
      <sz val="4.5"/>
      <color rgb="FF000000"/>
      <name val="Times New Roman"/>
      <charset val="0"/>
    </font>
    <font>
      <sz val="9"/>
      <color rgb="FF000000"/>
      <name val="仿宋"/>
      <charset val="134"/>
    </font>
    <font>
      <sz val="12"/>
      <color rgb="FF000000"/>
      <name val="黑体"/>
      <charset val="134"/>
    </font>
    <font>
      <sz val="9"/>
      <color rgb="FF000000"/>
      <name val="Times New Roman"/>
      <charset val="0"/>
    </font>
    <font>
      <sz val="12"/>
      <color rgb="FFFF0000"/>
      <name val="宋体"/>
      <charset val="134"/>
    </font>
    <font>
      <sz val="11"/>
      <name val="仿宋"/>
      <charset val="134"/>
    </font>
    <font>
      <sz val="10"/>
      <name val="华文宋体"/>
      <charset val="134"/>
    </font>
    <font>
      <sz val="12"/>
      <name val="Times New Roman"/>
      <charset val="134"/>
    </font>
    <font>
      <sz val="5"/>
      <name val="Times New Roman"/>
      <charset val="134"/>
    </font>
    <font>
      <sz val="11"/>
      <name val="Arial"/>
      <charset val="134"/>
    </font>
    <font>
      <sz val="4.5"/>
      <name val="Times New Roman"/>
      <charset val="134"/>
    </font>
    <font>
      <sz val="9"/>
      <name val="仿宋"/>
      <charset val="134"/>
    </font>
    <font>
      <sz val="12"/>
      <name val="黑体"/>
      <charset val="134"/>
    </font>
    <font>
      <sz val="9"/>
      <name val="Times New Roman"/>
      <charset val="134"/>
    </font>
    <font>
      <sz val="9.75"/>
      <color rgb="FF2FA4E7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1" fillId="11" borderId="1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0" borderId="18" applyNumberFormat="0" applyFon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41" fillId="20" borderId="22" applyNumberFormat="0" applyAlignment="0" applyProtection="0">
      <alignment vertical="center"/>
    </xf>
    <xf numFmtId="0" fontId="42" fillId="20" borderId="19" applyNumberFormat="0" applyAlignment="0" applyProtection="0">
      <alignment vertical="center"/>
    </xf>
    <xf numFmtId="0" fontId="43" fillId="23" borderId="23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1" fillId="0" borderId="0" xfId="0" applyFont="1" applyFill="1" applyAlignment="1"/>
    <xf numFmtId="0" fontId="8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righ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4"/>
    </xf>
    <xf numFmtId="0" fontId="13" fillId="0" borderId="6" xfId="0" applyFont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4" fontId="8" fillId="0" borderId="6" xfId="0" applyNumberFormat="1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14" fontId="8" fillId="0" borderId="0" xfId="0" applyNumberFormat="1" applyFont="1" applyAlignment="1">
      <alignment vertical="center" wrapText="1"/>
    </xf>
    <xf numFmtId="10" fontId="8" fillId="0" borderId="0" xfId="0" applyNumberFormat="1" applyFont="1" applyAlignment="1">
      <alignment vertical="center" wrapText="1"/>
    </xf>
    <xf numFmtId="14" fontId="15" fillId="0" borderId="6" xfId="0" applyNumberFormat="1" applyFont="1" applyBorder="1" applyAlignment="1">
      <alignment vertical="center" wrapText="1"/>
    </xf>
    <xf numFmtId="22" fontId="15" fillId="0" borderId="0" xfId="0" applyNumberFormat="1" applyFont="1" applyAlignment="1">
      <alignment vertical="center" wrapText="1"/>
    </xf>
    <xf numFmtId="22" fontId="15" fillId="0" borderId="6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8" fillId="0" borderId="0" xfId="0" applyNumberFormat="1" applyFont="1" applyAlignment="1">
      <alignment vertical="center"/>
    </xf>
    <xf numFmtId="0" fontId="1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3" fillId="0" borderId="6" xfId="0" applyFont="1" applyBorder="1" applyAlignment="1">
      <alignment horizontal="left" vertical="center" wrapText="1" indent="3"/>
    </xf>
    <xf numFmtId="14" fontId="8" fillId="0" borderId="7" xfId="0" applyNumberFormat="1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12" fillId="0" borderId="4" xfId="0" applyNumberFormat="1" applyFont="1" applyBorder="1" applyAlignment="1">
      <alignment vertical="center" wrapText="1"/>
    </xf>
    <xf numFmtId="22" fontId="12" fillId="0" borderId="5" xfId="0" applyNumberFormat="1" applyFont="1" applyBorder="1" applyAlignment="1">
      <alignment vertical="center" wrapText="1"/>
    </xf>
    <xf numFmtId="22" fontId="12" fillId="0" borderId="4" xfId="0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6"/>
    </xf>
    <xf numFmtId="14" fontId="14" fillId="0" borderId="4" xfId="0" applyNumberFormat="1" applyFont="1" applyBorder="1" applyAlignment="1">
      <alignment vertical="center" wrapText="1"/>
    </xf>
    <xf numFmtId="14" fontId="12" fillId="0" borderId="5" xfId="0" applyNumberFormat="1" applyFont="1" applyBorder="1" applyAlignment="1">
      <alignment vertical="center" wrapText="1"/>
    </xf>
    <xf numFmtId="10" fontId="12" fillId="0" borderId="5" xfId="0" applyNumberFormat="1" applyFont="1" applyBorder="1" applyAlignment="1">
      <alignment vertical="center" wrapText="1"/>
    </xf>
    <xf numFmtId="0" fontId="12" fillId="0" borderId="4" xfId="0" applyNumberFormat="1" applyFont="1" applyBorder="1" applyAlignment="1">
      <alignment vertical="center" wrapText="1"/>
    </xf>
    <xf numFmtId="0" fontId="12" fillId="0" borderId="5" xfId="0" applyNumberFormat="1" applyFont="1" applyBorder="1" applyAlignment="1">
      <alignment vertical="center" wrapText="1"/>
    </xf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21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3" fillId="0" borderId="6" xfId="0" applyFont="1" applyBorder="1" applyAlignment="1">
      <alignment horizontal="right" wrapText="1"/>
    </xf>
    <xf numFmtId="0" fontId="24" fillId="0" borderId="4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23" fillId="0" borderId="6" xfId="0" applyFont="1" applyBorder="1" applyAlignment="1">
      <alignment wrapText="1"/>
    </xf>
    <xf numFmtId="14" fontId="19" fillId="0" borderId="6" xfId="0" applyNumberFormat="1" applyFont="1" applyBorder="1" applyAlignment="1">
      <alignment wrapText="1"/>
    </xf>
    <xf numFmtId="0" fontId="21" fillId="0" borderId="6" xfId="0" applyFont="1" applyBorder="1" applyAlignment="1">
      <alignment wrapText="1"/>
    </xf>
    <xf numFmtId="14" fontId="19" fillId="0" borderId="0" xfId="0" applyNumberFormat="1" applyFont="1" applyAlignment="1">
      <alignment wrapText="1"/>
    </xf>
    <xf numFmtId="10" fontId="19" fillId="0" borderId="0" xfId="0" applyNumberFormat="1" applyFont="1" applyAlignment="1">
      <alignment wrapText="1"/>
    </xf>
    <xf numFmtId="14" fontId="25" fillId="0" borderId="6" xfId="0" applyNumberFormat="1" applyFont="1" applyBorder="1" applyAlignment="1">
      <alignment wrapText="1"/>
    </xf>
    <xf numFmtId="22" fontId="25" fillId="0" borderId="0" xfId="0" applyNumberFormat="1" applyFont="1" applyAlignment="1">
      <alignment wrapText="1"/>
    </xf>
    <xf numFmtId="22" fontId="25" fillId="0" borderId="6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19" fillId="0" borderId="4" xfId="0" applyFont="1" applyBorder="1" applyAlignment="1">
      <alignment wrapText="1"/>
    </xf>
    <xf numFmtId="0" fontId="27" fillId="0" borderId="4" xfId="0" applyFont="1" applyBorder="1" applyAlignment="1">
      <alignment wrapText="1"/>
    </xf>
    <xf numFmtId="0" fontId="27" fillId="0" borderId="5" xfId="0" applyFont="1" applyBorder="1" applyAlignment="1">
      <alignment wrapText="1"/>
    </xf>
    <xf numFmtId="0" fontId="0" fillId="0" borderId="5" xfId="0" applyBorder="1">
      <alignment vertical="center"/>
    </xf>
    <xf numFmtId="0" fontId="8" fillId="0" borderId="6" xfId="0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0" fontId="8" fillId="0" borderId="7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horizontal="right" vertical="center" wrapText="1"/>
    </xf>
    <xf numFmtId="0" fontId="8" fillId="0" borderId="8" xfId="0" applyNumberFormat="1" applyFont="1" applyBorder="1" applyAlignment="1">
      <alignment vertical="center" wrapText="1"/>
    </xf>
    <xf numFmtId="0" fontId="8" fillId="0" borderId="9" xfId="0" applyNumberFormat="1" applyFont="1" applyBorder="1" applyAlignment="1">
      <alignment vertical="center" wrapText="1"/>
    </xf>
    <xf numFmtId="0" fontId="14" fillId="0" borderId="4" xfId="0" applyNumberFormat="1" applyFont="1" applyBorder="1" applyAlignment="1">
      <alignment vertical="center" wrapText="1"/>
    </xf>
    <xf numFmtId="0" fontId="14" fillId="0" borderId="5" xfId="0" applyNumberFormat="1" applyFont="1" applyBorder="1" applyAlignment="1">
      <alignment vertical="center" wrapText="1"/>
    </xf>
    <xf numFmtId="0" fontId="13" fillId="0" borderId="6" xfId="0" applyNumberFormat="1" applyFont="1" applyBorder="1" applyAlignment="1">
      <alignment horizontal="left" vertical="center" wrapText="1" indent="4"/>
    </xf>
    <xf numFmtId="0" fontId="13" fillId="0" borderId="6" xfId="0" applyNumberFormat="1" applyFont="1" applyBorder="1" applyAlignment="1">
      <alignment horizontal="right" vertical="center" wrapText="1"/>
    </xf>
    <xf numFmtId="0" fontId="8" fillId="0" borderId="0" xfId="0" applyNumberFormat="1" applyFont="1" applyAlignment="1">
      <alignment vertical="center" wrapText="1"/>
    </xf>
    <xf numFmtId="0" fontId="10" fillId="0" borderId="6" xfId="0" applyNumberFormat="1" applyFont="1" applyBorder="1" applyAlignment="1">
      <alignment vertical="center" wrapText="1"/>
    </xf>
    <xf numFmtId="0" fontId="15" fillId="0" borderId="6" xfId="0" applyNumberFormat="1" applyFont="1" applyBorder="1" applyAlignment="1">
      <alignment vertical="center" wrapText="1"/>
    </xf>
    <xf numFmtId="0" fontId="15" fillId="0" borderId="0" xfId="0" applyNumberFormat="1" applyFont="1" applyAlignment="1">
      <alignment vertical="center" wrapText="1"/>
    </xf>
    <xf numFmtId="0" fontId="16" fillId="0" borderId="0" xfId="0" applyNumberFormat="1" applyFont="1" applyAlignment="1">
      <alignment vertical="center" wrapText="1"/>
    </xf>
    <xf numFmtId="0" fontId="8" fillId="0" borderId="4" xfId="0" applyNumberFormat="1" applyFont="1" applyBorder="1" applyAlignment="1">
      <alignment vertical="center" wrapText="1"/>
    </xf>
    <xf numFmtId="0" fontId="17" fillId="0" borderId="4" xfId="0" applyNumberFormat="1" applyFont="1" applyBorder="1" applyAlignment="1">
      <alignment vertical="center" wrapText="1"/>
    </xf>
    <xf numFmtId="0" fontId="17" fillId="0" borderId="5" xfId="0" applyNumberFormat="1" applyFont="1" applyBorder="1" applyAlignment="1">
      <alignment vertical="center" wrapText="1"/>
    </xf>
    <xf numFmtId="0" fontId="9" fillId="0" borderId="3" xfId="0" applyNumberFormat="1" applyFont="1" applyBorder="1" applyAlignment="1">
      <alignment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 wrapText="1"/>
    </xf>
    <xf numFmtId="22" fontId="2" fillId="3" borderId="13" xfId="0" applyNumberFormat="1" applyFont="1" applyFill="1" applyBorder="1" applyAlignment="1">
      <alignment horizontal="left" vertical="center" wrapText="1"/>
    </xf>
    <xf numFmtId="0" fontId="28" fillId="3" borderId="15" xfId="0" applyFont="1" applyFill="1" applyBorder="1" applyAlignment="1">
      <alignment horizontal="left" vertical="center" wrapText="1"/>
    </xf>
    <xf numFmtId="22" fontId="2" fillId="4" borderId="13" xfId="0" applyNumberFormat="1" applyFont="1" applyFill="1" applyBorder="1" applyAlignment="1">
      <alignment horizontal="left" vertical="center" wrapText="1"/>
    </xf>
    <xf numFmtId="0" fontId="28" fillId="4" borderId="15" xfId="0" applyFont="1" applyFill="1" applyBorder="1" applyAlignment="1">
      <alignment horizontal="left" vertical="center" wrapText="1"/>
    </xf>
    <xf numFmtId="22" fontId="2" fillId="4" borderId="14" xfId="0" applyNumberFormat="1" applyFont="1" applyFill="1" applyBorder="1" applyAlignment="1">
      <alignment horizontal="left" vertical="center" wrapText="1"/>
    </xf>
    <xf numFmtId="0" fontId="28" fillId="4" borderId="16" xfId="0" applyFont="1" applyFill="1" applyBorder="1" applyAlignment="1">
      <alignment horizontal="left" vertical="center" wrapText="1"/>
    </xf>
    <xf numFmtId="0" fontId="0" fillId="4" borderId="17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444444"/>
      <color rgb="00000000"/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microsoft.com/office/2006/relationships/vbaProject" Target="vbaProject.bin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"/>
  <dimension ref="A1:K74"/>
  <sheetViews>
    <sheetView tabSelected="1" workbookViewId="0">
      <selection activeCell="A1" sqref="A$1:K$1048576"/>
    </sheetView>
  </sheetViews>
  <sheetFormatPr defaultColWidth="9" defaultRowHeight="14.25"/>
  <cols>
    <col min="4" max="4" width="9.25"/>
    <col min="10" max="10" width="13.375"/>
  </cols>
  <sheetData>
    <row r="1" spans="1:11">
      <c r="A1" s="115"/>
      <c r="B1" s="115"/>
      <c r="C1" s="115"/>
      <c r="D1" s="115"/>
      <c r="E1" s="115"/>
      <c r="F1" s="115"/>
      <c r="G1" s="115"/>
      <c r="H1" s="115"/>
      <c r="I1" s="115"/>
      <c r="J1" s="118"/>
      <c r="K1" s="119"/>
    </row>
    <row r="2" spans="1:11">
      <c r="A2" s="116"/>
      <c r="B2" s="116"/>
      <c r="C2" s="116"/>
      <c r="D2" s="116"/>
      <c r="E2" s="116"/>
      <c r="F2" s="116"/>
      <c r="G2" s="116"/>
      <c r="H2" s="116"/>
      <c r="I2" s="116"/>
      <c r="J2" s="120"/>
      <c r="K2" s="121"/>
    </row>
    <row r="3" spans="1:11">
      <c r="A3" s="115"/>
      <c r="B3" s="115"/>
      <c r="C3" s="115"/>
      <c r="D3" s="115"/>
      <c r="E3" s="115"/>
      <c r="F3" s="115"/>
      <c r="G3" s="115"/>
      <c r="H3" s="115"/>
      <c r="I3" s="115"/>
      <c r="J3" s="118"/>
      <c r="K3" s="119"/>
    </row>
    <row r="4" spans="1:11">
      <c r="A4" s="116"/>
      <c r="B4" s="116"/>
      <c r="C4" s="116"/>
      <c r="D4" s="116"/>
      <c r="E4" s="116"/>
      <c r="F4" s="116"/>
      <c r="G4" s="116"/>
      <c r="H4" s="116"/>
      <c r="I4" s="116"/>
      <c r="J4" s="120"/>
      <c r="K4" s="121"/>
    </row>
    <row r="5" spans="1:11">
      <c r="A5" s="115"/>
      <c r="B5" s="115"/>
      <c r="C5" s="115"/>
      <c r="D5" s="115"/>
      <c r="E5" s="115"/>
      <c r="F5" s="115"/>
      <c r="G5" s="115"/>
      <c r="H5" s="115"/>
      <c r="I5" s="115"/>
      <c r="J5" s="118"/>
      <c r="K5" s="119"/>
    </row>
    <row r="6" spans="1:11">
      <c r="A6" s="116"/>
      <c r="B6" s="116"/>
      <c r="C6" s="116"/>
      <c r="D6" s="116"/>
      <c r="E6" s="116"/>
      <c r="F6" s="116"/>
      <c r="G6" s="116"/>
      <c r="H6" s="116"/>
      <c r="I6" s="116"/>
      <c r="J6" s="120"/>
      <c r="K6" s="121"/>
    </row>
    <row r="7" spans="1:11">
      <c r="A7" s="115"/>
      <c r="B7" s="115"/>
      <c r="C7" s="115"/>
      <c r="D7" s="115"/>
      <c r="E7" s="115"/>
      <c r="F7" s="115"/>
      <c r="G7" s="115"/>
      <c r="H7" s="115"/>
      <c r="I7" s="115"/>
      <c r="J7" s="118"/>
      <c r="K7" s="119"/>
    </row>
    <row r="8" spans="1:11">
      <c r="A8" s="116"/>
      <c r="B8" s="116"/>
      <c r="C8" s="116"/>
      <c r="D8" s="116"/>
      <c r="E8" s="116"/>
      <c r="F8" s="116"/>
      <c r="G8" s="116"/>
      <c r="H8" s="116"/>
      <c r="I8" s="116"/>
      <c r="J8" s="120"/>
      <c r="K8" s="121"/>
    </row>
    <row r="9" spans="1:11">
      <c r="A9" s="115"/>
      <c r="B9" s="115"/>
      <c r="C9" s="115"/>
      <c r="D9" s="115"/>
      <c r="E9" s="115"/>
      <c r="F9" s="115"/>
      <c r="G9" s="115"/>
      <c r="H9" s="115"/>
      <c r="I9" s="115"/>
      <c r="J9" s="118"/>
      <c r="K9" s="119"/>
    </row>
    <row r="10" spans="1:11">
      <c r="A10" s="116"/>
      <c r="B10" s="116"/>
      <c r="C10" s="116"/>
      <c r="D10" s="116"/>
      <c r="E10" s="116"/>
      <c r="F10" s="116"/>
      <c r="G10" s="116"/>
      <c r="H10" s="116"/>
      <c r="I10" s="116"/>
      <c r="J10" s="120"/>
      <c r="K10" s="121"/>
    </row>
    <row r="11" spans="1:11">
      <c r="A11" s="115"/>
      <c r="B11" s="115"/>
      <c r="C11" s="115"/>
      <c r="D11" s="115"/>
      <c r="E11" s="115"/>
      <c r="F11" s="115"/>
      <c r="G11" s="115"/>
      <c r="H11" s="115"/>
      <c r="I11" s="115"/>
      <c r="J11" s="118"/>
      <c r="K11" s="119"/>
    </row>
    <row r="12" spans="1:11">
      <c r="A12" s="116"/>
      <c r="B12" s="116"/>
      <c r="C12" s="116"/>
      <c r="D12" s="116"/>
      <c r="E12" s="116"/>
      <c r="F12" s="116"/>
      <c r="G12" s="116"/>
      <c r="H12" s="116"/>
      <c r="I12" s="116"/>
      <c r="J12" s="120"/>
      <c r="K12" s="121"/>
    </row>
    <row r="13" spans="1:11">
      <c r="A13" s="115"/>
      <c r="B13" s="115"/>
      <c r="C13" s="115"/>
      <c r="D13" s="115"/>
      <c r="E13" s="115"/>
      <c r="F13" s="115"/>
      <c r="G13" s="115"/>
      <c r="H13" s="115"/>
      <c r="I13" s="115"/>
      <c r="J13" s="118"/>
      <c r="K13" s="119"/>
    </row>
    <row r="14" spans="1:11">
      <c r="A14" s="116"/>
      <c r="B14" s="116"/>
      <c r="C14" s="116"/>
      <c r="D14" s="116"/>
      <c r="E14" s="116"/>
      <c r="F14" s="116"/>
      <c r="G14" s="116"/>
      <c r="H14" s="116"/>
      <c r="I14" s="116"/>
      <c r="J14" s="120"/>
      <c r="K14" s="121"/>
    </row>
    <row r="15" spans="1:11">
      <c r="A15" s="115"/>
      <c r="B15" s="115"/>
      <c r="C15" s="115"/>
      <c r="D15" s="115"/>
      <c r="E15" s="115"/>
      <c r="F15" s="115"/>
      <c r="G15" s="115"/>
      <c r="H15" s="115"/>
      <c r="I15" s="115"/>
      <c r="J15" s="118"/>
      <c r="K15" s="119"/>
    </row>
    <row r="16" spans="1:11">
      <c r="A16" s="116"/>
      <c r="B16" s="116"/>
      <c r="C16" s="116"/>
      <c r="D16" s="116"/>
      <c r="E16" s="116"/>
      <c r="F16" s="116"/>
      <c r="G16" s="116"/>
      <c r="H16" s="116"/>
      <c r="I16" s="116"/>
      <c r="J16" s="120"/>
      <c r="K16" s="121"/>
    </row>
    <row r="17" spans="1:11">
      <c r="A17" s="115"/>
      <c r="B17" s="115"/>
      <c r="C17" s="115"/>
      <c r="D17" s="115"/>
      <c r="E17" s="115"/>
      <c r="F17" s="115"/>
      <c r="G17" s="115"/>
      <c r="H17" s="115"/>
      <c r="I17" s="115"/>
      <c r="J17" s="118"/>
      <c r="K17" s="119"/>
    </row>
    <row r="18" spans="1:11">
      <c r="A18" s="116"/>
      <c r="B18" s="116"/>
      <c r="C18" s="116"/>
      <c r="D18" s="116"/>
      <c r="E18" s="116"/>
      <c r="F18" s="116"/>
      <c r="G18" s="116"/>
      <c r="H18" s="116"/>
      <c r="I18" s="116"/>
      <c r="J18" s="120"/>
      <c r="K18" s="121"/>
    </row>
    <row r="19" spans="1:11">
      <c r="A19" s="115"/>
      <c r="B19" s="115"/>
      <c r="C19" s="115"/>
      <c r="D19" s="115"/>
      <c r="E19" s="115"/>
      <c r="F19" s="115"/>
      <c r="G19" s="115"/>
      <c r="H19" s="115"/>
      <c r="I19" s="115"/>
      <c r="J19" s="118"/>
      <c r="K19" s="119"/>
    </row>
    <row r="20" spans="1:11">
      <c r="A20" s="116"/>
      <c r="B20" s="116"/>
      <c r="C20" s="116"/>
      <c r="D20" s="116"/>
      <c r="E20" s="116"/>
      <c r="F20" s="116"/>
      <c r="G20" s="116"/>
      <c r="H20" s="116"/>
      <c r="I20" s="116"/>
      <c r="J20" s="120"/>
      <c r="K20" s="121"/>
    </row>
    <row r="21" spans="1:11">
      <c r="A21" s="115"/>
      <c r="B21" s="115"/>
      <c r="C21" s="115"/>
      <c r="D21" s="115"/>
      <c r="E21" s="115"/>
      <c r="F21" s="115"/>
      <c r="G21" s="115"/>
      <c r="H21" s="115"/>
      <c r="I21" s="115"/>
      <c r="J21" s="118"/>
      <c r="K21" s="119"/>
    </row>
    <row r="22" spans="1:11">
      <c r="A22" s="116"/>
      <c r="B22" s="116"/>
      <c r="C22" s="116"/>
      <c r="D22" s="116"/>
      <c r="E22" s="116"/>
      <c r="F22" s="116"/>
      <c r="G22" s="116"/>
      <c r="H22" s="116"/>
      <c r="I22" s="116"/>
      <c r="J22" s="120"/>
      <c r="K22" s="121"/>
    </row>
    <row r="23" spans="1:11">
      <c r="A23" s="115"/>
      <c r="B23" s="115"/>
      <c r="C23" s="115"/>
      <c r="D23" s="115"/>
      <c r="E23" s="115"/>
      <c r="F23" s="115"/>
      <c r="G23" s="115"/>
      <c r="H23" s="115"/>
      <c r="I23" s="115"/>
      <c r="J23" s="118"/>
      <c r="K23" s="119"/>
    </row>
    <row r="24" spans="1:11">
      <c r="A24" s="116"/>
      <c r="B24" s="116"/>
      <c r="C24" s="116"/>
      <c r="D24" s="116"/>
      <c r="E24" s="116"/>
      <c r="F24" s="116"/>
      <c r="G24" s="116"/>
      <c r="H24" s="116"/>
      <c r="I24" s="116"/>
      <c r="J24" s="120"/>
      <c r="K24" s="121"/>
    </row>
    <row r="25" spans="1:11">
      <c r="A25" s="115"/>
      <c r="B25" s="115"/>
      <c r="C25" s="115"/>
      <c r="D25" s="115"/>
      <c r="E25" s="115"/>
      <c r="F25" s="115"/>
      <c r="G25" s="115"/>
      <c r="H25" s="115"/>
      <c r="I25" s="115"/>
      <c r="J25" s="118"/>
      <c r="K25" s="119"/>
    </row>
    <row r="26" spans="1:11">
      <c r="A26" s="116"/>
      <c r="B26" s="116"/>
      <c r="C26" s="116"/>
      <c r="D26" s="116"/>
      <c r="E26" s="116"/>
      <c r="F26" s="116"/>
      <c r="G26" s="116"/>
      <c r="H26" s="116"/>
      <c r="I26" s="116"/>
      <c r="J26" s="120"/>
      <c r="K26" s="121"/>
    </row>
    <row r="27" spans="1:11">
      <c r="A27" s="115"/>
      <c r="B27" s="115"/>
      <c r="C27" s="115"/>
      <c r="D27" s="115"/>
      <c r="E27" s="115"/>
      <c r="F27" s="115"/>
      <c r="G27" s="115"/>
      <c r="H27" s="115"/>
      <c r="I27" s="115"/>
      <c r="J27" s="118"/>
      <c r="K27" s="119"/>
    </row>
    <row r="28" spans="1:11">
      <c r="A28" s="116"/>
      <c r="B28" s="116"/>
      <c r="C28" s="116"/>
      <c r="D28" s="116"/>
      <c r="E28" s="116"/>
      <c r="F28" s="116"/>
      <c r="G28" s="116"/>
      <c r="H28" s="116"/>
      <c r="I28" s="116"/>
      <c r="J28" s="120"/>
      <c r="K28" s="121"/>
    </row>
    <row r="29" spans="1:11">
      <c r="A29" s="115"/>
      <c r="B29" s="115"/>
      <c r="C29" s="115"/>
      <c r="D29" s="115"/>
      <c r="E29" s="115"/>
      <c r="F29" s="115"/>
      <c r="G29" s="115"/>
      <c r="H29" s="115"/>
      <c r="I29" s="115"/>
      <c r="J29" s="118"/>
      <c r="K29" s="119"/>
    </row>
    <row r="30" spans="1:11">
      <c r="A30" s="117"/>
      <c r="B30" s="117"/>
      <c r="C30" s="117"/>
      <c r="D30" s="117"/>
      <c r="E30" s="117"/>
      <c r="F30" s="117"/>
      <c r="G30" s="117"/>
      <c r="H30" s="117"/>
      <c r="I30" s="117"/>
      <c r="J30" s="122"/>
      <c r="K30" s="123"/>
    </row>
    <row r="31" spans="1:11">
      <c r="A31" s="115"/>
      <c r="B31" s="115"/>
      <c r="C31" s="115"/>
      <c r="D31" s="115"/>
      <c r="E31" s="115"/>
      <c r="F31" s="115"/>
      <c r="G31" s="115"/>
      <c r="H31" s="115"/>
      <c r="I31" s="115"/>
      <c r="J31" s="118"/>
      <c r="K31" s="119"/>
    </row>
    <row r="32" spans="1:11">
      <c r="A32" s="116"/>
      <c r="B32" s="116"/>
      <c r="C32" s="116"/>
      <c r="D32" s="116"/>
      <c r="E32" s="116"/>
      <c r="F32" s="116"/>
      <c r="G32" s="116"/>
      <c r="H32" s="116"/>
      <c r="I32" s="116"/>
      <c r="J32" s="120"/>
      <c r="K32" s="121"/>
    </row>
    <row r="33" spans="1:11">
      <c r="A33" s="115"/>
      <c r="B33" s="115"/>
      <c r="C33" s="115"/>
      <c r="D33" s="115"/>
      <c r="E33" s="115"/>
      <c r="F33" s="115"/>
      <c r="G33" s="115"/>
      <c r="H33" s="115"/>
      <c r="I33" s="115"/>
      <c r="J33" s="118"/>
      <c r="K33" s="119"/>
    </row>
    <row r="34" spans="1:11">
      <c r="A34" s="116"/>
      <c r="B34" s="116"/>
      <c r="C34" s="116"/>
      <c r="D34" s="116"/>
      <c r="E34" s="116"/>
      <c r="F34" s="116"/>
      <c r="G34" s="116"/>
      <c r="H34" s="116"/>
      <c r="I34" s="116"/>
      <c r="J34" s="120"/>
      <c r="K34" s="121"/>
    </row>
    <row r="35" spans="1:11">
      <c r="A35" s="115"/>
      <c r="B35" s="115"/>
      <c r="C35" s="115"/>
      <c r="D35" s="115"/>
      <c r="E35" s="115"/>
      <c r="F35" s="115"/>
      <c r="G35" s="115"/>
      <c r="H35" s="115"/>
      <c r="I35" s="115"/>
      <c r="J35" s="118"/>
      <c r="K35" s="119"/>
    </row>
    <row r="36" spans="1:11">
      <c r="A36" s="116"/>
      <c r="B36" s="116"/>
      <c r="C36" s="116"/>
      <c r="D36" s="116"/>
      <c r="E36" s="116"/>
      <c r="F36" s="116"/>
      <c r="G36" s="116"/>
      <c r="H36" s="116"/>
      <c r="I36" s="116"/>
      <c r="J36" s="120"/>
      <c r="K36" s="121"/>
    </row>
    <row r="37" spans="1:11">
      <c r="A37" s="115"/>
      <c r="B37" s="115"/>
      <c r="C37" s="115"/>
      <c r="D37" s="115"/>
      <c r="E37" s="115"/>
      <c r="F37" s="115"/>
      <c r="G37" s="115"/>
      <c r="H37" s="115"/>
      <c r="I37" s="115"/>
      <c r="J37" s="118"/>
      <c r="K37" s="119"/>
    </row>
    <row r="38" spans="1:11">
      <c r="A38" s="116"/>
      <c r="B38" s="116"/>
      <c r="C38" s="116"/>
      <c r="D38" s="116"/>
      <c r="E38" s="116"/>
      <c r="F38" s="116"/>
      <c r="G38" s="116"/>
      <c r="H38" s="116"/>
      <c r="I38" s="116"/>
      <c r="J38" s="120"/>
      <c r="K38" s="121"/>
    </row>
    <row r="39" spans="1:11">
      <c r="A39" s="115"/>
      <c r="B39" s="115"/>
      <c r="C39" s="115"/>
      <c r="D39" s="115"/>
      <c r="E39" s="115"/>
      <c r="F39" s="115"/>
      <c r="G39" s="115"/>
      <c r="H39" s="115"/>
      <c r="I39" s="115"/>
      <c r="J39" s="118"/>
      <c r="K39" s="119"/>
    </row>
    <row r="40" spans="1:11">
      <c r="A40" s="116"/>
      <c r="B40" s="116"/>
      <c r="C40" s="116"/>
      <c r="D40" s="116"/>
      <c r="E40" s="116"/>
      <c r="F40" s="116"/>
      <c r="G40" s="116"/>
      <c r="H40" s="116"/>
      <c r="I40" s="116"/>
      <c r="J40" s="120"/>
      <c r="K40" s="121"/>
    </row>
    <row r="41" spans="1:11">
      <c r="A41" s="115"/>
      <c r="B41" s="115"/>
      <c r="C41" s="115"/>
      <c r="D41" s="115"/>
      <c r="E41" s="115"/>
      <c r="F41" s="115"/>
      <c r="G41" s="115"/>
      <c r="H41" s="115"/>
      <c r="I41" s="115"/>
      <c r="J41" s="118"/>
      <c r="K41" s="119"/>
    </row>
    <row r="42" spans="1:11">
      <c r="A42" s="116"/>
      <c r="B42" s="116"/>
      <c r="C42" s="116"/>
      <c r="D42" s="116"/>
      <c r="E42" s="116"/>
      <c r="F42" s="116"/>
      <c r="G42" s="116"/>
      <c r="H42" s="116"/>
      <c r="I42" s="116"/>
      <c r="J42" s="120"/>
      <c r="K42" s="121"/>
    </row>
    <row r="43" spans="1:11">
      <c r="A43" s="115"/>
      <c r="B43" s="115"/>
      <c r="C43" s="115"/>
      <c r="D43" s="115"/>
      <c r="E43" s="115"/>
      <c r="F43" s="115"/>
      <c r="G43" s="115"/>
      <c r="H43" s="115"/>
      <c r="I43" s="115"/>
      <c r="J43" s="118"/>
      <c r="K43" s="119"/>
    </row>
    <row r="44" spans="1:11">
      <c r="A44" s="116"/>
      <c r="B44" s="116"/>
      <c r="C44" s="116"/>
      <c r="D44" s="116"/>
      <c r="E44" s="116"/>
      <c r="F44" s="116"/>
      <c r="G44" s="116"/>
      <c r="H44" s="116"/>
      <c r="I44" s="116"/>
      <c r="J44" s="120"/>
      <c r="K44" s="121"/>
    </row>
    <row r="45" spans="1:11">
      <c r="A45" s="115"/>
      <c r="B45" s="115"/>
      <c r="C45" s="115"/>
      <c r="D45" s="115"/>
      <c r="E45" s="115"/>
      <c r="F45" s="115"/>
      <c r="G45" s="115"/>
      <c r="H45" s="115"/>
      <c r="I45" s="115"/>
      <c r="J45" s="118"/>
      <c r="K45" s="119"/>
    </row>
    <row r="46" spans="1:11">
      <c r="A46" s="116"/>
      <c r="B46" s="116"/>
      <c r="C46" s="116"/>
      <c r="D46" s="116"/>
      <c r="E46" s="116"/>
      <c r="F46" s="116"/>
      <c r="G46" s="116"/>
      <c r="H46" s="116"/>
      <c r="I46" s="116"/>
      <c r="J46" s="120"/>
      <c r="K46" s="121"/>
    </row>
    <row r="47" spans="1:11">
      <c r="A47" s="115"/>
      <c r="B47" s="115"/>
      <c r="C47" s="115"/>
      <c r="D47" s="115"/>
      <c r="E47" s="115"/>
      <c r="F47" s="115"/>
      <c r="G47" s="115"/>
      <c r="H47" s="115"/>
      <c r="I47" s="115"/>
      <c r="J47" s="118"/>
      <c r="K47" s="119"/>
    </row>
    <row r="48" spans="1:11">
      <c r="A48" s="116"/>
      <c r="B48" s="116"/>
      <c r="C48" s="116"/>
      <c r="D48" s="116"/>
      <c r="E48" s="116"/>
      <c r="F48" s="116"/>
      <c r="G48" s="116"/>
      <c r="H48" s="116"/>
      <c r="I48" s="116"/>
      <c r="J48" s="120"/>
      <c r="K48" s="121"/>
    </row>
    <row r="49" spans="1:11">
      <c r="A49" s="115"/>
      <c r="B49" s="115"/>
      <c r="C49" s="115"/>
      <c r="D49" s="115"/>
      <c r="E49" s="115"/>
      <c r="F49" s="115"/>
      <c r="G49" s="115"/>
      <c r="H49" s="115"/>
      <c r="I49" s="115"/>
      <c r="J49" s="118"/>
      <c r="K49" s="119"/>
    </row>
    <row r="50" spans="1:11">
      <c r="A50" s="116"/>
      <c r="B50" s="116"/>
      <c r="C50" s="116"/>
      <c r="D50" s="116"/>
      <c r="E50" s="116"/>
      <c r="F50" s="116"/>
      <c r="G50" s="116"/>
      <c r="H50" s="116"/>
      <c r="I50" s="116"/>
      <c r="J50" s="120"/>
      <c r="K50" s="121"/>
    </row>
    <row r="51" spans="1:11">
      <c r="A51" s="115"/>
      <c r="B51" s="115"/>
      <c r="C51" s="115"/>
      <c r="D51" s="115"/>
      <c r="E51" s="115"/>
      <c r="F51" s="115"/>
      <c r="G51" s="115"/>
      <c r="H51" s="115"/>
      <c r="I51" s="115"/>
      <c r="J51" s="118"/>
      <c r="K51" s="119"/>
    </row>
    <row r="52" spans="1:11">
      <c r="A52" s="116"/>
      <c r="B52" s="116"/>
      <c r="C52" s="116"/>
      <c r="D52" s="116"/>
      <c r="E52" s="116"/>
      <c r="F52" s="116"/>
      <c r="G52" s="116"/>
      <c r="H52" s="116"/>
      <c r="I52" s="116"/>
      <c r="J52" s="120"/>
      <c r="K52" s="121"/>
    </row>
    <row r="53" spans="1:11">
      <c r="A53" s="115"/>
      <c r="B53" s="115"/>
      <c r="C53" s="115"/>
      <c r="D53" s="115"/>
      <c r="E53" s="115"/>
      <c r="F53" s="115"/>
      <c r="G53" s="115"/>
      <c r="H53" s="115"/>
      <c r="I53" s="115"/>
      <c r="J53" s="118"/>
      <c r="K53" s="119"/>
    </row>
    <row r="54" spans="1:11">
      <c r="A54" s="116"/>
      <c r="B54" s="116"/>
      <c r="C54" s="116"/>
      <c r="D54" s="116"/>
      <c r="E54" s="116"/>
      <c r="F54" s="116"/>
      <c r="G54" s="116"/>
      <c r="H54" s="116"/>
      <c r="I54" s="116"/>
      <c r="J54" s="120"/>
      <c r="K54" s="121"/>
    </row>
    <row r="55" spans="1:11">
      <c r="A55" s="115"/>
      <c r="B55" s="115"/>
      <c r="C55" s="115"/>
      <c r="D55" s="115"/>
      <c r="E55" s="115"/>
      <c r="F55" s="115"/>
      <c r="G55" s="115"/>
      <c r="H55" s="115"/>
      <c r="I55" s="115"/>
      <c r="J55" s="118"/>
      <c r="K55" s="119"/>
    </row>
    <row r="56" spans="1:11">
      <c r="A56" s="116"/>
      <c r="B56" s="116"/>
      <c r="C56" s="116"/>
      <c r="D56" s="116"/>
      <c r="E56" s="116"/>
      <c r="F56" s="116"/>
      <c r="G56" s="116"/>
      <c r="H56" s="116"/>
      <c r="I56" s="116"/>
      <c r="J56" s="120"/>
      <c r="K56" s="121"/>
    </row>
    <row r="57" spans="1:11">
      <c r="A57" s="115"/>
      <c r="B57" s="115"/>
      <c r="C57" s="115"/>
      <c r="D57" s="115"/>
      <c r="E57" s="115"/>
      <c r="F57" s="115"/>
      <c r="G57" s="115"/>
      <c r="H57" s="115"/>
      <c r="I57" s="115"/>
      <c r="J57" s="118"/>
      <c r="K57" s="119"/>
    </row>
    <row r="58" spans="1:11">
      <c r="A58" s="116"/>
      <c r="B58" s="116"/>
      <c r="C58" s="116"/>
      <c r="D58" s="116"/>
      <c r="E58" s="116"/>
      <c r="F58" s="116"/>
      <c r="G58" s="116"/>
      <c r="H58" s="116"/>
      <c r="I58" s="116"/>
      <c r="J58" s="120"/>
      <c r="K58" s="121"/>
    </row>
    <row r="59" spans="1:11">
      <c r="A59" s="115"/>
      <c r="B59" s="115"/>
      <c r="C59" s="115"/>
      <c r="D59" s="115"/>
      <c r="E59" s="115"/>
      <c r="F59" s="115"/>
      <c r="G59" s="115"/>
      <c r="H59" s="115"/>
      <c r="I59" s="115"/>
      <c r="J59" s="118"/>
      <c r="K59" s="119"/>
    </row>
    <row r="60" spans="1:11">
      <c r="A60" s="117"/>
      <c r="B60" s="117"/>
      <c r="C60" s="117"/>
      <c r="D60" s="117"/>
      <c r="E60" s="117"/>
      <c r="F60" s="117"/>
      <c r="G60" s="117"/>
      <c r="H60" s="117"/>
      <c r="I60" s="117"/>
      <c r="J60" s="122"/>
      <c r="K60" s="123"/>
    </row>
    <row r="61" spans="1:11">
      <c r="A61" s="115"/>
      <c r="B61" s="115"/>
      <c r="C61" s="115"/>
      <c r="D61" s="115"/>
      <c r="E61" s="115"/>
      <c r="F61" s="115"/>
      <c r="G61" s="115"/>
      <c r="H61" s="115"/>
      <c r="I61" s="115"/>
      <c r="J61" s="118"/>
      <c r="K61" s="119"/>
    </row>
    <row r="62" spans="1:11">
      <c r="A62" s="116"/>
      <c r="B62" s="116"/>
      <c r="C62" s="116"/>
      <c r="D62" s="116"/>
      <c r="E62" s="116"/>
      <c r="F62" s="116"/>
      <c r="G62" s="116"/>
      <c r="H62" s="116"/>
      <c r="I62" s="116"/>
      <c r="J62" s="120"/>
      <c r="K62" s="121"/>
    </row>
    <row r="63" spans="1:11">
      <c r="A63" s="115"/>
      <c r="B63" s="115"/>
      <c r="C63" s="115"/>
      <c r="D63" s="115"/>
      <c r="E63" s="115"/>
      <c r="F63" s="115"/>
      <c r="G63" s="115"/>
      <c r="H63" s="115"/>
      <c r="I63" s="115"/>
      <c r="J63" s="118"/>
      <c r="K63" s="119"/>
    </row>
    <row r="64" spans="1:11">
      <c r="A64" s="116"/>
      <c r="B64" s="116"/>
      <c r="C64" s="116"/>
      <c r="D64" s="116"/>
      <c r="E64" s="116"/>
      <c r="F64" s="116"/>
      <c r="G64" s="116"/>
      <c r="H64" s="116"/>
      <c r="I64" s="116"/>
      <c r="J64" s="120"/>
      <c r="K64" s="121"/>
    </row>
    <row r="65" spans="1:11">
      <c r="A65" s="115"/>
      <c r="B65" s="115"/>
      <c r="C65" s="115"/>
      <c r="D65" s="115"/>
      <c r="E65" s="115"/>
      <c r="F65" s="115"/>
      <c r="G65" s="115"/>
      <c r="H65" s="115"/>
      <c r="I65" s="115"/>
      <c r="J65" s="118"/>
      <c r="K65" s="119"/>
    </row>
    <row r="66" spans="1:11">
      <c r="A66" s="116"/>
      <c r="B66" s="116"/>
      <c r="C66" s="116"/>
      <c r="D66" s="116"/>
      <c r="E66" s="116"/>
      <c r="F66" s="116"/>
      <c r="G66" s="116"/>
      <c r="H66" s="116"/>
      <c r="I66" s="116"/>
      <c r="J66" s="120"/>
      <c r="K66" s="121"/>
    </row>
    <row r="67" spans="1:11">
      <c r="A67" s="115"/>
      <c r="B67" s="115"/>
      <c r="C67" s="115"/>
      <c r="D67" s="115"/>
      <c r="E67" s="115"/>
      <c r="F67" s="115"/>
      <c r="G67" s="115"/>
      <c r="H67" s="115"/>
      <c r="I67" s="115"/>
      <c r="J67" s="118"/>
      <c r="K67" s="119"/>
    </row>
    <row r="68" spans="1:11">
      <c r="A68" s="116"/>
      <c r="B68" s="116"/>
      <c r="C68" s="116"/>
      <c r="D68" s="116"/>
      <c r="E68" s="116"/>
      <c r="F68" s="116"/>
      <c r="G68" s="116"/>
      <c r="H68" s="116"/>
      <c r="I68" s="116"/>
      <c r="J68" s="120"/>
      <c r="K68" s="121"/>
    </row>
    <row r="69" spans="1:11">
      <c r="A69" s="115"/>
      <c r="B69" s="115"/>
      <c r="C69" s="115"/>
      <c r="D69" s="115"/>
      <c r="E69" s="115"/>
      <c r="F69" s="115"/>
      <c r="G69" s="115"/>
      <c r="H69" s="115"/>
      <c r="I69" s="115"/>
      <c r="J69" s="118"/>
      <c r="K69" s="119"/>
    </row>
    <row r="70" spans="1:11">
      <c r="A70" s="116"/>
      <c r="B70" s="116"/>
      <c r="C70" s="116"/>
      <c r="D70" s="116"/>
      <c r="E70" s="116"/>
      <c r="F70" s="116"/>
      <c r="G70" s="116"/>
      <c r="H70" s="116"/>
      <c r="I70" s="116"/>
      <c r="J70" s="120"/>
      <c r="K70" s="121"/>
    </row>
    <row r="71" spans="1:11">
      <c r="A71" s="115"/>
      <c r="B71" s="115"/>
      <c r="C71" s="115"/>
      <c r="D71" s="115"/>
      <c r="E71" s="115"/>
      <c r="F71" s="115"/>
      <c r="G71" s="115"/>
      <c r="H71" s="115"/>
      <c r="I71" s="115"/>
      <c r="J71" s="118"/>
      <c r="K71" s="119"/>
    </row>
    <row r="72" spans="1:11">
      <c r="A72" s="116"/>
      <c r="B72" s="116"/>
      <c r="C72" s="116"/>
      <c r="D72" s="116"/>
      <c r="E72" s="116"/>
      <c r="F72" s="116"/>
      <c r="G72" s="116"/>
      <c r="H72" s="116"/>
      <c r="I72" s="116"/>
      <c r="J72" s="120"/>
      <c r="K72" s="121"/>
    </row>
    <row r="73" spans="1:11">
      <c r="A73" s="115"/>
      <c r="B73" s="115"/>
      <c r="C73" s="115"/>
      <c r="D73" s="115"/>
      <c r="E73" s="115"/>
      <c r="F73" s="115"/>
      <c r="G73" s="115"/>
      <c r="H73" s="115"/>
      <c r="I73" s="115"/>
      <c r="J73" s="118"/>
      <c r="K73" s="119"/>
    </row>
    <row r="74" ht="15" spans="1:11">
      <c r="A74" s="117"/>
      <c r="B74" s="117"/>
      <c r="C74" s="117"/>
      <c r="D74" s="117"/>
      <c r="E74" s="117"/>
      <c r="F74" s="117"/>
      <c r="G74" s="117"/>
      <c r="H74" s="117"/>
      <c r="I74" s="117"/>
      <c r="J74" s="122"/>
      <c r="K74" s="124"/>
    </row>
  </sheetData>
  <pageMargins left="0.75" right="0.75" top="1" bottom="1" header="0.509027777777778" footer="0.509027777777778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2"/>
  <dimension ref="A1:M2694"/>
  <sheetViews>
    <sheetView workbookViewId="0">
      <pane ySplit="1" topLeftCell="A2080" activePane="bottomLeft" state="frozen"/>
      <selection/>
      <selection pane="bottomLeft" activeCell="A1" sqref="A$1:F$1048576"/>
    </sheetView>
  </sheetViews>
  <sheetFormatPr defaultColWidth="9" defaultRowHeight="14.25"/>
  <cols>
    <col min="1" max="1" width="9" style="21"/>
    <col min="2" max="2" width="12.875" style="21"/>
    <col min="3" max="3" width="9" style="21"/>
    <col min="4" max="4" width="11.5" style="21"/>
    <col min="5" max="5" width="10.375" style="21"/>
    <col min="6" max="6" width="16" style="21"/>
    <col min="7" max="7" width="12.125" style="22"/>
    <col min="8" max="8" width="6.375" customWidth="1"/>
    <col min="9" max="9" width="9" hidden="1" customWidth="1"/>
    <col min="10" max="10" width="22.25" customWidth="1"/>
  </cols>
  <sheetData>
    <row r="1" ht="25.5" customHeight="1" spans="1:13">
      <c r="A1" s="23"/>
      <c r="B1" s="24"/>
      <c r="C1" s="24"/>
      <c r="D1" s="25"/>
      <c r="E1" s="25"/>
      <c r="F1" s="25"/>
      <c r="G1" s="26"/>
      <c r="J1" s="55" t="s">
        <v>0</v>
      </c>
      <c r="M1" s="56" t="s">
        <v>1</v>
      </c>
    </row>
    <row r="2" spans="1:7">
      <c r="A2" s="27"/>
      <c r="B2" s="28"/>
      <c r="C2" s="28"/>
      <c r="D2" s="28"/>
      <c r="E2" s="28"/>
      <c r="F2" s="28"/>
      <c r="G2" s="26"/>
    </row>
    <row r="3" ht="67.5" customHeight="1" spans="1:7">
      <c r="A3" s="29"/>
      <c r="B3" s="29"/>
      <c r="C3" s="29"/>
      <c r="D3" s="30"/>
      <c r="E3" s="30"/>
      <c r="F3" s="31"/>
      <c r="G3" s="26"/>
    </row>
    <row r="4" ht="21.75" customHeight="1" spans="1:7">
      <c r="A4" s="27"/>
      <c r="B4" s="27"/>
      <c r="C4" s="27"/>
      <c r="D4" s="28"/>
      <c r="E4" s="28"/>
      <c r="F4" s="28"/>
      <c r="G4" s="26"/>
    </row>
    <row r="5" ht="67.5" customHeight="1" spans="1:7">
      <c r="A5" s="29"/>
      <c r="B5" s="30"/>
      <c r="C5" s="30"/>
      <c r="D5" s="30"/>
      <c r="E5" s="30"/>
      <c r="F5" s="31"/>
      <c r="G5" s="26"/>
    </row>
    <row r="6" spans="1:7">
      <c r="A6" s="27"/>
      <c r="B6" s="28"/>
      <c r="C6" s="28"/>
      <c r="D6" s="28"/>
      <c r="E6" s="28"/>
      <c r="F6" s="28"/>
      <c r="G6" s="26"/>
    </row>
    <row r="7" ht="27" customHeight="1" spans="1:7">
      <c r="A7" s="29"/>
      <c r="B7" s="29"/>
      <c r="C7" s="29"/>
      <c r="D7" s="30"/>
      <c r="E7" s="30"/>
      <c r="F7" s="31"/>
      <c r="G7" s="26"/>
    </row>
    <row r="8" spans="1:7">
      <c r="A8" s="27"/>
      <c r="B8" s="27"/>
      <c r="C8" s="27"/>
      <c r="D8" s="28"/>
      <c r="E8" s="28"/>
      <c r="F8" s="28"/>
      <c r="G8" s="26"/>
    </row>
    <row r="9" ht="27" customHeight="1" spans="1:7">
      <c r="A9" s="29"/>
      <c r="B9" s="32"/>
      <c r="C9" s="29"/>
      <c r="D9" s="33"/>
      <c r="E9" s="32"/>
      <c r="F9" s="34"/>
      <c r="G9" s="26"/>
    </row>
    <row r="10" ht="54" customHeight="1" spans="1:7">
      <c r="A10" s="29"/>
      <c r="B10" s="32"/>
      <c r="C10" s="35"/>
      <c r="D10" s="33"/>
      <c r="E10" s="32"/>
      <c r="F10" s="34"/>
      <c r="G10" s="26"/>
    </row>
    <row r="11" spans="1:7">
      <c r="A11" s="36"/>
      <c r="B11" s="36"/>
      <c r="C11" s="35"/>
      <c r="D11" s="36"/>
      <c r="E11" s="36"/>
      <c r="F11" s="37"/>
      <c r="G11" s="26"/>
    </row>
    <row r="12" spans="1:7">
      <c r="A12" s="29"/>
      <c r="B12" s="38"/>
      <c r="C12" s="29"/>
      <c r="D12" s="39"/>
      <c r="E12" s="29"/>
      <c r="F12" s="40"/>
      <c r="G12" s="26"/>
    </row>
    <row r="13" spans="1:7">
      <c r="A13" s="36"/>
      <c r="B13" s="36"/>
      <c r="C13" s="36"/>
      <c r="D13" s="36"/>
      <c r="E13" s="36"/>
      <c r="F13" s="37"/>
      <c r="G13" s="26"/>
    </row>
    <row r="14" ht="15.75" spans="1:7">
      <c r="A14" s="29"/>
      <c r="B14" s="41"/>
      <c r="C14" s="29"/>
      <c r="D14" s="42"/>
      <c r="E14" s="29"/>
      <c r="F14" s="43"/>
      <c r="G14" s="26"/>
    </row>
    <row r="15" spans="1:7">
      <c r="A15" s="27"/>
      <c r="B15" s="27"/>
      <c r="C15" s="27"/>
      <c r="D15" s="27"/>
      <c r="E15" s="27"/>
      <c r="F15" s="28"/>
      <c r="G15" s="26"/>
    </row>
    <row r="16" ht="27" customHeight="1" spans="1:7">
      <c r="A16" s="29"/>
      <c r="B16" s="41"/>
      <c r="C16" s="29"/>
      <c r="D16" s="41"/>
      <c r="E16" s="29"/>
      <c r="F16" s="44"/>
      <c r="G16" s="26"/>
    </row>
    <row r="17" ht="18.75" customHeight="1" spans="1:7">
      <c r="A17" s="27"/>
      <c r="B17" s="27"/>
      <c r="C17" s="27"/>
      <c r="D17" s="27"/>
      <c r="E17" s="27"/>
      <c r="F17" s="28"/>
      <c r="G17" s="26"/>
    </row>
    <row r="18" ht="15.75" spans="1:7">
      <c r="A18" s="29"/>
      <c r="B18" s="42"/>
      <c r="C18" s="29"/>
      <c r="D18" s="45"/>
      <c r="E18" s="29"/>
      <c r="F18" s="46"/>
      <c r="G18" s="26"/>
    </row>
    <row r="19" spans="1:7">
      <c r="A19" s="27"/>
      <c r="B19" s="27"/>
      <c r="C19" s="27"/>
      <c r="D19" s="27"/>
      <c r="E19" s="27"/>
      <c r="F19" s="28"/>
      <c r="G19" s="26"/>
    </row>
    <row r="20" ht="15.75" spans="1:7">
      <c r="A20" s="29"/>
      <c r="B20" s="47"/>
      <c r="C20" s="29"/>
      <c r="D20" s="42"/>
      <c r="E20" s="29"/>
      <c r="F20" s="31"/>
      <c r="G20" s="26"/>
    </row>
    <row r="21" spans="1:7">
      <c r="A21" s="27"/>
      <c r="B21" s="27"/>
      <c r="C21" s="27"/>
      <c r="D21" s="27"/>
      <c r="E21" s="27"/>
      <c r="F21" s="28"/>
      <c r="G21" s="26"/>
    </row>
    <row r="22" ht="15.75" spans="1:7">
      <c r="A22" s="29"/>
      <c r="B22" s="42"/>
      <c r="C22" s="29"/>
      <c r="D22" s="29"/>
      <c r="E22" s="29"/>
      <c r="F22" s="48"/>
      <c r="G22" s="26"/>
    </row>
    <row r="23" spans="1:7">
      <c r="A23" s="27"/>
      <c r="B23" s="27"/>
      <c r="C23" s="27"/>
      <c r="D23" s="27"/>
      <c r="E23" s="27"/>
      <c r="F23" s="28"/>
      <c r="G23" s="26"/>
    </row>
    <row r="24" ht="15.75" spans="1:7">
      <c r="A24" s="29"/>
      <c r="B24" s="42"/>
      <c r="C24" s="29"/>
      <c r="D24" s="29"/>
      <c r="E24" s="42"/>
      <c r="F24" s="31"/>
      <c r="G24" s="26"/>
    </row>
    <row r="25" spans="1:7">
      <c r="A25" s="36"/>
      <c r="B25" s="36"/>
      <c r="C25" s="36"/>
      <c r="D25" s="36"/>
      <c r="E25" s="36"/>
      <c r="F25" s="37"/>
      <c r="G25" s="26"/>
    </row>
    <row r="26" ht="15.75" spans="1:7">
      <c r="A26" s="49"/>
      <c r="B26" s="31"/>
      <c r="C26" s="31"/>
      <c r="D26" s="31"/>
      <c r="E26" s="31"/>
      <c r="F26" s="31"/>
      <c r="G26" s="26"/>
    </row>
    <row r="27" ht="17.25" customHeight="1" spans="1:7">
      <c r="A27" s="37"/>
      <c r="B27" s="37"/>
      <c r="C27" s="37"/>
      <c r="D27" s="37"/>
      <c r="E27" s="37"/>
      <c r="F27" s="37"/>
      <c r="G27" s="26"/>
    </row>
    <row r="28" ht="15.75" spans="1:7">
      <c r="A28" s="29"/>
      <c r="B28" s="42"/>
      <c r="C28" s="29"/>
      <c r="D28" s="39"/>
      <c r="E28" s="29"/>
      <c r="F28" s="31"/>
      <c r="G28" s="26"/>
    </row>
    <row r="29" spans="1:7">
      <c r="A29" s="50"/>
      <c r="B29" s="51"/>
      <c r="C29" s="50"/>
      <c r="D29" s="51"/>
      <c r="E29" s="50"/>
      <c r="F29" s="52"/>
      <c r="G29" s="26"/>
    </row>
    <row r="30" ht="15.75" customHeight="1" spans="1:7">
      <c r="A30" s="29"/>
      <c r="B30" s="24"/>
      <c r="C30" s="24"/>
      <c r="D30" s="31"/>
      <c r="E30" s="31"/>
      <c r="F30" s="31"/>
      <c r="G30" s="25"/>
    </row>
    <row r="31" spans="1:7">
      <c r="A31" s="27"/>
      <c r="B31" s="28"/>
      <c r="C31" s="28"/>
      <c r="D31" s="28"/>
      <c r="E31" s="28"/>
      <c r="F31" s="28"/>
      <c r="G31" s="28"/>
    </row>
    <row r="32" ht="27" customHeight="1" spans="1:7">
      <c r="A32" s="29"/>
      <c r="B32" s="29"/>
      <c r="C32" s="31"/>
      <c r="D32" s="29"/>
      <c r="E32" s="30"/>
      <c r="F32" s="30"/>
      <c r="G32" s="31"/>
    </row>
    <row r="33" ht="15.75" customHeight="1" spans="1:7">
      <c r="A33" s="27"/>
      <c r="B33" s="27"/>
      <c r="C33" s="53"/>
      <c r="D33" s="53"/>
      <c r="E33" s="28"/>
      <c r="F33" s="28"/>
      <c r="G33" s="28"/>
    </row>
    <row r="34" ht="27" customHeight="1" spans="1:7">
      <c r="A34" s="29"/>
      <c r="B34" s="30"/>
      <c r="C34" s="30"/>
      <c r="D34" s="30"/>
      <c r="E34" s="30"/>
      <c r="F34" s="31"/>
      <c r="G34" s="31"/>
    </row>
    <row r="35" spans="1:7">
      <c r="A35" s="27"/>
      <c r="B35" s="28"/>
      <c r="C35" s="28"/>
      <c r="D35" s="28"/>
      <c r="E35" s="28"/>
      <c r="F35" s="28"/>
      <c r="G35" s="28"/>
    </row>
    <row r="36" ht="15.75" customHeight="1" spans="1:7">
      <c r="A36" s="29"/>
      <c r="B36" s="29"/>
      <c r="C36" s="29"/>
      <c r="D36" s="40"/>
      <c r="E36" s="31"/>
      <c r="F36" s="31"/>
      <c r="G36"/>
    </row>
    <row r="37" spans="1:7">
      <c r="A37" s="27"/>
      <c r="B37" s="27"/>
      <c r="C37" s="27"/>
      <c r="D37" s="28"/>
      <c r="E37" s="28"/>
      <c r="F37" s="28"/>
      <c r="G37"/>
    </row>
    <row r="38" ht="27" customHeight="1" spans="1:7">
      <c r="A38" s="29"/>
      <c r="B38" s="32"/>
      <c r="C38" s="29"/>
      <c r="D38" s="33"/>
      <c r="E38" s="32"/>
      <c r="F38" s="34"/>
      <c r="G38"/>
    </row>
    <row r="39" ht="16.5" customHeight="1" spans="1:7">
      <c r="A39" s="29"/>
      <c r="B39" s="32"/>
      <c r="C39" s="54"/>
      <c r="D39" s="33"/>
      <c r="E39" s="32"/>
      <c r="F39" s="34"/>
      <c r="G39"/>
    </row>
    <row r="40" spans="1:7">
      <c r="A40" s="36"/>
      <c r="B40" s="36"/>
      <c r="C40" s="54"/>
      <c r="D40" s="36"/>
      <c r="E40" s="36"/>
      <c r="F40" s="37"/>
      <c r="G40"/>
    </row>
    <row r="41" spans="1:7">
      <c r="A41" s="29"/>
      <c r="B41" s="38"/>
      <c r="C41" s="29"/>
      <c r="D41" s="39"/>
      <c r="E41" s="29"/>
      <c r="F41" s="40"/>
      <c r="G41"/>
    </row>
    <row r="42" spans="1:7">
      <c r="A42" s="36"/>
      <c r="B42" s="36"/>
      <c r="C42" s="36"/>
      <c r="D42" s="36"/>
      <c r="E42" s="36"/>
      <c r="F42" s="37"/>
      <c r="G42"/>
    </row>
    <row r="43" ht="15.75" spans="1:7">
      <c r="A43" s="29"/>
      <c r="B43" s="41"/>
      <c r="C43" s="29"/>
      <c r="D43" s="42"/>
      <c r="E43" s="29"/>
      <c r="F43" s="43"/>
      <c r="G43"/>
    </row>
    <row r="44" spans="1:7">
      <c r="A44" s="27"/>
      <c r="B44" s="27"/>
      <c r="C44" s="27"/>
      <c r="D44" s="27"/>
      <c r="E44" s="27"/>
      <c r="F44" s="28"/>
      <c r="G44"/>
    </row>
    <row r="45" spans="1:7">
      <c r="A45" s="29"/>
      <c r="B45" s="41"/>
      <c r="C45" s="29"/>
      <c r="D45" s="41"/>
      <c r="E45" s="29"/>
      <c r="F45" s="44"/>
      <c r="G45"/>
    </row>
    <row r="46" spans="1:7">
      <c r="A46" s="27"/>
      <c r="B46" s="27"/>
      <c r="C46" s="27"/>
      <c r="D46" s="27"/>
      <c r="E46" s="27"/>
      <c r="F46" s="28"/>
      <c r="G46"/>
    </row>
    <row r="47" ht="15.75" spans="1:7">
      <c r="A47" s="29"/>
      <c r="B47" s="42"/>
      <c r="C47" s="29"/>
      <c r="D47" s="45"/>
      <c r="E47" s="29"/>
      <c r="F47" s="46"/>
      <c r="G47"/>
    </row>
    <row r="48" spans="1:7">
      <c r="A48" s="27"/>
      <c r="B48" s="27"/>
      <c r="C48" s="27"/>
      <c r="D48" s="27"/>
      <c r="E48" s="27"/>
      <c r="F48" s="28"/>
      <c r="G48"/>
    </row>
    <row r="49" ht="15.75" spans="1:7">
      <c r="A49" s="29"/>
      <c r="B49" s="47"/>
      <c r="C49" s="29"/>
      <c r="D49" s="42"/>
      <c r="E49" s="29"/>
      <c r="F49" s="31"/>
      <c r="G49"/>
    </row>
    <row r="50" spans="1:7">
      <c r="A50" s="27"/>
      <c r="B50" s="27"/>
      <c r="C50" s="27"/>
      <c r="D50" s="27"/>
      <c r="E50" s="27"/>
      <c r="F50" s="28"/>
      <c r="G50"/>
    </row>
    <row r="51" ht="15.75" spans="1:7">
      <c r="A51" s="29"/>
      <c r="B51" s="42"/>
      <c r="C51" s="29"/>
      <c r="D51" s="29"/>
      <c r="E51" s="29"/>
      <c r="F51" s="48"/>
      <c r="G51"/>
    </row>
    <row r="52" spans="1:7">
      <c r="A52" s="27"/>
      <c r="B52" s="27"/>
      <c r="C52" s="27"/>
      <c r="D52" s="27"/>
      <c r="E52" s="27"/>
      <c r="F52" s="28"/>
      <c r="G52"/>
    </row>
    <row r="53" ht="15.75" spans="1:7">
      <c r="A53" s="29"/>
      <c r="B53" s="42"/>
      <c r="C53" s="29"/>
      <c r="D53" s="29"/>
      <c r="E53" s="42"/>
      <c r="F53" s="31"/>
      <c r="G53"/>
    </row>
    <row r="54" spans="1:7">
      <c r="A54" s="36"/>
      <c r="B54" s="36"/>
      <c r="C54" s="36"/>
      <c r="D54" s="36"/>
      <c r="E54" s="36"/>
      <c r="F54" s="37"/>
      <c r="G54"/>
    </row>
    <row r="55" ht="15.75" spans="1:7">
      <c r="A55" s="49"/>
      <c r="B55" s="31"/>
      <c r="C55" s="31"/>
      <c r="D55" s="31"/>
      <c r="E55" s="31"/>
      <c r="F55" s="31"/>
      <c r="G55"/>
    </row>
    <row r="56" spans="1:7">
      <c r="A56" s="37"/>
      <c r="B56" s="37"/>
      <c r="C56" s="37"/>
      <c r="D56" s="37"/>
      <c r="E56" s="37"/>
      <c r="F56" s="37"/>
      <c r="G56"/>
    </row>
    <row r="57" ht="15.75" spans="1:7">
      <c r="A57" s="29"/>
      <c r="B57" s="42"/>
      <c r="C57" s="29"/>
      <c r="D57" s="39"/>
      <c r="E57" s="29"/>
      <c r="F57" s="31"/>
      <c r="G57"/>
    </row>
    <row r="58" spans="1:7">
      <c r="A58" s="50"/>
      <c r="B58" s="51"/>
      <c r="C58" s="50"/>
      <c r="D58" s="51"/>
      <c r="E58" s="50"/>
      <c r="F58" s="52"/>
      <c r="G58"/>
    </row>
    <row r="59" ht="15.75" customHeight="1" spans="1:7">
      <c r="A59" s="29"/>
      <c r="B59" s="24"/>
      <c r="C59" s="24"/>
      <c r="D59" s="31"/>
      <c r="E59" s="31"/>
      <c r="F59" s="31"/>
      <c r="G59" s="26"/>
    </row>
    <row r="60" spans="1:7">
      <c r="A60" s="27"/>
      <c r="B60" s="28"/>
      <c r="C60" s="28"/>
      <c r="D60" s="28"/>
      <c r="E60" s="28"/>
      <c r="F60" s="28"/>
      <c r="G60" s="26"/>
    </row>
    <row r="61" ht="27" customHeight="1" spans="1:7">
      <c r="A61" s="29"/>
      <c r="B61" s="29"/>
      <c r="C61" s="29"/>
      <c r="D61" s="30"/>
      <c r="E61" s="30"/>
      <c r="F61" s="31"/>
      <c r="G61" s="26"/>
    </row>
    <row r="62" spans="1:7">
      <c r="A62" s="27"/>
      <c r="B62" s="27"/>
      <c r="C62" s="27"/>
      <c r="D62" s="28"/>
      <c r="E62" s="28"/>
      <c r="F62" s="28"/>
      <c r="G62" s="26"/>
    </row>
    <row r="63" ht="27" customHeight="1" spans="1:7">
      <c r="A63" s="29"/>
      <c r="B63" s="30"/>
      <c r="C63" s="30"/>
      <c r="D63" s="30"/>
      <c r="E63" s="31"/>
      <c r="F63" s="31"/>
      <c r="G63" s="26"/>
    </row>
    <row r="64" spans="1:7">
      <c r="A64" s="27"/>
      <c r="B64" s="28"/>
      <c r="C64" s="28"/>
      <c r="D64" s="28"/>
      <c r="E64" s="28"/>
      <c r="F64" s="28"/>
      <c r="G64" s="26"/>
    </row>
    <row r="65" ht="15.75" customHeight="1" spans="1:7">
      <c r="A65" s="29"/>
      <c r="B65" s="29"/>
      <c r="C65" s="29"/>
      <c r="D65" s="30"/>
      <c r="E65" s="30"/>
      <c r="F65" s="31"/>
      <c r="G65" s="26"/>
    </row>
    <row r="66" spans="1:7">
      <c r="A66" s="27"/>
      <c r="B66" s="27"/>
      <c r="C66" s="27"/>
      <c r="D66" s="28"/>
      <c r="E66" s="28"/>
      <c r="F66" s="28"/>
      <c r="G66" s="26"/>
    </row>
    <row r="67" ht="27" customHeight="1" spans="1:7">
      <c r="A67" s="29"/>
      <c r="B67" s="32"/>
      <c r="C67" s="29"/>
      <c r="D67" s="33"/>
      <c r="E67" s="32"/>
      <c r="F67" s="34"/>
      <c r="G67" s="26"/>
    </row>
    <row r="68" ht="16.5" customHeight="1" spans="1:7">
      <c r="A68" s="29"/>
      <c r="B68" s="32"/>
      <c r="C68" s="35"/>
      <c r="D68" s="33"/>
      <c r="E68" s="32"/>
      <c r="F68" s="34"/>
      <c r="G68" s="26"/>
    </row>
    <row r="69" spans="1:7">
      <c r="A69" s="36"/>
      <c r="B69" s="36"/>
      <c r="C69" s="35"/>
      <c r="D69" s="36"/>
      <c r="E69" s="36"/>
      <c r="F69" s="37"/>
      <c r="G69" s="26"/>
    </row>
    <row r="70" spans="1:7">
      <c r="A70" s="29"/>
      <c r="B70" s="38"/>
      <c r="C70" s="29"/>
      <c r="D70" s="39"/>
      <c r="E70" s="29"/>
      <c r="F70" s="40"/>
      <c r="G70" s="26"/>
    </row>
    <row r="71" spans="1:7">
      <c r="A71" s="36"/>
      <c r="B71" s="36"/>
      <c r="C71" s="36"/>
      <c r="D71" s="36"/>
      <c r="E71" s="36"/>
      <c r="F71" s="37"/>
      <c r="G71" s="26"/>
    </row>
    <row r="72" ht="15.75" spans="1:7">
      <c r="A72" s="29"/>
      <c r="B72" s="41"/>
      <c r="C72" s="29"/>
      <c r="D72" s="42"/>
      <c r="E72" s="29"/>
      <c r="F72" s="43"/>
      <c r="G72" s="26"/>
    </row>
    <row r="73" spans="1:7">
      <c r="A73" s="27"/>
      <c r="B73" s="27"/>
      <c r="C73" s="27"/>
      <c r="D73" s="27"/>
      <c r="E73" s="27"/>
      <c r="F73" s="28"/>
      <c r="G73" s="26"/>
    </row>
    <row r="74" spans="1:7">
      <c r="A74" s="29"/>
      <c r="B74" s="41"/>
      <c r="C74" s="29"/>
      <c r="D74" s="41"/>
      <c r="E74" s="29"/>
      <c r="F74" s="44"/>
      <c r="G74" s="26"/>
    </row>
    <row r="75" spans="1:7">
      <c r="A75" s="27"/>
      <c r="B75" s="27"/>
      <c r="C75" s="27"/>
      <c r="D75" s="27"/>
      <c r="E75" s="27"/>
      <c r="F75" s="28"/>
      <c r="G75" s="26"/>
    </row>
    <row r="76" ht="15.75" spans="1:7">
      <c r="A76" s="29"/>
      <c r="B76" s="42"/>
      <c r="C76" s="29"/>
      <c r="D76" s="45"/>
      <c r="E76" s="29"/>
      <c r="F76" s="46"/>
      <c r="G76" s="26"/>
    </row>
    <row r="77" spans="1:7">
      <c r="A77" s="27"/>
      <c r="B77" s="27"/>
      <c r="C77" s="27"/>
      <c r="D77" s="27"/>
      <c r="E77" s="27"/>
      <c r="F77" s="28"/>
      <c r="G77" s="26"/>
    </row>
    <row r="78" ht="15.75" spans="1:7">
      <c r="A78" s="29"/>
      <c r="B78" s="47"/>
      <c r="C78" s="29"/>
      <c r="D78" s="42"/>
      <c r="E78" s="29"/>
      <c r="F78" s="31"/>
      <c r="G78" s="26"/>
    </row>
    <row r="79" spans="1:7">
      <c r="A79" s="27"/>
      <c r="B79" s="27"/>
      <c r="C79" s="27"/>
      <c r="D79" s="27"/>
      <c r="E79" s="27"/>
      <c r="F79" s="28"/>
      <c r="G79" s="26"/>
    </row>
    <row r="80" ht="15.75" spans="1:7">
      <c r="A80" s="29"/>
      <c r="B80" s="42"/>
      <c r="C80" s="29"/>
      <c r="D80" s="29"/>
      <c r="E80" s="29"/>
      <c r="F80" s="48"/>
      <c r="G80" s="26"/>
    </row>
    <row r="81" spans="1:7">
      <c r="A81" s="27"/>
      <c r="B81" s="27"/>
      <c r="C81" s="27"/>
      <c r="D81" s="27"/>
      <c r="E81" s="27"/>
      <c r="F81" s="28"/>
      <c r="G81" s="26"/>
    </row>
    <row r="82" ht="15.75" spans="1:7">
      <c r="A82" s="29"/>
      <c r="B82" s="42"/>
      <c r="C82" s="29"/>
      <c r="D82" s="29"/>
      <c r="E82" s="42"/>
      <c r="F82" s="31"/>
      <c r="G82" s="26"/>
    </row>
    <row r="83" spans="1:7">
      <c r="A83" s="36"/>
      <c r="B83" s="36"/>
      <c r="C83" s="36"/>
      <c r="D83" s="36"/>
      <c r="E83" s="36"/>
      <c r="F83" s="37"/>
      <c r="G83" s="26"/>
    </row>
    <row r="84" ht="15.75" spans="1:7">
      <c r="A84" s="49"/>
      <c r="B84" s="31"/>
      <c r="C84" s="31"/>
      <c r="D84" s="31"/>
      <c r="E84" s="31"/>
      <c r="F84" s="31"/>
      <c r="G84" s="26"/>
    </row>
    <row r="85" spans="1:7">
      <c r="A85" s="37"/>
      <c r="B85" s="37"/>
      <c r="C85" s="37"/>
      <c r="D85" s="37"/>
      <c r="E85" s="37"/>
      <c r="F85" s="37"/>
      <c r="G85" s="26"/>
    </row>
    <row r="86" ht="15.75" spans="1:7">
      <c r="A86" s="29"/>
      <c r="B86" s="42"/>
      <c r="C86" s="29"/>
      <c r="D86" s="39"/>
      <c r="E86" s="29"/>
      <c r="F86" s="31"/>
      <c r="G86" s="26"/>
    </row>
    <row r="87" spans="1:7">
      <c r="A87" s="50"/>
      <c r="B87" s="51"/>
      <c r="C87" s="50"/>
      <c r="D87" s="51"/>
      <c r="E87" s="50"/>
      <c r="F87" s="52"/>
      <c r="G87" s="26"/>
    </row>
    <row r="88" ht="25.5" customHeight="1" spans="1:7">
      <c r="A88" s="29"/>
      <c r="B88" s="24"/>
      <c r="C88" s="24"/>
      <c r="D88" s="31"/>
      <c r="E88" s="31"/>
      <c r="F88" s="31"/>
      <c r="G88" s="26"/>
    </row>
    <row r="89" spans="1:7">
      <c r="A89" s="27"/>
      <c r="B89" s="28"/>
      <c r="C89" s="28"/>
      <c r="D89" s="28"/>
      <c r="E89" s="28"/>
      <c r="F89" s="28"/>
      <c r="G89" s="26"/>
    </row>
    <row r="90" ht="27" customHeight="1" spans="1:7">
      <c r="A90" s="29"/>
      <c r="B90" s="29"/>
      <c r="C90" s="29"/>
      <c r="D90" s="30"/>
      <c r="E90" s="30"/>
      <c r="F90" s="31"/>
      <c r="G90" s="26"/>
    </row>
    <row r="91" spans="1:7">
      <c r="A91" s="27"/>
      <c r="B91" s="27"/>
      <c r="C91" s="27"/>
      <c r="D91" s="28"/>
      <c r="E91" s="28"/>
      <c r="F91" s="28"/>
      <c r="G91" s="26"/>
    </row>
    <row r="92" ht="27" customHeight="1" spans="1:7">
      <c r="A92" s="29"/>
      <c r="B92" s="30"/>
      <c r="C92" s="30"/>
      <c r="D92" s="30"/>
      <c r="E92" s="31"/>
      <c r="F92" s="31"/>
      <c r="G92" s="26"/>
    </row>
    <row r="93" spans="1:7">
      <c r="A93" s="27"/>
      <c r="B93" s="28"/>
      <c r="C93" s="28"/>
      <c r="D93" s="28"/>
      <c r="E93" s="28"/>
      <c r="F93" s="28"/>
      <c r="G93" s="26"/>
    </row>
    <row r="94" ht="27" customHeight="1" spans="1:7">
      <c r="A94" s="29"/>
      <c r="B94" s="29"/>
      <c r="C94" s="29"/>
      <c r="D94" s="30"/>
      <c r="E94" s="30"/>
      <c r="F94" s="31"/>
      <c r="G94" s="26"/>
    </row>
    <row r="95" spans="1:7">
      <c r="A95" s="27"/>
      <c r="B95" s="27"/>
      <c r="C95" s="27"/>
      <c r="D95" s="28"/>
      <c r="E95" s="28"/>
      <c r="F95" s="28"/>
      <c r="G95" s="26"/>
    </row>
    <row r="96" ht="27" customHeight="1" spans="1:7">
      <c r="A96" s="29"/>
      <c r="B96" s="32"/>
      <c r="C96" s="29"/>
      <c r="D96" s="33"/>
      <c r="E96" s="32"/>
      <c r="F96" s="34"/>
      <c r="G96" s="26"/>
    </row>
    <row r="97" ht="16.5" customHeight="1" spans="1:7">
      <c r="A97" s="29"/>
      <c r="B97" s="32"/>
      <c r="C97" s="35"/>
      <c r="D97" s="33"/>
      <c r="E97" s="32"/>
      <c r="F97" s="34"/>
      <c r="G97" s="26"/>
    </row>
    <row r="98" spans="1:7">
      <c r="A98" s="36"/>
      <c r="B98" s="36"/>
      <c r="C98" s="35"/>
      <c r="D98" s="36"/>
      <c r="E98" s="36"/>
      <c r="F98" s="37"/>
      <c r="G98" s="26"/>
    </row>
    <row r="99" spans="1:7">
      <c r="A99" s="29"/>
      <c r="B99" s="38"/>
      <c r="C99" s="29"/>
      <c r="D99" s="39"/>
      <c r="E99" s="29"/>
      <c r="F99" s="40"/>
      <c r="G99" s="26"/>
    </row>
    <row r="100" spans="1:7">
      <c r="A100" s="36"/>
      <c r="B100" s="36"/>
      <c r="C100" s="36"/>
      <c r="D100" s="36"/>
      <c r="E100" s="36"/>
      <c r="F100" s="37"/>
      <c r="G100" s="26"/>
    </row>
    <row r="101" ht="15.75" spans="1:7">
      <c r="A101" s="29"/>
      <c r="B101" s="41"/>
      <c r="C101" s="29"/>
      <c r="D101" s="42"/>
      <c r="E101" s="29"/>
      <c r="F101" s="43"/>
      <c r="G101" s="26"/>
    </row>
    <row r="102" spans="1:7">
      <c r="A102" s="27"/>
      <c r="B102" s="27"/>
      <c r="C102" s="27"/>
      <c r="D102" s="27"/>
      <c r="E102" s="27"/>
      <c r="F102" s="28"/>
      <c r="G102" s="26"/>
    </row>
    <row r="103" spans="1:7">
      <c r="A103" s="29"/>
      <c r="B103" s="41"/>
      <c r="C103" s="29"/>
      <c r="D103" s="41"/>
      <c r="E103" s="29"/>
      <c r="F103" s="44"/>
      <c r="G103" s="26"/>
    </row>
    <row r="104" spans="1:7">
      <c r="A104" s="27"/>
      <c r="B104" s="27"/>
      <c r="C104" s="27"/>
      <c r="D104" s="27"/>
      <c r="E104" s="27"/>
      <c r="F104" s="28"/>
      <c r="G104" s="26"/>
    </row>
    <row r="105" ht="15.75" spans="1:7">
      <c r="A105" s="29"/>
      <c r="B105" s="42"/>
      <c r="C105" s="29"/>
      <c r="D105" s="45"/>
      <c r="E105" s="29"/>
      <c r="F105" s="46"/>
      <c r="G105" s="26"/>
    </row>
    <row r="106" spans="1:7">
      <c r="A106" s="27"/>
      <c r="B106" s="27"/>
      <c r="C106" s="27"/>
      <c r="D106" s="27"/>
      <c r="E106" s="27"/>
      <c r="F106" s="28"/>
      <c r="G106" s="26"/>
    </row>
    <row r="107" ht="15.75" spans="1:7">
      <c r="A107" s="29"/>
      <c r="B107" s="47"/>
      <c r="C107" s="29"/>
      <c r="D107" s="42"/>
      <c r="E107" s="29"/>
      <c r="F107" s="31"/>
      <c r="G107" s="26"/>
    </row>
    <row r="108" spans="1:7">
      <c r="A108" s="27"/>
      <c r="B108" s="27"/>
      <c r="C108" s="27"/>
      <c r="D108" s="27"/>
      <c r="E108" s="27"/>
      <c r="F108" s="28"/>
      <c r="G108" s="26"/>
    </row>
    <row r="109" ht="15.75" spans="1:7">
      <c r="A109" s="29"/>
      <c r="B109" s="42"/>
      <c r="C109" s="29"/>
      <c r="D109" s="29"/>
      <c r="E109" s="29"/>
      <c r="F109" s="48"/>
      <c r="G109" s="26"/>
    </row>
    <row r="110" spans="1:7">
      <c r="A110" s="27"/>
      <c r="B110" s="27"/>
      <c r="C110" s="27"/>
      <c r="D110" s="27"/>
      <c r="E110" s="27"/>
      <c r="F110" s="28"/>
      <c r="G110" s="26"/>
    </row>
    <row r="111" ht="15.75" spans="1:7">
      <c r="A111" s="29"/>
      <c r="B111" s="42"/>
      <c r="C111" s="29"/>
      <c r="D111" s="29"/>
      <c r="E111" s="42"/>
      <c r="F111" s="31"/>
      <c r="G111" s="26"/>
    </row>
    <row r="112" spans="1:7">
      <c r="A112" s="36"/>
      <c r="B112" s="36"/>
      <c r="C112" s="36"/>
      <c r="D112" s="36"/>
      <c r="E112" s="36"/>
      <c r="F112" s="37"/>
      <c r="G112" s="26"/>
    </row>
    <row r="113" ht="15.75" spans="1:7">
      <c r="A113" s="49"/>
      <c r="B113" s="31"/>
      <c r="C113" s="31"/>
      <c r="D113" s="31"/>
      <c r="E113" s="31"/>
      <c r="F113" s="31"/>
      <c r="G113" s="26"/>
    </row>
    <row r="114" spans="1:7">
      <c r="A114" s="37"/>
      <c r="B114" s="37"/>
      <c r="C114" s="37"/>
      <c r="D114" s="37"/>
      <c r="E114" s="37"/>
      <c r="F114" s="37"/>
      <c r="G114" s="26"/>
    </row>
    <row r="115" ht="15.75" spans="1:7">
      <c r="A115" s="29"/>
      <c r="B115" s="42"/>
      <c r="C115" s="29"/>
      <c r="D115" s="39"/>
      <c r="E115" s="29"/>
      <c r="F115" s="31"/>
      <c r="G115" s="26"/>
    </row>
    <row r="116" spans="1:7">
      <c r="A116" s="50"/>
      <c r="B116" s="51"/>
      <c r="C116" s="50"/>
      <c r="D116" s="51"/>
      <c r="E116" s="50"/>
      <c r="F116" s="52"/>
      <c r="G116" s="26"/>
    </row>
    <row r="117" ht="25.5" customHeight="1" spans="1:7">
      <c r="A117" s="29"/>
      <c r="B117" s="24"/>
      <c r="C117" s="24"/>
      <c r="D117" s="31"/>
      <c r="E117" s="31"/>
      <c r="F117" s="31"/>
      <c r="G117" s="26"/>
    </row>
    <row r="118" spans="1:7">
      <c r="A118" s="27"/>
      <c r="B118" s="28"/>
      <c r="C118" s="28"/>
      <c r="D118" s="28"/>
      <c r="E118" s="28"/>
      <c r="F118" s="28"/>
      <c r="G118" s="26"/>
    </row>
    <row r="119" ht="27" customHeight="1" spans="1:7">
      <c r="A119" s="29"/>
      <c r="B119" s="29"/>
      <c r="C119" s="29"/>
      <c r="D119" s="30"/>
      <c r="E119" s="30"/>
      <c r="F119" s="30"/>
      <c r="G119" s="26"/>
    </row>
    <row r="120" spans="1:7">
      <c r="A120" s="27"/>
      <c r="B120" s="27"/>
      <c r="C120" s="27"/>
      <c r="D120" s="28"/>
      <c r="E120" s="28"/>
      <c r="F120" s="28"/>
      <c r="G120" s="26"/>
    </row>
    <row r="121" ht="27" customHeight="1" spans="1:7">
      <c r="A121" s="29"/>
      <c r="B121" s="30"/>
      <c r="C121" s="30"/>
      <c r="D121" s="30"/>
      <c r="E121" s="30"/>
      <c r="F121" s="31"/>
      <c r="G121" s="26"/>
    </row>
    <row r="122" spans="1:7">
      <c r="A122" s="27"/>
      <c r="B122" s="28"/>
      <c r="C122" s="28"/>
      <c r="D122" s="28"/>
      <c r="E122" s="28"/>
      <c r="F122" s="28"/>
      <c r="G122" s="26"/>
    </row>
    <row r="123" ht="27" customHeight="1" spans="1:7">
      <c r="A123" s="29"/>
      <c r="B123" s="29"/>
      <c r="C123" s="29"/>
      <c r="D123" s="30"/>
      <c r="E123" s="30"/>
      <c r="F123" s="31"/>
      <c r="G123" s="26"/>
    </row>
    <row r="124" spans="1:7">
      <c r="A124" s="27"/>
      <c r="B124" s="27"/>
      <c r="C124" s="27"/>
      <c r="D124" s="28"/>
      <c r="E124" s="28"/>
      <c r="F124" s="28"/>
      <c r="G124" s="26"/>
    </row>
    <row r="125" ht="27" customHeight="1" spans="1:7">
      <c r="A125" s="29"/>
      <c r="B125" s="32"/>
      <c r="C125" s="29"/>
      <c r="D125" s="33"/>
      <c r="E125" s="32"/>
      <c r="F125" s="34"/>
      <c r="G125" s="26"/>
    </row>
    <row r="126" ht="16.5" customHeight="1" spans="1:7">
      <c r="A126" s="29"/>
      <c r="B126" s="32"/>
      <c r="C126" s="35"/>
      <c r="D126" s="33"/>
      <c r="E126" s="32"/>
      <c r="F126" s="34"/>
      <c r="G126" s="26"/>
    </row>
    <row r="127" spans="1:7">
      <c r="A127" s="36"/>
      <c r="B127" s="36"/>
      <c r="C127" s="35"/>
      <c r="D127" s="36"/>
      <c r="E127" s="36"/>
      <c r="F127" s="37"/>
      <c r="G127" s="26"/>
    </row>
    <row r="128" spans="1:7">
      <c r="A128" s="29"/>
      <c r="B128" s="38"/>
      <c r="C128" s="29"/>
      <c r="D128" s="39"/>
      <c r="E128" s="29"/>
      <c r="F128" s="40"/>
      <c r="G128" s="26"/>
    </row>
    <row r="129" spans="1:7">
      <c r="A129" s="36"/>
      <c r="B129" s="36"/>
      <c r="C129" s="36"/>
      <c r="D129" s="36"/>
      <c r="E129" s="36"/>
      <c r="F129" s="37"/>
      <c r="G129" s="26"/>
    </row>
    <row r="130" ht="15.75" spans="1:7">
      <c r="A130" s="29"/>
      <c r="B130" s="41"/>
      <c r="C130" s="29"/>
      <c r="D130" s="42"/>
      <c r="E130" s="29"/>
      <c r="F130" s="43"/>
      <c r="G130" s="26"/>
    </row>
    <row r="131" spans="1:7">
      <c r="A131" s="27"/>
      <c r="B131" s="27"/>
      <c r="C131" s="27"/>
      <c r="D131" s="27"/>
      <c r="E131" s="27"/>
      <c r="F131" s="28"/>
      <c r="G131" s="26"/>
    </row>
    <row r="132" spans="1:7">
      <c r="A132" s="29"/>
      <c r="B132" s="41"/>
      <c r="C132" s="29"/>
      <c r="D132" s="41"/>
      <c r="E132" s="29"/>
      <c r="F132" s="44"/>
      <c r="G132" s="26"/>
    </row>
    <row r="133" spans="1:7">
      <c r="A133" s="27"/>
      <c r="B133" s="27"/>
      <c r="C133" s="27"/>
      <c r="D133" s="27"/>
      <c r="E133" s="27"/>
      <c r="F133" s="28"/>
      <c r="G133" s="26"/>
    </row>
    <row r="134" ht="15.75" spans="1:7">
      <c r="A134" s="29"/>
      <c r="B134" s="42"/>
      <c r="C134" s="29"/>
      <c r="D134" s="45"/>
      <c r="E134" s="29"/>
      <c r="F134" s="46"/>
      <c r="G134" s="26"/>
    </row>
    <row r="135" spans="1:7">
      <c r="A135" s="27"/>
      <c r="B135" s="27"/>
      <c r="C135" s="27"/>
      <c r="D135" s="27"/>
      <c r="E135" s="27"/>
      <c r="F135" s="28"/>
      <c r="G135" s="26"/>
    </row>
    <row r="136" ht="15.75" spans="1:7">
      <c r="A136" s="29"/>
      <c r="B136" s="47"/>
      <c r="C136" s="29"/>
      <c r="D136" s="42"/>
      <c r="E136" s="29"/>
      <c r="F136" s="31"/>
      <c r="G136" s="26"/>
    </row>
    <row r="137" spans="1:7">
      <c r="A137" s="27"/>
      <c r="B137" s="27"/>
      <c r="C137" s="27"/>
      <c r="D137" s="27"/>
      <c r="E137" s="27"/>
      <c r="F137" s="28"/>
      <c r="G137" s="26"/>
    </row>
    <row r="138" ht="15.75" spans="1:7">
      <c r="A138" s="29"/>
      <c r="B138" s="42"/>
      <c r="C138" s="29"/>
      <c r="D138" s="29"/>
      <c r="E138" s="29"/>
      <c r="F138" s="48"/>
      <c r="G138" s="26"/>
    </row>
    <row r="139" spans="1:7">
      <c r="A139" s="27"/>
      <c r="B139" s="27"/>
      <c r="C139" s="27"/>
      <c r="D139" s="27"/>
      <c r="E139" s="27"/>
      <c r="F139" s="28"/>
      <c r="G139" s="26"/>
    </row>
    <row r="140" ht="15.75" spans="1:7">
      <c r="A140" s="29"/>
      <c r="B140" s="42"/>
      <c r="C140" s="29"/>
      <c r="D140" s="29"/>
      <c r="E140" s="42"/>
      <c r="F140" s="31"/>
      <c r="G140" s="26"/>
    </row>
    <row r="141" spans="1:7">
      <c r="A141" s="36"/>
      <c r="B141" s="36"/>
      <c r="C141" s="36"/>
      <c r="D141" s="36"/>
      <c r="E141" s="36"/>
      <c r="F141" s="37"/>
      <c r="G141" s="26"/>
    </row>
    <row r="142" ht="15.75" spans="1:7">
      <c r="A142" s="49"/>
      <c r="B142" s="31"/>
      <c r="C142" s="31"/>
      <c r="D142" s="31"/>
      <c r="E142" s="31"/>
      <c r="F142" s="31"/>
      <c r="G142" s="26"/>
    </row>
    <row r="143" spans="1:7">
      <c r="A143" s="37"/>
      <c r="B143" s="37"/>
      <c r="C143" s="37"/>
      <c r="D143" s="37"/>
      <c r="E143" s="37"/>
      <c r="F143" s="37"/>
      <c r="G143" s="26"/>
    </row>
    <row r="144" ht="15.75" spans="1:7">
      <c r="A144" s="29"/>
      <c r="B144" s="42"/>
      <c r="C144" s="29"/>
      <c r="D144" s="39"/>
      <c r="E144" s="29"/>
      <c r="F144" s="31"/>
      <c r="G144" s="26"/>
    </row>
    <row r="145" spans="1:7">
      <c r="A145" s="50"/>
      <c r="B145" s="51"/>
      <c r="C145" s="50"/>
      <c r="D145" s="51"/>
      <c r="E145" s="50"/>
      <c r="F145" s="52"/>
      <c r="G145" s="26"/>
    </row>
    <row r="146" ht="15.75" customHeight="1" spans="1:7">
      <c r="A146" s="29"/>
      <c r="B146" s="24"/>
      <c r="C146" s="24"/>
      <c r="D146" s="31"/>
      <c r="E146" s="31"/>
      <c r="F146" s="31"/>
      <c r="G146" s="26"/>
    </row>
    <row r="147" spans="1:7">
      <c r="A147" s="27"/>
      <c r="B147" s="28"/>
      <c r="C147" s="28"/>
      <c r="D147" s="28"/>
      <c r="E147" s="28"/>
      <c r="F147" s="28"/>
      <c r="G147" s="26"/>
    </row>
    <row r="148" ht="27" customHeight="1" spans="1:7">
      <c r="A148" s="29"/>
      <c r="B148" s="29"/>
      <c r="C148" s="29"/>
      <c r="D148" s="30"/>
      <c r="E148" s="30"/>
      <c r="F148" s="31"/>
      <c r="G148" s="26"/>
    </row>
    <row r="149" spans="1:7">
      <c r="A149" s="27"/>
      <c r="B149" s="27"/>
      <c r="C149" s="27"/>
      <c r="D149" s="28"/>
      <c r="E149" s="28"/>
      <c r="F149" s="28"/>
      <c r="G149" s="26"/>
    </row>
    <row r="150" ht="27" customHeight="1" spans="1:7">
      <c r="A150" s="29"/>
      <c r="B150" s="30"/>
      <c r="C150" s="30"/>
      <c r="D150" s="30"/>
      <c r="E150" s="31"/>
      <c r="F150" s="31"/>
      <c r="G150" s="26"/>
    </row>
    <row r="151" spans="1:7">
      <c r="A151" s="27"/>
      <c r="B151" s="28"/>
      <c r="C151" s="28"/>
      <c r="D151" s="28"/>
      <c r="E151" s="28"/>
      <c r="F151" s="28"/>
      <c r="G151" s="26"/>
    </row>
    <row r="152" ht="15.75" spans="1:7">
      <c r="A152" s="29"/>
      <c r="B152" s="29"/>
      <c r="C152" s="29"/>
      <c r="D152" s="40"/>
      <c r="E152" s="31"/>
      <c r="F152" s="31"/>
      <c r="G152" s="26"/>
    </row>
    <row r="153" spans="1:7">
      <c r="A153" s="27"/>
      <c r="B153" s="27"/>
      <c r="C153" s="27"/>
      <c r="D153" s="28"/>
      <c r="E153" s="28"/>
      <c r="F153" s="28"/>
      <c r="G153" s="26"/>
    </row>
    <row r="154" ht="27" customHeight="1" spans="1:7">
      <c r="A154" s="29"/>
      <c r="B154" s="32"/>
      <c r="C154" s="29"/>
      <c r="D154" s="33"/>
      <c r="E154" s="32"/>
      <c r="F154" s="34"/>
      <c r="G154" s="26"/>
    </row>
    <row r="155" ht="16.5" customHeight="1" spans="1:7">
      <c r="A155" s="29"/>
      <c r="B155" s="32"/>
      <c r="C155" s="35"/>
      <c r="D155" s="33"/>
      <c r="E155" s="32"/>
      <c r="F155" s="34"/>
      <c r="G155" s="26"/>
    </row>
    <row r="156" spans="1:7">
      <c r="A156" s="36"/>
      <c r="B156" s="36"/>
      <c r="C156" s="35"/>
      <c r="D156" s="36"/>
      <c r="E156" s="36"/>
      <c r="F156" s="37"/>
      <c r="G156" s="26"/>
    </row>
    <row r="157" spans="1:7">
      <c r="A157" s="29"/>
      <c r="B157" s="38"/>
      <c r="C157" s="29"/>
      <c r="D157" s="39"/>
      <c r="E157" s="29"/>
      <c r="F157" s="40"/>
      <c r="G157" s="26"/>
    </row>
    <row r="158" spans="1:7">
      <c r="A158" s="36"/>
      <c r="B158" s="36"/>
      <c r="C158" s="36"/>
      <c r="D158" s="36"/>
      <c r="E158" s="36"/>
      <c r="F158" s="37"/>
      <c r="G158" s="26"/>
    </row>
    <row r="159" ht="15.75" spans="1:7">
      <c r="A159" s="29"/>
      <c r="B159" s="41"/>
      <c r="C159" s="29"/>
      <c r="D159" s="42"/>
      <c r="E159" s="29"/>
      <c r="F159" s="43"/>
      <c r="G159" s="26"/>
    </row>
    <row r="160" spans="1:7">
      <c r="A160" s="27"/>
      <c r="B160" s="27"/>
      <c r="C160" s="27"/>
      <c r="D160" s="27"/>
      <c r="E160" s="27"/>
      <c r="F160" s="28"/>
      <c r="G160" s="26"/>
    </row>
    <row r="161" spans="1:7">
      <c r="A161" s="29"/>
      <c r="B161" s="41"/>
      <c r="C161" s="29"/>
      <c r="D161" s="41"/>
      <c r="E161" s="29"/>
      <c r="F161" s="44"/>
      <c r="G161" s="26"/>
    </row>
    <row r="162" spans="1:7">
      <c r="A162" s="27"/>
      <c r="B162" s="27"/>
      <c r="C162" s="27"/>
      <c r="D162" s="27"/>
      <c r="E162" s="27"/>
      <c r="F162" s="28"/>
      <c r="G162" s="26"/>
    </row>
    <row r="163" ht="15.75" spans="1:7">
      <c r="A163" s="29"/>
      <c r="B163" s="42"/>
      <c r="C163" s="29"/>
      <c r="D163" s="45"/>
      <c r="E163" s="29"/>
      <c r="F163" s="46"/>
      <c r="G163" s="26"/>
    </row>
    <row r="164" spans="1:7">
      <c r="A164" s="27"/>
      <c r="B164" s="27"/>
      <c r="C164" s="27"/>
      <c r="D164" s="27"/>
      <c r="E164" s="27"/>
      <c r="F164" s="28"/>
      <c r="G164" s="26"/>
    </row>
    <row r="165" ht="15.75" spans="1:7">
      <c r="A165" s="29"/>
      <c r="B165" s="47"/>
      <c r="C165" s="29"/>
      <c r="D165" s="42"/>
      <c r="E165" s="29"/>
      <c r="F165" s="31"/>
      <c r="G165" s="26"/>
    </row>
    <row r="166" spans="1:7">
      <c r="A166" s="27"/>
      <c r="B166" s="27"/>
      <c r="C166" s="27"/>
      <c r="D166" s="27"/>
      <c r="E166" s="27"/>
      <c r="F166" s="28"/>
      <c r="G166" s="26"/>
    </row>
    <row r="167" ht="15.75" spans="1:7">
      <c r="A167" s="29"/>
      <c r="B167" s="42"/>
      <c r="C167" s="29"/>
      <c r="D167" s="29"/>
      <c r="E167" s="29"/>
      <c r="F167" s="48"/>
      <c r="G167" s="26"/>
    </row>
    <row r="168" spans="1:7">
      <c r="A168" s="27"/>
      <c r="B168" s="27"/>
      <c r="C168" s="27"/>
      <c r="D168" s="27"/>
      <c r="E168" s="27"/>
      <c r="F168" s="28"/>
      <c r="G168" s="26"/>
    </row>
    <row r="169" ht="15.75" spans="1:7">
      <c r="A169" s="29"/>
      <c r="B169" s="42"/>
      <c r="C169" s="29"/>
      <c r="D169" s="29"/>
      <c r="E169" s="42"/>
      <c r="F169" s="31"/>
      <c r="G169" s="26"/>
    </row>
    <row r="170" spans="1:7">
      <c r="A170" s="36"/>
      <c r="B170" s="36"/>
      <c r="C170" s="36"/>
      <c r="D170" s="36"/>
      <c r="E170" s="36"/>
      <c r="F170" s="37"/>
      <c r="G170" s="26"/>
    </row>
    <row r="171" ht="15.75" spans="1:7">
      <c r="A171" s="49"/>
      <c r="B171" s="31"/>
      <c r="C171" s="31"/>
      <c r="D171" s="31"/>
      <c r="E171" s="31"/>
      <c r="F171" s="31"/>
      <c r="G171" s="26"/>
    </row>
    <row r="172" spans="1:7">
      <c r="A172" s="37"/>
      <c r="B172" s="37"/>
      <c r="C172" s="37"/>
      <c r="D172" s="37"/>
      <c r="E172" s="37"/>
      <c r="F172" s="37"/>
      <c r="G172" s="26"/>
    </row>
    <row r="173" ht="15.75" spans="1:7">
      <c r="A173" s="29"/>
      <c r="B173" s="42"/>
      <c r="C173" s="29"/>
      <c r="D173" s="39"/>
      <c r="E173" s="29"/>
      <c r="F173" s="31"/>
      <c r="G173" s="26"/>
    </row>
    <row r="174" spans="1:7">
      <c r="A174" s="50"/>
      <c r="B174" s="51"/>
      <c r="C174" s="50"/>
      <c r="D174" s="51"/>
      <c r="E174" s="50"/>
      <c r="F174" s="52"/>
      <c r="G174" s="26"/>
    </row>
    <row r="175" ht="15.75" customHeight="1" spans="1:7">
      <c r="A175" s="29"/>
      <c r="B175" s="57"/>
      <c r="C175" s="31"/>
      <c r="D175" s="31"/>
      <c r="E175" s="31"/>
      <c r="F175" s="31"/>
      <c r="G175" s="26"/>
    </row>
    <row r="176" spans="1:7">
      <c r="A176" s="27"/>
      <c r="B176" s="28"/>
      <c r="C176" s="28"/>
      <c r="D176" s="28"/>
      <c r="E176" s="28"/>
      <c r="F176" s="28"/>
      <c r="G176" s="26"/>
    </row>
    <row r="177" ht="27" customHeight="1" spans="1:7">
      <c r="A177" s="29"/>
      <c r="B177" s="29"/>
      <c r="C177" s="29"/>
      <c r="D177" s="30"/>
      <c r="E177" s="30"/>
      <c r="F177" s="30"/>
      <c r="G177" s="26"/>
    </row>
    <row r="178" spans="1:7">
      <c r="A178" s="27"/>
      <c r="B178" s="27"/>
      <c r="C178" s="27"/>
      <c r="D178" s="28"/>
      <c r="E178" s="28"/>
      <c r="F178" s="28"/>
      <c r="G178" s="26"/>
    </row>
    <row r="179" ht="27" customHeight="1" spans="1:7">
      <c r="A179" s="29"/>
      <c r="B179" s="30"/>
      <c r="C179" s="30"/>
      <c r="D179" s="30"/>
      <c r="E179" s="31"/>
      <c r="F179" s="31"/>
      <c r="G179" s="26"/>
    </row>
    <row r="180" spans="1:7">
      <c r="A180" s="27"/>
      <c r="B180" s="28"/>
      <c r="C180" s="28"/>
      <c r="D180" s="28"/>
      <c r="E180" s="28"/>
      <c r="F180" s="28"/>
      <c r="G180" s="26"/>
    </row>
    <row r="181" ht="15.75" customHeight="1" spans="1:7">
      <c r="A181" s="29"/>
      <c r="B181" s="29"/>
      <c r="C181" s="29"/>
      <c r="D181" s="40"/>
      <c r="E181" s="31"/>
      <c r="F181" s="31"/>
      <c r="G181" s="26"/>
    </row>
    <row r="182" spans="1:7">
      <c r="A182" s="27"/>
      <c r="B182" s="27"/>
      <c r="C182" s="27"/>
      <c r="D182" s="28"/>
      <c r="E182" s="28"/>
      <c r="F182" s="28"/>
      <c r="G182" s="26"/>
    </row>
    <row r="183" ht="27" customHeight="1" spans="1:7">
      <c r="A183" s="29"/>
      <c r="B183" s="32"/>
      <c r="C183" s="29"/>
      <c r="D183" s="33"/>
      <c r="E183" s="32"/>
      <c r="F183" s="34"/>
      <c r="G183" s="26"/>
    </row>
    <row r="184" ht="16.5" customHeight="1" spans="1:7">
      <c r="A184" s="29"/>
      <c r="B184" s="32"/>
      <c r="C184" s="35"/>
      <c r="D184" s="33"/>
      <c r="E184" s="32"/>
      <c r="F184" s="34"/>
      <c r="G184" s="26"/>
    </row>
    <row r="185" spans="1:7">
      <c r="A185" s="36"/>
      <c r="B185" s="36"/>
      <c r="C185" s="35"/>
      <c r="D185" s="36"/>
      <c r="E185" s="36"/>
      <c r="F185" s="37"/>
      <c r="G185" s="26"/>
    </row>
    <row r="186" spans="1:7">
      <c r="A186" s="29"/>
      <c r="B186" s="38"/>
      <c r="C186" s="29"/>
      <c r="D186" s="39"/>
      <c r="E186" s="29"/>
      <c r="F186" s="40"/>
      <c r="G186" s="26"/>
    </row>
    <row r="187" spans="1:7">
      <c r="A187" s="36"/>
      <c r="B187" s="36"/>
      <c r="C187" s="36"/>
      <c r="D187" s="36"/>
      <c r="E187" s="36"/>
      <c r="F187" s="37"/>
      <c r="G187" s="26"/>
    </row>
    <row r="188" ht="15.75" spans="1:7">
      <c r="A188" s="29"/>
      <c r="B188" s="41"/>
      <c r="C188" s="29"/>
      <c r="D188" s="42"/>
      <c r="E188" s="29"/>
      <c r="F188" s="43"/>
      <c r="G188" s="26"/>
    </row>
    <row r="189" spans="1:7">
      <c r="A189" s="27"/>
      <c r="B189" s="27"/>
      <c r="C189" s="27"/>
      <c r="D189" s="27"/>
      <c r="E189" s="27"/>
      <c r="F189" s="28"/>
      <c r="G189" s="26"/>
    </row>
    <row r="190" spans="1:7">
      <c r="A190" s="29"/>
      <c r="B190" s="41"/>
      <c r="C190" s="29"/>
      <c r="D190" s="41"/>
      <c r="E190" s="29"/>
      <c r="F190" s="44"/>
      <c r="G190" s="26"/>
    </row>
    <row r="191" spans="1:7">
      <c r="A191" s="27"/>
      <c r="B191" s="27"/>
      <c r="C191" s="27"/>
      <c r="D191" s="27"/>
      <c r="E191" s="27"/>
      <c r="F191" s="28"/>
      <c r="G191" s="26"/>
    </row>
    <row r="192" ht="15.75" spans="1:7">
      <c r="A192" s="29"/>
      <c r="B192" s="42"/>
      <c r="C192" s="29"/>
      <c r="D192" s="45"/>
      <c r="E192" s="29"/>
      <c r="F192" s="46"/>
      <c r="G192" s="26"/>
    </row>
    <row r="193" spans="1:7">
      <c r="A193" s="27"/>
      <c r="B193" s="27"/>
      <c r="C193" s="27"/>
      <c r="D193" s="27"/>
      <c r="E193" s="27"/>
      <c r="F193" s="28"/>
      <c r="G193" s="26"/>
    </row>
    <row r="194" ht="15.75" spans="1:7">
      <c r="A194" s="29"/>
      <c r="B194" s="47"/>
      <c r="C194" s="29"/>
      <c r="D194" s="42"/>
      <c r="E194" s="29"/>
      <c r="F194" s="31"/>
      <c r="G194" s="26"/>
    </row>
    <row r="195" spans="1:7">
      <c r="A195" s="27"/>
      <c r="B195" s="27"/>
      <c r="C195" s="27"/>
      <c r="D195" s="27"/>
      <c r="E195" s="27"/>
      <c r="F195" s="28"/>
      <c r="G195" s="26"/>
    </row>
    <row r="196" ht="15.75" spans="1:7">
      <c r="A196" s="29"/>
      <c r="B196" s="42"/>
      <c r="C196" s="29"/>
      <c r="D196" s="29"/>
      <c r="E196" s="29"/>
      <c r="F196" s="48"/>
      <c r="G196" s="26"/>
    </row>
    <row r="197" spans="1:7">
      <c r="A197" s="27"/>
      <c r="B197" s="27"/>
      <c r="C197" s="27"/>
      <c r="D197" s="27"/>
      <c r="E197" s="27"/>
      <c r="F197" s="28"/>
      <c r="G197" s="26"/>
    </row>
    <row r="198" ht="15.75" spans="1:7">
      <c r="A198" s="29"/>
      <c r="B198" s="42"/>
      <c r="C198" s="29"/>
      <c r="D198" s="29"/>
      <c r="E198" s="42"/>
      <c r="F198" s="31"/>
      <c r="G198" s="26"/>
    </row>
    <row r="199" spans="1:7">
      <c r="A199" s="36"/>
      <c r="B199" s="36"/>
      <c r="C199" s="36"/>
      <c r="D199" s="36"/>
      <c r="E199" s="36"/>
      <c r="F199" s="37"/>
      <c r="G199" s="26"/>
    </row>
    <row r="200" ht="15.75" spans="1:7">
      <c r="A200" s="49"/>
      <c r="B200" s="31"/>
      <c r="C200" s="31"/>
      <c r="D200" s="31"/>
      <c r="E200" s="31"/>
      <c r="F200" s="31"/>
      <c r="G200" s="26"/>
    </row>
    <row r="201" spans="1:7">
      <c r="A201" s="37"/>
      <c r="B201" s="37"/>
      <c r="C201" s="37"/>
      <c r="D201" s="37"/>
      <c r="E201" s="37"/>
      <c r="F201" s="37"/>
      <c r="G201" s="26"/>
    </row>
    <row r="202" ht="15.75" spans="1:7">
      <c r="A202" s="29"/>
      <c r="B202" s="42"/>
      <c r="C202" s="29"/>
      <c r="D202" s="39"/>
      <c r="E202" s="29"/>
      <c r="F202" s="31"/>
      <c r="G202" s="26"/>
    </row>
    <row r="203" spans="1:7">
      <c r="A203" s="50"/>
      <c r="B203" s="51"/>
      <c r="C203" s="50"/>
      <c r="D203" s="51"/>
      <c r="E203" s="50"/>
      <c r="F203" s="52"/>
      <c r="G203" s="26"/>
    </row>
    <row r="204" ht="15.75" spans="1:7">
      <c r="A204" s="29"/>
      <c r="B204" s="57"/>
      <c r="C204" s="31"/>
      <c r="D204" s="31"/>
      <c r="E204" s="31"/>
      <c r="F204" s="31"/>
      <c r="G204" s="26"/>
    </row>
    <row r="205" spans="1:7">
      <c r="A205" s="27"/>
      <c r="B205" s="28"/>
      <c r="C205" s="28"/>
      <c r="D205" s="28"/>
      <c r="E205" s="28"/>
      <c r="F205" s="28"/>
      <c r="G205" s="26"/>
    </row>
    <row r="206" ht="27" customHeight="1" spans="1:7">
      <c r="A206" s="29"/>
      <c r="B206" s="29"/>
      <c r="C206" s="29"/>
      <c r="D206" s="30"/>
      <c r="E206" s="30"/>
      <c r="F206" s="30"/>
      <c r="G206" s="26"/>
    </row>
    <row r="207" spans="1:7">
      <c r="A207" s="27"/>
      <c r="B207" s="27"/>
      <c r="C207" s="27"/>
      <c r="D207" s="28"/>
      <c r="E207" s="28"/>
      <c r="F207" s="28"/>
      <c r="G207" s="26"/>
    </row>
    <row r="208" ht="27" customHeight="1" spans="1:7">
      <c r="A208" s="29"/>
      <c r="B208" s="30"/>
      <c r="C208" s="30"/>
      <c r="D208" s="30"/>
      <c r="E208" s="31"/>
      <c r="F208" s="31"/>
      <c r="G208" s="26"/>
    </row>
    <row r="209" spans="1:7">
      <c r="A209" s="27"/>
      <c r="B209" s="28"/>
      <c r="C209" s="28"/>
      <c r="D209" s="28"/>
      <c r="E209" s="28"/>
      <c r="F209" s="28"/>
      <c r="G209" s="26"/>
    </row>
    <row r="210" ht="15.75" spans="1:7">
      <c r="A210" s="29"/>
      <c r="B210" s="29"/>
      <c r="C210" s="29"/>
      <c r="D210" s="40"/>
      <c r="E210" s="31"/>
      <c r="F210" s="31"/>
      <c r="G210" s="26"/>
    </row>
    <row r="211" spans="1:7">
      <c r="A211" s="27"/>
      <c r="B211" s="27"/>
      <c r="C211" s="27"/>
      <c r="D211" s="28"/>
      <c r="E211" s="28"/>
      <c r="F211" s="28"/>
      <c r="G211" s="26"/>
    </row>
    <row r="212" ht="27" customHeight="1" spans="1:7">
      <c r="A212" s="29"/>
      <c r="B212" s="32"/>
      <c r="C212" s="29"/>
      <c r="D212" s="33"/>
      <c r="E212" s="32"/>
      <c r="F212" s="34"/>
      <c r="G212" s="26"/>
    </row>
    <row r="213" ht="16.5" customHeight="1" spans="1:7">
      <c r="A213" s="29"/>
      <c r="B213" s="32"/>
      <c r="C213" s="35"/>
      <c r="D213" s="33"/>
      <c r="E213" s="32"/>
      <c r="F213" s="34"/>
      <c r="G213" s="26"/>
    </row>
    <row r="214" spans="1:7">
      <c r="A214" s="36"/>
      <c r="B214" s="36"/>
      <c r="C214" s="35"/>
      <c r="D214" s="36"/>
      <c r="E214" s="36"/>
      <c r="F214" s="37"/>
      <c r="G214" s="26"/>
    </row>
    <row r="215" spans="1:7">
      <c r="A215" s="29"/>
      <c r="B215" s="38"/>
      <c r="C215" s="29"/>
      <c r="D215" s="39"/>
      <c r="E215" s="29"/>
      <c r="F215" s="40"/>
      <c r="G215" s="26"/>
    </row>
    <row r="216" spans="1:7">
      <c r="A216" s="36"/>
      <c r="B216" s="36"/>
      <c r="C216" s="36"/>
      <c r="D216" s="36"/>
      <c r="E216" s="36"/>
      <c r="F216" s="37"/>
      <c r="G216" s="26"/>
    </row>
    <row r="217" ht="15.75" spans="1:7">
      <c r="A217" s="29"/>
      <c r="B217" s="41"/>
      <c r="C217" s="29"/>
      <c r="D217" s="42"/>
      <c r="E217" s="29"/>
      <c r="F217" s="43"/>
      <c r="G217" s="26"/>
    </row>
    <row r="218" spans="1:7">
      <c r="A218" s="27"/>
      <c r="B218" s="27"/>
      <c r="C218" s="27"/>
      <c r="D218" s="27"/>
      <c r="E218" s="27"/>
      <c r="F218" s="28"/>
      <c r="G218" s="26"/>
    </row>
    <row r="219" spans="1:7">
      <c r="A219" s="29"/>
      <c r="B219" s="41"/>
      <c r="C219" s="29"/>
      <c r="D219" s="41"/>
      <c r="E219" s="29"/>
      <c r="F219" s="44"/>
      <c r="G219" s="26"/>
    </row>
    <row r="220" spans="1:7">
      <c r="A220" s="27"/>
      <c r="B220" s="27"/>
      <c r="C220" s="27"/>
      <c r="D220" s="27"/>
      <c r="E220" s="27"/>
      <c r="F220" s="28"/>
      <c r="G220" s="26"/>
    </row>
    <row r="221" ht="15.75" spans="1:7">
      <c r="A221" s="29"/>
      <c r="B221" s="42"/>
      <c r="C221" s="29"/>
      <c r="D221" s="45"/>
      <c r="E221" s="29"/>
      <c r="F221" s="46"/>
      <c r="G221" s="26"/>
    </row>
    <row r="222" spans="1:7">
      <c r="A222" s="27"/>
      <c r="B222" s="27"/>
      <c r="C222" s="27"/>
      <c r="D222" s="27"/>
      <c r="E222" s="27"/>
      <c r="F222" s="28"/>
      <c r="G222" s="26"/>
    </row>
    <row r="223" ht="15.75" spans="1:7">
      <c r="A223" s="29"/>
      <c r="B223" s="47"/>
      <c r="C223" s="29"/>
      <c r="D223" s="42"/>
      <c r="E223" s="29"/>
      <c r="F223" s="31"/>
      <c r="G223" s="26"/>
    </row>
    <row r="224" spans="1:7">
      <c r="A224" s="27"/>
      <c r="B224" s="27"/>
      <c r="C224" s="27"/>
      <c r="D224" s="27"/>
      <c r="E224" s="27"/>
      <c r="F224" s="28"/>
      <c r="G224" s="26"/>
    </row>
    <row r="225" ht="15.75" spans="1:7">
      <c r="A225" s="29"/>
      <c r="B225" s="42"/>
      <c r="C225" s="29"/>
      <c r="D225" s="29"/>
      <c r="E225" s="29"/>
      <c r="F225" s="48"/>
      <c r="G225" s="26"/>
    </row>
    <row r="226" spans="1:7">
      <c r="A226" s="27"/>
      <c r="B226" s="27"/>
      <c r="C226" s="27"/>
      <c r="D226" s="27"/>
      <c r="E226" s="27"/>
      <c r="F226" s="28"/>
      <c r="G226" s="26"/>
    </row>
    <row r="227" ht="15.75" spans="1:7">
      <c r="A227" s="29"/>
      <c r="B227" s="42"/>
      <c r="C227" s="29"/>
      <c r="D227" s="29"/>
      <c r="E227" s="42"/>
      <c r="F227" s="31"/>
      <c r="G227" s="26"/>
    </row>
    <row r="228" spans="1:7">
      <c r="A228" s="36"/>
      <c r="B228" s="36"/>
      <c r="C228" s="36"/>
      <c r="D228" s="36"/>
      <c r="E228" s="36"/>
      <c r="F228" s="37"/>
      <c r="G228" s="26"/>
    </row>
    <row r="229" ht="15.75" spans="1:7">
      <c r="A229" s="49"/>
      <c r="B229" s="31"/>
      <c r="C229" s="31"/>
      <c r="D229" s="31"/>
      <c r="E229" s="31"/>
      <c r="F229" s="31"/>
      <c r="G229" s="26"/>
    </row>
    <row r="230" spans="1:7">
      <c r="A230" s="37"/>
      <c r="B230" s="37"/>
      <c r="C230" s="37"/>
      <c r="D230" s="37"/>
      <c r="E230" s="37"/>
      <c r="F230" s="37"/>
      <c r="G230" s="26"/>
    </row>
    <row r="231" ht="15.75" spans="1:7">
      <c r="A231" s="29"/>
      <c r="B231" s="42"/>
      <c r="C231" s="29"/>
      <c r="D231" s="39"/>
      <c r="E231" s="29"/>
      <c r="F231" s="31"/>
      <c r="G231" s="26"/>
    </row>
    <row r="232" spans="1:7">
      <c r="A232" s="50"/>
      <c r="B232" s="51"/>
      <c r="C232" s="50"/>
      <c r="D232" s="51"/>
      <c r="E232" s="50"/>
      <c r="F232" s="52"/>
      <c r="G232" s="26"/>
    </row>
    <row r="233" ht="15.75" spans="1:7">
      <c r="A233" s="29"/>
      <c r="B233" s="57"/>
      <c r="C233" s="31"/>
      <c r="D233" s="31"/>
      <c r="E233" s="31"/>
      <c r="F233" s="31"/>
      <c r="G233" s="26"/>
    </row>
    <row r="234" spans="1:7">
      <c r="A234" s="27"/>
      <c r="B234" s="28"/>
      <c r="C234" s="28"/>
      <c r="D234" s="28"/>
      <c r="E234" s="28"/>
      <c r="F234" s="28"/>
      <c r="G234" s="26"/>
    </row>
    <row r="235" ht="27" customHeight="1" spans="1:7">
      <c r="A235" s="29"/>
      <c r="B235" s="29"/>
      <c r="C235" s="29"/>
      <c r="D235" s="30"/>
      <c r="E235" s="30"/>
      <c r="F235" s="30"/>
      <c r="G235" s="26"/>
    </row>
    <row r="236" spans="1:7">
      <c r="A236" s="27"/>
      <c r="B236" s="27"/>
      <c r="C236" s="27"/>
      <c r="D236" s="28"/>
      <c r="E236" s="28"/>
      <c r="F236" s="28"/>
      <c r="G236" s="26"/>
    </row>
    <row r="237" ht="27" customHeight="1" spans="1:7">
      <c r="A237" s="29"/>
      <c r="B237" s="30"/>
      <c r="C237" s="30"/>
      <c r="D237" s="30"/>
      <c r="E237" s="31"/>
      <c r="F237" s="31"/>
      <c r="G237" s="26"/>
    </row>
    <row r="238" spans="1:7">
      <c r="A238" s="27"/>
      <c r="B238" s="28"/>
      <c r="C238" s="28"/>
      <c r="D238" s="28"/>
      <c r="E238" s="28"/>
      <c r="F238" s="28"/>
      <c r="G238" s="26"/>
    </row>
    <row r="239" ht="15.75" spans="1:7">
      <c r="A239" s="29"/>
      <c r="B239" s="29"/>
      <c r="C239" s="29"/>
      <c r="D239" s="40"/>
      <c r="E239" s="31"/>
      <c r="F239" s="31"/>
      <c r="G239" s="26"/>
    </row>
    <row r="240" spans="1:7">
      <c r="A240" s="27"/>
      <c r="B240" s="27"/>
      <c r="C240" s="27"/>
      <c r="D240" s="28"/>
      <c r="E240" s="28"/>
      <c r="F240" s="28"/>
      <c r="G240" s="26"/>
    </row>
    <row r="241" ht="27" customHeight="1" spans="1:7">
      <c r="A241" s="29"/>
      <c r="B241" s="32"/>
      <c r="C241" s="29"/>
      <c r="D241" s="33"/>
      <c r="E241" s="32"/>
      <c r="F241" s="34"/>
      <c r="G241" s="26"/>
    </row>
    <row r="242" ht="16.5" customHeight="1" spans="1:7">
      <c r="A242" s="29"/>
      <c r="B242" s="32"/>
      <c r="C242" s="35"/>
      <c r="D242" s="33"/>
      <c r="E242" s="32"/>
      <c r="F242" s="34"/>
      <c r="G242" s="26"/>
    </row>
    <row r="243" spans="1:7">
      <c r="A243" s="36"/>
      <c r="B243" s="36"/>
      <c r="C243" s="35"/>
      <c r="D243" s="36"/>
      <c r="E243" s="36"/>
      <c r="F243" s="37"/>
      <c r="G243" s="26"/>
    </row>
    <row r="244" spans="1:7">
      <c r="A244" s="29"/>
      <c r="B244" s="38"/>
      <c r="C244" s="29"/>
      <c r="D244" s="39"/>
      <c r="E244" s="29"/>
      <c r="F244" s="40"/>
      <c r="G244" s="26"/>
    </row>
    <row r="245" spans="1:7">
      <c r="A245" s="36"/>
      <c r="B245" s="36"/>
      <c r="C245" s="36"/>
      <c r="D245" s="36"/>
      <c r="E245" s="36"/>
      <c r="F245" s="37"/>
      <c r="G245" s="26"/>
    </row>
    <row r="246" ht="15.75" spans="1:7">
      <c r="A246" s="29"/>
      <c r="B246" s="41"/>
      <c r="C246" s="29"/>
      <c r="D246" s="42"/>
      <c r="E246" s="29"/>
      <c r="F246" s="43"/>
      <c r="G246" s="26"/>
    </row>
    <row r="247" spans="1:7">
      <c r="A247" s="27"/>
      <c r="B247" s="27"/>
      <c r="C247" s="27"/>
      <c r="D247" s="27"/>
      <c r="E247" s="27"/>
      <c r="F247" s="28"/>
      <c r="G247" s="26"/>
    </row>
    <row r="248" spans="1:7">
      <c r="A248" s="29"/>
      <c r="B248" s="41"/>
      <c r="C248" s="29"/>
      <c r="D248" s="41"/>
      <c r="E248" s="29"/>
      <c r="F248" s="44"/>
      <c r="G248" s="26"/>
    </row>
    <row r="249" ht="18" customHeight="1" spans="1:7">
      <c r="A249" s="27"/>
      <c r="B249" s="27"/>
      <c r="C249" s="27"/>
      <c r="D249" s="27"/>
      <c r="E249" s="27"/>
      <c r="F249" s="28"/>
      <c r="G249" s="26"/>
    </row>
    <row r="250" ht="15.75" spans="1:7">
      <c r="A250" s="29"/>
      <c r="B250" s="42"/>
      <c r="C250" s="29"/>
      <c r="D250" s="45"/>
      <c r="E250" s="29"/>
      <c r="F250" s="46"/>
      <c r="G250" s="26"/>
    </row>
    <row r="251" spans="1:7">
      <c r="A251" s="27"/>
      <c r="B251" s="27"/>
      <c r="C251" s="27"/>
      <c r="D251" s="27"/>
      <c r="E251" s="27"/>
      <c r="F251" s="28"/>
      <c r="G251" s="26"/>
    </row>
    <row r="252" ht="15.75" spans="1:7">
      <c r="A252" s="29"/>
      <c r="B252" s="47"/>
      <c r="C252" s="29"/>
      <c r="D252" s="42"/>
      <c r="E252" s="29"/>
      <c r="F252" s="31"/>
      <c r="G252" s="26"/>
    </row>
    <row r="253" spans="1:7">
      <c r="A253" s="27"/>
      <c r="B253" s="27"/>
      <c r="C253" s="27"/>
      <c r="D253" s="27"/>
      <c r="E253" s="27"/>
      <c r="F253" s="28"/>
      <c r="G253" s="26"/>
    </row>
    <row r="254" ht="15.75" spans="1:7">
      <c r="A254" s="29"/>
      <c r="B254" s="42"/>
      <c r="C254" s="29"/>
      <c r="D254" s="29"/>
      <c r="E254" s="29"/>
      <c r="F254" s="48"/>
      <c r="G254" s="26"/>
    </row>
    <row r="255" spans="1:7">
      <c r="A255" s="27"/>
      <c r="B255" s="27"/>
      <c r="C255" s="27"/>
      <c r="D255" s="27"/>
      <c r="E255" s="27"/>
      <c r="F255" s="28"/>
      <c r="G255" s="26"/>
    </row>
    <row r="256" ht="15.75" spans="1:7">
      <c r="A256" s="29"/>
      <c r="B256" s="42"/>
      <c r="C256" s="29"/>
      <c r="D256" s="29"/>
      <c r="E256" s="42"/>
      <c r="F256" s="31"/>
      <c r="G256" s="26"/>
    </row>
    <row r="257" spans="1:7">
      <c r="A257" s="36"/>
      <c r="B257" s="36"/>
      <c r="C257" s="36"/>
      <c r="D257" s="36"/>
      <c r="E257" s="36"/>
      <c r="F257" s="37"/>
      <c r="G257" s="26"/>
    </row>
    <row r="258" ht="15.75" spans="1:7">
      <c r="A258" s="49"/>
      <c r="B258" s="31"/>
      <c r="C258" s="31"/>
      <c r="D258" s="31"/>
      <c r="E258" s="31"/>
      <c r="F258" s="31"/>
      <c r="G258" s="26"/>
    </row>
    <row r="259" spans="1:7">
      <c r="A259" s="37"/>
      <c r="B259" s="37"/>
      <c r="C259" s="37"/>
      <c r="D259" s="37"/>
      <c r="E259" s="37"/>
      <c r="F259" s="37"/>
      <c r="G259" s="26"/>
    </row>
    <row r="260" ht="15.75" spans="1:7">
      <c r="A260" s="29"/>
      <c r="B260" s="42"/>
      <c r="C260" s="29"/>
      <c r="D260" s="39"/>
      <c r="E260" s="29"/>
      <c r="F260" s="31"/>
      <c r="G260" s="26"/>
    </row>
    <row r="261" spans="1:7">
      <c r="A261" s="50"/>
      <c r="B261" s="51"/>
      <c r="C261" s="50"/>
      <c r="D261" s="51"/>
      <c r="E261" s="50"/>
      <c r="F261" s="52"/>
      <c r="G261" s="26"/>
    </row>
    <row r="262" ht="15.75" customHeight="1" spans="1:7">
      <c r="A262" s="29"/>
      <c r="B262" s="24"/>
      <c r="C262" s="24"/>
      <c r="D262" s="31"/>
      <c r="E262" s="31"/>
      <c r="F262" s="31"/>
      <c r="G262" s="26"/>
    </row>
    <row r="263" spans="1:7">
      <c r="A263" s="27"/>
      <c r="B263" s="28"/>
      <c r="C263" s="28"/>
      <c r="D263" s="28"/>
      <c r="E263" s="28"/>
      <c r="F263" s="28"/>
      <c r="G263" s="26"/>
    </row>
    <row r="264" ht="27" customHeight="1" spans="1:7">
      <c r="A264" s="29"/>
      <c r="B264" s="29"/>
      <c r="C264" s="29"/>
      <c r="D264" s="30"/>
      <c r="E264" s="30"/>
      <c r="F264" s="31"/>
      <c r="G264" s="26"/>
    </row>
    <row r="265" spans="1:7">
      <c r="A265" s="27"/>
      <c r="B265" s="27"/>
      <c r="C265" s="27"/>
      <c r="D265" s="28"/>
      <c r="E265" s="28"/>
      <c r="F265" s="28"/>
      <c r="G265" s="26"/>
    </row>
    <row r="266" ht="27" customHeight="1" spans="1:7">
      <c r="A266" s="29"/>
      <c r="B266" s="30"/>
      <c r="C266" s="30"/>
      <c r="D266" s="30"/>
      <c r="E266" s="30"/>
      <c r="F266" s="31"/>
      <c r="G266" s="26"/>
    </row>
    <row r="267" spans="1:7">
      <c r="A267" s="27"/>
      <c r="B267" s="28"/>
      <c r="C267" s="28"/>
      <c r="D267" s="28"/>
      <c r="E267" s="28"/>
      <c r="F267" s="28"/>
      <c r="G267" s="26"/>
    </row>
    <row r="268" ht="15.75" spans="1:7">
      <c r="A268" s="29"/>
      <c r="B268" s="29"/>
      <c r="C268" s="29"/>
      <c r="D268" s="40"/>
      <c r="E268" s="31"/>
      <c r="F268" s="31"/>
      <c r="G268" s="26"/>
    </row>
    <row r="269" spans="1:7">
      <c r="A269" s="27"/>
      <c r="B269" s="27"/>
      <c r="C269" s="27"/>
      <c r="D269" s="28"/>
      <c r="E269" s="28"/>
      <c r="F269" s="28"/>
      <c r="G269" s="26"/>
    </row>
    <row r="270" ht="27" customHeight="1" spans="1:7">
      <c r="A270" s="29"/>
      <c r="B270" s="32"/>
      <c r="C270" s="29"/>
      <c r="D270" s="33"/>
      <c r="E270" s="32"/>
      <c r="F270" s="34"/>
      <c r="G270" s="26"/>
    </row>
    <row r="271" ht="16.5" customHeight="1" spans="1:7">
      <c r="A271" s="29"/>
      <c r="B271" s="32"/>
      <c r="C271" s="35"/>
      <c r="D271" s="33"/>
      <c r="E271" s="32"/>
      <c r="F271" s="34"/>
      <c r="G271" s="26"/>
    </row>
    <row r="272" spans="1:7">
      <c r="A272" s="36"/>
      <c r="B272" s="36"/>
      <c r="C272" s="35"/>
      <c r="D272" s="36"/>
      <c r="E272" s="36"/>
      <c r="F272" s="37"/>
      <c r="G272" s="26"/>
    </row>
    <row r="273" spans="1:7">
      <c r="A273" s="29"/>
      <c r="B273" s="38"/>
      <c r="C273" s="29"/>
      <c r="D273" s="39"/>
      <c r="E273" s="29"/>
      <c r="F273" s="40"/>
      <c r="G273" s="26"/>
    </row>
    <row r="274" spans="1:7">
      <c r="A274" s="36"/>
      <c r="B274" s="36"/>
      <c r="C274" s="36"/>
      <c r="D274" s="36"/>
      <c r="E274" s="36"/>
      <c r="F274" s="37"/>
      <c r="G274" s="26"/>
    </row>
    <row r="275" ht="15.75" spans="1:7">
      <c r="A275" s="29"/>
      <c r="B275" s="41"/>
      <c r="C275" s="29"/>
      <c r="D275" s="42"/>
      <c r="E275" s="29"/>
      <c r="F275" s="43"/>
      <c r="G275" s="26"/>
    </row>
    <row r="276" spans="1:7">
      <c r="A276" s="27"/>
      <c r="B276" s="27"/>
      <c r="C276" s="27"/>
      <c r="D276" s="27"/>
      <c r="E276" s="27"/>
      <c r="F276" s="28"/>
      <c r="G276" s="26"/>
    </row>
    <row r="277" spans="1:7">
      <c r="A277" s="29"/>
      <c r="B277" s="41"/>
      <c r="C277" s="29"/>
      <c r="D277" s="41"/>
      <c r="E277" s="29"/>
      <c r="F277" s="44"/>
      <c r="G277" s="26"/>
    </row>
    <row r="278" spans="1:7">
      <c r="A278" s="27"/>
      <c r="B278" s="27"/>
      <c r="C278" s="27"/>
      <c r="D278" s="27"/>
      <c r="E278" s="27"/>
      <c r="F278" s="28"/>
      <c r="G278" s="26"/>
    </row>
    <row r="279" ht="15.75" spans="1:7">
      <c r="A279" s="29"/>
      <c r="B279" s="42"/>
      <c r="C279" s="29"/>
      <c r="D279" s="45"/>
      <c r="E279" s="29"/>
      <c r="F279" s="46"/>
      <c r="G279" s="26"/>
    </row>
    <row r="280" spans="1:7">
      <c r="A280" s="27"/>
      <c r="B280" s="27"/>
      <c r="C280" s="27"/>
      <c r="D280" s="27"/>
      <c r="E280" s="27"/>
      <c r="F280" s="28"/>
      <c r="G280" s="26"/>
    </row>
    <row r="281" ht="15.75" spans="1:7">
      <c r="A281" s="29"/>
      <c r="B281" s="47"/>
      <c r="C281" s="29"/>
      <c r="D281" s="42"/>
      <c r="E281" s="29"/>
      <c r="F281" s="31"/>
      <c r="G281" s="26"/>
    </row>
    <row r="282" spans="1:7">
      <c r="A282" s="27"/>
      <c r="B282" s="27"/>
      <c r="C282" s="27"/>
      <c r="D282" s="27"/>
      <c r="E282" s="27"/>
      <c r="F282" s="28"/>
      <c r="G282" s="26"/>
    </row>
    <row r="283" ht="15.75" spans="1:7">
      <c r="A283" s="29"/>
      <c r="B283" s="42"/>
      <c r="C283" s="29"/>
      <c r="D283" s="29"/>
      <c r="E283" s="29"/>
      <c r="F283" s="48"/>
      <c r="G283" s="26"/>
    </row>
    <row r="284" spans="1:7">
      <c r="A284" s="27"/>
      <c r="B284" s="27"/>
      <c r="C284" s="27"/>
      <c r="D284" s="27"/>
      <c r="E284" s="27"/>
      <c r="F284" s="28"/>
      <c r="G284" s="26"/>
    </row>
    <row r="285" ht="15.75" spans="1:7">
      <c r="A285" s="29"/>
      <c r="B285" s="42"/>
      <c r="C285" s="29"/>
      <c r="D285" s="29"/>
      <c r="E285" s="42"/>
      <c r="F285" s="31"/>
      <c r="G285" s="26"/>
    </row>
    <row r="286" spans="1:7">
      <c r="A286" s="36"/>
      <c r="B286" s="36"/>
      <c r="C286" s="36"/>
      <c r="D286" s="36"/>
      <c r="E286" s="36"/>
      <c r="F286" s="37"/>
      <c r="G286" s="26"/>
    </row>
    <row r="287" ht="15.75" spans="1:7">
      <c r="A287" s="49"/>
      <c r="B287" s="31"/>
      <c r="C287" s="31"/>
      <c r="D287" s="31"/>
      <c r="E287" s="31"/>
      <c r="F287" s="31"/>
      <c r="G287" s="26"/>
    </row>
    <row r="288" spans="1:7">
      <c r="A288" s="37"/>
      <c r="B288" s="37"/>
      <c r="C288" s="37"/>
      <c r="D288" s="37"/>
      <c r="E288" s="37"/>
      <c r="F288" s="37"/>
      <c r="G288" s="26"/>
    </row>
    <row r="289" ht="15.75" spans="1:7">
      <c r="A289" s="29"/>
      <c r="B289" s="42"/>
      <c r="C289" s="29"/>
      <c r="D289" s="39"/>
      <c r="E289" s="29"/>
      <c r="F289" s="31"/>
      <c r="G289" s="26"/>
    </row>
    <row r="290" spans="1:7">
      <c r="A290" s="50"/>
      <c r="B290" s="51"/>
      <c r="C290" s="50"/>
      <c r="D290" s="51"/>
      <c r="E290" s="50"/>
      <c r="F290" s="52"/>
      <c r="G290" s="26"/>
    </row>
    <row r="291" ht="15.75" customHeight="1" spans="1:7">
      <c r="A291" s="29"/>
      <c r="B291" s="24"/>
      <c r="C291" s="24"/>
      <c r="D291" s="31"/>
      <c r="E291" s="31"/>
      <c r="F291" s="31"/>
      <c r="G291" s="26"/>
    </row>
    <row r="292" spans="1:7">
      <c r="A292" s="27"/>
      <c r="B292" s="28"/>
      <c r="C292" s="28"/>
      <c r="D292" s="28"/>
      <c r="E292" s="28"/>
      <c r="F292" s="28"/>
      <c r="G292" s="26"/>
    </row>
    <row r="293" ht="27" customHeight="1" spans="1:7">
      <c r="A293" s="29"/>
      <c r="B293" s="29"/>
      <c r="C293" s="29"/>
      <c r="D293" s="30"/>
      <c r="E293" s="30"/>
      <c r="F293" s="31"/>
      <c r="G293" s="26"/>
    </row>
    <row r="294" spans="1:7">
      <c r="A294" s="27"/>
      <c r="B294" s="27"/>
      <c r="C294" s="27"/>
      <c r="D294" s="28"/>
      <c r="E294" s="28"/>
      <c r="F294" s="28"/>
      <c r="G294" s="26"/>
    </row>
    <row r="295" ht="27" customHeight="1" spans="1:12">
      <c r="A295" s="29"/>
      <c r="B295" s="30"/>
      <c r="C295" s="30"/>
      <c r="D295" s="30"/>
      <c r="E295" s="30"/>
      <c r="F295" s="31"/>
      <c r="G295" s="26"/>
      <c r="L295" s="19">
        <f>INDEX(源!L:L,29*ROW(源!L293)+5)</f>
        <v>0</v>
      </c>
    </row>
    <row r="296" spans="1:7">
      <c r="A296" s="27"/>
      <c r="B296" s="28"/>
      <c r="C296" s="28"/>
      <c r="D296" s="28"/>
      <c r="E296" s="28"/>
      <c r="F296" s="28"/>
      <c r="G296" s="26"/>
    </row>
    <row r="297" ht="15.75" spans="1:7">
      <c r="A297" s="29"/>
      <c r="B297" s="29"/>
      <c r="C297" s="29"/>
      <c r="D297" s="40"/>
      <c r="E297" s="31"/>
      <c r="F297" s="31"/>
      <c r="G297" s="26"/>
    </row>
    <row r="298" spans="1:7">
      <c r="A298" s="27"/>
      <c r="B298" s="27"/>
      <c r="C298" s="27"/>
      <c r="D298" s="28"/>
      <c r="E298" s="28"/>
      <c r="F298" s="28"/>
      <c r="G298" s="26"/>
    </row>
    <row r="299" ht="27" customHeight="1" spans="1:7">
      <c r="A299" s="29"/>
      <c r="B299" s="32"/>
      <c r="C299" s="29"/>
      <c r="D299" s="33"/>
      <c r="E299" s="32"/>
      <c r="F299" s="34"/>
      <c r="G299" s="26"/>
    </row>
    <row r="300" ht="16.5" customHeight="1" spans="1:7">
      <c r="A300" s="29"/>
      <c r="B300" s="32"/>
      <c r="C300" s="35"/>
      <c r="D300" s="33"/>
      <c r="E300" s="32"/>
      <c r="F300" s="34"/>
      <c r="G300" s="26"/>
    </row>
    <row r="301" spans="1:7">
      <c r="A301" s="36"/>
      <c r="B301" s="36"/>
      <c r="C301" s="35"/>
      <c r="D301" s="36"/>
      <c r="E301" s="36"/>
      <c r="F301" s="37"/>
      <c r="G301" s="26"/>
    </row>
    <row r="302" spans="1:7">
      <c r="A302" s="29"/>
      <c r="B302" s="38"/>
      <c r="C302" s="29"/>
      <c r="D302" s="39"/>
      <c r="E302" s="29"/>
      <c r="F302" s="40"/>
      <c r="G302" s="26"/>
    </row>
    <row r="303" spans="1:7">
      <c r="A303" s="36"/>
      <c r="B303" s="36"/>
      <c r="C303" s="36"/>
      <c r="D303" s="36"/>
      <c r="E303" s="36"/>
      <c r="F303" s="37"/>
      <c r="G303" s="26"/>
    </row>
    <row r="304" ht="15.75" spans="1:7">
      <c r="A304" s="29"/>
      <c r="B304" s="41"/>
      <c r="C304" s="29"/>
      <c r="D304" s="42"/>
      <c r="E304" s="29"/>
      <c r="F304" s="43"/>
      <c r="G304" s="26"/>
    </row>
    <row r="305" spans="1:7">
      <c r="A305" s="27"/>
      <c r="B305" s="27"/>
      <c r="C305" s="27"/>
      <c r="D305" s="27"/>
      <c r="E305" s="27"/>
      <c r="F305" s="28"/>
      <c r="G305" s="26"/>
    </row>
    <row r="306" spans="1:7">
      <c r="A306" s="29"/>
      <c r="B306" s="41"/>
      <c r="C306" s="29"/>
      <c r="D306" s="41"/>
      <c r="E306" s="29"/>
      <c r="F306" s="44"/>
      <c r="G306" s="26"/>
    </row>
    <row r="307" spans="1:7">
      <c r="A307" s="27"/>
      <c r="B307" s="27"/>
      <c r="C307" s="27"/>
      <c r="D307" s="27"/>
      <c r="E307" s="27"/>
      <c r="F307" s="28"/>
      <c r="G307" s="26"/>
    </row>
    <row r="308" ht="15.75" spans="1:7">
      <c r="A308" s="29"/>
      <c r="B308" s="42"/>
      <c r="C308" s="29"/>
      <c r="D308" s="45"/>
      <c r="E308" s="29"/>
      <c r="F308" s="46"/>
      <c r="G308" s="26"/>
    </row>
    <row r="309" spans="1:7">
      <c r="A309" s="27"/>
      <c r="B309" s="27"/>
      <c r="C309" s="27"/>
      <c r="D309" s="27"/>
      <c r="E309" s="27"/>
      <c r="F309" s="28"/>
      <c r="G309" s="26"/>
    </row>
    <row r="310" ht="15.75" spans="1:7">
      <c r="A310" s="29"/>
      <c r="B310" s="47"/>
      <c r="C310" s="29"/>
      <c r="D310" s="42"/>
      <c r="E310" s="29"/>
      <c r="F310" s="31"/>
      <c r="G310" s="26"/>
    </row>
    <row r="311" spans="1:7">
      <c r="A311" s="27"/>
      <c r="B311" s="27"/>
      <c r="C311" s="27"/>
      <c r="D311" s="27"/>
      <c r="E311" s="27"/>
      <c r="F311" s="28"/>
      <c r="G311" s="26"/>
    </row>
    <row r="312" ht="15.75" spans="1:7">
      <c r="A312" s="29"/>
      <c r="B312" s="42"/>
      <c r="C312" s="29"/>
      <c r="D312" s="29"/>
      <c r="E312" s="29"/>
      <c r="F312" s="48"/>
      <c r="G312" s="26"/>
    </row>
    <row r="313" spans="1:7">
      <c r="A313" s="27"/>
      <c r="B313" s="27"/>
      <c r="C313" s="27"/>
      <c r="D313" s="27"/>
      <c r="E313" s="27"/>
      <c r="F313" s="28"/>
      <c r="G313" s="26"/>
    </row>
    <row r="314" ht="15.75" spans="1:7">
      <c r="A314" s="29"/>
      <c r="B314" s="42"/>
      <c r="C314" s="29"/>
      <c r="D314" s="29"/>
      <c r="E314" s="42"/>
      <c r="F314" s="31"/>
      <c r="G314" s="26"/>
    </row>
    <row r="315" spans="1:7">
      <c r="A315" s="36"/>
      <c r="B315" s="36"/>
      <c r="C315" s="36"/>
      <c r="D315" s="36"/>
      <c r="E315" s="36"/>
      <c r="F315" s="37"/>
      <c r="G315" s="26"/>
    </row>
    <row r="316" ht="15.75" spans="1:7">
      <c r="A316" s="49"/>
      <c r="B316" s="31"/>
      <c r="C316" s="31"/>
      <c r="D316" s="31"/>
      <c r="E316" s="31"/>
      <c r="F316" s="31"/>
      <c r="G316" s="26"/>
    </row>
    <row r="317" spans="1:7">
      <c r="A317" s="37"/>
      <c r="B317" s="37"/>
      <c r="C317" s="37"/>
      <c r="D317" s="37"/>
      <c r="E317" s="37"/>
      <c r="F317" s="37"/>
      <c r="G317" s="26"/>
    </row>
    <row r="318" ht="15.75" spans="1:7">
      <c r="A318" s="29"/>
      <c r="B318" s="42"/>
      <c r="C318" s="29"/>
      <c r="D318" s="39"/>
      <c r="E318" s="29"/>
      <c r="F318" s="31"/>
      <c r="G318" s="26"/>
    </row>
    <row r="319" spans="1:7">
      <c r="A319" s="50"/>
      <c r="B319" s="51"/>
      <c r="C319" s="50"/>
      <c r="D319" s="51"/>
      <c r="E319" s="50"/>
      <c r="F319" s="52"/>
      <c r="G319" s="26"/>
    </row>
    <row r="320" ht="15.75" customHeight="1" spans="1:7">
      <c r="A320" s="29"/>
      <c r="B320" s="24"/>
      <c r="C320" s="24"/>
      <c r="D320" s="31"/>
      <c r="E320" s="31"/>
      <c r="F320" s="31"/>
      <c r="G320" s="26"/>
    </row>
    <row r="321" spans="1:7">
      <c r="A321" s="27"/>
      <c r="B321" s="28"/>
      <c r="C321" s="28"/>
      <c r="D321" s="28"/>
      <c r="E321" s="28"/>
      <c r="F321" s="28"/>
      <c r="G321" s="26"/>
    </row>
    <row r="322" ht="27" customHeight="1" spans="1:7">
      <c r="A322" s="29"/>
      <c r="B322" s="29"/>
      <c r="C322" s="29"/>
      <c r="D322" s="40"/>
      <c r="E322" s="31"/>
      <c r="F322" s="31"/>
      <c r="G322" s="26"/>
    </row>
    <row r="323" spans="1:7">
      <c r="A323" s="27"/>
      <c r="B323" s="27"/>
      <c r="C323" s="27"/>
      <c r="D323" s="28"/>
      <c r="E323" s="28"/>
      <c r="F323" s="28"/>
      <c r="G323" s="26"/>
    </row>
    <row r="324" ht="27" customHeight="1" spans="1:7">
      <c r="A324" s="29"/>
      <c r="B324" s="30"/>
      <c r="C324" s="30"/>
      <c r="D324" s="30"/>
      <c r="E324" s="31"/>
      <c r="F324" s="31"/>
      <c r="G324" s="26"/>
    </row>
    <row r="325" spans="1:7">
      <c r="A325" s="27"/>
      <c r="B325" s="28"/>
      <c r="C325" s="28"/>
      <c r="D325" s="28"/>
      <c r="E325" s="28"/>
      <c r="F325" s="28"/>
      <c r="G325" s="26"/>
    </row>
    <row r="326" ht="15.75" customHeight="1" spans="1:7">
      <c r="A326" s="29"/>
      <c r="B326" s="29"/>
      <c r="C326" s="29"/>
      <c r="D326" s="30"/>
      <c r="E326" s="30"/>
      <c r="F326" s="31"/>
      <c r="G326" s="26"/>
    </row>
    <row r="327" spans="1:7">
      <c r="A327" s="27"/>
      <c r="B327" s="27"/>
      <c r="C327" s="27"/>
      <c r="D327" s="28"/>
      <c r="E327" s="28"/>
      <c r="F327" s="28"/>
      <c r="G327" s="26"/>
    </row>
    <row r="328" ht="27" customHeight="1" spans="1:7">
      <c r="A328" s="29"/>
      <c r="B328" s="32"/>
      <c r="C328" s="29"/>
      <c r="D328" s="33"/>
      <c r="E328" s="32"/>
      <c r="F328" s="34"/>
      <c r="G328" s="26"/>
    </row>
    <row r="329" ht="16.5" customHeight="1" spans="1:7">
      <c r="A329" s="29"/>
      <c r="B329" s="32"/>
      <c r="C329" s="35"/>
      <c r="D329" s="33"/>
      <c r="E329" s="32"/>
      <c r="F329" s="34"/>
      <c r="G329" s="26"/>
    </row>
    <row r="330" spans="1:7">
      <c r="A330" s="36"/>
      <c r="B330" s="36"/>
      <c r="C330" s="35"/>
      <c r="D330" s="36"/>
      <c r="E330" s="36"/>
      <c r="F330" s="37"/>
      <c r="G330" s="26"/>
    </row>
    <row r="331" spans="1:7">
      <c r="A331" s="29"/>
      <c r="B331" s="38"/>
      <c r="C331" s="29"/>
      <c r="D331" s="39"/>
      <c r="E331" s="29"/>
      <c r="F331" s="40"/>
      <c r="G331" s="26"/>
    </row>
    <row r="332" spans="1:7">
      <c r="A332" s="36"/>
      <c r="B332" s="36"/>
      <c r="C332" s="36"/>
      <c r="D332" s="36"/>
      <c r="E332" s="36"/>
      <c r="F332" s="37"/>
      <c r="G332" s="26"/>
    </row>
    <row r="333" ht="15.75" spans="1:7">
      <c r="A333" s="29"/>
      <c r="B333" s="41"/>
      <c r="C333" s="29"/>
      <c r="D333" s="42"/>
      <c r="E333" s="29"/>
      <c r="F333" s="43"/>
      <c r="G333" s="26"/>
    </row>
    <row r="334" spans="1:7">
      <c r="A334" s="27"/>
      <c r="B334" s="27"/>
      <c r="C334" s="27"/>
      <c r="D334" s="27"/>
      <c r="E334" s="27"/>
      <c r="F334" s="28"/>
      <c r="G334" s="26"/>
    </row>
    <row r="335" spans="1:7">
      <c r="A335" s="29"/>
      <c r="B335" s="41"/>
      <c r="C335" s="29"/>
      <c r="D335" s="41"/>
      <c r="E335" s="29"/>
      <c r="F335" s="44"/>
      <c r="G335" s="26"/>
    </row>
    <row r="336" spans="1:7">
      <c r="A336" s="27"/>
      <c r="B336" s="27"/>
      <c r="C336" s="27"/>
      <c r="D336" s="27"/>
      <c r="E336" s="27"/>
      <c r="F336" s="28"/>
      <c r="G336" s="26"/>
    </row>
    <row r="337" ht="15.75" spans="1:7">
      <c r="A337" s="29"/>
      <c r="B337" s="42"/>
      <c r="C337" s="29"/>
      <c r="D337" s="45"/>
      <c r="E337" s="29"/>
      <c r="F337" s="46"/>
      <c r="G337" s="26"/>
    </row>
    <row r="338" spans="1:7">
      <c r="A338" s="27"/>
      <c r="B338" s="27"/>
      <c r="C338" s="27"/>
      <c r="D338" s="27"/>
      <c r="E338" s="27"/>
      <c r="F338" s="28"/>
      <c r="G338" s="26"/>
    </row>
    <row r="339" ht="15.75" spans="1:7">
      <c r="A339" s="29"/>
      <c r="B339" s="47"/>
      <c r="C339" s="29"/>
      <c r="D339" s="42"/>
      <c r="E339" s="29"/>
      <c r="F339" s="31"/>
      <c r="G339" s="26"/>
    </row>
    <row r="340" spans="1:7">
      <c r="A340" s="27"/>
      <c r="B340" s="27"/>
      <c r="C340" s="27"/>
      <c r="D340" s="27"/>
      <c r="E340" s="27"/>
      <c r="F340" s="28"/>
      <c r="G340" s="26"/>
    </row>
    <row r="341" ht="15.75" spans="1:7">
      <c r="A341" s="29"/>
      <c r="B341" s="42"/>
      <c r="C341" s="29"/>
      <c r="D341" s="29"/>
      <c r="E341" s="29"/>
      <c r="F341" s="48"/>
      <c r="G341" s="26"/>
    </row>
    <row r="342" spans="1:7">
      <c r="A342" s="27"/>
      <c r="B342" s="27"/>
      <c r="C342" s="27"/>
      <c r="D342" s="27"/>
      <c r="E342" s="27"/>
      <c r="F342" s="28"/>
      <c r="G342" s="26"/>
    </row>
    <row r="343" ht="15.75" spans="1:7">
      <c r="A343" s="29"/>
      <c r="B343" s="42"/>
      <c r="C343" s="29"/>
      <c r="D343" s="29"/>
      <c r="E343" s="42"/>
      <c r="F343" s="31"/>
      <c r="G343" s="26"/>
    </row>
    <row r="344" spans="1:7">
      <c r="A344" s="36"/>
      <c r="B344" s="36"/>
      <c r="C344" s="36"/>
      <c r="D344" s="36"/>
      <c r="E344" s="36"/>
      <c r="F344" s="37"/>
      <c r="G344" s="26"/>
    </row>
    <row r="345" ht="15.75" spans="1:7">
      <c r="A345" s="49"/>
      <c r="B345" s="31"/>
      <c r="C345" s="31"/>
      <c r="D345" s="31"/>
      <c r="E345" s="31"/>
      <c r="F345" s="31"/>
      <c r="G345" s="26"/>
    </row>
    <row r="346" spans="1:7">
      <c r="A346" s="37"/>
      <c r="B346" s="37"/>
      <c r="C346" s="37"/>
      <c r="D346" s="37"/>
      <c r="E346" s="37"/>
      <c r="F346" s="37"/>
      <c r="G346" s="26"/>
    </row>
    <row r="347" ht="15.75" spans="1:7">
      <c r="A347" s="29"/>
      <c r="B347" s="42"/>
      <c r="C347" s="29"/>
      <c r="D347" s="39"/>
      <c r="E347" s="29"/>
      <c r="F347" s="31"/>
      <c r="G347" s="26"/>
    </row>
    <row r="348" spans="1:7">
      <c r="A348" s="50"/>
      <c r="B348" s="51"/>
      <c r="C348" s="50"/>
      <c r="D348" s="51"/>
      <c r="E348" s="50"/>
      <c r="F348" s="52"/>
      <c r="G348" s="26"/>
    </row>
    <row r="349" ht="25.5" customHeight="1" spans="1:7">
      <c r="A349" s="29"/>
      <c r="B349" s="24"/>
      <c r="C349" s="24"/>
      <c r="D349" s="31"/>
      <c r="E349" s="31"/>
      <c r="F349" s="31"/>
      <c r="G349" s="26"/>
    </row>
    <row r="350" spans="1:7">
      <c r="A350" s="27"/>
      <c r="B350" s="28"/>
      <c r="C350" s="28"/>
      <c r="D350" s="28"/>
      <c r="E350" s="28"/>
      <c r="F350" s="28"/>
      <c r="G350" s="26"/>
    </row>
    <row r="351" ht="27" customHeight="1" spans="1:7">
      <c r="A351" s="29"/>
      <c r="B351" s="29"/>
      <c r="C351" s="29"/>
      <c r="D351" s="30"/>
      <c r="E351" s="30"/>
      <c r="F351" s="30"/>
      <c r="G351" s="26"/>
    </row>
    <row r="352" spans="1:7">
      <c r="A352" s="27"/>
      <c r="B352" s="27"/>
      <c r="C352" s="27"/>
      <c r="D352" s="28"/>
      <c r="E352" s="28"/>
      <c r="F352" s="28"/>
      <c r="G352" s="26"/>
    </row>
    <row r="353" ht="27" customHeight="1" spans="1:7">
      <c r="A353" s="29"/>
      <c r="B353" s="30"/>
      <c r="C353" s="30"/>
      <c r="D353" s="30"/>
      <c r="E353" s="30"/>
      <c r="F353" s="31"/>
      <c r="G353" s="26"/>
    </row>
    <row r="354" spans="1:7">
      <c r="A354" s="27"/>
      <c r="B354" s="28"/>
      <c r="C354" s="28"/>
      <c r="D354" s="28"/>
      <c r="E354" s="28"/>
      <c r="F354" s="28"/>
      <c r="G354" s="26"/>
    </row>
    <row r="355" ht="15.75" customHeight="1" spans="1:7">
      <c r="A355" s="29"/>
      <c r="B355" s="29"/>
      <c r="C355" s="29"/>
      <c r="D355" s="30"/>
      <c r="E355" s="30"/>
      <c r="F355" s="31"/>
      <c r="G355" s="26"/>
    </row>
    <row r="356" spans="1:7">
      <c r="A356" s="27"/>
      <c r="B356" s="27"/>
      <c r="C356" s="27"/>
      <c r="D356" s="28"/>
      <c r="E356" s="28"/>
      <c r="F356" s="28"/>
      <c r="G356" s="26"/>
    </row>
    <row r="357" ht="27" customHeight="1" spans="1:7">
      <c r="A357" s="29"/>
      <c r="B357" s="32"/>
      <c r="C357" s="29"/>
      <c r="D357" s="33"/>
      <c r="E357" s="32"/>
      <c r="F357" s="34"/>
      <c r="G357" s="26"/>
    </row>
    <row r="358" ht="16.5" customHeight="1" spans="1:7">
      <c r="A358" s="29"/>
      <c r="B358" s="32"/>
      <c r="C358" s="35"/>
      <c r="D358" s="33"/>
      <c r="E358" s="32"/>
      <c r="F358" s="34"/>
      <c r="G358" s="26"/>
    </row>
    <row r="359" spans="1:7">
      <c r="A359" s="36"/>
      <c r="B359" s="36"/>
      <c r="C359" s="35"/>
      <c r="D359" s="36"/>
      <c r="E359" s="36"/>
      <c r="F359" s="37"/>
      <c r="G359" s="26"/>
    </row>
    <row r="360" spans="1:7">
      <c r="A360" s="29"/>
      <c r="B360" s="38"/>
      <c r="C360" s="29"/>
      <c r="D360" s="39"/>
      <c r="E360" s="29"/>
      <c r="F360" s="40"/>
      <c r="G360" s="26"/>
    </row>
    <row r="361" spans="1:7">
      <c r="A361" s="36"/>
      <c r="B361" s="36"/>
      <c r="C361" s="36"/>
      <c r="D361" s="36"/>
      <c r="E361" s="36"/>
      <c r="F361" s="37"/>
      <c r="G361" s="26"/>
    </row>
    <row r="362" ht="15.75" spans="1:7">
      <c r="A362" s="29"/>
      <c r="B362" s="41"/>
      <c r="C362" s="29"/>
      <c r="D362" s="42"/>
      <c r="E362" s="29"/>
      <c r="F362" s="43"/>
      <c r="G362" s="26"/>
    </row>
    <row r="363" spans="1:7">
      <c r="A363" s="27"/>
      <c r="B363" s="27"/>
      <c r="C363" s="27"/>
      <c r="D363" s="27"/>
      <c r="E363" s="27"/>
      <c r="F363" s="28"/>
      <c r="G363" s="26"/>
    </row>
    <row r="364" spans="1:7">
      <c r="A364" s="29"/>
      <c r="B364" s="41"/>
      <c r="C364" s="29"/>
      <c r="D364" s="41"/>
      <c r="E364" s="29"/>
      <c r="F364" s="44"/>
      <c r="G364" s="26"/>
    </row>
    <row r="365" spans="1:7">
      <c r="A365" s="27"/>
      <c r="B365" s="27"/>
      <c r="C365" s="27"/>
      <c r="D365" s="27"/>
      <c r="E365" s="27"/>
      <c r="F365" s="28"/>
      <c r="G365" s="26"/>
    </row>
    <row r="366" ht="15.75" spans="1:7">
      <c r="A366" s="29"/>
      <c r="B366" s="42"/>
      <c r="C366" s="29"/>
      <c r="D366" s="45"/>
      <c r="E366" s="29"/>
      <c r="F366" s="46"/>
      <c r="G366" s="26"/>
    </row>
    <row r="367" spans="1:7">
      <c r="A367" s="27"/>
      <c r="B367" s="27"/>
      <c r="C367" s="27"/>
      <c r="D367" s="27"/>
      <c r="E367" s="27"/>
      <c r="F367" s="28"/>
      <c r="G367" s="26"/>
    </row>
    <row r="368" ht="15.75" spans="1:7">
      <c r="A368" s="29"/>
      <c r="B368" s="47"/>
      <c r="C368" s="29"/>
      <c r="D368" s="42"/>
      <c r="E368" s="29"/>
      <c r="F368" s="31"/>
      <c r="G368" s="26"/>
    </row>
    <row r="369" spans="1:7">
      <c r="A369" s="27"/>
      <c r="B369" s="27"/>
      <c r="C369" s="27"/>
      <c r="D369" s="27"/>
      <c r="E369" s="27"/>
      <c r="F369" s="28"/>
      <c r="G369" s="26"/>
    </row>
    <row r="370" ht="15.75" spans="1:7">
      <c r="A370" s="29"/>
      <c r="B370" s="42"/>
      <c r="C370" s="29"/>
      <c r="D370" s="29"/>
      <c r="E370" s="29"/>
      <c r="F370" s="48"/>
      <c r="G370" s="26"/>
    </row>
    <row r="371" spans="1:7">
      <c r="A371" s="27"/>
      <c r="B371" s="27"/>
      <c r="C371" s="27"/>
      <c r="D371" s="27"/>
      <c r="E371" s="27"/>
      <c r="F371" s="28"/>
      <c r="G371" s="26"/>
    </row>
    <row r="372" ht="15.75" spans="1:7">
      <c r="A372" s="29"/>
      <c r="B372" s="42"/>
      <c r="C372" s="29"/>
      <c r="D372" s="29"/>
      <c r="E372" s="42"/>
      <c r="F372" s="31"/>
      <c r="G372" s="26"/>
    </row>
    <row r="373" spans="1:7">
      <c r="A373" s="36"/>
      <c r="B373" s="36"/>
      <c r="C373" s="36"/>
      <c r="D373" s="36"/>
      <c r="E373" s="36"/>
      <c r="F373" s="37"/>
      <c r="G373" s="26"/>
    </row>
    <row r="374" ht="15.75" spans="1:7">
      <c r="A374" s="49"/>
      <c r="B374" s="31"/>
      <c r="C374" s="31"/>
      <c r="D374" s="31"/>
      <c r="E374" s="31"/>
      <c r="F374" s="31"/>
      <c r="G374" s="26"/>
    </row>
    <row r="375" spans="1:7">
      <c r="A375" s="37"/>
      <c r="B375" s="37"/>
      <c r="C375" s="37"/>
      <c r="D375" s="37"/>
      <c r="E375" s="37"/>
      <c r="F375" s="37"/>
      <c r="G375" s="26"/>
    </row>
    <row r="376" ht="15.75" spans="1:7">
      <c r="A376" s="29"/>
      <c r="B376" s="42"/>
      <c r="C376" s="29"/>
      <c r="D376" s="39"/>
      <c r="E376" s="29"/>
      <c r="F376" s="31"/>
      <c r="G376" s="26"/>
    </row>
    <row r="377" spans="1:7">
      <c r="A377" s="50"/>
      <c r="B377" s="51"/>
      <c r="C377" s="50"/>
      <c r="D377" s="51"/>
      <c r="E377" s="50"/>
      <c r="F377" s="52"/>
      <c r="G377" s="26"/>
    </row>
    <row r="378" ht="25.5" customHeight="1" spans="1:7">
      <c r="A378" s="29"/>
      <c r="B378" s="24"/>
      <c r="C378" s="24"/>
      <c r="D378" s="31"/>
      <c r="E378" s="31"/>
      <c r="F378" s="31"/>
      <c r="G378" s="26"/>
    </row>
    <row r="379" spans="1:7">
      <c r="A379" s="27"/>
      <c r="B379" s="28"/>
      <c r="C379" s="28"/>
      <c r="D379" s="28"/>
      <c r="E379" s="28"/>
      <c r="F379" s="28"/>
      <c r="G379" s="26"/>
    </row>
    <row r="380" ht="27" customHeight="1" spans="1:7">
      <c r="A380" s="29"/>
      <c r="B380" s="29"/>
      <c r="C380" s="29"/>
      <c r="D380" s="30"/>
      <c r="E380" s="30"/>
      <c r="F380" s="30"/>
      <c r="G380" s="26"/>
    </row>
    <row r="381" spans="1:7">
      <c r="A381" s="27"/>
      <c r="B381" s="27"/>
      <c r="C381" s="27"/>
      <c r="D381" s="28"/>
      <c r="E381" s="28"/>
      <c r="F381" s="28"/>
      <c r="G381" s="26"/>
    </row>
    <row r="382" ht="27" customHeight="1" spans="1:7">
      <c r="A382" s="29"/>
      <c r="B382" s="30"/>
      <c r="C382" s="30"/>
      <c r="D382" s="30"/>
      <c r="E382" s="31"/>
      <c r="F382" s="31"/>
      <c r="G382" s="26"/>
    </row>
    <row r="383" spans="1:7">
      <c r="A383" s="27"/>
      <c r="B383" s="28"/>
      <c r="C383" s="28"/>
      <c r="D383" s="28"/>
      <c r="E383" s="28"/>
      <c r="F383" s="28"/>
      <c r="G383" s="26"/>
    </row>
    <row r="384" ht="15.75" customHeight="1" spans="1:7">
      <c r="A384" s="29"/>
      <c r="B384" s="29"/>
      <c r="C384" s="29"/>
      <c r="D384" s="40"/>
      <c r="E384" s="31"/>
      <c r="F384" s="31"/>
      <c r="G384" s="26"/>
    </row>
    <row r="385" spans="1:7">
      <c r="A385" s="27"/>
      <c r="B385" s="27"/>
      <c r="C385" s="27"/>
      <c r="D385" s="28"/>
      <c r="E385" s="28"/>
      <c r="F385" s="28"/>
      <c r="G385" s="26"/>
    </row>
    <row r="386" ht="27" customHeight="1" spans="1:7">
      <c r="A386" s="29"/>
      <c r="B386" s="32"/>
      <c r="C386" s="29"/>
      <c r="D386" s="33"/>
      <c r="E386" s="32"/>
      <c r="F386" s="34"/>
      <c r="G386" s="26"/>
    </row>
    <row r="387" ht="16.5" customHeight="1" spans="1:7">
      <c r="A387" s="29"/>
      <c r="B387" s="32"/>
      <c r="C387" s="35"/>
      <c r="D387" s="33"/>
      <c r="E387" s="32"/>
      <c r="F387" s="34"/>
      <c r="G387" s="26"/>
    </row>
    <row r="388" spans="1:7">
      <c r="A388" s="36"/>
      <c r="B388" s="36"/>
      <c r="C388" s="35"/>
      <c r="D388" s="36"/>
      <c r="E388" s="36"/>
      <c r="F388" s="37"/>
      <c r="G388" s="26"/>
    </row>
    <row r="389" spans="1:7">
      <c r="A389" s="29"/>
      <c r="B389" s="38"/>
      <c r="C389" s="29"/>
      <c r="D389" s="39"/>
      <c r="E389" s="29"/>
      <c r="F389" s="40"/>
      <c r="G389" s="26"/>
    </row>
    <row r="390" spans="1:7">
      <c r="A390" s="36"/>
      <c r="B390" s="36"/>
      <c r="C390" s="36"/>
      <c r="D390" s="36"/>
      <c r="E390" s="36"/>
      <c r="F390" s="37"/>
      <c r="G390" s="26"/>
    </row>
    <row r="391" ht="15.75" spans="1:7">
      <c r="A391" s="29"/>
      <c r="B391" s="41"/>
      <c r="C391" s="29"/>
      <c r="D391" s="42"/>
      <c r="E391" s="29"/>
      <c r="F391" s="43"/>
      <c r="G391" s="26"/>
    </row>
    <row r="392" spans="1:7">
      <c r="A392" s="27"/>
      <c r="B392" s="27"/>
      <c r="C392" s="27"/>
      <c r="D392" s="27"/>
      <c r="E392" s="27"/>
      <c r="F392" s="28"/>
      <c r="G392" s="26"/>
    </row>
    <row r="393" spans="1:7">
      <c r="A393" s="29"/>
      <c r="B393" s="41"/>
      <c r="C393" s="29"/>
      <c r="D393" s="41"/>
      <c r="E393" s="29"/>
      <c r="F393" s="44"/>
      <c r="G393" s="26"/>
    </row>
    <row r="394" spans="1:7">
      <c r="A394" s="27"/>
      <c r="B394" s="27"/>
      <c r="C394" s="27"/>
      <c r="D394" s="27"/>
      <c r="E394" s="27"/>
      <c r="F394" s="28"/>
      <c r="G394" s="26"/>
    </row>
    <row r="395" ht="15.75" spans="1:7">
      <c r="A395" s="29"/>
      <c r="B395" s="42"/>
      <c r="C395" s="29"/>
      <c r="D395" s="45"/>
      <c r="E395" s="29"/>
      <c r="F395" s="46"/>
      <c r="G395" s="26"/>
    </row>
    <row r="396" spans="1:10">
      <c r="A396" s="27"/>
      <c r="B396" s="27"/>
      <c r="C396" s="27"/>
      <c r="D396" s="27"/>
      <c r="E396" s="27"/>
      <c r="F396" s="28"/>
      <c r="G396" s="26"/>
      <c r="J396" t="s">
        <v>2</v>
      </c>
    </row>
    <row r="397" ht="15.75" spans="1:7">
      <c r="A397" s="29"/>
      <c r="B397" s="47"/>
      <c r="C397" s="29"/>
      <c r="D397" s="42"/>
      <c r="E397" s="29"/>
      <c r="F397" s="31"/>
      <c r="G397" s="26"/>
    </row>
    <row r="398" spans="1:7">
      <c r="A398" s="27"/>
      <c r="B398" s="27"/>
      <c r="C398" s="27"/>
      <c r="D398" s="27"/>
      <c r="E398" s="27"/>
      <c r="F398" s="28"/>
      <c r="G398" s="26"/>
    </row>
    <row r="399" ht="15.75" spans="1:7">
      <c r="A399" s="29"/>
      <c r="B399" s="42"/>
      <c r="C399" s="29"/>
      <c r="D399" s="29"/>
      <c r="E399" s="29"/>
      <c r="F399" s="48"/>
      <c r="G399" s="26"/>
    </row>
    <row r="400" spans="1:7">
      <c r="A400" s="27"/>
      <c r="B400" s="27"/>
      <c r="C400" s="27"/>
      <c r="D400" s="27"/>
      <c r="E400" s="27"/>
      <c r="F400" s="28"/>
      <c r="G400" s="26"/>
    </row>
    <row r="401" ht="15.75" spans="1:7">
      <c r="A401" s="29"/>
      <c r="B401" s="42"/>
      <c r="C401" s="29"/>
      <c r="D401" s="29"/>
      <c r="E401" s="42"/>
      <c r="F401" s="31"/>
      <c r="G401" s="26"/>
    </row>
    <row r="402" spans="1:7">
      <c r="A402" s="36"/>
      <c r="B402" s="36"/>
      <c r="C402" s="36"/>
      <c r="D402" s="36"/>
      <c r="E402" s="36"/>
      <c r="F402" s="37"/>
      <c r="G402" s="26"/>
    </row>
    <row r="403" ht="15.75" spans="1:7">
      <c r="A403" s="49"/>
      <c r="B403" s="31"/>
      <c r="C403" s="31"/>
      <c r="D403" s="31"/>
      <c r="E403" s="31"/>
      <c r="F403" s="31"/>
      <c r="G403" s="26"/>
    </row>
    <row r="404" spans="1:7">
      <c r="A404" s="37"/>
      <c r="B404" s="37"/>
      <c r="C404" s="37"/>
      <c r="D404" s="37"/>
      <c r="E404" s="37"/>
      <c r="F404" s="37"/>
      <c r="G404" s="26"/>
    </row>
    <row r="405" ht="15.75" spans="1:7">
      <c r="A405" s="29"/>
      <c r="B405" s="42"/>
      <c r="C405" s="29"/>
      <c r="D405" s="39"/>
      <c r="E405" s="29"/>
      <c r="F405" s="31"/>
      <c r="G405" s="26"/>
    </row>
    <row r="406" spans="1:7">
      <c r="A406" s="50"/>
      <c r="B406" s="51"/>
      <c r="C406" s="50"/>
      <c r="D406" s="51"/>
      <c r="E406" s="50"/>
      <c r="F406" s="52"/>
      <c r="G406" s="26"/>
    </row>
    <row r="407" ht="25.5" customHeight="1" spans="1:7">
      <c r="A407" s="29"/>
      <c r="B407" s="24"/>
      <c r="C407" s="24"/>
      <c r="D407" s="31"/>
      <c r="E407" s="31"/>
      <c r="F407" s="31"/>
      <c r="G407" s="26"/>
    </row>
    <row r="408" spans="1:7">
      <c r="A408" s="27"/>
      <c r="B408" s="28"/>
      <c r="C408" s="28"/>
      <c r="D408" s="28"/>
      <c r="E408" s="28"/>
      <c r="F408" s="28"/>
      <c r="G408" s="26"/>
    </row>
    <row r="409" ht="27" customHeight="1" spans="1:7">
      <c r="A409" s="29"/>
      <c r="B409" s="29"/>
      <c r="C409" s="29"/>
      <c r="D409" s="30"/>
      <c r="E409" s="30"/>
      <c r="F409" s="30"/>
      <c r="G409" s="26"/>
    </row>
    <row r="410" spans="1:7">
      <c r="A410" s="27"/>
      <c r="B410" s="27"/>
      <c r="C410" s="27"/>
      <c r="D410" s="28"/>
      <c r="E410" s="28"/>
      <c r="F410" s="28"/>
      <c r="G410" s="26"/>
    </row>
    <row r="411" ht="27" customHeight="1" spans="1:7">
      <c r="A411" s="29"/>
      <c r="B411" s="30"/>
      <c r="C411" s="30"/>
      <c r="D411" s="30"/>
      <c r="E411" s="31"/>
      <c r="F411" s="31"/>
      <c r="G411" s="26"/>
    </row>
    <row r="412" spans="1:7">
      <c r="A412" s="27"/>
      <c r="B412" s="28"/>
      <c r="C412" s="28"/>
      <c r="D412" s="28"/>
      <c r="E412" s="28"/>
      <c r="F412" s="28"/>
      <c r="G412" s="26"/>
    </row>
    <row r="413" ht="15.75" customHeight="1" spans="1:7">
      <c r="A413" s="29"/>
      <c r="B413" s="29"/>
      <c r="C413" s="29"/>
      <c r="D413" s="40"/>
      <c r="E413" s="31"/>
      <c r="F413" s="31"/>
      <c r="G413" s="26"/>
    </row>
    <row r="414" spans="1:7">
      <c r="A414" s="27"/>
      <c r="B414" s="27"/>
      <c r="C414" s="27"/>
      <c r="D414" s="28"/>
      <c r="E414" s="28"/>
      <c r="F414" s="28"/>
      <c r="G414" s="26"/>
    </row>
    <row r="415" ht="27" customHeight="1" spans="1:7">
      <c r="A415" s="29"/>
      <c r="B415" s="32"/>
      <c r="C415" s="29"/>
      <c r="D415" s="33"/>
      <c r="E415" s="32"/>
      <c r="F415" s="34"/>
      <c r="G415" s="26"/>
    </row>
    <row r="416" ht="16.5" customHeight="1" spans="1:7">
      <c r="A416" s="29"/>
      <c r="B416" s="32"/>
      <c r="C416" s="35"/>
      <c r="D416" s="33"/>
      <c r="E416" s="32"/>
      <c r="F416" s="34"/>
      <c r="G416" s="26"/>
    </row>
    <row r="417" spans="1:7">
      <c r="A417" s="36"/>
      <c r="B417" s="36"/>
      <c r="C417" s="35"/>
      <c r="D417" s="36"/>
      <c r="E417" s="36"/>
      <c r="F417" s="37"/>
      <c r="G417" s="26"/>
    </row>
    <row r="418" spans="1:7">
      <c r="A418" s="29"/>
      <c r="B418" s="38"/>
      <c r="C418" s="29"/>
      <c r="D418" s="39"/>
      <c r="E418" s="29"/>
      <c r="F418" s="40"/>
      <c r="G418" s="26"/>
    </row>
    <row r="419" spans="1:7">
      <c r="A419" s="36"/>
      <c r="B419" s="36"/>
      <c r="C419" s="36"/>
      <c r="D419" s="36"/>
      <c r="E419" s="36"/>
      <c r="F419" s="37"/>
      <c r="G419" s="26"/>
    </row>
    <row r="420" ht="15.75" spans="1:7">
      <c r="A420" s="29"/>
      <c r="B420" s="41"/>
      <c r="C420" s="29"/>
      <c r="D420" s="42"/>
      <c r="E420" s="29"/>
      <c r="F420" s="43"/>
      <c r="G420" s="26"/>
    </row>
    <row r="421" spans="1:7">
      <c r="A421" s="27"/>
      <c r="B421" s="27"/>
      <c r="C421" s="27"/>
      <c r="D421" s="27"/>
      <c r="E421" s="27"/>
      <c r="F421" s="28"/>
      <c r="G421" s="26"/>
    </row>
    <row r="422" spans="1:7">
      <c r="A422" s="29"/>
      <c r="B422" s="41"/>
      <c r="C422" s="29"/>
      <c r="D422" s="41"/>
      <c r="E422" s="29"/>
      <c r="F422" s="44"/>
      <c r="G422" s="26"/>
    </row>
    <row r="423" spans="1:7">
      <c r="A423" s="27"/>
      <c r="B423" s="27"/>
      <c r="C423" s="27"/>
      <c r="D423" s="27"/>
      <c r="E423" s="27"/>
      <c r="F423" s="28"/>
      <c r="G423" s="26"/>
    </row>
    <row r="424" ht="15.75" spans="1:7">
      <c r="A424" s="29"/>
      <c r="B424" s="42"/>
      <c r="C424" s="29"/>
      <c r="D424" s="45"/>
      <c r="E424" s="29"/>
      <c r="F424" s="46"/>
      <c r="G424" s="26"/>
    </row>
    <row r="425" spans="1:7">
      <c r="A425" s="27"/>
      <c r="B425" s="27"/>
      <c r="C425" s="27"/>
      <c r="D425" s="27"/>
      <c r="E425" s="27"/>
      <c r="F425" s="28"/>
      <c r="G425" s="26"/>
    </row>
    <row r="426" ht="15.75" spans="1:7">
      <c r="A426" s="29"/>
      <c r="B426" s="47"/>
      <c r="C426" s="29"/>
      <c r="D426" s="42"/>
      <c r="E426" s="29"/>
      <c r="F426" s="31"/>
      <c r="G426" s="26"/>
    </row>
    <row r="427" spans="1:7">
      <c r="A427" s="27"/>
      <c r="B427" s="27"/>
      <c r="C427" s="27"/>
      <c r="D427" s="27"/>
      <c r="E427" s="27"/>
      <c r="F427" s="28"/>
      <c r="G427" s="26"/>
    </row>
    <row r="428" ht="15.75" spans="1:7">
      <c r="A428" s="29"/>
      <c r="B428" s="42"/>
      <c r="C428" s="29"/>
      <c r="D428" s="29"/>
      <c r="E428" s="29"/>
      <c r="F428" s="48"/>
      <c r="G428" s="26"/>
    </row>
    <row r="429" spans="1:7">
      <c r="A429" s="27"/>
      <c r="B429" s="27"/>
      <c r="C429" s="27"/>
      <c r="D429" s="27"/>
      <c r="E429" s="27"/>
      <c r="F429" s="28"/>
      <c r="G429" s="26"/>
    </row>
    <row r="430" ht="15.75" spans="1:7">
      <c r="A430" s="29"/>
      <c r="B430" s="42"/>
      <c r="C430" s="29"/>
      <c r="D430" s="29"/>
      <c r="E430" s="42"/>
      <c r="F430" s="31"/>
      <c r="G430" s="26"/>
    </row>
    <row r="431" spans="1:7">
      <c r="A431" s="36"/>
      <c r="B431" s="36"/>
      <c r="C431" s="36"/>
      <c r="D431" s="36"/>
      <c r="E431" s="36"/>
      <c r="F431" s="37"/>
      <c r="G431" s="26"/>
    </row>
    <row r="432" ht="15.75" spans="1:7">
      <c r="A432" s="49"/>
      <c r="B432" s="31"/>
      <c r="C432" s="31"/>
      <c r="D432" s="31"/>
      <c r="E432" s="31"/>
      <c r="F432" s="31"/>
      <c r="G432" s="26"/>
    </row>
    <row r="433" spans="1:7">
      <c r="A433" s="37"/>
      <c r="B433" s="37"/>
      <c r="C433" s="37"/>
      <c r="D433" s="37"/>
      <c r="E433" s="37"/>
      <c r="F433" s="37"/>
      <c r="G433" s="26"/>
    </row>
    <row r="434" ht="15.75" spans="1:7">
      <c r="A434" s="29"/>
      <c r="B434" s="42"/>
      <c r="C434" s="29"/>
      <c r="D434" s="39"/>
      <c r="E434" s="29"/>
      <c r="F434" s="31"/>
      <c r="G434" s="26"/>
    </row>
    <row r="435" spans="1:7">
      <c r="A435" s="50"/>
      <c r="B435" s="51"/>
      <c r="C435" s="50"/>
      <c r="D435" s="51"/>
      <c r="E435" s="50"/>
      <c r="F435" s="52"/>
      <c r="G435" s="26"/>
    </row>
    <row r="436" ht="15.75" customHeight="1" spans="1:7">
      <c r="A436" s="29"/>
      <c r="B436" s="24"/>
      <c r="C436" s="24"/>
      <c r="D436" s="31"/>
      <c r="E436" s="31"/>
      <c r="F436" s="31"/>
      <c r="G436" s="26"/>
    </row>
    <row r="437" spans="1:7">
      <c r="A437" s="27"/>
      <c r="B437" s="28"/>
      <c r="C437" s="28"/>
      <c r="D437" s="28"/>
      <c r="E437" s="28"/>
      <c r="F437" s="28"/>
      <c r="G437" s="26"/>
    </row>
    <row r="438" ht="27" customHeight="1" spans="1:7">
      <c r="A438" s="29"/>
      <c r="B438" s="29"/>
      <c r="C438" s="29"/>
      <c r="D438" s="30"/>
      <c r="E438" s="30"/>
      <c r="F438" s="30"/>
      <c r="G438" s="26"/>
    </row>
    <row r="439" spans="1:7">
      <c r="A439" s="27"/>
      <c r="B439" s="27"/>
      <c r="C439" s="27"/>
      <c r="D439" s="28"/>
      <c r="E439" s="28"/>
      <c r="F439" s="28"/>
      <c r="G439" s="26"/>
    </row>
    <row r="440" ht="27" customHeight="1" spans="1:7">
      <c r="A440" s="29"/>
      <c r="B440" s="30"/>
      <c r="C440" s="30"/>
      <c r="D440" s="30"/>
      <c r="E440" s="31"/>
      <c r="F440" s="31"/>
      <c r="G440" s="26"/>
    </row>
    <row r="441" spans="1:7">
      <c r="A441" s="27"/>
      <c r="B441" s="28"/>
      <c r="C441" s="28"/>
      <c r="D441" s="28"/>
      <c r="E441" s="28"/>
      <c r="F441" s="28"/>
      <c r="G441" s="26"/>
    </row>
    <row r="442" ht="15.75" spans="1:7">
      <c r="A442" s="29"/>
      <c r="B442" s="29"/>
      <c r="C442" s="29"/>
      <c r="D442" s="40"/>
      <c r="E442" s="31"/>
      <c r="F442" s="31"/>
      <c r="G442" s="26"/>
    </row>
    <row r="443" spans="1:7">
      <c r="A443" s="27"/>
      <c r="B443" s="27"/>
      <c r="C443" s="27"/>
      <c r="D443" s="28"/>
      <c r="E443" s="28"/>
      <c r="F443" s="28"/>
      <c r="G443" s="26"/>
    </row>
    <row r="444" ht="27" customHeight="1" spans="1:7">
      <c r="A444" s="29"/>
      <c r="B444" s="32"/>
      <c r="C444" s="29"/>
      <c r="D444" s="33"/>
      <c r="E444" s="32"/>
      <c r="F444" s="34"/>
      <c r="G444" s="26"/>
    </row>
    <row r="445" ht="16.5" customHeight="1" spans="1:7">
      <c r="A445" s="29"/>
      <c r="B445" s="32"/>
      <c r="C445" s="35"/>
      <c r="D445" s="33"/>
      <c r="E445" s="32"/>
      <c r="F445" s="34"/>
      <c r="G445" s="26"/>
    </row>
    <row r="446" spans="1:7">
      <c r="A446" s="36"/>
      <c r="B446" s="36"/>
      <c r="C446" s="35"/>
      <c r="D446" s="36"/>
      <c r="E446" s="36"/>
      <c r="F446" s="37"/>
      <c r="G446" s="26"/>
    </row>
    <row r="447" spans="1:7">
      <c r="A447" s="29"/>
      <c r="B447" s="38"/>
      <c r="C447" s="29"/>
      <c r="D447" s="39"/>
      <c r="E447" s="29"/>
      <c r="F447" s="40"/>
      <c r="G447" s="26"/>
    </row>
    <row r="448" spans="1:7">
      <c r="A448" s="36"/>
      <c r="B448" s="36"/>
      <c r="C448" s="36"/>
      <c r="D448" s="36"/>
      <c r="E448" s="36"/>
      <c r="F448" s="37"/>
      <c r="G448" s="26"/>
    </row>
    <row r="449" ht="15.75" spans="1:7">
      <c r="A449" s="29"/>
      <c r="B449" s="41"/>
      <c r="C449" s="29"/>
      <c r="D449" s="42"/>
      <c r="E449" s="29"/>
      <c r="F449" s="43"/>
      <c r="G449" s="26"/>
    </row>
    <row r="450" spans="1:7">
      <c r="A450" s="27"/>
      <c r="B450" s="27"/>
      <c r="C450" s="27"/>
      <c r="D450" s="27"/>
      <c r="E450" s="27"/>
      <c r="F450" s="28"/>
      <c r="G450" s="26"/>
    </row>
    <row r="451" spans="1:7">
      <c r="A451" s="29"/>
      <c r="B451" s="41"/>
      <c r="C451" s="29"/>
      <c r="D451" s="41"/>
      <c r="E451" s="29"/>
      <c r="F451" s="44"/>
      <c r="G451" s="26"/>
    </row>
    <row r="452" spans="1:7">
      <c r="A452" s="27"/>
      <c r="B452" s="27"/>
      <c r="C452" s="27"/>
      <c r="D452" s="27"/>
      <c r="E452" s="27"/>
      <c r="F452" s="28"/>
      <c r="G452" s="26"/>
    </row>
    <row r="453" ht="15.75" spans="1:7">
      <c r="A453" s="29"/>
      <c r="B453" s="42"/>
      <c r="C453" s="29"/>
      <c r="D453" s="45"/>
      <c r="E453" s="29"/>
      <c r="F453" s="46"/>
      <c r="G453" s="26"/>
    </row>
    <row r="454" spans="1:7">
      <c r="A454" s="27"/>
      <c r="B454" s="27"/>
      <c r="C454" s="27"/>
      <c r="D454" s="27"/>
      <c r="E454" s="27"/>
      <c r="F454" s="28"/>
      <c r="G454" s="26"/>
    </row>
    <row r="455" ht="15.75" spans="1:7">
      <c r="A455" s="29"/>
      <c r="B455" s="47"/>
      <c r="C455" s="29"/>
      <c r="D455" s="42"/>
      <c r="E455" s="29"/>
      <c r="F455" s="31"/>
      <c r="G455" s="26"/>
    </row>
    <row r="456" spans="1:7">
      <c r="A456" s="27"/>
      <c r="B456" s="27"/>
      <c r="C456" s="27"/>
      <c r="D456" s="27"/>
      <c r="E456" s="27"/>
      <c r="F456" s="28"/>
      <c r="G456" s="26"/>
    </row>
    <row r="457" ht="15.75" spans="1:7">
      <c r="A457" s="29"/>
      <c r="B457" s="42"/>
      <c r="C457" s="29"/>
      <c r="D457" s="29"/>
      <c r="E457" s="29"/>
      <c r="F457" s="48"/>
      <c r="G457" s="26"/>
    </row>
    <row r="458" spans="1:7">
      <c r="A458" s="27"/>
      <c r="B458" s="27"/>
      <c r="C458" s="27"/>
      <c r="D458" s="27"/>
      <c r="E458" s="27"/>
      <c r="F458" s="28"/>
      <c r="G458" s="26"/>
    </row>
    <row r="459" ht="15.75" spans="1:7">
      <c r="A459" s="29"/>
      <c r="B459" s="42"/>
      <c r="C459" s="29"/>
      <c r="D459" s="29"/>
      <c r="E459" s="42"/>
      <c r="F459" s="31"/>
      <c r="G459" s="26"/>
    </row>
    <row r="460" spans="1:7">
      <c r="A460" s="36"/>
      <c r="B460" s="36"/>
      <c r="C460" s="36"/>
      <c r="D460" s="36"/>
      <c r="E460" s="36"/>
      <c r="F460" s="37"/>
      <c r="G460" s="26"/>
    </row>
    <row r="461" ht="15.75" spans="1:7">
      <c r="A461" s="49"/>
      <c r="B461" s="31"/>
      <c r="C461" s="31"/>
      <c r="D461" s="31"/>
      <c r="E461" s="31"/>
      <c r="F461" s="31"/>
      <c r="G461" s="26"/>
    </row>
    <row r="462" spans="1:7">
      <c r="A462" s="37"/>
      <c r="B462" s="37"/>
      <c r="C462" s="37"/>
      <c r="D462" s="37"/>
      <c r="E462" s="37"/>
      <c r="F462" s="37"/>
      <c r="G462" s="26"/>
    </row>
    <row r="463" ht="15.75" spans="1:7">
      <c r="A463" s="29"/>
      <c r="B463" s="42"/>
      <c r="C463" s="29"/>
      <c r="D463" s="39"/>
      <c r="E463" s="29"/>
      <c r="F463" s="31"/>
      <c r="G463" s="26"/>
    </row>
    <row r="464" spans="1:7">
      <c r="A464" s="50"/>
      <c r="B464" s="51"/>
      <c r="C464" s="50"/>
      <c r="D464" s="51"/>
      <c r="E464" s="50"/>
      <c r="F464" s="52"/>
      <c r="G464" s="26"/>
    </row>
    <row r="465" ht="15.75" customHeight="1" spans="1:7">
      <c r="A465" s="29"/>
      <c r="B465" s="24"/>
      <c r="C465" s="24"/>
      <c r="D465" s="31"/>
      <c r="E465" s="31"/>
      <c r="F465" s="31"/>
      <c r="G465" s="26"/>
    </row>
    <row r="466" spans="1:7">
      <c r="A466" s="27"/>
      <c r="B466" s="28"/>
      <c r="C466" s="28"/>
      <c r="D466" s="28"/>
      <c r="E466" s="28"/>
      <c r="F466" s="28"/>
      <c r="G466" s="26"/>
    </row>
    <row r="467" ht="27" customHeight="1" spans="1:7">
      <c r="A467" s="29"/>
      <c r="B467" s="29"/>
      <c r="C467" s="29"/>
      <c r="D467" s="30"/>
      <c r="E467" s="30"/>
      <c r="F467" s="30"/>
      <c r="G467" s="26"/>
    </row>
    <row r="468" spans="1:7">
      <c r="A468" s="27"/>
      <c r="B468" s="27"/>
      <c r="C468" s="27"/>
      <c r="D468" s="28"/>
      <c r="E468" s="28"/>
      <c r="F468" s="28"/>
      <c r="G468" s="26"/>
    </row>
    <row r="469" ht="27" customHeight="1" spans="1:7">
      <c r="A469" s="29"/>
      <c r="B469" s="30"/>
      <c r="C469" s="30"/>
      <c r="D469" s="30"/>
      <c r="E469" s="30"/>
      <c r="F469" s="31"/>
      <c r="G469" s="26"/>
    </row>
    <row r="470" spans="1:7">
      <c r="A470" s="27"/>
      <c r="B470" s="28"/>
      <c r="C470" s="28"/>
      <c r="D470" s="28"/>
      <c r="E470" s="28"/>
      <c r="F470" s="28"/>
      <c r="G470" s="26"/>
    </row>
    <row r="471" ht="15.75" customHeight="1" spans="1:7">
      <c r="A471" s="29"/>
      <c r="B471" s="29"/>
      <c r="C471" s="29"/>
      <c r="D471" s="30"/>
      <c r="E471" s="30"/>
      <c r="F471" s="31"/>
      <c r="G471" s="26"/>
    </row>
    <row r="472" spans="1:7">
      <c r="A472" s="27"/>
      <c r="B472" s="27"/>
      <c r="C472" s="27"/>
      <c r="D472" s="28"/>
      <c r="E472" s="28"/>
      <c r="F472" s="28"/>
      <c r="G472" s="26"/>
    </row>
    <row r="473" ht="27" customHeight="1" spans="1:7">
      <c r="A473" s="29"/>
      <c r="B473" s="32"/>
      <c r="C473" s="29"/>
      <c r="D473" s="33"/>
      <c r="E473" s="32"/>
      <c r="F473" s="34"/>
      <c r="G473" s="26"/>
    </row>
    <row r="474" ht="16.5" customHeight="1" spans="1:7">
      <c r="A474" s="29"/>
      <c r="B474" s="32"/>
      <c r="C474" s="35"/>
      <c r="D474" s="33"/>
      <c r="E474" s="32"/>
      <c r="F474" s="34"/>
      <c r="G474" s="26"/>
    </row>
    <row r="475" spans="1:7">
      <c r="A475" s="36"/>
      <c r="B475" s="36"/>
      <c r="C475" s="35"/>
      <c r="D475" s="36"/>
      <c r="E475" s="36"/>
      <c r="F475" s="37"/>
      <c r="G475" s="26"/>
    </row>
    <row r="476" spans="1:7">
      <c r="A476" s="29"/>
      <c r="B476" s="38"/>
      <c r="C476" s="29"/>
      <c r="D476" s="39"/>
      <c r="E476" s="29"/>
      <c r="F476" s="40"/>
      <c r="G476" s="26"/>
    </row>
    <row r="477" spans="1:7">
      <c r="A477" s="36"/>
      <c r="B477" s="36"/>
      <c r="C477" s="36"/>
      <c r="D477" s="36"/>
      <c r="E477" s="36"/>
      <c r="F477" s="37"/>
      <c r="G477" s="26"/>
    </row>
    <row r="478" ht="15.75" spans="1:7">
      <c r="A478" s="29"/>
      <c r="B478" s="41"/>
      <c r="C478" s="29"/>
      <c r="D478" s="42"/>
      <c r="E478" s="29"/>
      <c r="F478" s="43"/>
      <c r="G478" s="26"/>
    </row>
    <row r="479" spans="1:7">
      <c r="A479" s="27"/>
      <c r="B479" s="27"/>
      <c r="C479" s="27"/>
      <c r="D479" s="27"/>
      <c r="E479" s="27"/>
      <c r="F479" s="28"/>
      <c r="G479" s="26"/>
    </row>
    <row r="480" spans="1:7">
      <c r="A480" s="29"/>
      <c r="B480" s="41"/>
      <c r="C480" s="29"/>
      <c r="D480" s="41"/>
      <c r="E480" s="29"/>
      <c r="F480" s="44"/>
      <c r="G480" s="26"/>
    </row>
    <row r="481" spans="1:7">
      <c r="A481" s="27"/>
      <c r="B481" s="27"/>
      <c r="C481" s="27"/>
      <c r="D481" s="27"/>
      <c r="E481" s="27"/>
      <c r="F481" s="28"/>
      <c r="G481" s="26"/>
    </row>
    <row r="482" ht="15.75" spans="1:7">
      <c r="A482" s="29"/>
      <c r="B482" s="42"/>
      <c r="C482" s="29"/>
      <c r="D482" s="45"/>
      <c r="E482" s="29"/>
      <c r="F482" s="46"/>
      <c r="G482" s="26"/>
    </row>
    <row r="483" spans="1:7">
      <c r="A483" s="27"/>
      <c r="B483" s="27"/>
      <c r="C483" s="27"/>
      <c r="D483" s="27"/>
      <c r="E483" s="27"/>
      <c r="F483" s="28"/>
      <c r="G483" s="26"/>
    </row>
    <row r="484" ht="15.75" spans="1:7">
      <c r="A484" s="29"/>
      <c r="B484" s="47"/>
      <c r="C484" s="29"/>
      <c r="D484" s="42"/>
      <c r="E484" s="29"/>
      <c r="F484" s="31"/>
      <c r="G484" s="26"/>
    </row>
    <row r="485" spans="1:7">
      <c r="A485" s="27"/>
      <c r="B485" s="27"/>
      <c r="C485" s="27"/>
      <c r="D485" s="27"/>
      <c r="E485" s="27"/>
      <c r="F485" s="28"/>
      <c r="G485" s="26"/>
    </row>
    <row r="486" ht="15.75" spans="1:7">
      <c r="A486" s="29"/>
      <c r="B486" s="42"/>
      <c r="C486" s="29"/>
      <c r="D486" s="29"/>
      <c r="E486" s="29"/>
      <c r="F486" s="48"/>
      <c r="G486" s="26"/>
    </row>
    <row r="487" spans="1:7">
      <c r="A487" s="27"/>
      <c r="B487" s="27"/>
      <c r="C487" s="27"/>
      <c r="D487" s="27"/>
      <c r="E487" s="27"/>
      <c r="F487" s="28"/>
      <c r="G487" s="26"/>
    </row>
    <row r="488" ht="15.75" spans="1:7">
      <c r="A488" s="29"/>
      <c r="B488" s="42"/>
      <c r="C488" s="29"/>
      <c r="D488" s="29"/>
      <c r="E488" s="42"/>
      <c r="F488" s="31"/>
      <c r="G488" s="26"/>
    </row>
    <row r="489" spans="1:7">
      <c r="A489" s="36"/>
      <c r="B489" s="36"/>
      <c r="C489" s="36"/>
      <c r="D489" s="36"/>
      <c r="E489" s="36"/>
      <c r="F489" s="37"/>
      <c r="G489" s="26"/>
    </row>
    <row r="490" ht="15.75" spans="1:7">
      <c r="A490" s="49"/>
      <c r="B490" s="31"/>
      <c r="C490" s="31"/>
      <c r="D490" s="31"/>
      <c r="E490" s="31"/>
      <c r="F490" s="31"/>
      <c r="G490" s="26"/>
    </row>
    <row r="491" spans="1:7">
      <c r="A491" s="37"/>
      <c r="B491" s="37"/>
      <c r="C491" s="37"/>
      <c r="D491" s="37"/>
      <c r="E491" s="37"/>
      <c r="F491" s="37"/>
      <c r="G491" s="26"/>
    </row>
    <row r="492" ht="15.75" spans="1:7">
      <c r="A492" s="29"/>
      <c r="B492" s="42"/>
      <c r="C492" s="29"/>
      <c r="D492" s="39"/>
      <c r="E492" s="29"/>
      <c r="F492" s="31"/>
      <c r="G492" s="26"/>
    </row>
    <row r="493" spans="1:7">
      <c r="A493" s="50"/>
      <c r="B493" s="51"/>
      <c r="C493" s="50"/>
      <c r="D493" s="51"/>
      <c r="E493" s="50"/>
      <c r="F493" s="52"/>
      <c r="G493" s="26"/>
    </row>
    <row r="494" ht="25.5" customHeight="1" spans="1:7">
      <c r="A494" s="29"/>
      <c r="B494" s="24"/>
      <c r="C494" s="24"/>
      <c r="D494" s="31"/>
      <c r="E494" s="31"/>
      <c r="F494" s="31"/>
      <c r="G494" s="26"/>
    </row>
    <row r="495" spans="1:7">
      <c r="A495" s="27"/>
      <c r="B495" s="28"/>
      <c r="C495" s="28"/>
      <c r="D495" s="28"/>
      <c r="E495" s="28"/>
      <c r="F495" s="28"/>
      <c r="G495" s="26"/>
    </row>
    <row r="496" ht="27" customHeight="1" spans="1:7">
      <c r="A496" s="29"/>
      <c r="B496" s="29"/>
      <c r="C496" s="29"/>
      <c r="D496" s="30"/>
      <c r="E496" s="30"/>
      <c r="F496" s="31"/>
      <c r="G496" s="26"/>
    </row>
    <row r="497" spans="1:7">
      <c r="A497" s="27"/>
      <c r="B497" s="27"/>
      <c r="C497" s="27"/>
      <c r="D497" s="28"/>
      <c r="E497" s="28"/>
      <c r="F497" s="28"/>
      <c r="G497" s="26"/>
    </row>
    <row r="498" ht="27" customHeight="1" spans="1:7">
      <c r="A498" s="29"/>
      <c r="B498" s="30"/>
      <c r="C498" s="30"/>
      <c r="D498" s="30"/>
      <c r="E498" s="31"/>
      <c r="F498" s="31"/>
      <c r="G498" s="26"/>
    </row>
    <row r="499" spans="1:7">
      <c r="A499" s="27"/>
      <c r="B499" s="28"/>
      <c r="C499" s="28"/>
      <c r="D499" s="28"/>
      <c r="E499" s="28"/>
      <c r="F499" s="28"/>
      <c r="G499" s="26"/>
    </row>
    <row r="500" ht="15.75" customHeight="1" spans="1:7">
      <c r="A500" s="29"/>
      <c r="B500" s="29"/>
      <c r="C500" s="29"/>
      <c r="D500" s="30"/>
      <c r="E500" s="30"/>
      <c r="F500" s="31"/>
      <c r="G500" s="26"/>
    </row>
    <row r="501" spans="1:7">
      <c r="A501" s="27"/>
      <c r="B501" s="27"/>
      <c r="C501" s="27"/>
      <c r="D501" s="28"/>
      <c r="E501" s="28"/>
      <c r="F501" s="28"/>
      <c r="G501" s="26"/>
    </row>
    <row r="502" ht="27" customHeight="1" spans="1:7">
      <c r="A502" s="29"/>
      <c r="B502" s="32"/>
      <c r="C502" s="29"/>
      <c r="D502" s="33"/>
      <c r="E502" s="32"/>
      <c r="F502" s="34"/>
      <c r="G502" s="26"/>
    </row>
    <row r="503" ht="16.5" customHeight="1" spans="1:7">
      <c r="A503" s="29"/>
      <c r="B503" s="32"/>
      <c r="C503" s="35"/>
      <c r="D503" s="33"/>
      <c r="E503" s="32"/>
      <c r="F503" s="34"/>
      <c r="G503" s="26"/>
    </row>
    <row r="504" spans="1:7">
      <c r="A504" s="36"/>
      <c r="B504" s="36"/>
      <c r="C504" s="35"/>
      <c r="D504" s="36"/>
      <c r="E504" s="36"/>
      <c r="F504" s="37"/>
      <c r="G504" s="26"/>
    </row>
    <row r="505" spans="1:7">
      <c r="A505" s="29"/>
      <c r="B505" s="38"/>
      <c r="C505" s="29"/>
      <c r="D505" s="39"/>
      <c r="E505" s="29"/>
      <c r="F505" s="40"/>
      <c r="G505" s="26"/>
    </row>
    <row r="506" spans="1:7">
      <c r="A506" s="36"/>
      <c r="B506" s="36"/>
      <c r="C506" s="36"/>
      <c r="D506" s="36"/>
      <c r="E506" s="36"/>
      <c r="F506" s="37"/>
      <c r="G506" s="26"/>
    </row>
    <row r="507" ht="15.75" spans="1:7">
      <c r="A507" s="29"/>
      <c r="B507" s="41"/>
      <c r="C507" s="29"/>
      <c r="D507" s="42"/>
      <c r="E507" s="29"/>
      <c r="F507" s="43"/>
      <c r="G507" s="26"/>
    </row>
    <row r="508" spans="1:7">
      <c r="A508" s="27"/>
      <c r="B508" s="27"/>
      <c r="C508" s="27"/>
      <c r="D508" s="27"/>
      <c r="E508" s="27"/>
      <c r="F508" s="28"/>
      <c r="G508" s="26"/>
    </row>
    <row r="509" spans="1:7">
      <c r="A509" s="29"/>
      <c r="B509" s="41"/>
      <c r="C509" s="29"/>
      <c r="D509" s="41"/>
      <c r="E509" s="29"/>
      <c r="F509" s="44"/>
      <c r="G509" s="26"/>
    </row>
    <row r="510" spans="1:7">
      <c r="A510" s="27"/>
      <c r="B510" s="27"/>
      <c r="C510" s="27"/>
      <c r="D510" s="27"/>
      <c r="E510" s="27"/>
      <c r="F510" s="28"/>
      <c r="G510" s="26"/>
    </row>
    <row r="511" ht="15.75" spans="1:7">
      <c r="A511" s="29"/>
      <c r="B511" s="42"/>
      <c r="C511" s="29"/>
      <c r="D511" s="45"/>
      <c r="E511" s="29"/>
      <c r="F511" s="46"/>
      <c r="G511" s="26"/>
    </row>
    <row r="512" spans="1:7">
      <c r="A512" s="27"/>
      <c r="B512" s="27"/>
      <c r="C512" s="27"/>
      <c r="D512" s="27"/>
      <c r="E512" s="27"/>
      <c r="F512" s="28"/>
      <c r="G512" s="26"/>
    </row>
    <row r="513" ht="15.75" spans="1:7">
      <c r="A513" s="29"/>
      <c r="B513" s="47"/>
      <c r="C513" s="29"/>
      <c r="D513" s="42"/>
      <c r="E513" s="29"/>
      <c r="F513" s="31"/>
      <c r="G513" s="26"/>
    </row>
    <row r="514" spans="1:7">
      <c r="A514" s="27"/>
      <c r="B514" s="27"/>
      <c r="C514" s="27"/>
      <c r="D514" s="27"/>
      <c r="E514" s="27"/>
      <c r="F514" s="28"/>
      <c r="G514" s="26"/>
    </row>
    <row r="515" ht="15.75" spans="1:7">
      <c r="A515" s="29"/>
      <c r="B515" s="42"/>
      <c r="C515" s="29"/>
      <c r="D515" s="29"/>
      <c r="E515" s="29"/>
      <c r="F515" s="48"/>
      <c r="G515" s="26"/>
    </row>
    <row r="516" spans="1:7">
      <c r="A516" s="27"/>
      <c r="B516" s="27"/>
      <c r="C516" s="27"/>
      <c r="D516" s="27"/>
      <c r="E516" s="27"/>
      <c r="F516" s="28"/>
      <c r="G516" s="26"/>
    </row>
    <row r="517" ht="15.75" spans="1:7">
      <c r="A517" s="29"/>
      <c r="B517" s="42"/>
      <c r="C517" s="29"/>
      <c r="D517" s="29"/>
      <c r="E517" s="42"/>
      <c r="F517" s="31"/>
      <c r="G517" s="26"/>
    </row>
    <row r="518" spans="1:7">
      <c r="A518" s="36"/>
      <c r="B518" s="36"/>
      <c r="C518" s="36"/>
      <c r="D518" s="36"/>
      <c r="E518" s="36"/>
      <c r="F518" s="37"/>
      <c r="G518" s="26"/>
    </row>
    <row r="519" ht="15.75" spans="1:7">
      <c r="A519" s="49"/>
      <c r="B519" s="31"/>
      <c r="C519" s="31"/>
      <c r="D519" s="31"/>
      <c r="E519" s="31"/>
      <c r="F519" s="31"/>
      <c r="G519" s="26"/>
    </row>
    <row r="520" spans="1:7">
      <c r="A520" s="37"/>
      <c r="B520" s="37"/>
      <c r="C520" s="37"/>
      <c r="D520" s="37"/>
      <c r="E520" s="37"/>
      <c r="F520" s="37"/>
      <c r="G520" s="26"/>
    </row>
    <row r="521" ht="15.75" spans="1:7">
      <c r="A521" s="29"/>
      <c r="B521" s="42"/>
      <c r="C521" s="29"/>
      <c r="D521" s="39"/>
      <c r="E521" s="29"/>
      <c r="F521" s="31"/>
      <c r="G521" s="26"/>
    </row>
    <row r="522" spans="1:7">
      <c r="A522" s="50"/>
      <c r="B522" s="51"/>
      <c r="C522" s="50"/>
      <c r="D522" s="51"/>
      <c r="E522" s="50"/>
      <c r="F522" s="52"/>
      <c r="G522" s="26"/>
    </row>
    <row r="523" ht="25.5" customHeight="1" spans="1:7">
      <c r="A523" s="29"/>
      <c r="B523" s="24"/>
      <c r="C523" s="24"/>
      <c r="D523" s="31"/>
      <c r="E523" s="31"/>
      <c r="F523" s="31"/>
      <c r="G523" s="26"/>
    </row>
    <row r="524" spans="1:7">
      <c r="A524" s="27"/>
      <c r="B524" s="28"/>
      <c r="C524" s="28"/>
      <c r="D524" s="28"/>
      <c r="E524" s="28"/>
      <c r="F524" s="28"/>
      <c r="G524" s="26"/>
    </row>
    <row r="525" ht="27" customHeight="1" spans="1:7">
      <c r="A525" s="29"/>
      <c r="B525" s="29"/>
      <c r="C525" s="29"/>
      <c r="D525" s="30"/>
      <c r="E525" s="30"/>
      <c r="F525" s="31"/>
      <c r="G525" s="26"/>
    </row>
    <row r="526" spans="1:7">
      <c r="A526" s="27"/>
      <c r="B526" s="27"/>
      <c r="C526" s="27"/>
      <c r="D526" s="28"/>
      <c r="E526" s="28"/>
      <c r="F526" s="28"/>
      <c r="G526" s="26"/>
    </row>
    <row r="527" ht="27" customHeight="1" spans="1:7">
      <c r="A527" s="29"/>
      <c r="B527" s="30"/>
      <c r="C527" s="30"/>
      <c r="D527" s="30"/>
      <c r="E527" s="31"/>
      <c r="F527" s="31"/>
      <c r="G527" s="26"/>
    </row>
    <row r="528" spans="1:7">
      <c r="A528" s="27"/>
      <c r="B528" s="28"/>
      <c r="C528" s="28"/>
      <c r="D528" s="28"/>
      <c r="E528" s="28"/>
      <c r="F528" s="28"/>
      <c r="G528" s="26"/>
    </row>
    <row r="529" ht="15.75" customHeight="1" spans="1:7">
      <c r="A529" s="29"/>
      <c r="B529" s="29"/>
      <c r="C529" s="29"/>
      <c r="D529" s="30"/>
      <c r="E529" s="30"/>
      <c r="F529" s="31"/>
      <c r="G529" s="26"/>
    </row>
    <row r="530" spans="1:7">
      <c r="A530" s="27"/>
      <c r="B530" s="27"/>
      <c r="C530" s="27"/>
      <c r="D530" s="28"/>
      <c r="E530" s="28"/>
      <c r="F530" s="28"/>
      <c r="G530" s="26"/>
    </row>
    <row r="531" ht="27" customHeight="1" spans="1:7">
      <c r="A531" s="29"/>
      <c r="B531" s="32"/>
      <c r="C531" s="29"/>
      <c r="D531" s="33"/>
      <c r="E531" s="32"/>
      <c r="F531" s="34"/>
      <c r="G531" s="26"/>
    </row>
    <row r="532" ht="16.5" customHeight="1" spans="1:7">
      <c r="A532" s="29"/>
      <c r="B532" s="32"/>
      <c r="C532" s="35"/>
      <c r="D532" s="33"/>
      <c r="E532" s="32"/>
      <c r="F532" s="34"/>
      <c r="G532" s="26"/>
    </row>
    <row r="533" spans="1:7">
      <c r="A533" s="36"/>
      <c r="B533" s="36"/>
      <c r="C533" s="35"/>
      <c r="D533" s="36"/>
      <c r="E533" s="36"/>
      <c r="F533" s="37"/>
      <c r="G533" s="26"/>
    </row>
    <row r="534" spans="1:7">
      <c r="A534" s="29"/>
      <c r="B534" s="38"/>
      <c r="C534" s="29"/>
      <c r="D534" s="39"/>
      <c r="E534" s="29"/>
      <c r="F534" s="40"/>
      <c r="G534" s="26"/>
    </row>
    <row r="535" spans="1:7">
      <c r="A535" s="36"/>
      <c r="B535" s="36"/>
      <c r="C535" s="36"/>
      <c r="D535" s="36"/>
      <c r="E535" s="36"/>
      <c r="F535" s="37"/>
      <c r="G535" s="26"/>
    </row>
    <row r="536" ht="15.75" spans="1:7">
      <c r="A536" s="29"/>
      <c r="B536" s="41"/>
      <c r="C536" s="29"/>
      <c r="D536" s="42"/>
      <c r="E536" s="29"/>
      <c r="F536" s="43"/>
      <c r="G536" s="26"/>
    </row>
    <row r="537" spans="1:7">
      <c r="A537" s="27"/>
      <c r="B537" s="27"/>
      <c r="C537" s="27"/>
      <c r="D537" s="27"/>
      <c r="E537" s="27"/>
      <c r="F537" s="28"/>
      <c r="G537" s="26"/>
    </row>
    <row r="538" spans="1:7">
      <c r="A538" s="29"/>
      <c r="B538" s="41"/>
      <c r="C538" s="29"/>
      <c r="D538" s="41"/>
      <c r="E538" s="29"/>
      <c r="F538" s="44"/>
      <c r="G538" s="26"/>
    </row>
    <row r="539" spans="1:7">
      <c r="A539" s="27"/>
      <c r="B539" s="27"/>
      <c r="C539" s="27"/>
      <c r="D539" s="27"/>
      <c r="E539" s="27"/>
      <c r="F539" s="28"/>
      <c r="G539" s="26"/>
    </row>
    <row r="540" ht="15.75" spans="1:7">
      <c r="A540" s="29"/>
      <c r="B540" s="42"/>
      <c r="C540" s="29"/>
      <c r="D540" s="45"/>
      <c r="E540" s="29"/>
      <c r="F540" s="46"/>
      <c r="G540" s="26"/>
    </row>
    <row r="541" spans="1:7">
      <c r="A541" s="27"/>
      <c r="B541" s="27"/>
      <c r="C541" s="27"/>
      <c r="D541" s="27"/>
      <c r="E541" s="27"/>
      <c r="F541" s="28"/>
      <c r="G541" s="26"/>
    </row>
    <row r="542" ht="15.75" spans="1:7">
      <c r="A542" s="29"/>
      <c r="B542" s="47"/>
      <c r="C542" s="29"/>
      <c r="D542" s="42"/>
      <c r="E542" s="29"/>
      <c r="F542" s="31"/>
      <c r="G542" s="26"/>
    </row>
    <row r="543" spans="1:7">
      <c r="A543" s="27"/>
      <c r="B543" s="27"/>
      <c r="C543" s="27"/>
      <c r="D543" s="27"/>
      <c r="E543" s="27"/>
      <c r="F543" s="28"/>
      <c r="G543" s="26"/>
    </row>
    <row r="544" ht="15.75" spans="1:7">
      <c r="A544" s="29"/>
      <c r="B544" s="42"/>
      <c r="C544" s="29"/>
      <c r="D544" s="29"/>
      <c r="E544" s="29"/>
      <c r="F544" s="48"/>
      <c r="G544" s="26"/>
    </row>
    <row r="545" spans="1:7">
      <c r="A545" s="27"/>
      <c r="B545" s="27"/>
      <c r="C545" s="27"/>
      <c r="D545" s="27"/>
      <c r="E545" s="27"/>
      <c r="F545" s="28"/>
      <c r="G545" s="26"/>
    </row>
    <row r="546" ht="15.75" spans="1:7">
      <c r="A546" s="29"/>
      <c r="B546" s="42"/>
      <c r="C546" s="29"/>
      <c r="D546" s="29"/>
      <c r="E546" s="42"/>
      <c r="F546" s="31"/>
      <c r="G546" s="26"/>
    </row>
    <row r="547" spans="1:7">
      <c r="A547" s="36"/>
      <c r="B547" s="36"/>
      <c r="C547" s="36"/>
      <c r="D547" s="36"/>
      <c r="E547" s="36"/>
      <c r="F547" s="37"/>
      <c r="G547" s="26"/>
    </row>
    <row r="548" ht="15.75" spans="1:7">
      <c r="A548" s="49"/>
      <c r="B548" s="31"/>
      <c r="C548" s="31"/>
      <c r="D548" s="31"/>
      <c r="E548" s="31"/>
      <c r="F548" s="31"/>
      <c r="G548" s="26"/>
    </row>
    <row r="549" spans="1:7">
      <c r="A549" s="37"/>
      <c r="B549" s="37"/>
      <c r="C549" s="37"/>
      <c r="D549" s="37"/>
      <c r="E549" s="37"/>
      <c r="F549" s="37"/>
      <c r="G549" s="26"/>
    </row>
    <row r="550" ht="15.75" spans="1:7">
      <c r="A550" s="29"/>
      <c r="B550" s="42"/>
      <c r="C550" s="29"/>
      <c r="D550" s="39"/>
      <c r="E550" s="29"/>
      <c r="F550" s="31"/>
      <c r="G550" s="26"/>
    </row>
    <row r="551" spans="1:7">
      <c r="A551" s="50"/>
      <c r="B551" s="51"/>
      <c r="C551" s="50"/>
      <c r="D551" s="51"/>
      <c r="E551" s="50"/>
      <c r="F551" s="52"/>
      <c r="G551" s="26"/>
    </row>
    <row r="552" ht="25.5" customHeight="1" spans="1:7">
      <c r="A552" s="29"/>
      <c r="B552" s="24"/>
      <c r="C552" s="24"/>
      <c r="D552" s="31"/>
      <c r="E552" s="31"/>
      <c r="F552" s="31"/>
      <c r="G552" s="26"/>
    </row>
    <row r="553" spans="1:7">
      <c r="A553" s="27"/>
      <c r="B553" s="28"/>
      <c r="C553" s="28"/>
      <c r="D553" s="28"/>
      <c r="E553" s="28"/>
      <c r="F553" s="28"/>
      <c r="G553" s="26"/>
    </row>
    <row r="554" ht="27" customHeight="1" spans="1:7">
      <c r="A554" s="29"/>
      <c r="B554" s="29"/>
      <c r="C554" s="29"/>
      <c r="D554" s="30"/>
      <c r="E554" s="30"/>
      <c r="F554" s="31"/>
      <c r="G554" s="26"/>
    </row>
    <row r="555" spans="1:7">
      <c r="A555" s="27"/>
      <c r="B555" s="27"/>
      <c r="C555" s="27"/>
      <c r="D555" s="28"/>
      <c r="E555" s="28"/>
      <c r="F555" s="28"/>
      <c r="G555" s="26"/>
    </row>
    <row r="556" ht="27" customHeight="1" spans="1:7">
      <c r="A556" s="29"/>
      <c r="B556" s="30"/>
      <c r="C556" s="30"/>
      <c r="D556" s="30"/>
      <c r="E556" s="31"/>
      <c r="F556" s="31"/>
      <c r="G556" s="26"/>
    </row>
    <row r="557" spans="1:7">
      <c r="A557" s="27"/>
      <c r="B557" s="28"/>
      <c r="C557" s="28"/>
      <c r="D557" s="28"/>
      <c r="E557" s="28"/>
      <c r="F557" s="28"/>
      <c r="G557" s="26"/>
    </row>
    <row r="558" ht="15.75" customHeight="1" spans="1:7">
      <c r="A558" s="29"/>
      <c r="B558" s="29"/>
      <c r="C558" s="29"/>
      <c r="D558" s="30"/>
      <c r="E558" s="30"/>
      <c r="F558" s="31"/>
      <c r="G558" s="26"/>
    </row>
    <row r="559" spans="1:7">
      <c r="A559" s="27"/>
      <c r="B559" s="27"/>
      <c r="C559" s="27"/>
      <c r="D559" s="28"/>
      <c r="E559" s="28"/>
      <c r="F559" s="28"/>
      <c r="G559" s="26"/>
    </row>
    <row r="560" ht="27" customHeight="1" spans="1:7">
      <c r="A560" s="29"/>
      <c r="B560" s="32"/>
      <c r="C560" s="29"/>
      <c r="D560" s="33"/>
      <c r="E560" s="32"/>
      <c r="F560" s="34"/>
      <c r="G560" s="26"/>
    </row>
    <row r="561" ht="16.5" customHeight="1" spans="1:7">
      <c r="A561" s="29"/>
      <c r="B561" s="32"/>
      <c r="C561" s="35"/>
      <c r="D561" s="33"/>
      <c r="E561" s="32"/>
      <c r="F561" s="34"/>
      <c r="G561" s="26"/>
    </row>
    <row r="562" spans="1:7">
      <c r="A562" s="36"/>
      <c r="B562" s="36"/>
      <c r="C562" s="35"/>
      <c r="D562" s="36"/>
      <c r="E562" s="36"/>
      <c r="F562" s="37"/>
      <c r="G562" s="26"/>
    </row>
    <row r="563" spans="1:7">
      <c r="A563" s="29"/>
      <c r="B563" s="38"/>
      <c r="C563" s="29"/>
      <c r="D563" s="39"/>
      <c r="E563" s="29"/>
      <c r="F563" s="40"/>
      <c r="G563" s="26"/>
    </row>
    <row r="564" spans="1:7">
      <c r="A564" s="36"/>
      <c r="B564" s="36"/>
      <c r="C564" s="36"/>
      <c r="D564" s="36"/>
      <c r="E564" s="36"/>
      <c r="F564" s="37"/>
      <c r="G564" s="26"/>
    </row>
    <row r="565" ht="15.75" spans="1:7">
      <c r="A565" s="29"/>
      <c r="B565" s="41"/>
      <c r="C565" s="29"/>
      <c r="D565" s="42"/>
      <c r="E565" s="29"/>
      <c r="F565" s="43"/>
      <c r="G565" s="26"/>
    </row>
    <row r="566" spans="1:7">
      <c r="A566" s="27"/>
      <c r="B566" s="27"/>
      <c r="C566" s="27"/>
      <c r="D566" s="27"/>
      <c r="E566" s="27"/>
      <c r="F566" s="28"/>
      <c r="G566" s="26"/>
    </row>
    <row r="567" spans="1:7">
      <c r="A567" s="29"/>
      <c r="B567" s="41"/>
      <c r="C567" s="29"/>
      <c r="D567" s="41"/>
      <c r="E567" s="29"/>
      <c r="F567" s="44"/>
      <c r="G567" s="26"/>
    </row>
    <row r="568" spans="1:7">
      <c r="A568" s="27"/>
      <c r="B568" s="27"/>
      <c r="C568" s="27"/>
      <c r="D568" s="27"/>
      <c r="E568" s="27"/>
      <c r="F568" s="28"/>
      <c r="G568" s="26"/>
    </row>
    <row r="569" ht="15.75" spans="1:7">
      <c r="A569" s="29"/>
      <c r="B569" s="42"/>
      <c r="C569" s="29"/>
      <c r="D569" s="45"/>
      <c r="E569" s="29"/>
      <c r="F569" s="46"/>
      <c r="G569" s="26"/>
    </row>
    <row r="570" spans="1:7">
      <c r="A570" s="27"/>
      <c r="B570" s="27"/>
      <c r="C570" s="27"/>
      <c r="D570" s="27"/>
      <c r="E570" s="27"/>
      <c r="F570" s="28"/>
      <c r="G570" s="26"/>
    </row>
    <row r="571" ht="15.75" spans="1:7">
      <c r="A571" s="29"/>
      <c r="B571" s="47"/>
      <c r="C571" s="29"/>
      <c r="D571" s="42"/>
      <c r="E571" s="29"/>
      <c r="F571" s="31"/>
      <c r="G571" s="26"/>
    </row>
    <row r="572" spans="1:7">
      <c r="A572" s="27"/>
      <c r="B572" s="27"/>
      <c r="C572" s="27"/>
      <c r="D572" s="27"/>
      <c r="E572" s="27"/>
      <c r="F572" s="28"/>
      <c r="G572" s="26"/>
    </row>
    <row r="573" ht="15.75" spans="1:7">
      <c r="A573" s="29"/>
      <c r="B573" s="42"/>
      <c r="C573" s="29"/>
      <c r="D573" s="29"/>
      <c r="E573" s="29"/>
      <c r="F573" s="48"/>
      <c r="G573" s="26"/>
    </row>
    <row r="574" spans="1:7">
      <c r="A574" s="27"/>
      <c r="B574" s="27"/>
      <c r="C574" s="27"/>
      <c r="D574" s="27"/>
      <c r="E574" s="27"/>
      <c r="F574" s="28"/>
      <c r="G574" s="26"/>
    </row>
    <row r="575" ht="15.75" spans="1:7">
      <c r="A575" s="29"/>
      <c r="B575" s="42"/>
      <c r="C575" s="29"/>
      <c r="D575" s="29"/>
      <c r="E575" s="42"/>
      <c r="F575" s="31"/>
      <c r="G575" s="26"/>
    </row>
    <row r="576" spans="1:7">
      <c r="A576" s="36"/>
      <c r="B576" s="36"/>
      <c r="C576" s="36"/>
      <c r="D576" s="36"/>
      <c r="E576" s="36"/>
      <c r="F576" s="37"/>
      <c r="G576" s="26"/>
    </row>
    <row r="577" ht="15.75" spans="1:7">
      <c r="A577" s="49"/>
      <c r="B577" s="31"/>
      <c r="C577" s="31"/>
      <c r="D577" s="31"/>
      <c r="E577" s="31"/>
      <c r="F577" s="31"/>
      <c r="G577" s="26"/>
    </row>
    <row r="578" spans="1:7">
      <c r="A578" s="37"/>
      <c r="B578" s="37"/>
      <c r="C578" s="37"/>
      <c r="D578" s="37"/>
      <c r="E578" s="37"/>
      <c r="F578" s="37"/>
      <c r="G578" s="26"/>
    </row>
    <row r="579" ht="15.75" spans="1:7">
      <c r="A579" s="29"/>
      <c r="B579" s="42"/>
      <c r="C579" s="29"/>
      <c r="D579" s="39"/>
      <c r="E579" s="29"/>
      <c r="F579" s="31"/>
      <c r="G579" s="26"/>
    </row>
    <row r="580" spans="1:7">
      <c r="A580" s="50"/>
      <c r="B580" s="51"/>
      <c r="C580" s="50"/>
      <c r="D580" s="51"/>
      <c r="E580" s="50"/>
      <c r="F580" s="52"/>
      <c r="G580" s="26"/>
    </row>
    <row r="581" ht="15.75" customHeight="1" spans="1:7">
      <c r="A581" s="29"/>
      <c r="B581" s="24"/>
      <c r="C581" s="24"/>
      <c r="D581" s="31"/>
      <c r="E581" s="31"/>
      <c r="F581" s="31"/>
      <c r="G581" s="26"/>
    </row>
    <row r="582" spans="1:7">
      <c r="A582" s="27"/>
      <c r="B582" s="28"/>
      <c r="C582" s="28"/>
      <c r="D582" s="28"/>
      <c r="E582" s="28"/>
      <c r="F582" s="28"/>
      <c r="G582" s="26"/>
    </row>
    <row r="583" ht="27" customHeight="1" spans="1:7">
      <c r="A583" s="29"/>
      <c r="B583" s="29"/>
      <c r="C583" s="29"/>
      <c r="D583" s="30"/>
      <c r="E583" s="30"/>
      <c r="F583" s="30"/>
      <c r="G583" s="26"/>
    </row>
    <row r="584" spans="1:7">
      <c r="A584" s="27"/>
      <c r="B584" s="27"/>
      <c r="C584" s="27"/>
      <c r="D584" s="28"/>
      <c r="E584" s="28"/>
      <c r="F584" s="28"/>
      <c r="G584" s="26"/>
    </row>
    <row r="585" ht="27" customHeight="1" spans="1:7">
      <c r="A585" s="29"/>
      <c r="B585" s="30"/>
      <c r="C585" s="30"/>
      <c r="D585" s="30"/>
      <c r="E585" s="31"/>
      <c r="F585" s="31"/>
      <c r="G585" s="26"/>
    </row>
    <row r="586" spans="1:7">
      <c r="A586" s="27"/>
      <c r="B586" s="28"/>
      <c r="C586" s="28"/>
      <c r="D586" s="28"/>
      <c r="E586" s="28"/>
      <c r="F586" s="28"/>
      <c r="G586" s="26"/>
    </row>
    <row r="587" ht="15.75" customHeight="1" spans="1:7">
      <c r="A587" s="29"/>
      <c r="B587" s="29"/>
      <c r="C587" s="29"/>
      <c r="D587" s="30"/>
      <c r="E587" s="30"/>
      <c r="F587" s="31"/>
      <c r="G587" s="26"/>
    </row>
    <row r="588" spans="1:7">
      <c r="A588" s="27"/>
      <c r="B588" s="27"/>
      <c r="C588" s="27"/>
      <c r="D588" s="28"/>
      <c r="E588" s="28"/>
      <c r="F588" s="28"/>
      <c r="G588" s="26"/>
    </row>
    <row r="589" ht="27" customHeight="1" spans="1:7">
      <c r="A589" s="29"/>
      <c r="B589" s="32"/>
      <c r="C589" s="29"/>
      <c r="D589" s="33"/>
      <c r="E589" s="32"/>
      <c r="F589" s="34"/>
      <c r="G589" s="26"/>
    </row>
    <row r="590" ht="16.5" customHeight="1" spans="1:7">
      <c r="A590" s="29"/>
      <c r="B590" s="32"/>
      <c r="C590" s="35"/>
      <c r="D590" s="33"/>
      <c r="E590" s="32"/>
      <c r="F590" s="34"/>
      <c r="G590" s="26"/>
    </row>
    <row r="591" spans="1:7">
      <c r="A591" s="36"/>
      <c r="B591" s="36"/>
      <c r="C591" s="35"/>
      <c r="D591" s="36"/>
      <c r="E591" s="36"/>
      <c r="F591" s="37"/>
      <c r="G591" s="26"/>
    </row>
    <row r="592" spans="1:7">
      <c r="A592" s="29"/>
      <c r="B592" s="38"/>
      <c r="C592" s="29"/>
      <c r="D592" s="39"/>
      <c r="E592" s="29"/>
      <c r="F592" s="40"/>
      <c r="G592" s="26"/>
    </row>
    <row r="593" spans="1:7">
      <c r="A593" s="36"/>
      <c r="B593" s="36"/>
      <c r="C593" s="36"/>
      <c r="D593" s="36"/>
      <c r="E593" s="36"/>
      <c r="F593" s="37"/>
      <c r="G593" s="26"/>
    </row>
    <row r="594" ht="15.75" spans="1:7">
      <c r="A594" s="29"/>
      <c r="B594" s="41"/>
      <c r="C594" s="29"/>
      <c r="D594" s="42"/>
      <c r="E594" s="29"/>
      <c r="F594" s="43"/>
      <c r="G594" s="26"/>
    </row>
    <row r="595" spans="1:7">
      <c r="A595" s="27"/>
      <c r="B595" s="27"/>
      <c r="C595" s="27"/>
      <c r="D595" s="27"/>
      <c r="E595" s="27"/>
      <c r="F595" s="28"/>
      <c r="G595" s="26"/>
    </row>
    <row r="596" spans="1:7">
      <c r="A596" s="29"/>
      <c r="B596" s="41"/>
      <c r="C596" s="29"/>
      <c r="D596" s="41"/>
      <c r="E596" s="29"/>
      <c r="F596" s="44"/>
      <c r="G596" s="26"/>
    </row>
    <row r="597" spans="1:7">
      <c r="A597" s="27"/>
      <c r="B597" s="27"/>
      <c r="C597" s="27"/>
      <c r="D597" s="27"/>
      <c r="E597" s="27"/>
      <c r="F597" s="28"/>
      <c r="G597" s="26"/>
    </row>
    <row r="598" ht="15.75" spans="1:7">
      <c r="A598" s="29"/>
      <c r="B598" s="42"/>
      <c r="C598" s="29"/>
      <c r="D598" s="45"/>
      <c r="E598" s="29"/>
      <c r="F598" s="46"/>
      <c r="G598" s="26"/>
    </row>
    <row r="599" spans="1:7">
      <c r="A599" s="27"/>
      <c r="B599" s="27"/>
      <c r="C599" s="27"/>
      <c r="D599" s="27"/>
      <c r="E599" s="27"/>
      <c r="F599" s="28"/>
      <c r="G599" s="26"/>
    </row>
    <row r="600" ht="15.75" spans="1:7">
      <c r="A600" s="29"/>
      <c r="B600" s="47"/>
      <c r="C600" s="29"/>
      <c r="D600" s="42"/>
      <c r="E600" s="29"/>
      <c r="F600" s="31"/>
      <c r="G600" s="26"/>
    </row>
    <row r="601" spans="1:7">
      <c r="A601" s="27"/>
      <c r="B601" s="27"/>
      <c r="C601" s="27"/>
      <c r="D601" s="27"/>
      <c r="E601" s="27"/>
      <c r="F601" s="28"/>
      <c r="G601" s="26"/>
    </row>
    <row r="602" ht="15.75" spans="1:7">
      <c r="A602" s="29"/>
      <c r="B602" s="42"/>
      <c r="C602" s="29"/>
      <c r="D602" s="29"/>
      <c r="E602" s="29"/>
      <c r="F602" s="48"/>
      <c r="G602" s="26"/>
    </row>
    <row r="603" spans="1:7">
      <c r="A603" s="27"/>
      <c r="B603" s="27"/>
      <c r="C603" s="27"/>
      <c r="D603" s="27"/>
      <c r="E603" s="27"/>
      <c r="F603" s="28"/>
      <c r="G603" s="26"/>
    </row>
    <row r="604" ht="15.75" spans="1:7">
      <c r="A604" s="29"/>
      <c r="B604" s="42"/>
      <c r="C604" s="29"/>
      <c r="D604" s="29"/>
      <c r="E604" s="42"/>
      <c r="F604" s="31"/>
      <c r="G604" s="26"/>
    </row>
    <row r="605" spans="1:7">
      <c r="A605" s="36"/>
      <c r="B605" s="36"/>
      <c r="C605" s="36"/>
      <c r="D605" s="36"/>
      <c r="E605" s="36"/>
      <c r="F605" s="37"/>
      <c r="G605" s="26"/>
    </row>
    <row r="606" ht="15.75" spans="1:7">
      <c r="A606" s="49"/>
      <c r="B606" s="31"/>
      <c r="C606" s="31"/>
      <c r="D606" s="31"/>
      <c r="E606" s="31"/>
      <c r="F606" s="31"/>
      <c r="G606" s="26"/>
    </row>
    <row r="607" spans="1:7">
      <c r="A607" s="37"/>
      <c r="B607" s="37"/>
      <c r="C607" s="37"/>
      <c r="D607" s="37"/>
      <c r="E607" s="37"/>
      <c r="F607" s="37"/>
      <c r="G607" s="26"/>
    </row>
    <row r="608" ht="15.75" spans="1:7">
      <c r="A608" s="29"/>
      <c r="B608" s="42"/>
      <c r="C608" s="29"/>
      <c r="D608" s="39"/>
      <c r="E608" s="29"/>
      <c r="F608" s="31"/>
      <c r="G608" s="26"/>
    </row>
    <row r="609" spans="1:7">
      <c r="A609" s="50"/>
      <c r="B609" s="51"/>
      <c r="C609" s="50"/>
      <c r="D609" s="51"/>
      <c r="E609" s="50"/>
      <c r="F609" s="52"/>
      <c r="G609" s="26"/>
    </row>
    <row r="610" ht="15.75" customHeight="1" spans="1:7">
      <c r="A610" s="29"/>
      <c r="B610" s="24"/>
      <c r="C610" s="24"/>
      <c r="D610" s="31"/>
      <c r="E610" s="31"/>
      <c r="F610" s="31"/>
      <c r="G610" s="26"/>
    </row>
    <row r="611" spans="1:7">
      <c r="A611" s="27"/>
      <c r="B611" s="28"/>
      <c r="C611" s="28"/>
      <c r="D611" s="28"/>
      <c r="E611" s="28"/>
      <c r="F611" s="28"/>
      <c r="G611" s="26"/>
    </row>
    <row r="612" ht="27" customHeight="1" spans="1:7">
      <c r="A612" s="29"/>
      <c r="B612" s="29"/>
      <c r="C612" s="29"/>
      <c r="D612" s="30"/>
      <c r="E612" s="30"/>
      <c r="F612" s="31"/>
      <c r="G612" s="26"/>
    </row>
    <row r="613" spans="1:7">
      <c r="A613" s="27"/>
      <c r="B613" s="27"/>
      <c r="C613" s="27"/>
      <c r="D613" s="28"/>
      <c r="E613" s="28"/>
      <c r="F613" s="28"/>
      <c r="G613" s="26"/>
    </row>
    <row r="614" ht="27" customHeight="1" spans="1:7">
      <c r="A614" s="29"/>
      <c r="B614" s="30"/>
      <c r="C614" s="30"/>
      <c r="D614" s="30"/>
      <c r="E614" s="30"/>
      <c r="F614" s="31"/>
      <c r="G614" s="26"/>
    </row>
    <row r="615" spans="1:7">
      <c r="A615" s="27"/>
      <c r="B615" s="28"/>
      <c r="C615" s="28"/>
      <c r="D615" s="28"/>
      <c r="E615" s="28"/>
      <c r="F615" s="28"/>
      <c r="G615" s="26"/>
    </row>
    <row r="616" ht="15.75" customHeight="1" spans="1:7">
      <c r="A616" s="29"/>
      <c r="B616" s="29"/>
      <c r="C616" s="29"/>
      <c r="D616" s="30"/>
      <c r="E616" s="30"/>
      <c r="F616" s="31"/>
      <c r="G616" s="26"/>
    </row>
    <row r="617" spans="1:7">
      <c r="A617" s="27"/>
      <c r="B617" s="27"/>
      <c r="C617" s="27"/>
      <c r="D617" s="28"/>
      <c r="E617" s="28"/>
      <c r="F617" s="28"/>
      <c r="G617" s="26"/>
    </row>
    <row r="618" ht="27" customHeight="1" spans="1:7">
      <c r="A618" s="29"/>
      <c r="B618" s="32"/>
      <c r="C618" s="29"/>
      <c r="D618" s="33"/>
      <c r="E618" s="32"/>
      <c r="F618" s="34"/>
      <c r="G618" s="26"/>
    </row>
    <row r="619" ht="16.5" customHeight="1" spans="1:7">
      <c r="A619" s="29"/>
      <c r="B619" s="32"/>
      <c r="C619" s="35"/>
      <c r="D619" s="33"/>
      <c r="E619" s="32"/>
      <c r="F619" s="34"/>
      <c r="G619" s="26"/>
    </row>
    <row r="620" spans="1:7">
      <c r="A620" s="36"/>
      <c r="B620" s="36"/>
      <c r="C620" s="35"/>
      <c r="D620" s="36"/>
      <c r="E620" s="36"/>
      <c r="F620" s="37"/>
      <c r="G620" s="26"/>
    </row>
    <row r="621" spans="1:7">
      <c r="A621" s="29"/>
      <c r="B621" s="38"/>
      <c r="C621" s="29"/>
      <c r="D621" s="39"/>
      <c r="E621" s="29"/>
      <c r="F621" s="40"/>
      <c r="G621" s="26"/>
    </row>
    <row r="622" spans="1:7">
      <c r="A622" s="36"/>
      <c r="B622" s="36"/>
      <c r="C622" s="36"/>
      <c r="D622" s="36"/>
      <c r="E622" s="36"/>
      <c r="F622" s="37"/>
      <c r="G622" s="26"/>
    </row>
    <row r="623" ht="15.75" spans="1:7">
      <c r="A623" s="29"/>
      <c r="B623" s="41"/>
      <c r="C623" s="29"/>
      <c r="D623" s="42"/>
      <c r="E623" s="29"/>
      <c r="F623" s="43"/>
      <c r="G623" s="26"/>
    </row>
    <row r="624" spans="1:7">
      <c r="A624" s="27"/>
      <c r="B624" s="27"/>
      <c r="C624" s="27"/>
      <c r="D624" s="27"/>
      <c r="E624" s="27"/>
      <c r="F624" s="28"/>
      <c r="G624" s="26"/>
    </row>
    <row r="625" spans="1:7">
      <c r="A625" s="29"/>
      <c r="B625" s="41"/>
      <c r="C625" s="29"/>
      <c r="D625" s="41"/>
      <c r="E625" s="29"/>
      <c r="F625" s="44"/>
      <c r="G625" s="26"/>
    </row>
    <row r="626" spans="1:7">
      <c r="A626" s="27"/>
      <c r="B626" s="27"/>
      <c r="C626" s="27"/>
      <c r="D626" s="27"/>
      <c r="E626" s="27"/>
      <c r="F626" s="28"/>
      <c r="G626" s="26"/>
    </row>
    <row r="627" ht="15.75" spans="1:7">
      <c r="A627" s="29"/>
      <c r="B627" s="42"/>
      <c r="C627" s="29"/>
      <c r="D627" s="45"/>
      <c r="E627" s="29"/>
      <c r="F627" s="46"/>
      <c r="G627" s="26"/>
    </row>
    <row r="628" spans="1:7">
      <c r="A628" s="27"/>
      <c r="B628" s="27"/>
      <c r="C628" s="27"/>
      <c r="D628" s="27"/>
      <c r="E628" s="27"/>
      <c r="F628" s="28"/>
      <c r="G628" s="26"/>
    </row>
    <row r="629" ht="15.75" spans="1:7">
      <c r="A629" s="29"/>
      <c r="B629" s="47"/>
      <c r="C629" s="29"/>
      <c r="D629" s="42"/>
      <c r="E629" s="29"/>
      <c r="F629" s="31"/>
      <c r="G629" s="26"/>
    </row>
    <row r="630" spans="1:7">
      <c r="A630" s="27"/>
      <c r="B630" s="27"/>
      <c r="C630" s="27"/>
      <c r="D630" s="27"/>
      <c r="E630" s="27"/>
      <c r="F630" s="28"/>
      <c r="G630" s="26"/>
    </row>
    <row r="631" ht="15.75" spans="1:7">
      <c r="A631" s="29"/>
      <c r="B631" s="42"/>
      <c r="C631" s="29"/>
      <c r="D631" s="29"/>
      <c r="E631" s="29"/>
      <c r="F631" s="48"/>
      <c r="G631" s="26"/>
    </row>
    <row r="632" spans="1:7">
      <c r="A632" s="27"/>
      <c r="B632" s="27"/>
      <c r="C632" s="27"/>
      <c r="D632" s="27"/>
      <c r="E632" s="27"/>
      <c r="F632" s="28"/>
      <c r="G632" s="26"/>
    </row>
    <row r="633" ht="15.75" spans="1:7">
      <c r="A633" s="29"/>
      <c r="B633" s="42"/>
      <c r="C633" s="29"/>
      <c r="D633" s="29"/>
      <c r="E633" s="42"/>
      <c r="F633" s="31"/>
      <c r="G633" s="26"/>
    </row>
    <row r="634" spans="1:7">
      <c r="A634" s="36"/>
      <c r="B634" s="36"/>
      <c r="C634" s="36"/>
      <c r="D634" s="36"/>
      <c r="E634" s="36"/>
      <c r="F634" s="37"/>
      <c r="G634" s="26"/>
    </row>
    <row r="635" ht="15.75" spans="1:7">
      <c r="A635" s="49"/>
      <c r="B635" s="31"/>
      <c r="C635" s="31"/>
      <c r="D635" s="31"/>
      <c r="E635" s="31"/>
      <c r="F635" s="31"/>
      <c r="G635" s="26"/>
    </row>
    <row r="636" spans="1:7">
      <c r="A636" s="37"/>
      <c r="B636" s="37"/>
      <c r="C636" s="37"/>
      <c r="D636" s="37"/>
      <c r="E636" s="37"/>
      <c r="F636" s="37"/>
      <c r="G636" s="26"/>
    </row>
    <row r="637" ht="15.75" spans="1:7">
      <c r="A637" s="29"/>
      <c r="B637" s="42"/>
      <c r="C637" s="29"/>
      <c r="D637" s="39"/>
      <c r="E637" s="29"/>
      <c r="F637" s="31"/>
      <c r="G637" s="26"/>
    </row>
    <row r="638" spans="1:7">
      <c r="A638" s="50"/>
      <c r="B638" s="51"/>
      <c r="C638" s="50"/>
      <c r="D638" s="51"/>
      <c r="E638" s="50"/>
      <c r="F638" s="52"/>
      <c r="G638" s="26"/>
    </row>
    <row r="639" ht="15.75" customHeight="1" spans="1:7">
      <c r="A639" s="29"/>
      <c r="B639" s="24"/>
      <c r="C639" s="24"/>
      <c r="D639" s="31"/>
      <c r="E639" s="31"/>
      <c r="F639" s="31"/>
      <c r="G639" s="26"/>
    </row>
    <row r="640" spans="1:7">
      <c r="A640" s="27"/>
      <c r="B640" s="28"/>
      <c r="C640" s="28"/>
      <c r="D640" s="28"/>
      <c r="E640" s="28"/>
      <c r="F640" s="28"/>
      <c r="G640" s="26"/>
    </row>
    <row r="641" ht="27" customHeight="1" spans="1:7">
      <c r="A641" s="29"/>
      <c r="B641" s="29"/>
      <c r="C641" s="29"/>
      <c r="D641" s="30"/>
      <c r="E641" s="30"/>
      <c r="F641" s="30"/>
      <c r="G641" s="26"/>
    </row>
    <row r="642" spans="1:7">
      <c r="A642" s="27"/>
      <c r="B642" s="27"/>
      <c r="C642" s="27"/>
      <c r="D642" s="28"/>
      <c r="E642" s="28"/>
      <c r="F642" s="28"/>
      <c r="G642" s="26"/>
    </row>
    <row r="643" ht="27" customHeight="1" spans="1:7">
      <c r="A643" s="29"/>
      <c r="B643" s="30"/>
      <c r="C643" s="30"/>
      <c r="D643" s="30"/>
      <c r="E643" s="31"/>
      <c r="F643" s="31"/>
      <c r="G643" s="26"/>
    </row>
    <row r="644" spans="1:7">
      <c r="A644" s="27"/>
      <c r="B644" s="28"/>
      <c r="C644" s="28"/>
      <c r="D644" s="28"/>
      <c r="E644" s="28"/>
      <c r="F644" s="28"/>
      <c r="G644" s="26"/>
    </row>
    <row r="645" ht="15.75" customHeight="1" spans="1:7">
      <c r="A645" s="29"/>
      <c r="B645" s="29"/>
      <c r="C645" s="29"/>
      <c r="D645" s="30"/>
      <c r="E645" s="30"/>
      <c r="F645" s="31"/>
      <c r="G645" s="26"/>
    </row>
    <row r="646" spans="1:7">
      <c r="A646" s="27"/>
      <c r="B646" s="27"/>
      <c r="C646" s="27"/>
      <c r="D646" s="28"/>
      <c r="E646" s="28"/>
      <c r="F646" s="28"/>
      <c r="G646" s="26"/>
    </row>
    <row r="647" ht="27" customHeight="1" spans="1:7">
      <c r="A647" s="29"/>
      <c r="B647" s="32"/>
      <c r="C647" s="29"/>
      <c r="D647" s="33"/>
      <c r="E647" s="32"/>
      <c r="F647" s="34"/>
      <c r="G647" s="26"/>
    </row>
    <row r="648" ht="16.5" customHeight="1" spans="1:7">
      <c r="A648" s="29"/>
      <c r="B648" s="32"/>
      <c r="C648" s="35"/>
      <c r="D648" s="33"/>
      <c r="E648" s="32"/>
      <c r="F648" s="34"/>
      <c r="G648" s="26"/>
    </row>
    <row r="649" spans="1:7">
      <c r="A649" s="36"/>
      <c r="B649" s="36"/>
      <c r="C649" s="35"/>
      <c r="D649" s="36"/>
      <c r="E649" s="36"/>
      <c r="F649" s="37"/>
      <c r="G649" s="26"/>
    </row>
    <row r="650" spans="1:7">
      <c r="A650" s="29"/>
      <c r="B650" s="38"/>
      <c r="C650" s="29"/>
      <c r="D650" s="39"/>
      <c r="E650" s="29"/>
      <c r="F650" s="40"/>
      <c r="G650" s="26"/>
    </row>
    <row r="651" spans="1:7">
      <c r="A651" s="36"/>
      <c r="B651" s="36"/>
      <c r="C651" s="36"/>
      <c r="D651" s="36"/>
      <c r="E651" s="36"/>
      <c r="F651" s="37"/>
      <c r="G651" s="26"/>
    </row>
    <row r="652" ht="15.75" spans="1:7">
      <c r="A652" s="29"/>
      <c r="B652" s="41"/>
      <c r="C652" s="29"/>
      <c r="D652" s="42"/>
      <c r="E652" s="29"/>
      <c r="F652" s="43"/>
      <c r="G652" s="26"/>
    </row>
    <row r="653" spans="1:7">
      <c r="A653" s="27"/>
      <c r="B653" s="27"/>
      <c r="C653" s="27"/>
      <c r="D653" s="27"/>
      <c r="E653" s="27"/>
      <c r="F653" s="28"/>
      <c r="G653" s="26"/>
    </row>
    <row r="654" spans="1:7">
      <c r="A654" s="29"/>
      <c r="B654" s="41"/>
      <c r="C654" s="29"/>
      <c r="D654" s="41"/>
      <c r="E654" s="29"/>
      <c r="F654" s="44"/>
      <c r="G654" s="26"/>
    </row>
    <row r="655" spans="1:7">
      <c r="A655" s="27"/>
      <c r="B655" s="27"/>
      <c r="C655" s="27"/>
      <c r="D655" s="27"/>
      <c r="E655" s="27"/>
      <c r="F655" s="28"/>
      <c r="G655" s="26"/>
    </row>
    <row r="656" ht="15.75" spans="1:7">
      <c r="A656" s="29"/>
      <c r="B656" s="42"/>
      <c r="C656" s="29"/>
      <c r="D656" s="45"/>
      <c r="E656" s="29"/>
      <c r="F656" s="46"/>
      <c r="G656" s="26"/>
    </row>
    <row r="657" spans="1:7">
      <c r="A657" s="27"/>
      <c r="B657" s="27"/>
      <c r="C657" s="27"/>
      <c r="D657" s="27"/>
      <c r="E657" s="27"/>
      <c r="F657" s="28"/>
      <c r="G657" s="26"/>
    </row>
    <row r="658" ht="15.75" spans="1:7">
      <c r="A658" s="29"/>
      <c r="B658" s="47"/>
      <c r="C658" s="29"/>
      <c r="D658" s="42"/>
      <c r="E658" s="29"/>
      <c r="F658" s="31"/>
      <c r="G658" s="26"/>
    </row>
    <row r="659" spans="1:7">
      <c r="A659" s="27"/>
      <c r="B659" s="27"/>
      <c r="C659" s="27"/>
      <c r="D659" s="27"/>
      <c r="E659" s="27"/>
      <c r="F659" s="28"/>
      <c r="G659" s="26"/>
    </row>
    <row r="660" ht="15.75" spans="1:7">
      <c r="A660" s="29"/>
      <c r="B660" s="42"/>
      <c r="C660" s="29"/>
      <c r="D660" s="29"/>
      <c r="E660" s="29"/>
      <c r="F660" s="48"/>
      <c r="G660" s="26"/>
    </row>
    <row r="661" spans="1:7">
      <c r="A661" s="27"/>
      <c r="B661" s="27"/>
      <c r="C661" s="27"/>
      <c r="D661" s="27"/>
      <c r="E661" s="27"/>
      <c r="F661" s="28"/>
      <c r="G661" s="26"/>
    </row>
    <row r="662" ht="15.75" spans="1:7">
      <c r="A662" s="29"/>
      <c r="B662" s="42"/>
      <c r="C662" s="29"/>
      <c r="D662" s="29"/>
      <c r="E662" s="42"/>
      <c r="F662" s="31"/>
      <c r="G662" s="26"/>
    </row>
    <row r="663" spans="1:7">
      <c r="A663" s="36"/>
      <c r="B663" s="36"/>
      <c r="C663" s="36"/>
      <c r="D663" s="36"/>
      <c r="E663" s="36"/>
      <c r="F663" s="37"/>
      <c r="G663" s="26"/>
    </row>
    <row r="664" ht="15.75" spans="1:7">
      <c r="A664" s="49"/>
      <c r="B664" s="31"/>
      <c r="C664" s="31"/>
      <c r="D664" s="31"/>
      <c r="E664" s="31"/>
      <c r="F664" s="31"/>
      <c r="G664" s="26"/>
    </row>
    <row r="665" spans="1:7">
      <c r="A665" s="37"/>
      <c r="B665" s="37"/>
      <c r="C665" s="37"/>
      <c r="D665" s="37"/>
      <c r="E665" s="37"/>
      <c r="F665" s="37"/>
      <c r="G665" s="26"/>
    </row>
    <row r="666" ht="15.75" spans="1:7">
      <c r="A666" s="29"/>
      <c r="B666" s="42"/>
      <c r="C666" s="29"/>
      <c r="D666" s="39"/>
      <c r="E666" s="29"/>
      <c r="F666" s="31"/>
      <c r="G666" s="26"/>
    </row>
    <row r="667" spans="1:7">
      <c r="A667" s="50"/>
      <c r="B667" s="51"/>
      <c r="C667" s="50"/>
      <c r="D667" s="51"/>
      <c r="E667" s="50"/>
      <c r="F667" s="52"/>
      <c r="G667" s="26"/>
    </row>
    <row r="668" ht="25.5" customHeight="1" spans="1:7">
      <c r="A668" s="29"/>
      <c r="B668" s="24"/>
      <c r="C668" s="24"/>
      <c r="D668" s="31"/>
      <c r="E668" s="31"/>
      <c r="F668" s="31"/>
      <c r="G668" s="26"/>
    </row>
    <row r="669" spans="1:7">
      <c r="A669" s="27"/>
      <c r="B669" s="28"/>
      <c r="C669" s="28"/>
      <c r="D669" s="28"/>
      <c r="E669" s="28"/>
      <c r="F669" s="28"/>
      <c r="G669" s="26"/>
    </row>
    <row r="670" ht="27" customHeight="1" spans="1:7">
      <c r="A670" s="29"/>
      <c r="B670" s="29"/>
      <c r="C670" s="29"/>
      <c r="D670" s="30"/>
      <c r="E670" s="30"/>
      <c r="F670" s="30"/>
      <c r="G670" s="26"/>
    </row>
    <row r="671" spans="1:7">
      <c r="A671" s="27"/>
      <c r="B671" s="27"/>
      <c r="C671" s="27"/>
      <c r="D671" s="28"/>
      <c r="E671" s="28"/>
      <c r="F671" s="28"/>
      <c r="G671" s="26"/>
    </row>
    <row r="672" ht="27" customHeight="1" spans="1:7">
      <c r="A672" s="29"/>
      <c r="B672" s="30"/>
      <c r="C672" s="30"/>
      <c r="D672" s="30"/>
      <c r="E672" s="31"/>
      <c r="F672" s="31"/>
      <c r="G672" s="26"/>
    </row>
    <row r="673" spans="1:7">
      <c r="A673" s="27"/>
      <c r="B673" s="28"/>
      <c r="C673" s="28"/>
      <c r="D673" s="28"/>
      <c r="E673" s="28"/>
      <c r="F673" s="28"/>
      <c r="G673" s="26"/>
    </row>
    <row r="674" ht="15.75" customHeight="1" spans="1:7">
      <c r="A674" s="29"/>
      <c r="B674" s="29"/>
      <c r="C674" s="29"/>
      <c r="D674" s="30"/>
      <c r="E674" s="30"/>
      <c r="F674" s="31"/>
      <c r="G674" s="26"/>
    </row>
    <row r="675" spans="1:7">
      <c r="A675" s="27"/>
      <c r="B675" s="27"/>
      <c r="C675" s="27"/>
      <c r="D675" s="28"/>
      <c r="E675" s="28"/>
      <c r="F675" s="28"/>
      <c r="G675" s="26"/>
    </row>
    <row r="676" ht="27" customHeight="1" spans="1:7">
      <c r="A676" s="29"/>
      <c r="B676" s="32"/>
      <c r="C676" s="29"/>
      <c r="D676" s="33"/>
      <c r="E676" s="32"/>
      <c r="F676" s="34"/>
      <c r="G676" s="26"/>
    </row>
    <row r="677" ht="16.5" customHeight="1" spans="1:7">
      <c r="A677" s="29"/>
      <c r="B677" s="32"/>
      <c r="C677" s="35"/>
      <c r="D677" s="33"/>
      <c r="E677" s="32"/>
      <c r="F677" s="34"/>
      <c r="G677" s="26"/>
    </row>
    <row r="678" spans="1:7">
      <c r="A678" s="36"/>
      <c r="B678" s="36"/>
      <c r="C678" s="35"/>
      <c r="D678" s="36"/>
      <c r="E678" s="36"/>
      <c r="F678" s="37"/>
      <c r="G678" s="26"/>
    </row>
    <row r="679" spans="1:7">
      <c r="A679" s="29"/>
      <c r="B679" s="38"/>
      <c r="C679" s="29"/>
      <c r="D679" s="39"/>
      <c r="E679" s="29"/>
      <c r="F679" s="40"/>
      <c r="G679" s="26"/>
    </row>
    <row r="680" spans="1:7">
      <c r="A680" s="36"/>
      <c r="B680" s="36"/>
      <c r="C680" s="36"/>
      <c r="D680" s="36"/>
      <c r="E680" s="36"/>
      <c r="F680" s="37"/>
      <c r="G680" s="26"/>
    </row>
    <row r="681" ht="15.75" spans="1:7">
      <c r="A681" s="29"/>
      <c r="B681" s="41"/>
      <c r="C681" s="29"/>
      <c r="D681" s="42"/>
      <c r="E681" s="29"/>
      <c r="F681" s="43"/>
      <c r="G681" s="26"/>
    </row>
    <row r="682" spans="1:7">
      <c r="A682" s="27"/>
      <c r="B682" s="27"/>
      <c r="C682" s="27"/>
      <c r="D682" s="27"/>
      <c r="E682" s="27"/>
      <c r="F682" s="28"/>
      <c r="G682" s="26"/>
    </row>
    <row r="683" spans="1:7">
      <c r="A683" s="29"/>
      <c r="B683" s="41"/>
      <c r="C683" s="29"/>
      <c r="D683" s="41"/>
      <c r="E683" s="29"/>
      <c r="F683" s="44"/>
      <c r="G683" s="26"/>
    </row>
    <row r="684" spans="1:7">
      <c r="A684" s="27"/>
      <c r="B684" s="27"/>
      <c r="C684" s="27"/>
      <c r="D684" s="27"/>
      <c r="E684" s="27"/>
      <c r="F684" s="28"/>
      <c r="G684" s="26"/>
    </row>
    <row r="685" ht="15.75" spans="1:7">
      <c r="A685" s="29"/>
      <c r="B685" s="42"/>
      <c r="C685" s="29"/>
      <c r="D685" s="45"/>
      <c r="E685" s="29"/>
      <c r="F685" s="46"/>
      <c r="G685" s="26"/>
    </row>
    <row r="686" spans="1:7">
      <c r="A686" s="27"/>
      <c r="B686" s="27"/>
      <c r="C686" s="27"/>
      <c r="D686" s="27"/>
      <c r="E686" s="27"/>
      <c r="F686" s="28"/>
      <c r="G686" s="26"/>
    </row>
    <row r="687" ht="15.75" spans="1:7">
      <c r="A687" s="29"/>
      <c r="B687" s="47"/>
      <c r="C687" s="29"/>
      <c r="D687" s="42"/>
      <c r="E687" s="29"/>
      <c r="F687" s="31"/>
      <c r="G687" s="26"/>
    </row>
    <row r="688" spans="1:7">
      <c r="A688" s="27"/>
      <c r="B688" s="27"/>
      <c r="C688" s="27"/>
      <c r="D688" s="27"/>
      <c r="E688" s="27"/>
      <c r="F688" s="28"/>
      <c r="G688" s="26"/>
    </row>
    <row r="689" ht="15.75" spans="1:7">
      <c r="A689" s="29"/>
      <c r="B689" s="42"/>
      <c r="C689" s="29"/>
      <c r="D689" s="29"/>
      <c r="E689" s="29"/>
      <c r="F689" s="48"/>
      <c r="G689" s="26"/>
    </row>
    <row r="690" spans="1:7">
      <c r="A690" s="27"/>
      <c r="B690" s="27"/>
      <c r="C690" s="27"/>
      <c r="D690" s="27"/>
      <c r="E690" s="27"/>
      <c r="F690" s="28"/>
      <c r="G690" s="26"/>
    </row>
    <row r="691" ht="15.75" spans="1:7">
      <c r="A691" s="29"/>
      <c r="B691" s="42"/>
      <c r="C691" s="29"/>
      <c r="D691" s="29"/>
      <c r="E691" s="42"/>
      <c r="F691" s="31"/>
      <c r="G691" s="26"/>
    </row>
    <row r="692" spans="1:7">
      <c r="A692" s="36"/>
      <c r="B692" s="36"/>
      <c r="C692" s="36"/>
      <c r="D692" s="36"/>
      <c r="E692" s="36"/>
      <c r="F692" s="37"/>
      <c r="G692" s="26"/>
    </row>
    <row r="693" ht="15.75" spans="1:7">
      <c r="A693" s="49"/>
      <c r="B693" s="31"/>
      <c r="C693" s="31"/>
      <c r="D693" s="31"/>
      <c r="E693" s="31"/>
      <c r="F693" s="31"/>
      <c r="G693" s="26"/>
    </row>
    <row r="694" spans="1:7">
      <c r="A694" s="37"/>
      <c r="B694" s="37"/>
      <c r="C694" s="37"/>
      <c r="D694" s="37"/>
      <c r="E694" s="37"/>
      <c r="F694" s="37"/>
      <c r="G694" s="26"/>
    </row>
    <row r="695" ht="15.75" spans="1:7">
      <c r="A695" s="29"/>
      <c r="B695" s="42"/>
      <c r="C695" s="29"/>
      <c r="D695" s="39"/>
      <c r="E695" s="29"/>
      <c r="F695" s="31"/>
      <c r="G695" s="26"/>
    </row>
    <row r="696" spans="1:7">
      <c r="A696" s="50"/>
      <c r="B696" s="51"/>
      <c r="C696" s="50"/>
      <c r="D696" s="51"/>
      <c r="E696" s="50"/>
      <c r="F696" s="52"/>
      <c r="G696" s="26"/>
    </row>
    <row r="697" ht="15.75" customHeight="1" spans="1:7">
      <c r="A697" s="29"/>
      <c r="B697" s="24"/>
      <c r="C697" s="24"/>
      <c r="D697" s="31"/>
      <c r="E697" s="31"/>
      <c r="F697" s="31"/>
      <c r="G697" s="26"/>
    </row>
    <row r="698" spans="1:7">
      <c r="A698" s="27"/>
      <c r="B698" s="28"/>
      <c r="C698" s="28"/>
      <c r="D698" s="28"/>
      <c r="E698" s="28"/>
      <c r="F698" s="28"/>
      <c r="G698" s="26"/>
    </row>
    <row r="699" ht="27" customHeight="1" spans="1:7">
      <c r="A699" s="29"/>
      <c r="B699" s="29"/>
      <c r="C699" s="29"/>
      <c r="D699" s="30"/>
      <c r="E699" s="30"/>
      <c r="F699" s="30"/>
      <c r="G699" s="26"/>
    </row>
    <row r="700" spans="1:7">
      <c r="A700" s="27"/>
      <c r="B700" s="27"/>
      <c r="C700" s="27"/>
      <c r="D700" s="28"/>
      <c r="E700" s="28"/>
      <c r="F700" s="28"/>
      <c r="G700" s="26"/>
    </row>
    <row r="701" ht="27" customHeight="1" spans="1:7">
      <c r="A701" s="29"/>
      <c r="B701" s="30"/>
      <c r="C701" s="30"/>
      <c r="D701" s="30"/>
      <c r="E701" s="31"/>
      <c r="F701" s="31"/>
      <c r="G701" s="26"/>
    </row>
    <row r="702" spans="1:7">
      <c r="A702" s="27"/>
      <c r="B702" s="28"/>
      <c r="C702" s="28"/>
      <c r="D702" s="28"/>
      <c r="E702" s="28"/>
      <c r="F702" s="28"/>
      <c r="G702" s="26"/>
    </row>
    <row r="703" ht="15.75" customHeight="1" spans="1:7">
      <c r="A703" s="29"/>
      <c r="B703" s="29"/>
      <c r="C703" s="29"/>
      <c r="D703" s="30"/>
      <c r="E703" s="30"/>
      <c r="F703" s="31"/>
      <c r="G703" s="26"/>
    </row>
    <row r="704" spans="1:7">
      <c r="A704" s="27"/>
      <c r="B704" s="27"/>
      <c r="C704" s="27"/>
      <c r="D704" s="28"/>
      <c r="E704" s="28"/>
      <c r="F704" s="28"/>
      <c r="G704" s="26"/>
    </row>
    <row r="705" ht="27" customHeight="1" spans="1:7">
      <c r="A705" s="29"/>
      <c r="B705" s="32"/>
      <c r="C705" s="29"/>
      <c r="D705" s="33"/>
      <c r="E705" s="32"/>
      <c r="F705" s="34"/>
      <c r="G705" s="26"/>
    </row>
    <row r="706" ht="16.5" customHeight="1" spans="1:7">
      <c r="A706" s="29"/>
      <c r="B706" s="32"/>
      <c r="C706" s="35"/>
      <c r="D706" s="33"/>
      <c r="E706" s="32"/>
      <c r="F706" s="34"/>
      <c r="G706" s="26"/>
    </row>
    <row r="707" spans="1:7">
      <c r="A707" s="36"/>
      <c r="B707" s="36"/>
      <c r="C707" s="35"/>
      <c r="D707" s="36"/>
      <c r="E707" s="36"/>
      <c r="F707" s="37"/>
      <c r="G707" s="26"/>
    </row>
    <row r="708" spans="1:7">
      <c r="A708" s="29"/>
      <c r="B708" s="38"/>
      <c r="C708" s="29"/>
      <c r="D708" s="39"/>
      <c r="E708" s="29"/>
      <c r="F708" s="40"/>
      <c r="G708" s="26"/>
    </row>
    <row r="709" spans="1:7">
      <c r="A709" s="36"/>
      <c r="B709" s="36"/>
      <c r="C709" s="36"/>
      <c r="D709" s="36"/>
      <c r="E709" s="36"/>
      <c r="F709" s="37"/>
      <c r="G709" s="26"/>
    </row>
    <row r="710" ht="15.75" spans="1:7">
      <c r="A710" s="29"/>
      <c r="B710" s="41"/>
      <c r="C710" s="29"/>
      <c r="D710" s="42"/>
      <c r="E710" s="29"/>
      <c r="F710" s="43"/>
      <c r="G710" s="26"/>
    </row>
    <row r="711" spans="1:7">
      <c r="A711" s="27"/>
      <c r="B711" s="27"/>
      <c r="C711" s="27"/>
      <c r="D711" s="27"/>
      <c r="E711" s="27"/>
      <c r="F711" s="28"/>
      <c r="G711" s="26"/>
    </row>
    <row r="712" spans="1:7">
      <c r="A712" s="29"/>
      <c r="B712" s="41"/>
      <c r="C712" s="29"/>
      <c r="D712" s="41"/>
      <c r="E712" s="29"/>
      <c r="F712" s="44"/>
      <c r="G712" s="26"/>
    </row>
    <row r="713" spans="1:7">
      <c r="A713" s="27"/>
      <c r="B713" s="27"/>
      <c r="C713" s="27"/>
      <c r="D713" s="27"/>
      <c r="E713" s="27"/>
      <c r="F713" s="28"/>
      <c r="G713" s="26"/>
    </row>
    <row r="714" ht="15.75" spans="1:7">
      <c r="A714" s="29"/>
      <c r="B714" s="42"/>
      <c r="C714" s="29"/>
      <c r="D714" s="45"/>
      <c r="E714" s="29"/>
      <c r="F714" s="46"/>
      <c r="G714" s="26"/>
    </row>
    <row r="715" spans="1:7">
      <c r="A715" s="27"/>
      <c r="B715" s="27"/>
      <c r="C715" s="27"/>
      <c r="D715" s="27"/>
      <c r="E715" s="27"/>
      <c r="F715" s="28"/>
      <c r="G715" s="26"/>
    </row>
    <row r="716" ht="15.75" spans="1:7">
      <c r="A716" s="29"/>
      <c r="B716" s="47"/>
      <c r="C716" s="29"/>
      <c r="D716" s="42"/>
      <c r="E716" s="29"/>
      <c r="F716" s="31"/>
      <c r="G716" s="26"/>
    </row>
    <row r="717" spans="1:7">
      <c r="A717" s="27"/>
      <c r="B717" s="27"/>
      <c r="C717" s="27"/>
      <c r="D717" s="27"/>
      <c r="E717" s="27"/>
      <c r="F717" s="28"/>
      <c r="G717" s="26"/>
    </row>
    <row r="718" ht="15.75" spans="1:7">
      <c r="A718" s="29"/>
      <c r="B718" s="42"/>
      <c r="C718" s="29"/>
      <c r="D718" s="29"/>
      <c r="E718" s="29"/>
      <c r="F718" s="48"/>
      <c r="G718" s="26"/>
    </row>
    <row r="719" spans="1:7">
      <c r="A719" s="27"/>
      <c r="B719" s="27"/>
      <c r="C719" s="27"/>
      <c r="D719" s="27"/>
      <c r="E719" s="27"/>
      <c r="F719" s="28"/>
      <c r="G719" s="26"/>
    </row>
    <row r="720" ht="15.75" spans="1:7">
      <c r="A720" s="29"/>
      <c r="B720" s="42"/>
      <c r="C720" s="29"/>
      <c r="D720" s="29"/>
      <c r="E720" s="42"/>
      <c r="F720" s="31"/>
      <c r="G720" s="26"/>
    </row>
    <row r="721" spans="1:7">
      <c r="A721" s="36"/>
      <c r="B721" s="36"/>
      <c r="C721" s="36"/>
      <c r="D721" s="36"/>
      <c r="E721" s="36"/>
      <c r="F721" s="37"/>
      <c r="G721" s="26"/>
    </row>
    <row r="722" ht="15.75" spans="1:7">
      <c r="A722" s="49"/>
      <c r="B722" s="31"/>
      <c r="C722" s="31"/>
      <c r="D722" s="31"/>
      <c r="E722" s="31"/>
      <c r="F722" s="31"/>
      <c r="G722" s="26"/>
    </row>
    <row r="723" spans="1:7">
      <c r="A723" s="37"/>
      <c r="B723" s="37"/>
      <c r="C723" s="37"/>
      <c r="D723" s="37"/>
      <c r="E723" s="37"/>
      <c r="F723" s="37"/>
      <c r="G723" s="26"/>
    </row>
    <row r="724" ht="15.75" spans="1:7">
      <c r="A724" s="29"/>
      <c r="B724" s="42"/>
      <c r="C724" s="29"/>
      <c r="D724" s="39"/>
      <c r="E724" s="29"/>
      <c r="F724" s="31"/>
      <c r="G724" s="26"/>
    </row>
    <row r="725" spans="1:7">
      <c r="A725" s="50"/>
      <c r="B725" s="51"/>
      <c r="C725" s="50"/>
      <c r="D725" s="51"/>
      <c r="E725" s="50"/>
      <c r="F725" s="52"/>
      <c r="G725" s="26"/>
    </row>
    <row r="726" ht="15.75" customHeight="1" spans="1:7">
      <c r="A726" s="29"/>
      <c r="B726" s="24"/>
      <c r="C726" s="24"/>
      <c r="D726" s="31"/>
      <c r="E726" s="31"/>
      <c r="F726" s="31"/>
      <c r="G726" s="26"/>
    </row>
    <row r="727" spans="1:7">
      <c r="A727" s="27"/>
      <c r="B727" s="28"/>
      <c r="C727" s="28"/>
      <c r="D727" s="28"/>
      <c r="E727" s="28"/>
      <c r="F727" s="28"/>
      <c r="G727" s="26"/>
    </row>
    <row r="728" ht="27" customHeight="1" spans="1:7">
      <c r="A728" s="29"/>
      <c r="B728" s="29"/>
      <c r="C728" s="29"/>
      <c r="D728" s="30"/>
      <c r="E728" s="30"/>
      <c r="F728" s="30"/>
      <c r="G728" s="26"/>
    </row>
    <row r="729" spans="1:7">
      <c r="A729" s="27"/>
      <c r="B729" s="27"/>
      <c r="C729" s="27"/>
      <c r="D729" s="28"/>
      <c r="E729" s="28"/>
      <c r="F729" s="28"/>
      <c r="G729" s="26"/>
    </row>
    <row r="730" ht="27" customHeight="1" spans="1:7">
      <c r="A730" s="29"/>
      <c r="B730" s="30"/>
      <c r="C730" s="30"/>
      <c r="D730" s="30"/>
      <c r="E730" s="31"/>
      <c r="F730" s="31"/>
      <c r="G730" s="26"/>
    </row>
    <row r="731" spans="1:7">
      <c r="A731" s="27"/>
      <c r="B731" s="28"/>
      <c r="C731" s="28"/>
      <c r="D731" s="28"/>
      <c r="E731" s="28"/>
      <c r="F731" s="28"/>
      <c r="G731" s="26"/>
    </row>
    <row r="732" ht="15.75" customHeight="1" spans="1:7">
      <c r="A732" s="29"/>
      <c r="B732" s="29"/>
      <c r="C732" s="29"/>
      <c r="D732" s="30"/>
      <c r="E732" s="30"/>
      <c r="F732" s="31"/>
      <c r="G732" s="26"/>
    </row>
    <row r="733" spans="1:7">
      <c r="A733" s="27"/>
      <c r="B733" s="27"/>
      <c r="C733" s="27"/>
      <c r="D733" s="28"/>
      <c r="E733" s="28"/>
      <c r="F733" s="28"/>
      <c r="G733" s="26"/>
    </row>
    <row r="734" ht="27" customHeight="1" spans="1:7">
      <c r="A734" s="29"/>
      <c r="B734" s="32"/>
      <c r="C734" s="29"/>
      <c r="D734" s="33"/>
      <c r="E734" s="32"/>
      <c r="F734" s="34"/>
      <c r="G734" s="26"/>
    </row>
    <row r="735" ht="16.5" customHeight="1" spans="1:7">
      <c r="A735" s="29"/>
      <c r="B735" s="32"/>
      <c r="C735" s="35"/>
      <c r="D735" s="33"/>
      <c r="E735" s="32"/>
      <c r="F735" s="34"/>
      <c r="G735" s="26"/>
    </row>
    <row r="736" spans="1:7">
      <c r="A736" s="36"/>
      <c r="B736" s="36"/>
      <c r="C736" s="35"/>
      <c r="D736" s="36"/>
      <c r="E736" s="36"/>
      <c r="F736" s="37"/>
      <c r="G736" s="26"/>
    </row>
    <row r="737" spans="1:7">
      <c r="A737" s="29"/>
      <c r="B737" s="58"/>
      <c r="C737" s="29"/>
      <c r="D737" s="39"/>
      <c r="E737" s="29"/>
      <c r="F737" s="40"/>
      <c r="G737" s="26"/>
    </row>
    <row r="738" spans="1:7">
      <c r="A738" s="36"/>
      <c r="B738" s="36"/>
      <c r="C738" s="36"/>
      <c r="D738" s="36"/>
      <c r="E738" s="36"/>
      <c r="F738" s="37"/>
      <c r="G738" s="26"/>
    </row>
    <row r="739" spans="1:7">
      <c r="A739" s="29"/>
      <c r="B739" s="41"/>
      <c r="C739" s="29"/>
      <c r="D739" s="41"/>
      <c r="E739" s="29"/>
      <c r="F739" s="43"/>
      <c r="G739" s="26"/>
    </row>
    <row r="740" spans="1:7">
      <c r="A740" s="27"/>
      <c r="B740" s="27"/>
      <c r="C740" s="27"/>
      <c r="D740" s="27"/>
      <c r="E740" s="27"/>
      <c r="F740" s="28"/>
      <c r="G740" s="26"/>
    </row>
    <row r="741" customHeight="1" spans="1:7">
      <c r="A741" s="29"/>
      <c r="B741" s="59"/>
      <c r="C741" s="32"/>
      <c r="D741" s="59"/>
      <c r="E741" s="32"/>
      <c r="F741" s="40"/>
      <c r="G741" s="26"/>
    </row>
    <row r="742" ht="15.75" customHeight="1" spans="1:7">
      <c r="A742" s="29"/>
      <c r="B742" s="59"/>
      <c r="C742" s="32"/>
      <c r="D742" s="59"/>
      <c r="E742" s="32"/>
      <c r="F742" s="60"/>
      <c r="G742" s="26"/>
    </row>
    <row r="743" spans="1:7">
      <c r="A743" s="27"/>
      <c r="B743" s="27"/>
      <c r="C743" s="27"/>
      <c r="D743" s="61"/>
      <c r="E743" s="27"/>
      <c r="F743" s="62"/>
      <c r="G743" s="26"/>
    </row>
    <row r="744" spans="1:7">
      <c r="A744" s="29"/>
      <c r="B744" s="47"/>
      <c r="C744" s="29"/>
      <c r="D744" s="29"/>
      <c r="E744" s="29"/>
      <c r="F744" s="48"/>
      <c r="G744" s="26"/>
    </row>
    <row r="745" spans="1:7">
      <c r="A745" s="27"/>
      <c r="B745" s="63"/>
      <c r="C745" s="27"/>
      <c r="D745" s="27"/>
      <c r="E745" s="27"/>
      <c r="F745" s="28"/>
      <c r="G745" s="26"/>
    </row>
    <row r="746" spans="1:7">
      <c r="A746" s="29"/>
      <c r="B746" s="64"/>
      <c r="C746" s="29"/>
      <c r="D746" s="29"/>
      <c r="E746" s="29"/>
      <c r="F746" s="48"/>
      <c r="G746" s="26"/>
    </row>
    <row r="747" spans="1:7">
      <c r="A747" s="36"/>
      <c r="B747" s="36"/>
      <c r="C747" s="36"/>
      <c r="D747" s="36"/>
      <c r="E747" s="36"/>
      <c r="F747" s="37"/>
      <c r="G747" s="26"/>
    </row>
    <row r="748" ht="15.75" spans="1:7">
      <c r="A748" s="29"/>
      <c r="B748" s="41"/>
      <c r="C748" s="29"/>
      <c r="D748" s="29"/>
      <c r="E748" s="42"/>
      <c r="F748" s="31"/>
      <c r="G748" s="26"/>
    </row>
    <row r="749" spans="1:7">
      <c r="A749" s="36"/>
      <c r="B749" s="65"/>
      <c r="C749" s="36"/>
      <c r="D749" s="36"/>
      <c r="E749" s="36"/>
      <c r="F749" s="37"/>
      <c r="G749" s="26"/>
    </row>
    <row r="750" ht="15.75" spans="1:7">
      <c r="A750" s="49"/>
      <c r="B750" s="31"/>
      <c r="C750" s="31"/>
      <c r="D750" s="31"/>
      <c r="E750" s="31"/>
      <c r="F750" s="31"/>
      <c r="G750" s="26"/>
    </row>
    <row r="751" spans="1:7">
      <c r="A751" s="37"/>
      <c r="B751" s="37"/>
      <c r="C751" s="37"/>
      <c r="D751" s="37"/>
      <c r="E751" s="37"/>
      <c r="F751" s="37"/>
      <c r="G751" s="26"/>
    </row>
    <row r="752" ht="15.75" spans="1:7">
      <c r="A752" s="29"/>
      <c r="B752" s="42"/>
      <c r="C752" s="29"/>
      <c r="D752" s="39"/>
      <c r="E752" s="29"/>
      <c r="F752" s="31"/>
      <c r="G752" s="26"/>
    </row>
    <row r="753" ht="25.5" customHeight="1" spans="1:7">
      <c r="A753" s="50"/>
      <c r="B753" s="51"/>
      <c r="C753" s="50"/>
      <c r="D753" s="51"/>
      <c r="E753" s="50"/>
      <c r="F753" s="52"/>
      <c r="G753" s="26"/>
    </row>
    <row r="754" ht="15.75" customHeight="1" spans="1:7">
      <c r="A754" s="29"/>
      <c r="B754" s="24"/>
      <c r="C754" s="24"/>
      <c r="D754" s="31"/>
      <c r="E754" s="31"/>
      <c r="F754" s="31"/>
      <c r="G754" s="26"/>
    </row>
    <row r="755" ht="27" customHeight="1" spans="1:7">
      <c r="A755" s="27"/>
      <c r="B755" s="28"/>
      <c r="C755" s="28"/>
      <c r="D755" s="28"/>
      <c r="E755" s="28"/>
      <c r="F755" s="28"/>
      <c r="G755" s="26"/>
    </row>
    <row r="756" ht="27" customHeight="1" spans="1:7">
      <c r="A756" s="29"/>
      <c r="B756" s="29"/>
      <c r="C756" s="29"/>
      <c r="D756" s="30"/>
      <c r="E756" s="30"/>
      <c r="F756" s="31"/>
      <c r="G756" s="26"/>
    </row>
    <row r="757" ht="27" customHeight="1" spans="1:7">
      <c r="A757" s="27"/>
      <c r="B757" s="27"/>
      <c r="C757" s="27"/>
      <c r="D757" s="28"/>
      <c r="E757" s="28"/>
      <c r="F757" s="28"/>
      <c r="G757" s="26"/>
    </row>
    <row r="758" ht="27" customHeight="1" spans="1:7">
      <c r="A758" s="29"/>
      <c r="B758" s="30"/>
      <c r="C758" s="30"/>
      <c r="D758" s="30"/>
      <c r="E758" s="31"/>
      <c r="F758" s="31"/>
      <c r="G758" s="26"/>
    </row>
    <row r="759" ht="15.75" customHeight="1" spans="1:7">
      <c r="A759" s="27"/>
      <c r="B759" s="28"/>
      <c r="C759" s="28"/>
      <c r="D759" s="28"/>
      <c r="E759" s="28"/>
      <c r="F759" s="28"/>
      <c r="G759" s="26"/>
    </row>
    <row r="760" ht="15.75" customHeight="1" spans="1:7">
      <c r="A760" s="29"/>
      <c r="B760" s="29"/>
      <c r="C760" s="29"/>
      <c r="D760" s="30"/>
      <c r="E760" s="30"/>
      <c r="F760" s="31"/>
      <c r="G760" s="26"/>
    </row>
    <row r="761" ht="27" customHeight="1" spans="1:7">
      <c r="A761" s="27"/>
      <c r="B761" s="27"/>
      <c r="C761" s="27"/>
      <c r="D761" s="28"/>
      <c r="E761" s="28"/>
      <c r="F761" s="28"/>
      <c r="G761" s="26"/>
    </row>
    <row r="762" ht="27" customHeight="1" spans="1:7">
      <c r="A762" s="29"/>
      <c r="B762" s="32"/>
      <c r="C762" s="29"/>
      <c r="D762" s="33"/>
      <c r="E762" s="32"/>
      <c r="F762" s="34"/>
      <c r="G762" s="26"/>
    </row>
    <row r="763" ht="15.75" customHeight="1" spans="1:7">
      <c r="A763" s="29"/>
      <c r="B763" s="32"/>
      <c r="C763" s="35"/>
      <c r="D763" s="33"/>
      <c r="E763" s="32"/>
      <c r="F763" s="34"/>
      <c r="G763" s="26"/>
    </row>
    <row r="764" spans="1:7">
      <c r="A764" s="36"/>
      <c r="B764" s="36"/>
      <c r="C764" s="35"/>
      <c r="D764" s="36"/>
      <c r="E764" s="36"/>
      <c r="F764" s="37"/>
      <c r="G764" s="26"/>
    </row>
    <row r="765" spans="1:7">
      <c r="A765" s="29"/>
      <c r="B765" s="38"/>
      <c r="C765" s="29"/>
      <c r="D765" s="39"/>
      <c r="E765" s="29"/>
      <c r="F765" s="40"/>
      <c r="G765" s="26"/>
    </row>
    <row r="766" spans="1:7">
      <c r="A766" s="36"/>
      <c r="B766" s="36"/>
      <c r="C766" s="36"/>
      <c r="D766" s="36"/>
      <c r="E766" s="36"/>
      <c r="F766" s="37"/>
      <c r="G766" s="26"/>
    </row>
    <row r="767" ht="15.75" spans="1:7">
      <c r="A767" s="29"/>
      <c r="B767" s="41"/>
      <c r="C767" s="29"/>
      <c r="D767" s="42"/>
      <c r="E767" s="29"/>
      <c r="F767" s="43"/>
      <c r="G767" s="26"/>
    </row>
    <row r="768" spans="1:7">
      <c r="A768" s="27"/>
      <c r="B768" s="61"/>
      <c r="C768" s="27"/>
      <c r="D768" s="27"/>
      <c r="E768" s="27"/>
      <c r="F768" s="66"/>
      <c r="G768" s="26"/>
    </row>
    <row r="769" spans="1:7">
      <c r="A769" s="29"/>
      <c r="B769" s="41"/>
      <c r="C769" s="29"/>
      <c r="D769" s="41"/>
      <c r="E769" s="29"/>
      <c r="F769" s="44"/>
      <c r="G769" s="26"/>
    </row>
    <row r="770" spans="1:7">
      <c r="A770" s="27"/>
      <c r="B770" s="61"/>
      <c r="C770" s="27"/>
      <c r="D770" s="61"/>
      <c r="E770" s="27"/>
      <c r="F770" s="67"/>
      <c r="G770" s="26"/>
    </row>
    <row r="771" ht="15.75" spans="1:7">
      <c r="A771" s="29"/>
      <c r="B771" s="42"/>
      <c r="C771" s="29"/>
      <c r="D771" s="45"/>
      <c r="E771" s="29"/>
      <c r="F771" s="46"/>
      <c r="G771" s="26"/>
    </row>
    <row r="772" spans="1:7">
      <c r="A772" s="27"/>
      <c r="B772" s="27"/>
      <c r="C772" s="27"/>
      <c r="D772" s="61"/>
      <c r="E772" s="27"/>
      <c r="F772" s="62"/>
      <c r="G772" s="26"/>
    </row>
    <row r="773" ht="15.75" spans="1:7">
      <c r="A773" s="29"/>
      <c r="B773" s="47"/>
      <c r="C773" s="29"/>
      <c r="D773" s="42"/>
      <c r="E773" s="29"/>
      <c r="F773" s="31"/>
      <c r="G773" s="26"/>
    </row>
    <row r="774" spans="1:7">
      <c r="A774" s="27"/>
      <c r="B774" s="63"/>
      <c r="C774" s="27"/>
      <c r="D774" s="27"/>
      <c r="E774" s="27"/>
      <c r="F774" s="28"/>
      <c r="G774" s="26"/>
    </row>
    <row r="775" ht="15.75" spans="1:7">
      <c r="A775" s="29"/>
      <c r="B775" s="42"/>
      <c r="C775" s="29"/>
      <c r="D775" s="29"/>
      <c r="E775" s="29"/>
      <c r="F775" s="48"/>
      <c r="G775" s="26"/>
    </row>
    <row r="776" spans="1:7">
      <c r="A776" s="27"/>
      <c r="B776" s="27"/>
      <c r="C776" s="27"/>
      <c r="D776" s="27"/>
      <c r="E776" s="27"/>
      <c r="F776" s="28"/>
      <c r="G776" s="26"/>
    </row>
    <row r="777" ht="15.75" spans="1:7">
      <c r="A777" s="29"/>
      <c r="B777" s="42"/>
      <c r="C777" s="29"/>
      <c r="D777" s="29"/>
      <c r="E777" s="42"/>
      <c r="F777" s="31"/>
      <c r="G777" s="26"/>
    </row>
    <row r="778" spans="1:7">
      <c r="A778" s="36"/>
      <c r="B778" s="36"/>
      <c r="C778" s="36"/>
      <c r="D778" s="36"/>
      <c r="E778" s="36"/>
      <c r="F778" s="37"/>
      <c r="G778" s="26"/>
    </row>
    <row r="779" ht="15.75" spans="1:7">
      <c r="A779" s="49"/>
      <c r="B779" s="31"/>
      <c r="C779" s="31"/>
      <c r="D779" s="31"/>
      <c r="E779" s="31"/>
      <c r="F779" s="31"/>
      <c r="G779" s="26"/>
    </row>
    <row r="780" spans="1:7">
      <c r="A780" s="37"/>
      <c r="B780" s="37"/>
      <c r="C780" s="37"/>
      <c r="D780" s="37"/>
      <c r="E780" s="37"/>
      <c r="F780" s="37"/>
      <c r="G780" s="26"/>
    </row>
    <row r="781" ht="15.75" spans="1:7">
      <c r="A781" s="29"/>
      <c r="B781" s="42"/>
      <c r="C781" s="29"/>
      <c r="D781" s="39"/>
      <c r="E781" s="29"/>
      <c r="F781" s="31"/>
      <c r="G781" s="26"/>
    </row>
    <row r="782" spans="1:7">
      <c r="A782" s="50"/>
      <c r="B782" s="51"/>
      <c r="C782" s="50"/>
      <c r="D782" s="51"/>
      <c r="E782" s="50"/>
      <c r="F782" s="52"/>
      <c r="G782" s="26"/>
    </row>
    <row r="783" ht="25.5" customHeight="1" spans="1:7">
      <c r="A783" s="29"/>
      <c r="B783" s="24"/>
      <c r="C783" s="24"/>
      <c r="D783" s="31"/>
      <c r="E783" s="31"/>
      <c r="F783" s="31"/>
      <c r="G783" s="26"/>
    </row>
    <row r="784" ht="27" customHeight="1" spans="1:7">
      <c r="A784" s="27"/>
      <c r="B784" s="28"/>
      <c r="C784" s="28"/>
      <c r="D784" s="28"/>
      <c r="E784" s="28"/>
      <c r="F784" s="28"/>
      <c r="G784" s="26"/>
    </row>
    <row r="785" ht="27" customHeight="1" spans="1:7">
      <c r="A785" s="29"/>
      <c r="B785" s="29"/>
      <c r="C785" s="29"/>
      <c r="D785" s="30"/>
      <c r="E785" s="30"/>
      <c r="F785" s="30"/>
      <c r="G785" s="26"/>
    </row>
    <row r="786" ht="27" customHeight="1" spans="1:7">
      <c r="A786" s="27"/>
      <c r="B786" s="27"/>
      <c r="C786" s="27"/>
      <c r="D786" s="28"/>
      <c r="E786" s="28"/>
      <c r="F786" s="28"/>
      <c r="G786" s="26"/>
    </row>
    <row r="787" ht="27" customHeight="1" spans="1:7">
      <c r="A787" s="29"/>
      <c r="B787" s="30"/>
      <c r="C787" s="30"/>
      <c r="D787" s="30"/>
      <c r="E787" s="30"/>
      <c r="F787" s="31"/>
      <c r="G787" s="26"/>
    </row>
    <row r="788" ht="15.75" customHeight="1" spans="1:7">
      <c r="A788" s="27"/>
      <c r="B788" s="28"/>
      <c r="C788" s="28"/>
      <c r="D788" s="28"/>
      <c r="E788" s="28"/>
      <c r="F788" s="28"/>
      <c r="G788" s="26"/>
    </row>
    <row r="789" ht="15.75" customHeight="1" spans="1:7">
      <c r="A789" s="29"/>
      <c r="B789" s="29"/>
      <c r="C789" s="29"/>
      <c r="D789" s="30"/>
      <c r="E789" s="30"/>
      <c r="F789" s="31"/>
      <c r="G789" s="26"/>
    </row>
    <row r="790" ht="27" customHeight="1" spans="1:7">
      <c r="A790" s="27"/>
      <c r="B790" s="27"/>
      <c r="C790" s="27"/>
      <c r="D790" s="28"/>
      <c r="E790" s="28"/>
      <c r="F790" s="28"/>
      <c r="G790" s="26"/>
    </row>
    <row r="791" ht="27" customHeight="1" spans="1:7">
      <c r="A791" s="29"/>
      <c r="B791" s="32"/>
      <c r="C791" s="29"/>
      <c r="D791" s="33"/>
      <c r="E791" s="32"/>
      <c r="F791" s="34"/>
      <c r="G791" s="26"/>
    </row>
    <row r="792" ht="15.75" customHeight="1" spans="1:7">
      <c r="A792" s="29"/>
      <c r="B792" s="32"/>
      <c r="C792" s="35"/>
      <c r="D792" s="33"/>
      <c r="E792" s="32"/>
      <c r="F792" s="34"/>
      <c r="G792" s="26"/>
    </row>
    <row r="793" spans="1:7">
      <c r="A793" s="36"/>
      <c r="B793" s="36"/>
      <c r="C793" s="35"/>
      <c r="D793" s="36"/>
      <c r="E793" s="36"/>
      <c r="F793" s="37"/>
      <c r="G793" s="26"/>
    </row>
    <row r="794" spans="1:7">
      <c r="A794" s="29"/>
      <c r="B794" s="38"/>
      <c r="C794" s="29"/>
      <c r="D794" s="39"/>
      <c r="E794" s="29"/>
      <c r="F794" s="40"/>
      <c r="G794" s="26"/>
    </row>
    <row r="795" spans="1:7">
      <c r="A795" s="36"/>
      <c r="B795" s="36"/>
      <c r="C795" s="36"/>
      <c r="D795" s="36"/>
      <c r="E795" s="36"/>
      <c r="F795" s="37"/>
      <c r="G795" s="26"/>
    </row>
    <row r="796" ht="15.75" spans="1:7">
      <c r="A796" s="29"/>
      <c r="B796" s="41"/>
      <c r="C796" s="29"/>
      <c r="D796" s="42"/>
      <c r="E796" s="29"/>
      <c r="F796" s="43"/>
      <c r="G796" s="26"/>
    </row>
    <row r="797" spans="1:7">
      <c r="A797" s="27"/>
      <c r="B797" s="61"/>
      <c r="C797" s="27"/>
      <c r="D797" s="27"/>
      <c r="E797" s="27"/>
      <c r="F797" s="66"/>
      <c r="G797" s="26"/>
    </row>
    <row r="798" spans="1:7">
      <c r="A798" s="29"/>
      <c r="B798" s="41"/>
      <c r="C798" s="29"/>
      <c r="D798" s="41"/>
      <c r="E798" s="29"/>
      <c r="F798" s="44"/>
      <c r="G798" s="26"/>
    </row>
    <row r="799" spans="1:7">
      <c r="A799" s="27"/>
      <c r="B799" s="61"/>
      <c r="C799" s="27"/>
      <c r="D799" s="61"/>
      <c r="E799" s="27"/>
      <c r="F799" s="67"/>
      <c r="G799" s="26"/>
    </row>
    <row r="800" ht="15.75" spans="1:7">
      <c r="A800" s="29"/>
      <c r="B800" s="42"/>
      <c r="C800" s="29"/>
      <c r="D800" s="45"/>
      <c r="E800" s="29"/>
      <c r="F800" s="46"/>
      <c r="G800" s="26"/>
    </row>
    <row r="801" spans="1:7">
      <c r="A801" s="27"/>
      <c r="B801" s="27"/>
      <c r="C801" s="27"/>
      <c r="D801" s="61"/>
      <c r="E801" s="27"/>
      <c r="F801" s="62"/>
      <c r="G801" s="26"/>
    </row>
    <row r="802" ht="15.75" spans="1:7">
      <c r="A802" s="29"/>
      <c r="B802" s="47"/>
      <c r="C802" s="29"/>
      <c r="D802" s="42"/>
      <c r="E802" s="29"/>
      <c r="F802" s="31"/>
      <c r="G802" s="26"/>
    </row>
    <row r="803" spans="1:7">
      <c r="A803" s="27"/>
      <c r="B803" s="63"/>
      <c r="C803" s="27"/>
      <c r="D803" s="27"/>
      <c r="E803" s="27"/>
      <c r="F803" s="28"/>
      <c r="G803" s="26"/>
    </row>
    <row r="804" ht="15.75" spans="1:7">
      <c r="A804" s="29"/>
      <c r="B804" s="42"/>
      <c r="C804" s="29"/>
      <c r="D804" s="29"/>
      <c r="E804" s="29"/>
      <c r="F804" s="48"/>
      <c r="G804" s="26"/>
    </row>
    <row r="805" spans="1:7">
      <c r="A805" s="27"/>
      <c r="B805" s="27"/>
      <c r="C805" s="27"/>
      <c r="D805" s="27"/>
      <c r="E805" s="27"/>
      <c r="F805" s="28"/>
      <c r="G805" s="26"/>
    </row>
    <row r="806" ht="15.75" spans="1:7">
      <c r="A806" s="29"/>
      <c r="B806" s="42"/>
      <c r="C806" s="29"/>
      <c r="D806" s="29"/>
      <c r="E806" s="42"/>
      <c r="F806" s="31"/>
      <c r="G806" s="26"/>
    </row>
    <row r="807" spans="1:7">
      <c r="A807" s="36"/>
      <c r="B807" s="36"/>
      <c r="C807" s="36"/>
      <c r="D807" s="36"/>
      <c r="E807" s="36"/>
      <c r="F807" s="37"/>
      <c r="G807" s="26"/>
    </row>
    <row r="808" ht="15.75" spans="1:7">
      <c r="A808" s="49"/>
      <c r="B808" s="31"/>
      <c r="C808" s="31"/>
      <c r="D808" s="31"/>
      <c r="E808" s="31"/>
      <c r="F808" s="31"/>
      <c r="G808" s="26"/>
    </row>
    <row r="809" spans="1:7">
      <c r="A809" s="37"/>
      <c r="B809" s="37"/>
      <c r="C809" s="37"/>
      <c r="D809" s="37"/>
      <c r="E809" s="37"/>
      <c r="F809" s="37"/>
      <c r="G809" s="26"/>
    </row>
    <row r="810" ht="15.75" spans="1:7">
      <c r="A810" s="29"/>
      <c r="B810" s="42"/>
      <c r="C810" s="29"/>
      <c r="D810" s="39"/>
      <c r="E810" s="29"/>
      <c r="F810" s="31"/>
      <c r="G810" s="26"/>
    </row>
    <row r="811" ht="15.75" customHeight="1" spans="1:7">
      <c r="A811" s="50"/>
      <c r="B811" s="51"/>
      <c r="C811" s="50"/>
      <c r="D811" s="51"/>
      <c r="E811" s="50"/>
      <c r="F811" s="52"/>
      <c r="G811" s="26"/>
    </row>
    <row r="812" ht="15.75" customHeight="1" spans="1:7">
      <c r="A812" s="29"/>
      <c r="B812" s="24"/>
      <c r="C812" s="24"/>
      <c r="D812" s="31"/>
      <c r="E812" s="31"/>
      <c r="F812" s="31"/>
      <c r="G812" s="26"/>
    </row>
    <row r="813" ht="27" customHeight="1" spans="1:7">
      <c r="A813" s="27"/>
      <c r="B813" s="28"/>
      <c r="C813" s="28"/>
      <c r="D813" s="28"/>
      <c r="E813" s="28"/>
      <c r="F813" s="28"/>
      <c r="G813" s="26"/>
    </row>
    <row r="814" ht="27" customHeight="1" spans="1:7">
      <c r="A814" s="29"/>
      <c r="B814" s="29"/>
      <c r="C814" s="29"/>
      <c r="D814" s="30"/>
      <c r="E814" s="30"/>
      <c r="F814" s="31"/>
      <c r="G814" s="26"/>
    </row>
    <row r="815" ht="27" customHeight="1" spans="1:7">
      <c r="A815" s="27"/>
      <c r="B815" s="27"/>
      <c r="C815" s="27"/>
      <c r="D815" s="28"/>
      <c r="E815" s="28"/>
      <c r="F815" s="28"/>
      <c r="G815" s="26"/>
    </row>
    <row r="816" ht="27" customHeight="1" spans="1:7">
      <c r="A816" s="29"/>
      <c r="B816" s="30"/>
      <c r="C816" s="30"/>
      <c r="D816" s="30"/>
      <c r="E816" s="31"/>
      <c r="F816" s="31"/>
      <c r="G816" s="26"/>
    </row>
    <row r="817" ht="15.75" customHeight="1" spans="1:7">
      <c r="A817" s="27"/>
      <c r="B817" s="28"/>
      <c r="C817" s="28"/>
      <c r="D817" s="28"/>
      <c r="E817" s="28"/>
      <c r="F817" s="28"/>
      <c r="G817" s="26"/>
    </row>
    <row r="818" ht="15.75" spans="1:7">
      <c r="A818" s="29"/>
      <c r="B818" s="29"/>
      <c r="C818" s="29"/>
      <c r="D818" s="40"/>
      <c r="E818" s="31"/>
      <c r="F818" s="31"/>
      <c r="G818" s="26"/>
    </row>
    <row r="819" ht="27" customHeight="1" spans="1:7">
      <c r="A819" s="27"/>
      <c r="B819" s="27"/>
      <c r="C819" s="27"/>
      <c r="D819" s="28"/>
      <c r="E819" s="28"/>
      <c r="F819" s="28"/>
      <c r="G819" s="26"/>
    </row>
    <row r="820" ht="27" customHeight="1" spans="1:7">
      <c r="A820" s="29"/>
      <c r="B820" s="32"/>
      <c r="C820" s="29"/>
      <c r="D820" s="33"/>
      <c r="E820" s="32"/>
      <c r="F820" s="34"/>
      <c r="G820" s="26"/>
    </row>
    <row r="821" ht="15.75" customHeight="1" spans="1:7">
      <c r="A821" s="29"/>
      <c r="B821" s="32"/>
      <c r="C821" s="35"/>
      <c r="D821" s="33"/>
      <c r="E821" s="32"/>
      <c r="F821" s="34"/>
      <c r="G821" s="26"/>
    </row>
    <row r="822" spans="1:7">
      <c r="A822" s="36"/>
      <c r="B822" s="36"/>
      <c r="C822" s="35"/>
      <c r="D822" s="36"/>
      <c r="E822" s="36"/>
      <c r="F822" s="37"/>
      <c r="G822" s="26"/>
    </row>
    <row r="823" spans="1:7">
      <c r="A823" s="29"/>
      <c r="B823" s="38"/>
      <c r="C823" s="29"/>
      <c r="D823" s="39"/>
      <c r="E823" s="29"/>
      <c r="F823" s="40"/>
      <c r="G823" s="26"/>
    </row>
    <row r="824" spans="1:7">
      <c r="A824" s="36"/>
      <c r="B824" s="36"/>
      <c r="C824" s="36"/>
      <c r="D824" s="36"/>
      <c r="E824" s="36"/>
      <c r="F824" s="37"/>
      <c r="G824" s="26"/>
    </row>
    <row r="825" ht="15.75" spans="1:7">
      <c r="A825" s="29"/>
      <c r="B825" s="41"/>
      <c r="C825" s="29"/>
      <c r="D825" s="42"/>
      <c r="E825" s="29"/>
      <c r="F825" s="43"/>
      <c r="G825" s="26"/>
    </row>
    <row r="826" spans="1:7">
      <c r="A826" s="27"/>
      <c r="B826" s="61"/>
      <c r="C826" s="27"/>
      <c r="D826" s="27"/>
      <c r="E826" s="27"/>
      <c r="F826" s="66"/>
      <c r="G826" s="26"/>
    </row>
    <row r="827" spans="1:7">
      <c r="A827" s="29"/>
      <c r="B827" s="41"/>
      <c r="C827" s="29"/>
      <c r="D827" s="41"/>
      <c r="E827" s="29"/>
      <c r="F827" s="44"/>
      <c r="G827" s="26"/>
    </row>
    <row r="828" spans="1:7">
      <c r="A828" s="27"/>
      <c r="B828" s="61"/>
      <c r="C828" s="27"/>
      <c r="D828" s="61"/>
      <c r="E828" s="27"/>
      <c r="F828" s="67"/>
      <c r="G828" s="26"/>
    </row>
    <row r="829" ht="15.75" spans="1:7">
      <c r="A829" s="29"/>
      <c r="B829" s="42"/>
      <c r="C829" s="29"/>
      <c r="D829" s="45"/>
      <c r="E829" s="29"/>
      <c r="F829" s="46"/>
      <c r="G829" s="26"/>
    </row>
    <row r="830" spans="1:7">
      <c r="A830" s="27"/>
      <c r="B830" s="27"/>
      <c r="C830" s="27"/>
      <c r="D830" s="61"/>
      <c r="E830" s="27"/>
      <c r="F830" s="62"/>
      <c r="G830" s="26"/>
    </row>
    <row r="831" ht="15.75" spans="1:7">
      <c r="A831" s="29"/>
      <c r="B831" s="47"/>
      <c r="C831" s="29"/>
      <c r="D831" s="42"/>
      <c r="E831" s="29"/>
      <c r="F831" s="31"/>
      <c r="G831" s="26"/>
    </row>
    <row r="832" spans="1:7">
      <c r="A832" s="27"/>
      <c r="B832" s="63"/>
      <c r="C832" s="27"/>
      <c r="D832" s="27"/>
      <c r="E832" s="27"/>
      <c r="F832" s="28"/>
      <c r="G832" s="26"/>
    </row>
    <row r="833" ht="15.75" spans="1:7">
      <c r="A833" s="29"/>
      <c r="B833" s="42"/>
      <c r="C833" s="29"/>
      <c r="D833" s="29"/>
      <c r="E833" s="29"/>
      <c r="F833" s="48"/>
      <c r="G833" s="26"/>
    </row>
    <row r="834" spans="1:7">
      <c r="A834" s="27"/>
      <c r="B834" s="27"/>
      <c r="C834" s="27"/>
      <c r="D834" s="27"/>
      <c r="E834" s="27"/>
      <c r="F834" s="28"/>
      <c r="G834" s="26"/>
    </row>
    <row r="835" ht="15.75" spans="1:7">
      <c r="A835" s="29"/>
      <c r="B835" s="42"/>
      <c r="C835" s="29"/>
      <c r="D835" s="29"/>
      <c r="E835" s="42"/>
      <c r="F835" s="31"/>
      <c r="G835" s="26"/>
    </row>
    <row r="836" spans="1:7">
      <c r="A836" s="36"/>
      <c r="B836" s="36"/>
      <c r="C836" s="36"/>
      <c r="D836" s="36"/>
      <c r="E836" s="36"/>
      <c r="F836" s="37"/>
      <c r="G836" s="26"/>
    </row>
    <row r="837" ht="15.75" spans="1:7">
      <c r="A837" s="49"/>
      <c r="B837" s="31"/>
      <c r="C837" s="31"/>
      <c r="D837" s="31"/>
      <c r="E837" s="31"/>
      <c r="F837" s="31"/>
      <c r="G837" s="26"/>
    </row>
    <row r="838" spans="1:7">
      <c r="A838" s="37"/>
      <c r="B838" s="37"/>
      <c r="C838" s="37"/>
      <c r="D838" s="37"/>
      <c r="E838" s="37"/>
      <c r="F838" s="37"/>
      <c r="G838" s="26"/>
    </row>
    <row r="839" ht="15.75" spans="1:7">
      <c r="A839" s="29"/>
      <c r="B839" s="42"/>
      <c r="C839" s="29"/>
      <c r="D839" s="39"/>
      <c r="E839" s="29"/>
      <c r="F839" s="31"/>
      <c r="G839" s="26"/>
    </row>
    <row r="840" ht="15.75" customHeight="1" spans="1:7">
      <c r="A840" s="50"/>
      <c r="B840" s="51"/>
      <c r="C840" s="50"/>
      <c r="D840" s="51"/>
      <c r="E840" s="50"/>
      <c r="F840" s="52"/>
      <c r="G840" s="26"/>
    </row>
    <row r="841" ht="15.75" customHeight="1" spans="1:7">
      <c r="A841" s="29"/>
      <c r="B841" s="24"/>
      <c r="C841" s="24"/>
      <c r="D841" s="31"/>
      <c r="E841" s="31"/>
      <c r="F841" s="31"/>
      <c r="G841" s="26"/>
    </row>
    <row r="842" ht="27" customHeight="1" spans="1:7">
      <c r="A842" s="27"/>
      <c r="B842" s="28"/>
      <c r="C842" s="28"/>
      <c r="D842" s="28"/>
      <c r="E842" s="28"/>
      <c r="F842" s="28"/>
      <c r="G842" s="26"/>
    </row>
    <row r="843" ht="27" customHeight="1" spans="1:7">
      <c r="A843" s="29"/>
      <c r="B843" s="29"/>
      <c r="C843" s="29"/>
      <c r="D843" s="30"/>
      <c r="E843" s="30"/>
      <c r="F843" s="31"/>
      <c r="G843" s="26"/>
    </row>
    <row r="844" ht="27" customHeight="1" spans="1:7">
      <c r="A844" s="27"/>
      <c r="B844" s="27"/>
      <c r="C844" s="27"/>
      <c r="D844" s="28"/>
      <c r="E844" s="28"/>
      <c r="F844" s="28"/>
      <c r="G844" s="26"/>
    </row>
    <row r="845" ht="27" customHeight="1" spans="1:7">
      <c r="A845" s="29"/>
      <c r="B845" s="30"/>
      <c r="C845" s="30"/>
      <c r="D845" s="30"/>
      <c r="E845" s="31"/>
      <c r="F845" s="31"/>
      <c r="G845" s="26"/>
    </row>
    <row r="846" ht="15.75" customHeight="1" spans="1:7">
      <c r="A846" s="27"/>
      <c r="B846" s="28"/>
      <c r="C846" s="28"/>
      <c r="D846" s="28"/>
      <c r="E846" s="28"/>
      <c r="F846" s="28"/>
      <c r="G846" s="26"/>
    </row>
    <row r="847" ht="15.75" spans="1:7">
      <c r="A847" s="29"/>
      <c r="B847" s="29"/>
      <c r="C847" s="29"/>
      <c r="D847" s="40"/>
      <c r="E847" s="31"/>
      <c r="F847" s="31"/>
      <c r="G847" s="26"/>
    </row>
    <row r="848" ht="27" customHeight="1" spans="1:7">
      <c r="A848" s="27"/>
      <c r="B848" s="27"/>
      <c r="C848" s="27"/>
      <c r="D848" s="28"/>
      <c r="E848" s="28"/>
      <c r="F848" s="28"/>
      <c r="G848" s="26"/>
    </row>
    <row r="849" ht="27" customHeight="1" spans="1:7">
      <c r="A849" s="29"/>
      <c r="B849" s="32"/>
      <c r="C849" s="29"/>
      <c r="D849" s="33"/>
      <c r="E849" s="32"/>
      <c r="F849" s="34"/>
      <c r="G849" s="26"/>
    </row>
    <row r="850" ht="15.75" customHeight="1" spans="1:7">
      <c r="A850" s="29"/>
      <c r="B850" s="32"/>
      <c r="C850" s="35"/>
      <c r="D850" s="33"/>
      <c r="E850" s="32"/>
      <c r="F850" s="34"/>
      <c r="G850" s="26"/>
    </row>
    <row r="851" spans="1:7">
      <c r="A851" s="36"/>
      <c r="B851" s="36"/>
      <c r="C851" s="35"/>
      <c r="D851" s="36"/>
      <c r="E851" s="36"/>
      <c r="F851" s="37"/>
      <c r="G851" s="26"/>
    </row>
    <row r="852" spans="1:7">
      <c r="A852" s="29"/>
      <c r="B852" s="38"/>
      <c r="C852" s="29"/>
      <c r="D852" s="39"/>
      <c r="E852" s="29"/>
      <c r="F852" s="40"/>
      <c r="G852" s="26"/>
    </row>
    <row r="853" spans="1:7">
      <c r="A853" s="36"/>
      <c r="B853" s="36"/>
      <c r="C853" s="36"/>
      <c r="D853" s="36"/>
      <c r="E853" s="36"/>
      <c r="F853" s="37"/>
      <c r="G853" s="26"/>
    </row>
    <row r="854" ht="15.75" spans="1:7">
      <c r="A854" s="29"/>
      <c r="B854" s="41"/>
      <c r="C854" s="29"/>
      <c r="D854" s="42"/>
      <c r="E854" s="29"/>
      <c r="F854" s="43"/>
      <c r="G854" s="26"/>
    </row>
    <row r="855" spans="1:7">
      <c r="A855" s="27"/>
      <c r="B855" s="61"/>
      <c r="C855" s="27"/>
      <c r="D855" s="27"/>
      <c r="E855" s="27"/>
      <c r="F855" s="66"/>
      <c r="G855" s="26"/>
    </row>
    <row r="856" spans="1:7">
      <c r="A856" s="29"/>
      <c r="B856" s="41"/>
      <c r="C856" s="29"/>
      <c r="D856" s="41"/>
      <c r="E856" s="29"/>
      <c r="F856" s="44"/>
      <c r="G856" s="26"/>
    </row>
    <row r="857" spans="1:7">
      <c r="A857" s="27"/>
      <c r="B857" s="61"/>
      <c r="C857" s="27"/>
      <c r="D857" s="61"/>
      <c r="E857" s="27"/>
      <c r="F857" s="67"/>
      <c r="G857" s="26"/>
    </row>
    <row r="858" ht="15.75" spans="1:7">
      <c r="A858" s="29"/>
      <c r="B858" s="42"/>
      <c r="C858" s="29"/>
      <c r="D858" s="45"/>
      <c r="E858" s="29"/>
      <c r="F858" s="46"/>
      <c r="G858" s="26"/>
    </row>
    <row r="859" spans="1:7">
      <c r="A859" s="27"/>
      <c r="B859" s="27"/>
      <c r="C859" s="27"/>
      <c r="D859" s="61"/>
      <c r="E859" s="27"/>
      <c r="F859" s="62"/>
      <c r="G859" s="26"/>
    </row>
    <row r="860" ht="15.75" spans="1:7">
      <c r="A860" s="29"/>
      <c r="B860" s="47"/>
      <c r="C860" s="29"/>
      <c r="D860" s="42"/>
      <c r="E860" s="29"/>
      <c r="F860" s="31"/>
      <c r="G860" s="26"/>
    </row>
    <row r="861" spans="1:7">
      <c r="A861" s="27"/>
      <c r="B861" s="63"/>
      <c r="C861" s="27"/>
      <c r="D861" s="27"/>
      <c r="E861" s="27"/>
      <c r="F861" s="28"/>
      <c r="G861" s="26"/>
    </row>
    <row r="862" ht="15.75" spans="1:7">
      <c r="A862" s="29"/>
      <c r="B862" s="42"/>
      <c r="C862" s="29"/>
      <c r="D862" s="29"/>
      <c r="E862" s="29"/>
      <c r="F862" s="48"/>
      <c r="G862" s="26"/>
    </row>
    <row r="863" spans="1:7">
      <c r="A863" s="27"/>
      <c r="B863" s="27"/>
      <c r="C863" s="27"/>
      <c r="D863" s="27"/>
      <c r="E863" s="27"/>
      <c r="F863" s="28"/>
      <c r="G863" s="26"/>
    </row>
    <row r="864" ht="15.75" spans="1:7">
      <c r="A864" s="29"/>
      <c r="B864" s="42"/>
      <c r="C864" s="29"/>
      <c r="D864" s="29"/>
      <c r="E864" s="42"/>
      <c r="F864" s="31"/>
      <c r="G864" s="26"/>
    </row>
    <row r="865" spans="1:7">
      <c r="A865" s="36"/>
      <c r="B865" s="36"/>
      <c r="C865" s="36"/>
      <c r="D865" s="36"/>
      <c r="E865" s="36"/>
      <c r="F865" s="37"/>
      <c r="G865" s="26"/>
    </row>
    <row r="866" ht="15.75" spans="1:7">
      <c r="A866" s="49"/>
      <c r="B866" s="31"/>
      <c r="C866" s="31"/>
      <c r="D866" s="31"/>
      <c r="E866" s="31"/>
      <c r="F866" s="31"/>
      <c r="G866" s="26"/>
    </row>
    <row r="867" spans="1:7">
      <c r="A867" s="37"/>
      <c r="B867" s="37"/>
      <c r="C867" s="37"/>
      <c r="D867" s="37"/>
      <c r="E867" s="37"/>
      <c r="F867" s="37"/>
      <c r="G867" s="26"/>
    </row>
    <row r="868" ht="15.75" spans="1:7">
      <c r="A868" s="29"/>
      <c r="B868" s="42"/>
      <c r="C868" s="29"/>
      <c r="D868" s="39"/>
      <c r="E868" s="29"/>
      <c r="F868" s="31"/>
      <c r="G868" s="26"/>
    </row>
    <row r="869" ht="15.75" customHeight="1" spans="1:7">
      <c r="A869" s="50"/>
      <c r="B869" s="51"/>
      <c r="C869" s="50"/>
      <c r="D869" s="51"/>
      <c r="E869" s="50"/>
      <c r="F869" s="52"/>
      <c r="G869" s="26"/>
    </row>
    <row r="870" ht="15.75" customHeight="1" spans="1:7">
      <c r="A870" s="29"/>
      <c r="B870" s="24"/>
      <c r="C870" s="24"/>
      <c r="D870" s="31"/>
      <c r="E870" s="31"/>
      <c r="F870" s="31"/>
      <c r="G870" s="26"/>
    </row>
    <row r="871" ht="27" customHeight="1" spans="1:7">
      <c r="A871" s="27"/>
      <c r="B871" s="28"/>
      <c r="C871" s="28"/>
      <c r="D871" s="28"/>
      <c r="E871" s="28"/>
      <c r="F871" s="28"/>
      <c r="G871" s="26"/>
    </row>
    <row r="872" ht="27" customHeight="1" spans="1:7">
      <c r="A872" s="29"/>
      <c r="B872" s="29"/>
      <c r="C872" s="29"/>
      <c r="D872" s="30"/>
      <c r="E872" s="30"/>
      <c r="F872" s="31"/>
      <c r="G872" s="26"/>
    </row>
    <row r="873" ht="27" customHeight="1" spans="1:7">
      <c r="A873" s="27"/>
      <c r="B873" s="27"/>
      <c r="C873" s="27"/>
      <c r="D873" s="28"/>
      <c r="E873" s="28"/>
      <c r="F873" s="28"/>
      <c r="G873" s="26"/>
    </row>
    <row r="874" ht="27" customHeight="1" spans="1:7">
      <c r="A874" s="29"/>
      <c r="B874" s="30"/>
      <c r="C874" s="30"/>
      <c r="D874" s="30"/>
      <c r="E874" s="31"/>
      <c r="F874" s="31"/>
      <c r="G874" s="26"/>
    </row>
    <row r="875" ht="15.75" customHeight="1" spans="1:7">
      <c r="A875" s="27"/>
      <c r="B875" s="28"/>
      <c r="C875" s="28"/>
      <c r="D875" s="28"/>
      <c r="E875" s="28"/>
      <c r="F875" s="28"/>
      <c r="G875" s="26"/>
    </row>
    <row r="876" ht="15.75" spans="1:7">
      <c r="A876" s="29"/>
      <c r="B876" s="29"/>
      <c r="C876" s="29"/>
      <c r="D876" s="40"/>
      <c r="E876" s="31"/>
      <c r="F876" s="31"/>
      <c r="G876" s="26"/>
    </row>
    <row r="877" ht="27" customHeight="1" spans="1:7">
      <c r="A877" s="27"/>
      <c r="B877" s="27"/>
      <c r="C877" s="27"/>
      <c r="D877" s="28"/>
      <c r="E877" s="28"/>
      <c r="F877" s="28"/>
      <c r="G877" s="26"/>
    </row>
    <row r="878" ht="27" customHeight="1" spans="1:7">
      <c r="A878" s="29"/>
      <c r="B878" s="32"/>
      <c r="C878" s="29"/>
      <c r="D878" s="33"/>
      <c r="E878" s="32"/>
      <c r="F878" s="34"/>
      <c r="G878" s="26"/>
    </row>
    <row r="879" ht="15.75" customHeight="1" spans="1:7">
      <c r="A879" s="29"/>
      <c r="B879" s="32"/>
      <c r="C879" s="35"/>
      <c r="D879" s="33"/>
      <c r="E879" s="32"/>
      <c r="F879" s="34"/>
      <c r="G879" s="26"/>
    </row>
    <row r="880" spans="1:7">
      <c r="A880" s="36"/>
      <c r="B880" s="36"/>
      <c r="C880" s="35"/>
      <c r="D880" s="36"/>
      <c r="E880" s="36"/>
      <c r="F880" s="37"/>
      <c r="G880" s="26"/>
    </row>
    <row r="881" spans="1:7">
      <c r="A881" s="29"/>
      <c r="B881" s="38"/>
      <c r="C881" s="29"/>
      <c r="D881" s="39"/>
      <c r="E881" s="29"/>
      <c r="F881" s="40"/>
      <c r="G881" s="26"/>
    </row>
    <row r="882" spans="1:7">
      <c r="A882" s="36"/>
      <c r="B882" s="36"/>
      <c r="C882" s="36"/>
      <c r="D882" s="36"/>
      <c r="E882" s="36"/>
      <c r="F882" s="37"/>
      <c r="G882" s="26"/>
    </row>
    <row r="883" ht="15.75" spans="1:7">
      <c r="A883" s="29"/>
      <c r="B883" s="41"/>
      <c r="C883" s="29"/>
      <c r="D883" s="42"/>
      <c r="E883" s="29"/>
      <c r="F883" s="43"/>
      <c r="G883" s="26"/>
    </row>
    <row r="884" spans="1:7">
      <c r="A884" s="27"/>
      <c r="B884" s="61"/>
      <c r="C884" s="27"/>
      <c r="D884" s="27"/>
      <c r="E884" s="27"/>
      <c r="F884" s="66"/>
      <c r="G884" s="26"/>
    </row>
    <row r="885" spans="1:7">
      <c r="A885" s="29"/>
      <c r="B885" s="41"/>
      <c r="C885" s="29"/>
      <c r="D885" s="41"/>
      <c r="E885" s="29"/>
      <c r="F885" s="44"/>
      <c r="G885" s="26"/>
    </row>
    <row r="886" spans="1:7">
      <c r="A886" s="27"/>
      <c r="B886" s="61"/>
      <c r="C886" s="27"/>
      <c r="D886" s="61"/>
      <c r="E886" s="27"/>
      <c r="F886" s="67"/>
      <c r="G886" s="26"/>
    </row>
    <row r="887" ht="15.75" spans="1:7">
      <c r="A887" s="29"/>
      <c r="B887" s="42"/>
      <c r="C887" s="29"/>
      <c r="D887" s="45"/>
      <c r="E887" s="29"/>
      <c r="F887" s="46"/>
      <c r="G887" s="26"/>
    </row>
    <row r="888" spans="1:7">
      <c r="A888" s="27"/>
      <c r="B888" s="27"/>
      <c r="C888" s="27"/>
      <c r="D888" s="61"/>
      <c r="E888" s="27"/>
      <c r="F888" s="62"/>
      <c r="G888" s="26"/>
    </row>
    <row r="889" ht="15.75" spans="1:7">
      <c r="A889" s="29"/>
      <c r="B889" s="47"/>
      <c r="C889" s="29"/>
      <c r="D889" s="42"/>
      <c r="E889" s="29"/>
      <c r="F889" s="31"/>
      <c r="G889" s="26"/>
    </row>
    <row r="890" spans="1:7">
      <c r="A890" s="27"/>
      <c r="B890" s="63"/>
      <c r="C890" s="27"/>
      <c r="D890" s="27"/>
      <c r="E890" s="27"/>
      <c r="F890" s="28"/>
      <c r="G890" s="26"/>
    </row>
    <row r="891" ht="15.75" spans="1:7">
      <c r="A891" s="29"/>
      <c r="B891" s="42"/>
      <c r="C891" s="29"/>
      <c r="D891" s="29"/>
      <c r="E891" s="29"/>
      <c r="F891" s="48"/>
      <c r="G891" s="26"/>
    </row>
    <row r="892" spans="1:7">
      <c r="A892" s="27"/>
      <c r="B892" s="27"/>
      <c r="C892" s="27"/>
      <c r="D892" s="27"/>
      <c r="E892" s="27"/>
      <c r="F892" s="28"/>
      <c r="G892" s="26"/>
    </row>
    <row r="893" ht="15.75" spans="1:7">
      <c r="A893" s="29"/>
      <c r="B893" s="42"/>
      <c r="C893" s="29"/>
      <c r="D893" s="29"/>
      <c r="E893" s="42"/>
      <c r="F893" s="31"/>
      <c r="G893" s="26"/>
    </row>
    <row r="894" spans="1:7">
      <c r="A894" s="36"/>
      <c r="B894" s="36"/>
      <c r="C894" s="36"/>
      <c r="D894" s="36"/>
      <c r="E894" s="36"/>
      <c r="F894" s="37"/>
      <c r="G894" s="26"/>
    </row>
    <row r="895" ht="15.75" spans="1:7">
      <c r="A895" s="49"/>
      <c r="B895" s="31"/>
      <c r="C895" s="31"/>
      <c r="D895" s="31"/>
      <c r="E895" s="31"/>
      <c r="F895" s="31"/>
      <c r="G895" s="26"/>
    </row>
    <row r="896" spans="1:7">
      <c r="A896" s="37"/>
      <c r="B896" s="37"/>
      <c r="C896" s="37"/>
      <c r="D896" s="37"/>
      <c r="E896" s="37"/>
      <c r="F896" s="37"/>
      <c r="G896" s="26"/>
    </row>
    <row r="897" ht="15.75" spans="1:7">
      <c r="A897" s="29"/>
      <c r="B897" s="42"/>
      <c r="C897" s="29"/>
      <c r="D897" s="39"/>
      <c r="E897" s="29"/>
      <c r="F897" s="31"/>
      <c r="G897" s="26"/>
    </row>
    <row r="898" ht="25.5" customHeight="1" spans="1:7">
      <c r="A898" s="50"/>
      <c r="B898" s="51"/>
      <c r="C898" s="50"/>
      <c r="D898" s="51"/>
      <c r="E898" s="50"/>
      <c r="F898" s="52"/>
      <c r="G898" s="26"/>
    </row>
    <row r="899" ht="25.5" customHeight="1" spans="1:7">
      <c r="A899" s="29"/>
      <c r="B899" s="24"/>
      <c r="C899" s="24"/>
      <c r="D899" s="31"/>
      <c r="E899" s="31"/>
      <c r="F899" s="31"/>
      <c r="G899" s="26"/>
    </row>
    <row r="900" ht="27" customHeight="1" spans="1:7">
      <c r="A900" s="27"/>
      <c r="B900" s="28"/>
      <c r="C900" s="28"/>
      <c r="D900" s="28"/>
      <c r="E900" s="28"/>
      <c r="F900" s="28"/>
      <c r="G900" s="26"/>
    </row>
    <row r="901" ht="27" customHeight="1" spans="1:7">
      <c r="A901" s="29"/>
      <c r="B901" s="29"/>
      <c r="C901" s="29"/>
      <c r="D901" s="30"/>
      <c r="E901" s="30"/>
      <c r="F901" s="31"/>
      <c r="G901" s="26"/>
    </row>
    <row r="902" ht="27" customHeight="1" spans="1:7">
      <c r="A902" s="27"/>
      <c r="B902" s="27"/>
      <c r="C902" s="27"/>
      <c r="D902" s="28"/>
      <c r="E902" s="28"/>
      <c r="F902" s="28"/>
      <c r="G902" s="26"/>
    </row>
    <row r="903" ht="27" customHeight="1" spans="1:7">
      <c r="A903" s="29"/>
      <c r="B903" s="30"/>
      <c r="C903" s="30"/>
      <c r="D903" s="30"/>
      <c r="E903" s="30"/>
      <c r="F903" s="31"/>
      <c r="G903" s="26"/>
    </row>
    <row r="904" ht="15.75" customHeight="1" spans="1:7">
      <c r="A904" s="27"/>
      <c r="B904" s="28"/>
      <c r="C904" s="28"/>
      <c r="D904" s="28"/>
      <c r="E904" s="28"/>
      <c r="F904" s="28"/>
      <c r="G904" s="26"/>
    </row>
    <row r="905" ht="27" customHeight="1" spans="1:7">
      <c r="A905" s="29"/>
      <c r="B905" s="29"/>
      <c r="C905" s="29"/>
      <c r="D905" s="30"/>
      <c r="E905" s="30"/>
      <c r="F905" s="31"/>
      <c r="G905" s="26"/>
    </row>
    <row r="906" ht="27" customHeight="1" spans="1:7">
      <c r="A906" s="27"/>
      <c r="B906" s="27"/>
      <c r="C906" s="27"/>
      <c r="D906" s="28"/>
      <c r="E906" s="28"/>
      <c r="F906" s="28"/>
      <c r="G906" s="26"/>
    </row>
    <row r="907" ht="27" customHeight="1" spans="1:7">
      <c r="A907" s="29"/>
      <c r="B907" s="32"/>
      <c r="C907" s="29"/>
      <c r="D907" s="33"/>
      <c r="E907" s="32"/>
      <c r="F907" s="34"/>
      <c r="G907" s="26"/>
    </row>
    <row r="908" ht="15.75" customHeight="1" spans="1:7">
      <c r="A908" s="29"/>
      <c r="B908" s="32"/>
      <c r="C908" s="35"/>
      <c r="D908" s="33"/>
      <c r="E908" s="32"/>
      <c r="F908" s="34"/>
      <c r="G908" s="26"/>
    </row>
    <row r="909" spans="1:7">
      <c r="A909" s="36"/>
      <c r="B909" s="36"/>
      <c r="C909" s="35"/>
      <c r="D909" s="36"/>
      <c r="E909" s="36"/>
      <c r="F909" s="37"/>
      <c r="G909" s="26"/>
    </row>
    <row r="910" spans="1:7">
      <c r="A910" s="29"/>
      <c r="B910" s="38"/>
      <c r="C910" s="29"/>
      <c r="D910" s="39"/>
      <c r="E910" s="29"/>
      <c r="F910" s="40"/>
      <c r="G910" s="26"/>
    </row>
    <row r="911" spans="1:7">
      <c r="A911" s="36"/>
      <c r="B911" s="36"/>
      <c r="C911" s="36"/>
      <c r="D911" s="36"/>
      <c r="E911" s="36"/>
      <c r="F911" s="37"/>
      <c r="G911" s="26"/>
    </row>
    <row r="912" ht="15.75" spans="1:7">
      <c r="A912" s="29"/>
      <c r="B912" s="41"/>
      <c r="C912" s="29"/>
      <c r="D912" s="42"/>
      <c r="E912" s="29"/>
      <c r="F912" s="43"/>
      <c r="G912" s="26"/>
    </row>
    <row r="913" spans="1:7">
      <c r="A913" s="27"/>
      <c r="B913" s="61"/>
      <c r="C913" s="27"/>
      <c r="D913" s="27"/>
      <c r="E913" s="27"/>
      <c r="F913" s="66"/>
      <c r="G913" s="26"/>
    </row>
    <row r="914" spans="1:7">
      <c r="A914" s="29"/>
      <c r="B914" s="41"/>
      <c r="C914" s="29"/>
      <c r="D914" s="41"/>
      <c r="E914" s="29"/>
      <c r="F914" s="44"/>
      <c r="G914" s="26"/>
    </row>
    <row r="915" spans="1:7">
      <c r="A915" s="27"/>
      <c r="B915" s="61"/>
      <c r="C915" s="27"/>
      <c r="D915" s="61"/>
      <c r="E915" s="27"/>
      <c r="F915" s="67"/>
      <c r="G915" s="26"/>
    </row>
    <row r="916" ht="15.75" spans="1:7">
      <c r="A916" s="29"/>
      <c r="B916" s="42"/>
      <c r="C916" s="29"/>
      <c r="D916" s="45"/>
      <c r="E916" s="29"/>
      <c r="F916" s="46"/>
      <c r="G916" s="26"/>
    </row>
    <row r="917" spans="1:7">
      <c r="A917" s="27"/>
      <c r="B917" s="27"/>
      <c r="C917" s="27"/>
      <c r="D917" s="61"/>
      <c r="E917" s="27"/>
      <c r="F917" s="62"/>
      <c r="G917" s="26"/>
    </row>
    <row r="918" ht="15.75" spans="1:7">
      <c r="A918" s="29"/>
      <c r="B918" s="47"/>
      <c r="C918" s="29"/>
      <c r="D918" s="42"/>
      <c r="E918" s="29"/>
      <c r="F918" s="31"/>
      <c r="G918" s="26"/>
    </row>
    <row r="919" spans="1:7">
      <c r="A919" s="27"/>
      <c r="B919" s="63"/>
      <c r="C919" s="27"/>
      <c r="D919" s="27"/>
      <c r="E919" s="27"/>
      <c r="F919" s="28"/>
      <c r="G919" s="26"/>
    </row>
    <row r="920" ht="15.75" spans="1:7">
      <c r="A920" s="29"/>
      <c r="B920" s="42"/>
      <c r="C920" s="29"/>
      <c r="D920" s="29"/>
      <c r="E920" s="29"/>
      <c r="F920" s="48"/>
      <c r="G920" s="26"/>
    </row>
    <row r="921" spans="1:7">
      <c r="A921" s="27"/>
      <c r="B921" s="27"/>
      <c r="C921" s="27"/>
      <c r="D921" s="27"/>
      <c r="E921" s="27"/>
      <c r="F921" s="28"/>
      <c r="G921" s="26"/>
    </row>
    <row r="922" ht="15.75" spans="1:7">
      <c r="A922" s="29"/>
      <c r="B922" s="42"/>
      <c r="C922" s="29"/>
      <c r="D922" s="29"/>
      <c r="E922" s="42"/>
      <c r="F922" s="31"/>
      <c r="G922" s="26"/>
    </row>
    <row r="923" spans="1:7">
      <c r="A923" s="36"/>
      <c r="B923" s="36"/>
      <c r="C923" s="36"/>
      <c r="D923" s="36"/>
      <c r="E923" s="36"/>
      <c r="F923" s="37"/>
      <c r="G923" s="26"/>
    </row>
    <row r="924" ht="15.75" spans="1:7">
      <c r="A924" s="49"/>
      <c r="B924" s="31"/>
      <c r="C924" s="31"/>
      <c r="D924" s="31"/>
      <c r="E924" s="31"/>
      <c r="F924" s="31"/>
      <c r="G924" s="26"/>
    </row>
    <row r="925" spans="1:7">
      <c r="A925" s="37"/>
      <c r="B925" s="37"/>
      <c r="C925" s="37"/>
      <c r="D925" s="37"/>
      <c r="E925" s="37"/>
      <c r="F925" s="37"/>
      <c r="G925" s="26"/>
    </row>
    <row r="926" ht="15.75" spans="1:7">
      <c r="A926" s="29"/>
      <c r="B926" s="42"/>
      <c r="C926" s="29"/>
      <c r="D926" s="39"/>
      <c r="E926" s="29"/>
      <c r="F926" s="31"/>
      <c r="G926" s="26"/>
    </row>
    <row r="927" ht="25.5" customHeight="1" spans="1:7">
      <c r="A927" s="50"/>
      <c r="B927" s="51"/>
      <c r="C927" s="50"/>
      <c r="D927" s="51"/>
      <c r="E927" s="50"/>
      <c r="F927" s="52"/>
      <c r="G927" s="26"/>
    </row>
    <row r="928" ht="25.5" customHeight="1" spans="1:7">
      <c r="A928" s="29"/>
      <c r="B928" s="24"/>
      <c r="C928" s="24"/>
      <c r="D928" s="31"/>
      <c r="E928" s="31"/>
      <c r="F928" s="31"/>
      <c r="G928" s="26"/>
    </row>
    <row r="929" ht="27" customHeight="1" spans="1:7">
      <c r="A929" s="27"/>
      <c r="B929" s="28"/>
      <c r="C929" s="28"/>
      <c r="D929" s="28"/>
      <c r="E929" s="28"/>
      <c r="F929" s="28"/>
      <c r="G929" s="26"/>
    </row>
    <row r="930" ht="27" customHeight="1" spans="1:7">
      <c r="A930" s="29"/>
      <c r="B930" s="29"/>
      <c r="C930" s="29"/>
      <c r="D930" s="30"/>
      <c r="E930" s="30"/>
      <c r="F930" s="31"/>
      <c r="G930" s="26"/>
    </row>
    <row r="931" ht="27" customHeight="1" spans="1:7">
      <c r="A931" s="27"/>
      <c r="B931" s="27"/>
      <c r="C931" s="27"/>
      <c r="D931" s="28"/>
      <c r="E931" s="28"/>
      <c r="F931" s="28"/>
      <c r="G931" s="26"/>
    </row>
    <row r="932" ht="27" customHeight="1" spans="1:7">
      <c r="A932" s="29"/>
      <c r="B932" s="30"/>
      <c r="C932" s="30"/>
      <c r="D932" s="30"/>
      <c r="E932" s="30"/>
      <c r="F932" s="31"/>
      <c r="G932" s="26"/>
    </row>
    <row r="933" ht="15.75" customHeight="1" spans="1:7">
      <c r="A933" s="27"/>
      <c r="B933" s="28"/>
      <c r="C933" s="28"/>
      <c r="D933" s="28"/>
      <c r="E933" s="28"/>
      <c r="F933" s="28"/>
      <c r="G933" s="26"/>
    </row>
    <row r="934" ht="27" customHeight="1" spans="1:7">
      <c r="A934" s="29"/>
      <c r="B934" s="29"/>
      <c r="C934" s="29"/>
      <c r="D934" s="30"/>
      <c r="E934" s="30"/>
      <c r="F934" s="31"/>
      <c r="G934" s="26"/>
    </row>
    <row r="935" ht="27" customHeight="1" spans="1:7">
      <c r="A935" s="27"/>
      <c r="B935" s="27"/>
      <c r="C935" s="27"/>
      <c r="D935" s="28"/>
      <c r="E935" s="28"/>
      <c r="F935" s="28"/>
      <c r="G935" s="26"/>
    </row>
    <row r="936" ht="27" customHeight="1" spans="1:7">
      <c r="A936" s="29"/>
      <c r="B936" s="32"/>
      <c r="C936" s="29"/>
      <c r="D936" s="33"/>
      <c r="E936" s="32"/>
      <c r="F936" s="34"/>
      <c r="G936" s="26"/>
    </row>
    <row r="937" ht="15.75" customHeight="1" spans="1:7">
      <c r="A937" s="29"/>
      <c r="B937" s="32"/>
      <c r="C937" s="35"/>
      <c r="D937" s="33"/>
      <c r="E937" s="32"/>
      <c r="F937" s="34"/>
      <c r="G937" s="26"/>
    </row>
    <row r="938" spans="1:7">
      <c r="A938" s="36"/>
      <c r="B938" s="36"/>
      <c r="C938" s="35"/>
      <c r="D938" s="36"/>
      <c r="E938" s="36"/>
      <c r="F938" s="37"/>
      <c r="G938" s="26"/>
    </row>
    <row r="939" spans="1:7">
      <c r="A939" s="29"/>
      <c r="B939" s="38"/>
      <c r="C939" s="29"/>
      <c r="D939" s="39"/>
      <c r="E939" s="29"/>
      <c r="F939" s="40"/>
      <c r="G939" s="26"/>
    </row>
    <row r="940" spans="1:7">
      <c r="A940" s="36"/>
      <c r="B940" s="36"/>
      <c r="C940" s="36"/>
      <c r="D940" s="36"/>
      <c r="E940" s="36"/>
      <c r="F940" s="37"/>
      <c r="G940" s="26"/>
    </row>
    <row r="941" ht="15.75" spans="1:7">
      <c r="A941" s="29"/>
      <c r="B941" s="41"/>
      <c r="C941" s="29"/>
      <c r="D941" s="42"/>
      <c r="E941" s="29"/>
      <c r="F941" s="43"/>
      <c r="G941" s="26"/>
    </row>
    <row r="942" spans="1:7">
      <c r="A942" s="27"/>
      <c r="B942" s="61"/>
      <c r="C942" s="27"/>
      <c r="D942" s="27"/>
      <c r="E942" s="27"/>
      <c r="F942" s="66"/>
      <c r="G942" s="26"/>
    </row>
    <row r="943" spans="1:7">
      <c r="A943" s="29"/>
      <c r="B943" s="41"/>
      <c r="C943" s="29"/>
      <c r="D943" s="41"/>
      <c r="E943" s="29"/>
      <c r="F943" s="44"/>
      <c r="G943" s="26"/>
    </row>
    <row r="944" spans="1:7">
      <c r="A944" s="27"/>
      <c r="B944" s="61"/>
      <c r="C944" s="27"/>
      <c r="D944" s="61"/>
      <c r="E944" s="27"/>
      <c r="F944" s="67"/>
      <c r="G944" s="26"/>
    </row>
    <row r="945" ht="15.75" spans="1:7">
      <c r="A945" s="29"/>
      <c r="B945" s="42"/>
      <c r="C945" s="29"/>
      <c r="D945" s="45"/>
      <c r="E945" s="29"/>
      <c r="F945" s="46"/>
      <c r="G945" s="26"/>
    </row>
    <row r="946" spans="1:7">
      <c r="A946" s="27"/>
      <c r="B946" s="27"/>
      <c r="C946" s="27"/>
      <c r="D946" s="61"/>
      <c r="E946" s="27"/>
      <c r="F946" s="62"/>
      <c r="G946" s="26"/>
    </row>
    <row r="947" ht="15.75" spans="1:7">
      <c r="A947" s="29"/>
      <c r="B947" s="47"/>
      <c r="C947" s="29"/>
      <c r="D947" s="42"/>
      <c r="E947" s="29"/>
      <c r="F947" s="31"/>
      <c r="G947" s="26"/>
    </row>
    <row r="948" spans="1:7">
      <c r="A948" s="27"/>
      <c r="B948" s="63"/>
      <c r="C948" s="27"/>
      <c r="D948" s="27"/>
      <c r="E948" s="27"/>
      <c r="F948" s="28"/>
      <c r="G948" s="26"/>
    </row>
    <row r="949" ht="15.75" spans="1:7">
      <c r="A949" s="29"/>
      <c r="B949" s="42"/>
      <c r="C949" s="29"/>
      <c r="D949" s="29"/>
      <c r="E949" s="29"/>
      <c r="F949" s="48"/>
      <c r="G949" s="26"/>
    </row>
    <row r="950" spans="1:7">
      <c r="A950" s="27"/>
      <c r="B950" s="27"/>
      <c r="C950" s="27"/>
      <c r="D950" s="27"/>
      <c r="E950" s="27"/>
      <c r="F950" s="28"/>
      <c r="G950" s="26"/>
    </row>
    <row r="951" ht="15.75" spans="1:7">
      <c r="A951" s="29"/>
      <c r="B951" s="42"/>
      <c r="C951" s="29"/>
      <c r="D951" s="29"/>
      <c r="E951" s="42"/>
      <c r="F951" s="31"/>
      <c r="G951" s="26"/>
    </row>
    <row r="952" spans="1:7">
      <c r="A952" s="36"/>
      <c r="B952" s="36"/>
      <c r="C952" s="36"/>
      <c r="D952" s="36"/>
      <c r="E952" s="36"/>
      <c r="F952" s="37"/>
      <c r="G952" s="26"/>
    </row>
    <row r="953" ht="15.75" spans="1:7">
      <c r="A953" s="49"/>
      <c r="B953" s="31"/>
      <c r="C953" s="31"/>
      <c r="D953" s="31"/>
      <c r="E953" s="31"/>
      <c r="F953" s="31"/>
      <c r="G953" s="26"/>
    </row>
    <row r="954" spans="1:7">
      <c r="A954" s="37"/>
      <c r="B954" s="37"/>
      <c r="C954" s="37"/>
      <c r="D954" s="37"/>
      <c r="E954" s="37"/>
      <c r="F954" s="37"/>
      <c r="G954" s="26"/>
    </row>
    <row r="955" ht="15.75" spans="1:7">
      <c r="A955" s="29"/>
      <c r="B955" s="42"/>
      <c r="C955" s="29"/>
      <c r="D955" s="39"/>
      <c r="E955" s="29"/>
      <c r="F955" s="31"/>
      <c r="G955" s="26"/>
    </row>
    <row r="956" ht="25.5" customHeight="1" spans="1:7">
      <c r="A956" s="50"/>
      <c r="B956" s="51"/>
      <c r="C956" s="50"/>
      <c r="D956" s="51"/>
      <c r="E956" s="50"/>
      <c r="F956" s="52"/>
      <c r="G956" s="26"/>
    </row>
    <row r="957" ht="25.5" customHeight="1" spans="1:7">
      <c r="A957" s="29"/>
      <c r="B957" s="24"/>
      <c r="C957" s="24"/>
      <c r="D957" s="31"/>
      <c r="E957" s="31"/>
      <c r="F957" s="31"/>
      <c r="G957" s="26"/>
    </row>
    <row r="958" ht="27" customHeight="1" spans="1:7">
      <c r="A958" s="27"/>
      <c r="B958" s="28"/>
      <c r="C958" s="28"/>
      <c r="D958" s="28"/>
      <c r="E958" s="28"/>
      <c r="F958" s="28"/>
      <c r="G958" s="26"/>
    </row>
    <row r="959" ht="27" customHeight="1" spans="1:7">
      <c r="A959" s="29"/>
      <c r="B959" s="29"/>
      <c r="C959" s="29"/>
      <c r="D959" s="30"/>
      <c r="E959" s="30"/>
      <c r="F959" s="31"/>
      <c r="G959" s="26"/>
    </row>
    <row r="960" ht="27" customHeight="1" spans="1:7">
      <c r="A960" s="27"/>
      <c r="B960" s="27"/>
      <c r="C960" s="27"/>
      <c r="D960" s="28"/>
      <c r="E960" s="28"/>
      <c r="F960" s="28"/>
      <c r="G960" s="26"/>
    </row>
    <row r="961" ht="27" customHeight="1" spans="1:7">
      <c r="A961" s="29"/>
      <c r="B961" s="30"/>
      <c r="C961" s="30"/>
      <c r="D961" s="30"/>
      <c r="E961" s="30"/>
      <c r="F961" s="31"/>
      <c r="G961" s="26"/>
    </row>
    <row r="962" ht="15.75" customHeight="1" spans="1:7">
      <c r="A962" s="27"/>
      <c r="B962" s="28"/>
      <c r="C962" s="28"/>
      <c r="D962" s="28"/>
      <c r="E962" s="28"/>
      <c r="F962" s="28"/>
      <c r="G962" s="26"/>
    </row>
    <row r="963" ht="27" customHeight="1" spans="1:7">
      <c r="A963" s="29"/>
      <c r="B963" s="29"/>
      <c r="C963" s="29"/>
      <c r="D963" s="30"/>
      <c r="E963" s="30"/>
      <c r="F963" s="31"/>
      <c r="G963" s="26"/>
    </row>
    <row r="964" ht="27" customHeight="1" spans="1:7">
      <c r="A964" s="27"/>
      <c r="B964" s="27"/>
      <c r="C964" s="27"/>
      <c r="D964" s="28"/>
      <c r="E964" s="28"/>
      <c r="F964" s="28"/>
      <c r="G964" s="26"/>
    </row>
    <row r="965" ht="27" customHeight="1" spans="1:7">
      <c r="A965" s="29"/>
      <c r="B965" s="32"/>
      <c r="C965" s="29"/>
      <c r="D965" s="33"/>
      <c r="E965" s="32"/>
      <c r="F965" s="34"/>
      <c r="G965" s="26"/>
    </row>
    <row r="966" ht="15.75" customHeight="1" spans="1:7">
      <c r="A966" s="29"/>
      <c r="B966" s="32"/>
      <c r="C966" s="35"/>
      <c r="D966" s="33"/>
      <c r="E966" s="32"/>
      <c r="F966" s="34"/>
      <c r="G966" s="26"/>
    </row>
    <row r="967" spans="1:7">
      <c r="A967" s="36"/>
      <c r="B967" s="36"/>
      <c r="C967" s="35"/>
      <c r="D967" s="36"/>
      <c r="E967" s="36"/>
      <c r="F967" s="37"/>
      <c r="G967" s="26"/>
    </row>
    <row r="968" spans="1:7">
      <c r="A968" s="29"/>
      <c r="B968" s="38"/>
      <c r="C968" s="29"/>
      <c r="D968" s="39"/>
      <c r="E968" s="29"/>
      <c r="F968" s="40"/>
      <c r="G968" s="26"/>
    </row>
    <row r="969" spans="1:7">
      <c r="A969" s="36"/>
      <c r="B969" s="36"/>
      <c r="C969" s="36"/>
      <c r="D969" s="36"/>
      <c r="E969" s="36"/>
      <c r="F969" s="37"/>
      <c r="G969" s="26"/>
    </row>
    <row r="970" ht="15.75" spans="1:7">
      <c r="A970" s="29"/>
      <c r="B970" s="41"/>
      <c r="C970" s="29"/>
      <c r="D970" s="42"/>
      <c r="E970" s="29"/>
      <c r="F970" s="43"/>
      <c r="G970" s="26"/>
    </row>
    <row r="971" spans="1:7">
      <c r="A971" s="27"/>
      <c r="B971" s="61"/>
      <c r="C971" s="27"/>
      <c r="D971" s="27"/>
      <c r="E971" s="27"/>
      <c r="F971" s="66"/>
      <c r="G971" s="26"/>
    </row>
    <row r="972" spans="1:7">
      <c r="A972" s="29"/>
      <c r="B972" s="41"/>
      <c r="C972" s="29"/>
      <c r="D972" s="41"/>
      <c r="E972" s="29"/>
      <c r="F972" s="44"/>
      <c r="G972" s="26"/>
    </row>
    <row r="973" spans="1:7">
      <c r="A973" s="27"/>
      <c r="B973" s="61"/>
      <c r="C973" s="27"/>
      <c r="D973" s="61"/>
      <c r="E973" s="27"/>
      <c r="F973" s="67"/>
      <c r="G973" s="26"/>
    </row>
    <row r="974" ht="15.75" spans="1:7">
      <c r="A974" s="29"/>
      <c r="B974" s="42"/>
      <c r="C974" s="29"/>
      <c r="D974" s="45"/>
      <c r="E974" s="29"/>
      <c r="F974" s="46"/>
      <c r="G974" s="26"/>
    </row>
    <row r="975" spans="1:7">
      <c r="A975" s="27"/>
      <c r="B975" s="27"/>
      <c r="C975" s="27"/>
      <c r="D975" s="61"/>
      <c r="E975" s="27"/>
      <c r="F975" s="62"/>
      <c r="G975" s="26"/>
    </row>
    <row r="976" ht="15.75" spans="1:7">
      <c r="A976" s="29"/>
      <c r="B976" s="47"/>
      <c r="C976" s="29"/>
      <c r="D976" s="42"/>
      <c r="E976" s="29"/>
      <c r="F976" s="31"/>
      <c r="G976" s="26"/>
    </row>
    <row r="977" spans="1:7">
      <c r="A977" s="27"/>
      <c r="B977" s="63"/>
      <c r="C977" s="27"/>
      <c r="D977" s="27"/>
      <c r="E977" s="27"/>
      <c r="F977" s="28"/>
      <c r="G977" s="26"/>
    </row>
    <row r="978" ht="15.75" spans="1:7">
      <c r="A978" s="29"/>
      <c r="B978" s="42"/>
      <c r="C978" s="29"/>
      <c r="D978" s="29"/>
      <c r="E978" s="29"/>
      <c r="F978" s="48"/>
      <c r="G978" s="26"/>
    </row>
    <row r="979" spans="1:7">
      <c r="A979" s="27"/>
      <c r="B979" s="27"/>
      <c r="C979" s="27"/>
      <c r="D979" s="27"/>
      <c r="E979" s="27"/>
      <c r="F979" s="28"/>
      <c r="G979" s="26"/>
    </row>
    <row r="980" ht="15.75" spans="1:7">
      <c r="A980" s="29"/>
      <c r="B980" s="42"/>
      <c r="C980" s="29"/>
      <c r="D980" s="29"/>
      <c r="E980" s="42"/>
      <c r="F980" s="31"/>
      <c r="G980" s="26"/>
    </row>
    <row r="981" spans="1:7">
      <c r="A981" s="36"/>
      <c r="B981" s="36"/>
      <c r="C981" s="36"/>
      <c r="D981" s="36"/>
      <c r="E981" s="36"/>
      <c r="F981" s="37"/>
      <c r="G981" s="26"/>
    </row>
    <row r="982" ht="15.75" spans="1:7">
      <c r="A982" s="49"/>
      <c r="B982" s="31"/>
      <c r="C982" s="31"/>
      <c r="D982" s="31"/>
      <c r="E982" s="31"/>
      <c r="F982" s="31"/>
      <c r="G982" s="26"/>
    </row>
    <row r="983" spans="1:7">
      <c r="A983" s="37"/>
      <c r="B983" s="37"/>
      <c r="C983" s="37"/>
      <c r="D983" s="37"/>
      <c r="E983" s="37"/>
      <c r="F983" s="37"/>
      <c r="G983" s="26"/>
    </row>
    <row r="984" ht="15.75" spans="1:7">
      <c r="A984" s="29"/>
      <c r="B984" s="42"/>
      <c r="C984" s="29"/>
      <c r="D984" s="39"/>
      <c r="E984" s="29"/>
      <c r="F984" s="31"/>
      <c r="G984" s="26"/>
    </row>
    <row r="985" ht="25.5" customHeight="1" spans="1:7">
      <c r="A985" s="50"/>
      <c r="B985" s="51"/>
      <c r="C985" s="50"/>
      <c r="D985" s="51"/>
      <c r="E985" s="50"/>
      <c r="F985" s="52"/>
      <c r="G985" s="26"/>
    </row>
    <row r="986" ht="15.75" customHeight="1" spans="1:7">
      <c r="A986" s="29"/>
      <c r="B986" s="24"/>
      <c r="C986" s="24"/>
      <c r="D986" s="31"/>
      <c r="E986" s="31"/>
      <c r="F986" s="31"/>
      <c r="G986" s="26"/>
    </row>
    <row r="987" ht="27" customHeight="1" spans="1:7">
      <c r="A987" s="27"/>
      <c r="B987" s="28"/>
      <c r="C987" s="28"/>
      <c r="D987" s="28"/>
      <c r="E987" s="28"/>
      <c r="F987" s="28"/>
      <c r="G987" s="26"/>
    </row>
    <row r="988" ht="27" customHeight="1" spans="1:7">
      <c r="A988" s="29"/>
      <c r="B988" s="29"/>
      <c r="C988" s="29"/>
      <c r="D988" s="30"/>
      <c r="E988" s="30"/>
      <c r="F988" s="30"/>
      <c r="G988" s="26"/>
    </row>
    <row r="989" ht="27" customHeight="1" spans="1:7">
      <c r="A989" s="27"/>
      <c r="B989" s="27"/>
      <c r="C989" s="27"/>
      <c r="D989" s="28"/>
      <c r="E989" s="28"/>
      <c r="F989" s="28"/>
      <c r="G989" s="26"/>
    </row>
    <row r="990" ht="27" customHeight="1" spans="1:7">
      <c r="A990" s="29"/>
      <c r="B990" s="30"/>
      <c r="C990" s="30"/>
      <c r="D990" s="30"/>
      <c r="E990" s="31"/>
      <c r="F990" s="31"/>
      <c r="G990" s="26"/>
    </row>
    <row r="991" ht="15.75" customHeight="1" spans="1:7">
      <c r="A991" s="27"/>
      <c r="B991" s="28"/>
      <c r="C991" s="28"/>
      <c r="D991" s="28"/>
      <c r="E991" s="28"/>
      <c r="F991" s="28"/>
      <c r="G991" s="26"/>
    </row>
    <row r="992" ht="15.75" customHeight="1" spans="1:7">
      <c r="A992" s="29"/>
      <c r="B992" s="29"/>
      <c r="C992" s="29"/>
      <c r="D992" s="30"/>
      <c r="E992" s="30"/>
      <c r="F992" s="31"/>
      <c r="G992" s="26"/>
    </row>
    <row r="993" ht="27" customHeight="1" spans="1:7">
      <c r="A993" s="27"/>
      <c r="B993" s="27"/>
      <c r="C993" s="27"/>
      <c r="D993" s="28"/>
      <c r="E993" s="28"/>
      <c r="F993" s="28"/>
      <c r="G993" s="26"/>
    </row>
    <row r="994" ht="27" customHeight="1" spans="1:7">
      <c r="A994" s="29"/>
      <c r="B994" s="32"/>
      <c r="C994" s="29"/>
      <c r="D994" s="33"/>
      <c r="E994" s="32"/>
      <c r="F994" s="34"/>
      <c r="G994" s="26"/>
    </row>
    <row r="995" ht="15.75" customHeight="1" spans="1:7">
      <c r="A995" s="29"/>
      <c r="B995" s="32"/>
      <c r="C995" s="35"/>
      <c r="D995" s="33"/>
      <c r="E995" s="32"/>
      <c r="F995" s="34"/>
      <c r="G995" s="26"/>
    </row>
    <row r="996" spans="1:7">
      <c r="A996" s="36"/>
      <c r="B996" s="36"/>
      <c r="C996" s="35"/>
      <c r="D996" s="36"/>
      <c r="E996" s="36"/>
      <c r="F996" s="37"/>
      <c r="G996" s="26"/>
    </row>
    <row r="997" spans="1:7">
      <c r="A997" s="29"/>
      <c r="B997" s="38"/>
      <c r="C997" s="29"/>
      <c r="D997" s="39"/>
      <c r="E997" s="29"/>
      <c r="F997" s="40"/>
      <c r="G997" s="26"/>
    </row>
    <row r="998" spans="1:7">
      <c r="A998" s="36"/>
      <c r="B998" s="36"/>
      <c r="C998" s="36"/>
      <c r="D998" s="36"/>
      <c r="E998" s="36"/>
      <c r="F998" s="37"/>
      <c r="G998" s="26"/>
    </row>
    <row r="999" ht="15.75" spans="1:7">
      <c r="A999" s="29"/>
      <c r="B999" s="41"/>
      <c r="C999" s="29"/>
      <c r="D999" s="42"/>
      <c r="E999" s="29"/>
      <c r="F999" s="43"/>
      <c r="G999" s="26"/>
    </row>
    <row r="1000" spans="1:7">
      <c r="A1000" s="27"/>
      <c r="B1000" s="61"/>
      <c r="C1000" s="27"/>
      <c r="D1000" s="27"/>
      <c r="E1000" s="27"/>
      <c r="F1000" s="66"/>
      <c r="G1000" s="26"/>
    </row>
    <row r="1001" spans="1:7">
      <c r="A1001" s="29"/>
      <c r="B1001" s="41"/>
      <c r="C1001" s="29"/>
      <c r="D1001" s="41"/>
      <c r="E1001" s="29"/>
      <c r="F1001" s="44"/>
      <c r="G1001" s="26"/>
    </row>
    <row r="1002" spans="1:7">
      <c r="A1002" s="27"/>
      <c r="B1002" s="61"/>
      <c r="C1002" s="27"/>
      <c r="D1002" s="61"/>
      <c r="E1002" s="27"/>
      <c r="F1002" s="67"/>
      <c r="G1002" s="26"/>
    </row>
    <row r="1003" ht="15.75" spans="1:7">
      <c r="A1003" s="29"/>
      <c r="B1003" s="42"/>
      <c r="C1003" s="29"/>
      <c r="D1003" s="45"/>
      <c r="E1003" s="29"/>
      <c r="F1003" s="46"/>
      <c r="G1003" s="26"/>
    </row>
    <row r="1004" spans="1:7">
      <c r="A1004" s="27"/>
      <c r="B1004" s="27"/>
      <c r="C1004" s="27"/>
      <c r="D1004" s="61"/>
      <c r="E1004" s="27"/>
      <c r="F1004" s="62"/>
      <c r="G1004" s="26"/>
    </row>
    <row r="1005" ht="15.75" spans="1:7">
      <c r="A1005" s="29"/>
      <c r="B1005" s="47"/>
      <c r="C1005" s="29"/>
      <c r="D1005" s="42"/>
      <c r="E1005" s="29"/>
      <c r="F1005" s="31"/>
      <c r="G1005" s="26"/>
    </row>
    <row r="1006" spans="1:7">
      <c r="A1006" s="27"/>
      <c r="B1006" s="63"/>
      <c r="C1006" s="27"/>
      <c r="D1006" s="27"/>
      <c r="E1006" s="27"/>
      <c r="F1006" s="28"/>
      <c r="G1006" s="26"/>
    </row>
    <row r="1007" ht="15.75" spans="1:7">
      <c r="A1007" s="29"/>
      <c r="B1007" s="42"/>
      <c r="C1007" s="29"/>
      <c r="D1007" s="29"/>
      <c r="E1007" s="29"/>
      <c r="F1007" s="48"/>
      <c r="G1007" s="26"/>
    </row>
    <row r="1008" spans="1:7">
      <c r="A1008" s="27"/>
      <c r="B1008" s="27"/>
      <c r="C1008" s="27"/>
      <c r="D1008" s="27"/>
      <c r="E1008" s="27"/>
      <c r="F1008" s="28"/>
      <c r="G1008" s="26"/>
    </row>
    <row r="1009" ht="15.75" spans="1:7">
      <c r="A1009" s="29"/>
      <c r="B1009" s="42"/>
      <c r="C1009" s="29"/>
      <c r="D1009" s="29"/>
      <c r="E1009" s="42"/>
      <c r="F1009" s="31"/>
      <c r="G1009" s="26"/>
    </row>
    <row r="1010" spans="1:7">
      <c r="A1010" s="36"/>
      <c r="B1010" s="36"/>
      <c r="C1010" s="36"/>
      <c r="D1010" s="36"/>
      <c r="E1010" s="36"/>
      <c r="F1010" s="37"/>
      <c r="G1010" s="26"/>
    </row>
    <row r="1011" ht="15.75" spans="1:7">
      <c r="A1011" s="49"/>
      <c r="B1011" s="31"/>
      <c r="C1011" s="31"/>
      <c r="D1011" s="31"/>
      <c r="E1011" s="31"/>
      <c r="F1011" s="31"/>
      <c r="G1011" s="26"/>
    </row>
    <row r="1012" spans="1:7">
      <c r="A1012" s="37"/>
      <c r="B1012" s="37"/>
      <c r="C1012" s="37"/>
      <c r="D1012" s="37"/>
      <c r="E1012" s="37"/>
      <c r="F1012" s="37"/>
      <c r="G1012" s="26"/>
    </row>
    <row r="1013" ht="15.75" spans="1:7">
      <c r="A1013" s="29"/>
      <c r="B1013" s="42"/>
      <c r="C1013" s="29"/>
      <c r="D1013" s="39"/>
      <c r="E1013" s="29"/>
      <c r="F1013" s="31"/>
      <c r="G1013" s="26"/>
    </row>
    <row r="1014" ht="15.75" customHeight="1" spans="1:7">
      <c r="A1014" s="50"/>
      <c r="B1014" s="51"/>
      <c r="C1014" s="50"/>
      <c r="D1014" s="51"/>
      <c r="E1014" s="50"/>
      <c r="F1014" s="52"/>
      <c r="G1014" s="26"/>
    </row>
    <row r="1015" ht="15.75" customHeight="1" spans="1:7">
      <c r="A1015" s="29"/>
      <c r="B1015" s="24"/>
      <c r="C1015" s="24"/>
      <c r="D1015" s="31"/>
      <c r="E1015" s="31"/>
      <c r="F1015" s="31"/>
      <c r="G1015" s="26"/>
    </row>
    <row r="1016" ht="27" customHeight="1" spans="1:7">
      <c r="A1016" s="27"/>
      <c r="B1016" s="28"/>
      <c r="C1016" s="28"/>
      <c r="D1016" s="28"/>
      <c r="E1016" s="28"/>
      <c r="F1016" s="28"/>
      <c r="G1016" s="26"/>
    </row>
    <row r="1017" ht="27" customHeight="1" spans="1:7">
      <c r="A1017" s="29"/>
      <c r="B1017" s="29"/>
      <c r="C1017" s="29"/>
      <c r="D1017" s="30"/>
      <c r="E1017" s="30"/>
      <c r="F1017" s="30"/>
      <c r="G1017" s="26"/>
    </row>
    <row r="1018" ht="27" customHeight="1" spans="1:7">
      <c r="A1018" s="27"/>
      <c r="B1018" s="27"/>
      <c r="C1018" s="27"/>
      <c r="D1018" s="28"/>
      <c r="E1018" s="28"/>
      <c r="F1018" s="28"/>
      <c r="G1018" s="26"/>
    </row>
    <row r="1019" ht="27" customHeight="1" spans="1:7">
      <c r="A1019" s="29"/>
      <c r="B1019" s="30"/>
      <c r="C1019" s="30"/>
      <c r="D1019" s="30"/>
      <c r="E1019" s="31"/>
      <c r="F1019" s="31"/>
      <c r="G1019" s="26"/>
    </row>
    <row r="1020" spans="1:7">
      <c r="A1020" s="27"/>
      <c r="B1020" s="28"/>
      <c r="C1020" s="28"/>
      <c r="D1020" s="28"/>
      <c r="E1020" s="28"/>
      <c r="F1020" s="28"/>
      <c r="G1020" s="26"/>
    </row>
    <row r="1021" ht="15.75" customHeight="1" spans="1:7">
      <c r="A1021" s="29"/>
      <c r="B1021" s="29"/>
      <c r="C1021" s="29"/>
      <c r="D1021" s="30"/>
      <c r="E1021" s="30"/>
      <c r="F1021" s="31"/>
      <c r="G1021" s="26"/>
    </row>
    <row r="1022" ht="27" customHeight="1" spans="1:7">
      <c r="A1022" s="27"/>
      <c r="B1022" s="27"/>
      <c r="C1022" s="27"/>
      <c r="D1022" s="28"/>
      <c r="E1022" s="28"/>
      <c r="F1022" s="28"/>
      <c r="G1022" s="26"/>
    </row>
    <row r="1023" ht="27" customHeight="1" spans="1:7">
      <c r="A1023" s="29"/>
      <c r="B1023" s="32"/>
      <c r="C1023" s="29"/>
      <c r="D1023" s="33"/>
      <c r="E1023" s="32"/>
      <c r="F1023" s="34"/>
      <c r="G1023" s="26"/>
    </row>
    <row r="1024" ht="15.75" customHeight="1" spans="1:7">
      <c r="A1024" s="29"/>
      <c r="B1024" s="32"/>
      <c r="C1024" s="35"/>
      <c r="D1024" s="33"/>
      <c r="E1024" s="32"/>
      <c r="F1024" s="34"/>
      <c r="G1024" s="26"/>
    </row>
    <row r="1025" spans="1:7">
      <c r="A1025" s="36"/>
      <c r="B1025" s="36"/>
      <c r="C1025" s="35"/>
      <c r="D1025" s="36"/>
      <c r="E1025" s="36"/>
      <c r="F1025" s="37"/>
      <c r="G1025" s="26"/>
    </row>
    <row r="1026" spans="1:7">
      <c r="A1026" s="29"/>
      <c r="B1026" s="38"/>
      <c r="C1026" s="29"/>
      <c r="D1026" s="39"/>
      <c r="E1026" s="29"/>
      <c r="F1026" s="40"/>
      <c r="G1026" s="26"/>
    </row>
    <row r="1027" spans="1:7">
      <c r="A1027" s="36"/>
      <c r="B1027" s="36"/>
      <c r="C1027" s="36"/>
      <c r="D1027" s="36"/>
      <c r="E1027" s="36"/>
      <c r="F1027" s="37"/>
      <c r="G1027" s="26"/>
    </row>
    <row r="1028" ht="15.75" spans="1:7">
      <c r="A1028" s="29"/>
      <c r="B1028" s="41"/>
      <c r="C1028" s="29"/>
      <c r="D1028" s="42"/>
      <c r="E1028" s="29"/>
      <c r="F1028" s="43"/>
      <c r="G1028" s="26"/>
    </row>
    <row r="1029" spans="1:7">
      <c r="A1029" s="27"/>
      <c r="B1029" s="61"/>
      <c r="C1029" s="27"/>
      <c r="D1029" s="27"/>
      <c r="E1029" s="27"/>
      <c r="F1029" s="66"/>
      <c r="G1029" s="26"/>
    </row>
    <row r="1030" spans="1:7">
      <c r="A1030" s="29"/>
      <c r="B1030" s="41"/>
      <c r="C1030" s="29"/>
      <c r="D1030" s="41"/>
      <c r="E1030" s="29"/>
      <c r="F1030" s="44"/>
      <c r="G1030" s="26"/>
    </row>
    <row r="1031" spans="1:7">
      <c r="A1031" s="27"/>
      <c r="B1031" s="61"/>
      <c r="C1031" s="27"/>
      <c r="D1031" s="61"/>
      <c r="E1031" s="27"/>
      <c r="F1031" s="67"/>
      <c r="G1031" s="26"/>
    </row>
    <row r="1032" ht="15.75" spans="1:7">
      <c r="A1032" s="29"/>
      <c r="B1032" s="42"/>
      <c r="C1032" s="29"/>
      <c r="D1032" s="45"/>
      <c r="E1032" s="29"/>
      <c r="F1032" s="46"/>
      <c r="G1032" s="26"/>
    </row>
    <row r="1033" spans="1:7">
      <c r="A1033" s="27"/>
      <c r="B1033" s="27"/>
      <c r="C1033" s="27"/>
      <c r="D1033" s="61"/>
      <c r="E1033" s="27"/>
      <c r="F1033" s="62"/>
      <c r="G1033" s="26"/>
    </row>
    <row r="1034" ht="15.75" spans="1:7">
      <c r="A1034" s="29"/>
      <c r="B1034" s="47"/>
      <c r="C1034" s="29"/>
      <c r="D1034" s="42"/>
      <c r="E1034" s="29"/>
      <c r="F1034" s="31"/>
      <c r="G1034" s="26"/>
    </row>
    <row r="1035" spans="1:7">
      <c r="A1035" s="27"/>
      <c r="B1035" s="63"/>
      <c r="C1035" s="27"/>
      <c r="D1035" s="27"/>
      <c r="E1035" s="27"/>
      <c r="F1035" s="28"/>
      <c r="G1035" s="26"/>
    </row>
    <row r="1036" ht="15.75" spans="1:7">
      <c r="A1036" s="29"/>
      <c r="B1036" s="42"/>
      <c r="C1036" s="29"/>
      <c r="D1036" s="29"/>
      <c r="E1036" s="29"/>
      <c r="F1036" s="48"/>
      <c r="G1036" s="26"/>
    </row>
    <row r="1037" spans="1:7">
      <c r="A1037" s="27"/>
      <c r="B1037" s="27"/>
      <c r="C1037" s="27"/>
      <c r="D1037" s="27"/>
      <c r="E1037" s="27"/>
      <c r="F1037" s="28"/>
      <c r="G1037" s="26"/>
    </row>
    <row r="1038" ht="15.75" spans="1:7">
      <c r="A1038" s="29"/>
      <c r="B1038" s="42"/>
      <c r="C1038" s="29"/>
      <c r="D1038" s="29"/>
      <c r="E1038" s="42"/>
      <c r="F1038" s="31"/>
      <c r="G1038" s="26"/>
    </row>
    <row r="1039" spans="1:7">
      <c r="A1039" s="36"/>
      <c r="B1039" s="36"/>
      <c r="C1039" s="36"/>
      <c r="D1039" s="36"/>
      <c r="E1039" s="36"/>
      <c r="F1039" s="37"/>
      <c r="G1039" s="26"/>
    </row>
    <row r="1040" ht="15.75" spans="1:7">
      <c r="A1040" s="49"/>
      <c r="B1040" s="31"/>
      <c r="C1040" s="31"/>
      <c r="D1040" s="31"/>
      <c r="E1040" s="31"/>
      <c r="F1040" s="31"/>
      <c r="G1040" s="26"/>
    </row>
    <row r="1041" spans="1:7">
      <c r="A1041" s="37"/>
      <c r="B1041" s="37"/>
      <c r="C1041" s="37"/>
      <c r="D1041" s="37"/>
      <c r="E1041" s="37"/>
      <c r="F1041" s="37"/>
      <c r="G1041" s="26"/>
    </row>
    <row r="1042" ht="15.75" spans="1:7">
      <c r="A1042" s="29"/>
      <c r="B1042" s="42"/>
      <c r="C1042" s="29"/>
      <c r="D1042" s="39"/>
      <c r="E1042" s="29"/>
      <c r="F1042" s="31"/>
      <c r="G1042" s="26"/>
    </row>
    <row r="1043" ht="15.75" customHeight="1" spans="1:7">
      <c r="A1043" s="50"/>
      <c r="B1043" s="51"/>
      <c r="C1043" s="50"/>
      <c r="D1043" s="51"/>
      <c r="E1043" s="50"/>
      <c r="F1043" s="52"/>
      <c r="G1043" s="26"/>
    </row>
    <row r="1044" ht="15.75" customHeight="1" spans="1:7">
      <c r="A1044" s="29"/>
      <c r="B1044" s="24"/>
      <c r="C1044" s="24"/>
      <c r="D1044" s="31"/>
      <c r="E1044" s="31"/>
      <c r="F1044" s="31"/>
      <c r="G1044" s="26"/>
    </row>
    <row r="1045" ht="27" customHeight="1" spans="1:7">
      <c r="A1045" s="27"/>
      <c r="B1045" s="28"/>
      <c r="C1045" s="28"/>
      <c r="D1045" s="28"/>
      <c r="E1045" s="28"/>
      <c r="F1045" s="28"/>
      <c r="G1045" s="26"/>
    </row>
    <row r="1046" ht="27" customHeight="1" spans="1:7">
      <c r="A1046" s="29"/>
      <c r="B1046" s="29"/>
      <c r="C1046" s="29"/>
      <c r="D1046" s="30"/>
      <c r="E1046" s="30"/>
      <c r="F1046" s="30"/>
      <c r="G1046" s="26"/>
    </row>
    <row r="1047" ht="27" customHeight="1" spans="1:7">
      <c r="A1047" s="27"/>
      <c r="B1047" s="27"/>
      <c r="C1047" s="27"/>
      <c r="D1047" s="28"/>
      <c r="E1047" s="28"/>
      <c r="F1047" s="28"/>
      <c r="G1047" s="26"/>
    </row>
    <row r="1048" ht="27" customHeight="1" spans="1:7">
      <c r="A1048" s="29"/>
      <c r="B1048" s="30"/>
      <c r="C1048" s="30"/>
      <c r="D1048" s="30"/>
      <c r="E1048" s="31"/>
      <c r="F1048" s="31"/>
      <c r="G1048" s="26"/>
    </row>
    <row r="1049" ht="15.75" customHeight="1" spans="1:7">
      <c r="A1049" s="27"/>
      <c r="B1049" s="28"/>
      <c r="C1049" s="28"/>
      <c r="D1049" s="28"/>
      <c r="E1049" s="28"/>
      <c r="F1049" s="28"/>
      <c r="G1049" s="26"/>
    </row>
    <row r="1050" ht="15.75" customHeight="1" spans="1:7">
      <c r="A1050" s="29"/>
      <c r="B1050" s="29"/>
      <c r="C1050" s="29"/>
      <c r="D1050" s="30"/>
      <c r="E1050" s="30"/>
      <c r="F1050" s="31"/>
      <c r="G1050" s="26"/>
    </row>
    <row r="1051" ht="27" customHeight="1" spans="1:7">
      <c r="A1051" s="27"/>
      <c r="B1051" s="27"/>
      <c r="C1051" s="27"/>
      <c r="D1051" s="28"/>
      <c r="E1051" s="28"/>
      <c r="F1051" s="28"/>
      <c r="G1051" s="26"/>
    </row>
    <row r="1052" ht="27" customHeight="1" spans="1:7">
      <c r="A1052" s="29"/>
      <c r="B1052" s="32"/>
      <c r="C1052" s="29"/>
      <c r="D1052" s="33"/>
      <c r="E1052" s="32"/>
      <c r="F1052" s="34"/>
      <c r="G1052" s="26"/>
    </row>
    <row r="1053" ht="15.75" customHeight="1" spans="1:7">
      <c r="A1053" s="29"/>
      <c r="B1053" s="32"/>
      <c r="C1053" s="35"/>
      <c r="D1053" s="33"/>
      <c r="E1053" s="32"/>
      <c r="F1053" s="34"/>
      <c r="G1053" s="26"/>
    </row>
    <row r="1054" spans="1:7">
      <c r="A1054" s="36"/>
      <c r="B1054" s="36"/>
      <c r="C1054" s="35"/>
      <c r="D1054" s="36"/>
      <c r="E1054" s="36"/>
      <c r="F1054" s="37"/>
      <c r="G1054" s="26"/>
    </row>
    <row r="1055" spans="1:7">
      <c r="A1055" s="29"/>
      <c r="B1055" s="38"/>
      <c r="C1055" s="29"/>
      <c r="D1055" s="39"/>
      <c r="E1055" s="29"/>
      <c r="F1055" s="40"/>
      <c r="G1055" s="26"/>
    </row>
    <row r="1056" spans="1:7">
      <c r="A1056" s="36"/>
      <c r="B1056" s="36"/>
      <c r="C1056" s="36"/>
      <c r="D1056" s="36"/>
      <c r="E1056" s="36"/>
      <c r="F1056" s="37"/>
      <c r="G1056" s="26"/>
    </row>
    <row r="1057" ht="15.75" spans="1:7">
      <c r="A1057" s="29"/>
      <c r="B1057" s="41"/>
      <c r="C1057" s="29"/>
      <c r="D1057" s="42"/>
      <c r="E1057" s="29"/>
      <c r="F1057" s="43"/>
      <c r="G1057" s="26"/>
    </row>
    <row r="1058" spans="1:7">
      <c r="A1058" s="27"/>
      <c r="B1058" s="61"/>
      <c r="C1058" s="27"/>
      <c r="D1058" s="27"/>
      <c r="E1058" s="27"/>
      <c r="F1058" s="66"/>
      <c r="G1058" s="26"/>
    </row>
    <row r="1059" spans="1:7">
      <c r="A1059" s="29"/>
      <c r="B1059" s="41"/>
      <c r="C1059" s="29"/>
      <c r="D1059" s="41"/>
      <c r="E1059" s="29"/>
      <c r="F1059" s="44"/>
      <c r="G1059" s="26"/>
    </row>
    <row r="1060" spans="1:7">
      <c r="A1060" s="27"/>
      <c r="B1060" s="61"/>
      <c r="C1060" s="27"/>
      <c r="D1060" s="61"/>
      <c r="E1060" s="27"/>
      <c r="F1060" s="67"/>
      <c r="G1060" s="26"/>
    </row>
    <row r="1061" ht="15.75" spans="1:7">
      <c r="A1061" s="29"/>
      <c r="B1061" s="42"/>
      <c r="C1061" s="29"/>
      <c r="D1061" s="45"/>
      <c r="E1061" s="29"/>
      <c r="F1061" s="46"/>
      <c r="G1061" s="26"/>
    </row>
    <row r="1062" spans="1:7">
      <c r="A1062" s="27"/>
      <c r="B1062" s="27"/>
      <c r="C1062" s="27"/>
      <c r="D1062" s="61"/>
      <c r="E1062" s="27"/>
      <c r="F1062" s="62"/>
      <c r="G1062" s="26"/>
    </row>
    <row r="1063" ht="15.75" spans="1:7">
      <c r="A1063" s="29"/>
      <c r="B1063" s="47"/>
      <c r="C1063" s="29"/>
      <c r="D1063" s="42"/>
      <c r="E1063" s="29"/>
      <c r="F1063" s="31"/>
      <c r="G1063" s="26"/>
    </row>
    <row r="1064" spans="1:7">
      <c r="A1064" s="27"/>
      <c r="B1064" s="63"/>
      <c r="C1064" s="27"/>
      <c r="D1064" s="27"/>
      <c r="E1064" s="27"/>
      <c r="F1064" s="28"/>
      <c r="G1064" s="26"/>
    </row>
    <row r="1065" ht="15.75" spans="1:7">
      <c r="A1065" s="29"/>
      <c r="B1065" s="42"/>
      <c r="C1065" s="29"/>
      <c r="D1065" s="29"/>
      <c r="E1065" s="29"/>
      <c r="F1065" s="48"/>
      <c r="G1065" s="26"/>
    </row>
    <row r="1066" spans="1:7">
      <c r="A1066" s="27"/>
      <c r="B1066" s="27"/>
      <c r="C1066" s="27"/>
      <c r="D1066" s="27"/>
      <c r="E1066" s="27"/>
      <c r="F1066" s="28"/>
      <c r="G1066" s="26"/>
    </row>
    <row r="1067" ht="15.75" spans="1:7">
      <c r="A1067" s="29"/>
      <c r="B1067" s="42"/>
      <c r="C1067" s="29"/>
      <c r="D1067" s="29"/>
      <c r="E1067" s="42"/>
      <c r="F1067" s="31"/>
      <c r="G1067" s="26"/>
    </row>
    <row r="1068" spans="1:7">
      <c r="A1068" s="36"/>
      <c r="B1068" s="36"/>
      <c r="C1068" s="36"/>
      <c r="D1068" s="36"/>
      <c r="E1068" s="36"/>
      <c r="F1068" s="37"/>
      <c r="G1068" s="26"/>
    </row>
    <row r="1069" ht="15.75" spans="1:7">
      <c r="A1069" s="49"/>
      <c r="B1069" s="31"/>
      <c r="C1069" s="31"/>
      <c r="D1069" s="31"/>
      <c r="E1069" s="31"/>
      <c r="F1069" s="31"/>
      <c r="G1069" s="26"/>
    </row>
    <row r="1070" spans="1:7">
      <c r="A1070" s="37"/>
      <c r="B1070" s="37"/>
      <c r="C1070" s="37"/>
      <c r="D1070" s="37"/>
      <c r="E1070" s="37"/>
      <c r="F1070" s="37"/>
      <c r="G1070" s="26"/>
    </row>
    <row r="1071" ht="15.75" spans="1:7">
      <c r="A1071" s="29"/>
      <c r="B1071" s="42"/>
      <c r="C1071" s="29"/>
      <c r="D1071" s="39"/>
      <c r="E1071" s="29"/>
      <c r="F1071" s="31"/>
      <c r="G1071" s="26"/>
    </row>
    <row r="1072" ht="15.75" customHeight="1" spans="1:7">
      <c r="A1072" s="50"/>
      <c r="B1072" s="51"/>
      <c r="C1072" s="50"/>
      <c r="D1072" s="51"/>
      <c r="E1072" s="50"/>
      <c r="F1072" s="52"/>
      <c r="G1072" s="26"/>
    </row>
    <row r="1073" ht="15.75" customHeight="1" spans="1:7">
      <c r="A1073" s="29"/>
      <c r="B1073" s="24"/>
      <c r="C1073" s="24"/>
      <c r="D1073" s="31"/>
      <c r="E1073" s="31"/>
      <c r="F1073" s="31"/>
      <c r="G1073" s="26"/>
    </row>
    <row r="1074" ht="27" customHeight="1" spans="1:7">
      <c r="A1074" s="27"/>
      <c r="B1074" s="28"/>
      <c r="C1074" s="28"/>
      <c r="D1074" s="28"/>
      <c r="E1074" s="28"/>
      <c r="F1074" s="28"/>
      <c r="G1074" s="26"/>
    </row>
    <row r="1075" ht="27" customHeight="1" spans="1:7">
      <c r="A1075" s="29"/>
      <c r="B1075" s="29"/>
      <c r="C1075" s="29"/>
      <c r="D1075" s="30"/>
      <c r="E1075" s="30"/>
      <c r="F1075" s="30"/>
      <c r="G1075" s="26"/>
    </row>
    <row r="1076" ht="27" customHeight="1" spans="1:7">
      <c r="A1076" s="27"/>
      <c r="B1076" s="27"/>
      <c r="C1076" s="27"/>
      <c r="D1076" s="28"/>
      <c r="E1076" s="28"/>
      <c r="F1076" s="28"/>
      <c r="G1076" s="26"/>
    </row>
    <row r="1077" ht="27" customHeight="1" spans="1:7">
      <c r="A1077" s="29"/>
      <c r="B1077" s="30"/>
      <c r="C1077" s="30"/>
      <c r="D1077" s="30"/>
      <c r="E1077" s="31"/>
      <c r="F1077" s="31"/>
      <c r="G1077" s="26"/>
    </row>
    <row r="1078" ht="15.75" customHeight="1" spans="1:7">
      <c r="A1078" s="27"/>
      <c r="B1078" s="28"/>
      <c r="C1078" s="28"/>
      <c r="D1078" s="28"/>
      <c r="E1078" s="28"/>
      <c r="F1078" s="28"/>
      <c r="G1078" s="26"/>
    </row>
    <row r="1079" ht="15.75" customHeight="1" spans="1:7">
      <c r="A1079" s="29"/>
      <c r="B1079" s="29"/>
      <c r="C1079" s="29"/>
      <c r="D1079" s="30"/>
      <c r="E1079" s="30"/>
      <c r="F1079" s="31"/>
      <c r="G1079" s="26"/>
    </row>
    <row r="1080" ht="27" customHeight="1" spans="1:7">
      <c r="A1080" s="27"/>
      <c r="B1080" s="27"/>
      <c r="C1080" s="27"/>
      <c r="D1080" s="28"/>
      <c r="E1080" s="28"/>
      <c r="F1080" s="28"/>
      <c r="G1080" s="26"/>
    </row>
    <row r="1081" ht="27" customHeight="1" spans="1:7">
      <c r="A1081" s="29"/>
      <c r="B1081" s="32"/>
      <c r="C1081" s="29"/>
      <c r="D1081" s="33"/>
      <c r="E1081" s="32"/>
      <c r="F1081" s="34"/>
      <c r="G1081" s="26"/>
    </row>
    <row r="1082" ht="15.75" customHeight="1" spans="1:7">
      <c r="A1082" s="29"/>
      <c r="B1082" s="32"/>
      <c r="C1082" s="35"/>
      <c r="D1082" s="33"/>
      <c r="E1082" s="32"/>
      <c r="F1082" s="34"/>
      <c r="G1082" s="26"/>
    </row>
    <row r="1083" spans="1:7">
      <c r="A1083" s="36"/>
      <c r="B1083" s="36"/>
      <c r="C1083" s="35"/>
      <c r="D1083" s="36"/>
      <c r="E1083" s="36"/>
      <c r="F1083" s="37"/>
      <c r="G1083" s="26"/>
    </row>
    <row r="1084" spans="1:7">
      <c r="A1084" s="29"/>
      <c r="B1084" s="38"/>
      <c r="C1084" s="29"/>
      <c r="D1084" s="39"/>
      <c r="E1084" s="29"/>
      <c r="F1084" s="40"/>
      <c r="G1084" s="26"/>
    </row>
    <row r="1085" spans="1:7">
      <c r="A1085" s="36"/>
      <c r="B1085" s="36"/>
      <c r="C1085" s="36"/>
      <c r="D1085" s="36"/>
      <c r="E1085" s="36"/>
      <c r="F1085" s="37"/>
      <c r="G1085" s="26"/>
    </row>
    <row r="1086" ht="15.75" spans="1:7">
      <c r="A1086" s="29"/>
      <c r="B1086" s="41"/>
      <c r="C1086" s="29"/>
      <c r="D1086" s="42"/>
      <c r="E1086" s="29"/>
      <c r="F1086" s="43"/>
      <c r="G1086" s="26"/>
    </row>
    <row r="1087" spans="1:7">
      <c r="A1087" s="27"/>
      <c r="B1087" s="61"/>
      <c r="C1087" s="27"/>
      <c r="D1087" s="27"/>
      <c r="E1087" s="27"/>
      <c r="F1087" s="66"/>
      <c r="G1087" s="26"/>
    </row>
    <row r="1088" spans="1:7">
      <c r="A1088" s="29"/>
      <c r="B1088" s="41"/>
      <c r="C1088" s="29"/>
      <c r="D1088" s="41"/>
      <c r="E1088" s="29"/>
      <c r="F1088" s="44"/>
      <c r="G1088" s="26"/>
    </row>
    <row r="1089" spans="1:7">
      <c r="A1089" s="27"/>
      <c r="B1089" s="61"/>
      <c r="C1089" s="27"/>
      <c r="D1089" s="61"/>
      <c r="E1089" s="27"/>
      <c r="F1089" s="67"/>
      <c r="G1089" s="26"/>
    </row>
    <row r="1090" ht="15.75" spans="1:7">
      <c r="A1090" s="29"/>
      <c r="B1090" s="42"/>
      <c r="C1090" s="29"/>
      <c r="D1090" s="45"/>
      <c r="E1090" s="29"/>
      <c r="F1090" s="46"/>
      <c r="G1090" s="26"/>
    </row>
    <row r="1091" spans="1:7">
      <c r="A1091" s="27"/>
      <c r="B1091" s="27"/>
      <c r="C1091" s="27"/>
      <c r="D1091" s="61"/>
      <c r="E1091" s="27"/>
      <c r="F1091" s="62"/>
      <c r="G1091" s="26"/>
    </row>
    <row r="1092" ht="15.75" spans="1:7">
      <c r="A1092" s="29"/>
      <c r="B1092" s="47"/>
      <c r="C1092" s="29"/>
      <c r="D1092" s="42"/>
      <c r="E1092" s="29"/>
      <c r="F1092" s="31"/>
      <c r="G1092" s="26"/>
    </row>
    <row r="1093" spans="1:7">
      <c r="A1093" s="27"/>
      <c r="B1093" s="63"/>
      <c r="C1093" s="27"/>
      <c r="D1093" s="27"/>
      <c r="E1093" s="27"/>
      <c r="F1093" s="28"/>
      <c r="G1093" s="26"/>
    </row>
    <row r="1094" ht="15.75" spans="1:7">
      <c r="A1094" s="29"/>
      <c r="B1094" s="42"/>
      <c r="C1094" s="29"/>
      <c r="D1094" s="29"/>
      <c r="E1094" s="29"/>
      <c r="F1094" s="48"/>
      <c r="G1094" s="26"/>
    </row>
    <row r="1095" spans="1:7">
      <c r="A1095" s="27"/>
      <c r="B1095" s="27"/>
      <c r="C1095" s="27"/>
      <c r="D1095" s="27"/>
      <c r="E1095" s="27"/>
      <c r="F1095" s="28"/>
      <c r="G1095" s="26"/>
    </row>
    <row r="1096" ht="15.75" spans="1:7">
      <c r="A1096" s="29"/>
      <c r="B1096" s="42"/>
      <c r="C1096" s="29"/>
      <c r="D1096" s="29"/>
      <c r="E1096" s="42"/>
      <c r="F1096" s="31"/>
      <c r="G1096" s="26"/>
    </row>
    <row r="1097" spans="1:7">
      <c r="A1097" s="36"/>
      <c r="B1097" s="36"/>
      <c r="C1097" s="36"/>
      <c r="D1097" s="36"/>
      <c r="E1097" s="36"/>
      <c r="F1097" s="37"/>
      <c r="G1097" s="26"/>
    </row>
    <row r="1098" ht="15.75" spans="1:7">
      <c r="A1098" s="49"/>
      <c r="B1098" s="31"/>
      <c r="C1098" s="31"/>
      <c r="D1098" s="31"/>
      <c r="E1098" s="31"/>
      <c r="F1098" s="31"/>
      <c r="G1098" s="26"/>
    </row>
    <row r="1099" spans="1:7">
      <c r="A1099" s="37"/>
      <c r="B1099" s="37"/>
      <c r="C1099" s="37"/>
      <c r="D1099" s="37"/>
      <c r="E1099" s="37"/>
      <c r="F1099" s="37"/>
      <c r="G1099" s="26"/>
    </row>
    <row r="1100" ht="15.75" spans="1:7">
      <c r="A1100" s="29"/>
      <c r="B1100" s="42"/>
      <c r="C1100" s="29"/>
      <c r="D1100" s="39"/>
      <c r="E1100" s="29"/>
      <c r="F1100" s="31"/>
      <c r="G1100" s="26"/>
    </row>
    <row r="1101" ht="25.5" customHeight="1" spans="1:7">
      <c r="A1101" s="50"/>
      <c r="B1101" s="51"/>
      <c r="C1101" s="50"/>
      <c r="D1101" s="51"/>
      <c r="E1101" s="50"/>
      <c r="F1101" s="52"/>
      <c r="G1101" s="26"/>
    </row>
    <row r="1102" ht="25.5" customHeight="1" spans="1:7">
      <c r="A1102" s="29"/>
      <c r="B1102" s="24"/>
      <c r="C1102" s="24"/>
      <c r="D1102" s="31"/>
      <c r="E1102" s="31"/>
      <c r="F1102" s="31"/>
      <c r="G1102" s="26"/>
    </row>
    <row r="1103" ht="27" customHeight="1" spans="1:7">
      <c r="A1103" s="27"/>
      <c r="B1103" s="28"/>
      <c r="C1103" s="28"/>
      <c r="D1103" s="28"/>
      <c r="E1103" s="28"/>
      <c r="F1103" s="28"/>
      <c r="G1103" s="26"/>
    </row>
    <row r="1104" ht="27" customHeight="1" spans="1:7">
      <c r="A1104" s="29"/>
      <c r="B1104" s="29"/>
      <c r="C1104" s="29"/>
      <c r="D1104" s="30"/>
      <c r="E1104" s="30"/>
      <c r="F1104" s="31"/>
      <c r="G1104" s="26"/>
    </row>
    <row r="1105" ht="27" customHeight="1" spans="1:7">
      <c r="A1105" s="27"/>
      <c r="B1105" s="27"/>
      <c r="C1105" s="27"/>
      <c r="D1105" s="28"/>
      <c r="E1105" s="28"/>
      <c r="F1105" s="28"/>
      <c r="G1105" s="26"/>
    </row>
    <row r="1106" ht="27" customHeight="1" spans="1:7">
      <c r="A1106" s="29"/>
      <c r="B1106" s="30"/>
      <c r="C1106" s="30"/>
      <c r="D1106" s="30"/>
      <c r="E1106" s="30"/>
      <c r="F1106" s="31"/>
      <c r="G1106" s="26"/>
    </row>
    <row r="1107" ht="15.75" customHeight="1" spans="1:7">
      <c r="A1107" s="27"/>
      <c r="B1107" s="28"/>
      <c r="C1107" s="28"/>
      <c r="D1107" s="28"/>
      <c r="E1107" s="28"/>
      <c r="F1107" s="28"/>
      <c r="G1107" s="26"/>
    </row>
    <row r="1108" ht="15.75" customHeight="1" spans="1:7">
      <c r="A1108" s="29"/>
      <c r="B1108" s="29"/>
      <c r="C1108" s="29"/>
      <c r="D1108" s="30"/>
      <c r="E1108" s="30"/>
      <c r="F1108" s="31"/>
      <c r="G1108" s="26"/>
    </row>
    <row r="1109" ht="27" customHeight="1" spans="1:7">
      <c r="A1109" s="27"/>
      <c r="B1109" s="27"/>
      <c r="C1109" s="27"/>
      <c r="D1109" s="28"/>
      <c r="E1109" s="28"/>
      <c r="F1109" s="28"/>
      <c r="G1109" s="26"/>
    </row>
    <row r="1110" ht="27" customHeight="1" spans="1:7">
      <c r="A1110" s="29"/>
      <c r="B1110" s="32"/>
      <c r="C1110" s="29"/>
      <c r="D1110" s="33"/>
      <c r="E1110" s="32"/>
      <c r="F1110" s="34"/>
      <c r="G1110" s="26"/>
    </row>
    <row r="1111" ht="15.75" customHeight="1" spans="1:7">
      <c r="A1111" s="29"/>
      <c r="B1111" s="32"/>
      <c r="C1111" s="35"/>
      <c r="D1111" s="33"/>
      <c r="E1111" s="32"/>
      <c r="F1111" s="34"/>
      <c r="G1111" s="26"/>
    </row>
    <row r="1112" spans="1:7">
      <c r="A1112" s="36"/>
      <c r="B1112" s="36"/>
      <c r="C1112" s="35"/>
      <c r="D1112" s="36"/>
      <c r="E1112" s="36"/>
      <c r="F1112" s="37"/>
      <c r="G1112" s="26"/>
    </row>
    <row r="1113" spans="1:7">
      <c r="A1113" s="29"/>
      <c r="B1113" s="38"/>
      <c r="C1113" s="29"/>
      <c r="D1113" s="39"/>
      <c r="E1113" s="29"/>
      <c r="F1113" s="40"/>
      <c r="G1113" s="26"/>
    </row>
    <row r="1114" spans="1:7">
      <c r="A1114" s="36"/>
      <c r="B1114" s="36"/>
      <c r="C1114" s="36"/>
      <c r="D1114" s="36"/>
      <c r="E1114" s="36"/>
      <c r="F1114" s="37"/>
      <c r="G1114" s="26"/>
    </row>
    <row r="1115" ht="15.75" spans="1:7">
      <c r="A1115" s="29"/>
      <c r="B1115" s="41"/>
      <c r="C1115" s="29"/>
      <c r="D1115" s="42"/>
      <c r="E1115" s="29"/>
      <c r="F1115" s="43"/>
      <c r="G1115" s="26"/>
    </row>
    <row r="1116" spans="1:7">
      <c r="A1116" s="27"/>
      <c r="B1116" s="61"/>
      <c r="C1116" s="27"/>
      <c r="D1116" s="27"/>
      <c r="E1116" s="27"/>
      <c r="F1116" s="66"/>
      <c r="G1116" s="26"/>
    </row>
    <row r="1117" spans="1:7">
      <c r="A1117" s="29"/>
      <c r="B1117" s="41"/>
      <c r="C1117" s="29"/>
      <c r="D1117" s="41"/>
      <c r="E1117" s="29"/>
      <c r="F1117" s="44"/>
      <c r="G1117" s="26"/>
    </row>
    <row r="1118" spans="1:7">
      <c r="A1118" s="27"/>
      <c r="B1118" s="61"/>
      <c r="C1118" s="27"/>
      <c r="D1118" s="61"/>
      <c r="E1118" s="27"/>
      <c r="F1118" s="67"/>
      <c r="G1118" s="26"/>
    </row>
    <row r="1119" ht="15.75" spans="1:7">
      <c r="A1119" s="29"/>
      <c r="B1119" s="42"/>
      <c r="C1119" s="29"/>
      <c r="D1119" s="45"/>
      <c r="E1119" s="29"/>
      <c r="F1119" s="46"/>
      <c r="G1119" s="26"/>
    </row>
    <row r="1120" spans="1:7">
      <c r="A1120" s="27"/>
      <c r="B1120" s="27"/>
      <c r="C1120" s="27"/>
      <c r="D1120" s="61"/>
      <c r="E1120" s="27"/>
      <c r="F1120" s="62"/>
      <c r="G1120" s="26"/>
    </row>
    <row r="1121" ht="15.75" spans="1:7">
      <c r="A1121" s="29"/>
      <c r="B1121" s="47"/>
      <c r="C1121" s="29"/>
      <c r="D1121" s="42"/>
      <c r="E1121" s="29"/>
      <c r="F1121" s="31"/>
      <c r="G1121" s="26"/>
    </row>
    <row r="1122" spans="1:7">
      <c r="A1122" s="27"/>
      <c r="B1122" s="63"/>
      <c r="C1122" s="27"/>
      <c r="D1122" s="27"/>
      <c r="E1122" s="27"/>
      <c r="F1122" s="28"/>
      <c r="G1122" s="26"/>
    </row>
    <row r="1123" ht="15.75" spans="1:7">
      <c r="A1123" s="29"/>
      <c r="B1123" s="42"/>
      <c r="C1123" s="29"/>
      <c r="D1123" s="29"/>
      <c r="E1123" s="29"/>
      <c r="F1123" s="48"/>
      <c r="G1123" s="26"/>
    </row>
    <row r="1124" spans="1:7">
      <c r="A1124" s="27"/>
      <c r="B1124" s="27"/>
      <c r="C1124" s="27"/>
      <c r="D1124" s="27"/>
      <c r="E1124" s="27"/>
      <c r="F1124" s="28"/>
      <c r="G1124" s="26"/>
    </row>
    <row r="1125" ht="15.75" spans="1:7">
      <c r="A1125" s="29"/>
      <c r="B1125" s="42"/>
      <c r="C1125" s="29"/>
      <c r="D1125" s="29"/>
      <c r="E1125" s="42"/>
      <c r="F1125" s="31"/>
      <c r="G1125" s="26"/>
    </row>
    <row r="1126" spans="1:7">
      <c r="A1126" s="36"/>
      <c r="B1126" s="36"/>
      <c r="C1126" s="36"/>
      <c r="D1126" s="36"/>
      <c r="E1126" s="36"/>
      <c r="F1126" s="37"/>
      <c r="G1126" s="26"/>
    </row>
    <row r="1127" ht="15.75" spans="1:7">
      <c r="A1127" s="49"/>
      <c r="B1127" s="31"/>
      <c r="C1127" s="31"/>
      <c r="D1127" s="31"/>
      <c r="E1127" s="31"/>
      <c r="F1127" s="31"/>
      <c r="G1127" s="26"/>
    </row>
    <row r="1128" spans="1:7">
      <c r="A1128" s="37"/>
      <c r="B1128" s="37"/>
      <c r="C1128" s="37"/>
      <c r="D1128" s="37"/>
      <c r="E1128" s="37"/>
      <c r="F1128" s="37"/>
      <c r="G1128" s="26"/>
    </row>
    <row r="1129" ht="15.75" spans="1:7">
      <c r="A1129" s="29"/>
      <c r="B1129" s="42"/>
      <c r="C1129" s="29"/>
      <c r="D1129" s="39"/>
      <c r="E1129" s="29"/>
      <c r="F1129" s="31"/>
      <c r="G1129" s="26"/>
    </row>
    <row r="1130" ht="25.5" customHeight="1" spans="1:7">
      <c r="A1130" s="50"/>
      <c r="B1130" s="51"/>
      <c r="C1130" s="50"/>
      <c r="D1130" s="51"/>
      <c r="E1130" s="50"/>
      <c r="F1130" s="52"/>
      <c r="G1130" s="26"/>
    </row>
    <row r="1131" ht="15.75" customHeight="1" spans="1:7">
      <c r="A1131" s="29"/>
      <c r="B1131" s="24"/>
      <c r="C1131" s="24"/>
      <c r="D1131" s="31"/>
      <c r="E1131" s="31"/>
      <c r="F1131" s="31"/>
      <c r="G1131" s="26"/>
    </row>
    <row r="1132" ht="27" customHeight="1" spans="1:7">
      <c r="A1132" s="27"/>
      <c r="B1132" s="28"/>
      <c r="C1132" s="28"/>
      <c r="D1132" s="28"/>
      <c r="E1132" s="28"/>
      <c r="F1132" s="28"/>
      <c r="G1132" s="26"/>
    </row>
    <row r="1133" ht="27" customHeight="1" spans="1:7">
      <c r="A1133" s="29"/>
      <c r="B1133" s="29"/>
      <c r="C1133" s="29"/>
      <c r="D1133" s="30"/>
      <c r="E1133" s="30"/>
      <c r="F1133" s="31"/>
      <c r="G1133" s="26"/>
    </row>
    <row r="1134" ht="27" customHeight="1" spans="1:7">
      <c r="A1134" s="27"/>
      <c r="B1134" s="27"/>
      <c r="C1134" s="27"/>
      <c r="D1134" s="28"/>
      <c r="E1134" s="28"/>
      <c r="F1134" s="28"/>
      <c r="G1134" s="26"/>
    </row>
    <row r="1135" ht="27" customHeight="1" spans="1:7">
      <c r="A1135" s="29"/>
      <c r="B1135" s="30"/>
      <c r="C1135" s="30"/>
      <c r="D1135" s="30"/>
      <c r="E1135" s="31"/>
      <c r="F1135" s="31"/>
      <c r="G1135" s="26"/>
    </row>
    <row r="1136" ht="15.75" customHeight="1" spans="1:7">
      <c r="A1136" s="27"/>
      <c r="B1136" s="28"/>
      <c r="C1136" s="28"/>
      <c r="D1136" s="28"/>
      <c r="E1136" s="28"/>
      <c r="F1136" s="28"/>
      <c r="G1136" s="26"/>
    </row>
    <row r="1137" ht="15.75" spans="1:7">
      <c r="A1137" s="29"/>
      <c r="B1137" s="29"/>
      <c r="C1137" s="29"/>
      <c r="D1137" s="40"/>
      <c r="E1137" s="31"/>
      <c r="F1137" s="31"/>
      <c r="G1137" s="26"/>
    </row>
    <row r="1138" ht="27" customHeight="1" spans="1:7">
      <c r="A1138" s="27"/>
      <c r="B1138" s="27"/>
      <c r="C1138" s="27"/>
      <c r="D1138" s="28"/>
      <c r="E1138" s="28"/>
      <c r="F1138" s="28"/>
      <c r="G1138" s="26"/>
    </row>
    <row r="1139" ht="27" customHeight="1" spans="1:7">
      <c r="A1139" s="29"/>
      <c r="B1139" s="32"/>
      <c r="C1139" s="29"/>
      <c r="D1139" s="33"/>
      <c r="E1139" s="32"/>
      <c r="F1139" s="34"/>
      <c r="G1139" s="26"/>
    </row>
    <row r="1140" ht="15.75" customHeight="1" spans="1:7">
      <c r="A1140" s="29"/>
      <c r="B1140" s="32"/>
      <c r="C1140" s="35"/>
      <c r="D1140" s="33"/>
      <c r="E1140" s="32"/>
      <c r="F1140" s="34"/>
      <c r="G1140" s="26"/>
    </row>
    <row r="1141" spans="1:7">
      <c r="A1141" s="36"/>
      <c r="B1141" s="36"/>
      <c r="C1141" s="35"/>
      <c r="D1141" s="36"/>
      <c r="E1141" s="36"/>
      <c r="F1141" s="37"/>
      <c r="G1141" s="26"/>
    </row>
    <row r="1142" spans="1:7">
      <c r="A1142" s="29"/>
      <c r="B1142" s="38"/>
      <c r="C1142" s="29"/>
      <c r="D1142" s="39"/>
      <c r="E1142" s="29"/>
      <c r="F1142" s="40"/>
      <c r="G1142" s="26"/>
    </row>
    <row r="1143" spans="1:7">
      <c r="A1143" s="36"/>
      <c r="B1143" s="36"/>
      <c r="C1143" s="36"/>
      <c r="D1143" s="36"/>
      <c r="E1143" s="36"/>
      <c r="F1143" s="37"/>
      <c r="G1143" s="26"/>
    </row>
    <row r="1144" ht="15.75" spans="1:7">
      <c r="A1144" s="29"/>
      <c r="B1144" s="41"/>
      <c r="C1144" s="29"/>
      <c r="D1144" s="42"/>
      <c r="E1144" s="29"/>
      <c r="F1144" s="43"/>
      <c r="G1144" s="26"/>
    </row>
    <row r="1145" spans="1:7">
      <c r="A1145" s="27"/>
      <c r="B1145" s="61"/>
      <c r="C1145" s="27"/>
      <c r="D1145" s="27"/>
      <c r="E1145" s="27"/>
      <c r="F1145" s="66"/>
      <c r="G1145" s="26"/>
    </row>
    <row r="1146" spans="1:7">
      <c r="A1146" s="29"/>
      <c r="B1146" s="41"/>
      <c r="C1146" s="29"/>
      <c r="D1146" s="41"/>
      <c r="E1146" s="29"/>
      <c r="F1146" s="44"/>
      <c r="G1146" s="26"/>
    </row>
    <row r="1147" spans="1:7">
      <c r="A1147" s="27"/>
      <c r="B1147" s="61"/>
      <c r="C1147" s="27"/>
      <c r="D1147" s="61"/>
      <c r="E1147" s="27"/>
      <c r="F1147" s="67"/>
      <c r="G1147" s="26"/>
    </row>
    <row r="1148" ht="15.75" spans="1:7">
      <c r="A1148" s="29"/>
      <c r="B1148" s="42"/>
      <c r="C1148" s="29"/>
      <c r="D1148" s="45"/>
      <c r="E1148" s="29"/>
      <c r="F1148" s="46"/>
      <c r="G1148" s="26"/>
    </row>
    <row r="1149" spans="1:7">
      <c r="A1149" s="27"/>
      <c r="B1149" s="27"/>
      <c r="C1149" s="27"/>
      <c r="D1149" s="61"/>
      <c r="E1149" s="27"/>
      <c r="F1149" s="62"/>
      <c r="G1149" s="26"/>
    </row>
    <row r="1150" ht="15.75" spans="1:7">
      <c r="A1150" s="29"/>
      <c r="B1150" s="47"/>
      <c r="C1150" s="29"/>
      <c r="D1150" s="42"/>
      <c r="E1150" s="29"/>
      <c r="F1150" s="31"/>
      <c r="G1150" s="26"/>
    </row>
    <row r="1151" spans="1:7">
      <c r="A1151" s="27"/>
      <c r="B1151" s="63"/>
      <c r="C1151" s="27"/>
      <c r="D1151" s="27"/>
      <c r="E1151" s="27"/>
      <c r="F1151" s="28"/>
      <c r="G1151" s="26"/>
    </row>
    <row r="1152" ht="15.75" spans="1:7">
      <c r="A1152" s="29"/>
      <c r="B1152" s="42"/>
      <c r="C1152" s="29"/>
      <c r="D1152" s="29"/>
      <c r="E1152" s="29"/>
      <c r="F1152" s="48"/>
      <c r="G1152" s="26"/>
    </row>
    <row r="1153" spans="1:7">
      <c r="A1153" s="27"/>
      <c r="B1153" s="27"/>
      <c r="C1153" s="27"/>
      <c r="D1153" s="27"/>
      <c r="E1153" s="27"/>
      <c r="F1153" s="28"/>
      <c r="G1153" s="26"/>
    </row>
    <row r="1154" ht="15.75" spans="1:7">
      <c r="A1154" s="29"/>
      <c r="B1154" s="42"/>
      <c r="C1154" s="29"/>
      <c r="D1154" s="29"/>
      <c r="E1154" s="42"/>
      <c r="F1154" s="31"/>
      <c r="G1154" s="26"/>
    </row>
    <row r="1155" spans="1:7">
      <c r="A1155" s="36"/>
      <c r="B1155" s="36"/>
      <c r="C1155" s="36"/>
      <c r="D1155" s="36"/>
      <c r="E1155" s="36"/>
      <c r="F1155" s="37"/>
      <c r="G1155" s="26"/>
    </row>
    <row r="1156" ht="15.75" spans="1:7">
      <c r="A1156" s="49"/>
      <c r="B1156" s="31"/>
      <c r="C1156" s="31"/>
      <c r="D1156" s="31"/>
      <c r="E1156" s="31"/>
      <c r="F1156" s="31"/>
      <c r="G1156" s="26"/>
    </row>
    <row r="1157" spans="1:7">
      <c r="A1157" s="37"/>
      <c r="B1157" s="37"/>
      <c r="C1157" s="37"/>
      <c r="D1157" s="37"/>
      <c r="E1157" s="37"/>
      <c r="F1157" s="37"/>
      <c r="G1157" s="26"/>
    </row>
    <row r="1158" ht="15.75" spans="1:7">
      <c r="A1158" s="29"/>
      <c r="B1158" s="42"/>
      <c r="C1158" s="29"/>
      <c r="D1158" s="39"/>
      <c r="E1158" s="29"/>
      <c r="F1158" s="31"/>
      <c r="G1158" s="26"/>
    </row>
    <row r="1159" ht="15.75" customHeight="1" spans="1:7">
      <c r="A1159" s="50"/>
      <c r="B1159" s="51"/>
      <c r="C1159" s="50"/>
      <c r="D1159" s="51"/>
      <c r="E1159" s="50"/>
      <c r="F1159" s="52"/>
      <c r="G1159" s="26"/>
    </row>
    <row r="1160" ht="25.5" customHeight="1" spans="1:7">
      <c r="A1160" s="29"/>
      <c r="B1160" s="24"/>
      <c r="C1160" s="24"/>
      <c r="D1160" s="31"/>
      <c r="E1160" s="31"/>
      <c r="F1160" s="31"/>
      <c r="G1160" s="26"/>
    </row>
    <row r="1161" ht="27" customHeight="1" spans="1:7">
      <c r="A1161" s="27"/>
      <c r="B1161" s="28"/>
      <c r="C1161" s="28"/>
      <c r="D1161" s="28"/>
      <c r="E1161" s="28"/>
      <c r="F1161" s="28"/>
      <c r="G1161" s="26"/>
    </row>
    <row r="1162" ht="27" customHeight="1" spans="1:7">
      <c r="A1162" s="29"/>
      <c r="B1162" s="29"/>
      <c r="C1162" s="29"/>
      <c r="D1162" s="30"/>
      <c r="E1162" s="30"/>
      <c r="F1162" s="31"/>
      <c r="G1162" s="26"/>
    </row>
    <row r="1163" ht="27" customHeight="1" spans="1:7">
      <c r="A1163" s="27"/>
      <c r="B1163" s="27"/>
      <c r="C1163" s="27"/>
      <c r="D1163" s="28"/>
      <c r="E1163" s="28"/>
      <c r="F1163" s="28"/>
      <c r="G1163" s="26"/>
    </row>
    <row r="1164" ht="27" customHeight="1" spans="1:7">
      <c r="A1164" s="29"/>
      <c r="B1164" s="30"/>
      <c r="C1164" s="30"/>
      <c r="D1164" s="30"/>
      <c r="E1164" s="30"/>
      <c r="F1164" s="31"/>
      <c r="G1164" s="26"/>
    </row>
    <row r="1165" spans="1:7">
      <c r="A1165" s="27"/>
      <c r="B1165" s="28"/>
      <c r="C1165" s="28"/>
      <c r="D1165" s="28"/>
      <c r="E1165" s="28"/>
      <c r="F1165" s="28"/>
      <c r="G1165" s="26"/>
    </row>
    <row r="1166" ht="15.75" customHeight="1" spans="1:7">
      <c r="A1166" s="29"/>
      <c r="B1166" s="29"/>
      <c r="C1166" s="29"/>
      <c r="D1166" s="30"/>
      <c r="E1166" s="30"/>
      <c r="F1166" s="31"/>
      <c r="G1166" s="26"/>
    </row>
    <row r="1167" ht="27" customHeight="1" spans="1:7">
      <c r="A1167" s="27"/>
      <c r="B1167" s="27"/>
      <c r="C1167" s="27"/>
      <c r="D1167" s="28"/>
      <c r="E1167" s="28"/>
      <c r="F1167" s="28"/>
      <c r="G1167" s="26"/>
    </row>
    <row r="1168" ht="27" customHeight="1" spans="1:7">
      <c r="A1168" s="29"/>
      <c r="B1168" s="32"/>
      <c r="C1168" s="29"/>
      <c r="D1168" s="33"/>
      <c r="E1168" s="32"/>
      <c r="F1168" s="34"/>
      <c r="G1168" s="26"/>
    </row>
    <row r="1169" ht="15.75" customHeight="1" spans="1:7">
      <c r="A1169" s="29"/>
      <c r="B1169" s="32"/>
      <c r="C1169" s="35"/>
      <c r="D1169" s="33"/>
      <c r="E1169" s="32"/>
      <c r="F1169" s="34"/>
      <c r="G1169" s="26"/>
    </row>
    <row r="1170" spans="1:7">
      <c r="A1170" s="36"/>
      <c r="B1170" s="36"/>
      <c r="C1170" s="35"/>
      <c r="D1170" s="36"/>
      <c r="E1170" s="36"/>
      <c r="F1170" s="37"/>
      <c r="G1170" s="26"/>
    </row>
    <row r="1171" spans="1:7">
      <c r="A1171" s="29"/>
      <c r="B1171" s="38"/>
      <c r="C1171" s="29"/>
      <c r="D1171" s="39"/>
      <c r="E1171" s="29"/>
      <c r="F1171" s="40"/>
      <c r="G1171" s="26"/>
    </row>
    <row r="1172" spans="1:7">
      <c r="A1172" s="36"/>
      <c r="B1172" s="36"/>
      <c r="C1172" s="36"/>
      <c r="D1172" s="36"/>
      <c r="E1172" s="36"/>
      <c r="F1172" s="37"/>
      <c r="G1172" s="26"/>
    </row>
    <row r="1173" ht="15.75" spans="1:7">
      <c r="A1173" s="29"/>
      <c r="B1173" s="41"/>
      <c r="C1173" s="29"/>
      <c r="D1173" s="42"/>
      <c r="E1173" s="29"/>
      <c r="F1173" s="43"/>
      <c r="G1173" s="26"/>
    </row>
    <row r="1174" spans="1:7">
      <c r="A1174" s="27"/>
      <c r="B1174" s="61"/>
      <c r="C1174" s="27"/>
      <c r="D1174" s="27"/>
      <c r="E1174" s="27"/>
      <c r="F1174" s="66"/>
      <c r="G1174" s="26"/>
    </row>
    <row r="1175" spans="1:7">
      <c r="A1175" s="29"/>
      <c r="B1175" s="41"/>
      <c r="C1175" s="29"/>
      <c r="D1175" s="41"/>
      <c r="E1175" s="29"/>
      <c r="F1175" s="44"/>
      <c r="G1175" s="26"/>
    </row>
    <row r="1176" spans="1:7">
      <c r="A1176" s="27"/>
      <c r="B1176" s="61"/>
      <c r="C1176" s="27"/>
      <c r="D1176" s="61"/>
      <c r="E1176" s="27"/>
      <c r="F1176" s="67"/>
      <c r="G1176" s="26"/>
    </row>
    <row r="1177" ht="15.75" spans="1:7">
      <c r="A1177" s="29"/>
      <c r="B1177" s="42"/>
      <c r="C1177" s="29"/>
      <c r="D1177" s="45"/>
      <c r="E1177" s="29"/>
      <c r="F1177" s="46"/>
      <c r="G1177" s="26"/>
    </row>
    <row r="1178" spans="1:7">
      <c r="A1178" s="27"/>
      <c r="B1178" s="27"/>
      <c r="C1178" s="27"/>
      <c r="D1178" s="61"/>
      <c r="E1178" s="27"/>
      <c r="F1178" s="62"/>
      <c r="G1178" s="26"/>
    </row>
    <row r="1179" ht="15.75" spans="1:7">
      <c r="A1179" s="29"/>
      <c r="B1179" s="47"/>
      <c r="C1179" s="29"/>
      <c r="D1179" s="42"/>
      <c r="E1179" s="29"/>
      <c r="F1179" s="31"/>
      <c r="G1179" s="26"/>
    </row>
    <row r="1180" spans="1:7">
      <c r="A1180" s="27"/>
      <c r="B1180" s="63"/>
      <c r="C1180" s="27"/>
      <c r="D1180" s="27"/>
      <c r="E1180" s="27"/>
      <c r="F1180" s="28"/>
      <c r="G1180" s="26"/>
    </row>
    <row r="1181" ht="15.75" spans="1:7">
      <c r="A1181" s="29"/>
      <c r="B1181" s="42"/>
      <c r="C1181" s="29"/>
      <c r="D1181" s="29"/>
      <c r="E1181" s="29"/>
      <c r="F1181" s="48"/>
      <c r="G1181" s="26"/>
    </row>
    <row r="1182" spans="1:7">
      <c r="A1182" s="27"/>
      <c r="B1182" s="27"/>
      <c r="C1182" s="27"/>
      <c r="D1182" s="27"/>
      <c r="E1182" s="27"/>
      <c r="F1182" s="28"/>
      <c r="G1182" s="26"/>
    </row>
    <row r="1183" ht="15.75" spans="1:7">
      <c r="A1183" s="29"/>
      <c r="B1183" s="42"/>
      <c r="C1183" s="29"/>
      <c r="D1183" s="29"/>
      <c r="E1183" s="42"/>
      <c r="F1183" s="31"/>
      <c r="G1183" s="26"/>
    </row>
    <row r="1184" spans="1:7">
      <c r="A1184" s="36"/>
      <c r="B1184" s="36"/>
      <c r="C1184" s="36"/>
      <c r="D1184" s="36"/>
      <c r="E1184" s="36"/>
      <c r="F1184" s="37"/>
      <c r="G1184" s="26"/>
    </row>
    <row r="1185" ht="15.75" spans="1:7">
      <c r="A1185" s="49"/>
      <c r="B1185" s="31"/>
      <c r="C1185" s="31"/>
      <c r="D1185" s="31"/>
      <c r="E1185" s="31"/>
      <c r="F1185" s="31"/>
      <c r="G1185" s="26"/>
    </row>
    <row r="1186" spans="1:7">
      <c r="A1186" s="37"/>
      <c r="B1186" s="37"/>
      <c r="C1186" s="37"/>
      <c r="D1186" s="37"/>
      <c r="E1186" s="37"/>
      <c r="F1186" s="37"/>
      <c r="G1186" s="26"/>
    </row>
    <row r="1187" ht="15.75" spans="1:7">
      <c r="A1187" s="29"/>
      <c r="B1187" s="42"/>
      <c r="C1187" s="29"/>
      <c r="D1187" s="39"/>
      <c r="E1187" s="29"/>
      <c r="F1187" s="31"/>
      <c r="G1187" s="26"/>
    </row>
    <row r="1188" ht="15.75" customHeight="1" spans="1:7">
      <c r="A1188" s="50"/>
      <c r="B1188" s="51"/>
      <c r="C1188" s="50"/>
      <c r="D1188" s="51"/>
      <c r="E1188" s="50"/>
      <c r="F1188" s="52"/>
      <c r="G1188" s="26"/>
    </row>
    <row r="1189" ht="25.5" customHeight="1" spans="1:7">
      <c r="A1189" s="29"/>
      <c r="B1189" s="24"/>
      <c r="C1189" s="24"/>
      <c r="D1189" s="31"/>
      <c r="E1189" s="31"/>
      <c r="F1189" s="31"/>
      <c r="G1189" s="26"/>
    </row>
    <row r="1190" ht="27" customHeight="1" spans="1:7">
      <c r="A1190" s="27"/>
      <c r="B1190" s="28"/>
      <c r="C1190" s="28"/>
      <c r="D1190" s="28"/>
      <c r="E1190" s="28"/>
      <c r="F1190" s="28"/>
      <c r="G1190" s="26"/>
    </row>
    <row r="1191" ht="27" customHeight="1" spans="1:7">
      <c r="A1191" s="29"/>
      <c r="B1191" s="29"/>
      <c r="C1191" s="29"/>
      <c r="D1191" s="30"/>
      <c r="E1191" s="30"/>
      <c r="F1191" s="31"/>
      <c r="G1191" s="26"/>
    </row>
    <row r="1192" ht="27" customHeight="1" spans="1:7">
      <c r="A1192" s="27"/>
      <c r="B1192" s="27"/>
      <c r="C1192" s="27"/>
      <c r="D1192" s="28"/>
      <c r="E1192" s="28"/>
      <c r="F1192" s="28"/>
      <c r="G1192" s="26"/>
    </row>
    <row r="1193" ht="27" customHeight="1" spans="1:7">
      <c r="A1193" s="29"/>
      <c r="B1193" s="30"/>
      <c r="C1193" s="30"/>
      <c r="D1193" s="30"/>
      <c r="E1193" s="30"/>
      <c r="F1193" s="31"/>
      <c r="G1193" s="26"/>
    </row>
    <row r="1194" spans="1:7">
      <c r="A1194" s="27"/>
      <c r="B1194" s="28"/>
      <c r="C1194" s="28"/>
      <c r="D1194" s="28"/>
      <c r="E1194" s="28"/>
      <c r="F1194" s="28"/>
      <c r="G1194" s="26"/>
    </row>
    <row r="1195" ht="15.75" customHeight="1" spans="1:7">
      <c r="A1195" s="29"/>
      <c r="B1195" s="29"/>
      <c r="C1195" s="29"/>
      <c r="D1195" s="30"/>
      <c r="E1195" s="30"/>
      <c r="F1195" s="31"/>
      <c r="G1195" s="26"/>
    </row>
    <row r="1196" ht="27" customHeight="1" spans="1:7">
      <c r="A1196" s="27"/>
      <c r="B1196" s="27"/>
      <c r="C1196" s="27"/>
      <c r="D1196" s="28"/>
      <c r="E1196" s="28"/>
      <c r="F1196" s="28"/>
      <c r="G1196" s="26"/>
    </row>
    <row r="1197" ht="27" customHeight="1" spans="1:7">
      <c r="A1197" s="29"/>
      <c r="B1197" s="32"/>
      <c r="C1197" s="29"/>
      <c r="D1197" s="33"/>
      <c r="E1197" s="32"/>
      <c r="F1197" s="34"/>
      <c r="G1197" s="26"/>
    </row>
    <row r="1198" ht="15.75" customHeight="1" spans="1:7">
      <c r="A1198" s="29"/>
      <c r="B1198" s="32"/>
      <c r="C1198" s="35"/>
      <c r="D1198" s="33"/>
      <c r="E1198" s="32"/>
      <c r="F1198" s="34"/>
      <c r="G1198" s="26"/>
    </row>
    <row r="1199" spans="1:7">
      <c r="A1199" s="36"/>
      <c r="B1199" s="36"/>
      <c r="C1199" s="35"/>
      <c r="D1199" s="36"/>
      <c r="E1199" s="36"/>
      <c r="F1199" s="37"/>
      <c r="G1199" s="26"/>
    </row>
    <row r="1200" spans="1:7">
      <c r="A1200" s="29"/>
      <c r="B1200" s="38"/>
      <c r="C1200" s="29"/>
      <c r="D1200" s="39"/>
      <c r="E1200" s="29"/>
      <c r="F1200" s="40"/>
      <c r="G1200" s="26"/>
    </row>
    <row r="1201" spans="1:7">
      <c r="A1201" s="36"/>
      <c r="B1201" s="36"/>
      <c r="C1201" s="36"/>
      <c r="D1201" s="36"/>
      <c r="E1201" s="36"/>
      <c r="F1201" s="37"/>
      <c r="G1201" s="26"/>
    </row>
    <row r="1202" ht="15.75" spans="1:7">
      <c r="A1202" s="29"/>
      <c r="B1202" s="41"/>
      <c r="C1202" s="29"/>
      <c r="D1202" s="42"/>
      <c r="E1202" s="29"/>
      <c r="F1202" s="43"/>
      <c r="G1202" s="26"/>
    </row>
    <row r="1203" spans="1:7">
      <c r="A1203" s="27"/>
      <c r="B1203" s="61"/>
      <c r="C1203" s="27"/>
      <c r="D1203" s="27"/>
      <c r="E1203" s="27"/>
      <c r="F1203" s="66"/>
      <c r="G1203" s="26"/>
    </row>
    <row r="1204" spans="1:7">
      <c r="A1204" s="29"/>
      <c r="B1204" s="41"/>
      <c r="C1204" s="29"/>
      <c r="D1204" s="41"/>
      <c r="E1204" s="29"/>
      <c r="F1204" s="44"/>
      <c r="G1204" s="26"/>
    </row>
    <row r="1205" spans="1:7">
      <c r="A1205" s="27"/>
      <c r="B1205" s="61"/>
      <c r="C1205" s="27"/>
      <c r="D1205" s="61"/>
      <c r="E1205" s="27"/>
      <c r="F1205" s="67"/>
      <c r="G1205" s="26"/>
    </row>
    <row r="1206" ht="15.75" spans="1:7">
      <c r="A1206" s="29"/>
      <c r="B1206" s="42"/>
      <c r="C1206" s="29"/>
      <c r="D1206" s="45"/>
      <c r="E1206" s="29"/>
      <c r="F1206" s="46"/>
      <c r="G1206" s="26"/>
    </row>
    <row r="1207" spans="1:7">
      <c r="A1207" s="27"/>
      <c r="B1207" s="27"/>
      <c r="C1207" s="27"/>
      <c r="D1207" s="61"/>
      <c r="E1207" s="27"/>
      <c r="F1207" s="62"/>
      <c r="G1207" s="26"/>
    </row>
    <row r="1208" ht="15.75" spans="1:7">
      <c r="A1208" s="29"/>
      <c r="B1208" s="47"/>
      <c r="C1208" s="29"/>
      <c r="D1208" s="42"/>
      <c r="E1208" s="29"/>
      <c r="F1208" s="31"/>
      <c r="G1208" s="26"/>
    </row>
    <row r="1209" spans="1:7">
      <c r="A1209" s="27"/>
      <c r="B1209" s="63"/>
      <c r="C1209" s="27"/>
      <c r="D1209" s="27"/>
      <c r="E1209" s="27"/>
      <c r="F1209" s="28"/>
      <c r="G1209" s="26"/>
    </row>
    <row r="1210" ht="15.75" spans="1:7">
      <c r="A1210" s="29"/>
      <c r="B1210" s="42"/>
      <c r="C1210" s="29"/>
      <c r="D1210" s="29"/>
      <c r="E1210" s="29"/>
      <c r="F1210" s="48"/>
      <c r="G1210" s="26"/>
    </row>
    <row r="1211" spans="1:7">
      <c r="A1211" s="27"/>
      <c r="B1211" s="27"/>
      <c r="C1211" s="27"/>
      <c r="D1211" s="27"/>
      <c r="E1211" s="27"/>
      <c r="F1211" s="28"/>
      <c r="G1211" s="26"/>
    </row>
    <row r="1212" ht="15.75" spans="1:7">
      <c r="A1212" s="29"/>
      <c r="B1212" s="42"/>
      <c r="C1212" s="29"/>
      <c r="D1212" s="29"/>
      <c r="E1212" s="42"/>
      <c r="F1212" s="31"/>
      <c r="G1212" s="26"/>
    </row>
    <row r="1213" spans="1:7">
      <c r="A1213" s="36"/>
      <c r="B1213" s="36"/>
      <c r="C1213" s="36"/>
      <c r="D1213" s="36"/>
      <c r="E1213" s="36"/>
      <c r="F1213" s="37"/>
      <c r="G1213" s="26"/>
    </row>
    <row r="1214" ht="15.75" spans="1:7">
      <c r="A1214" s="49"/>
      <c r="B1214" s="31"/>
      <c r="C1214" s="31"/>
      <c r="D1214" s="31"/>
      <c r="E1214" s="31"/>
      <c r="F1214" s="31"/>
      <c r="G1214" s="26"/>
    </row>
    <row r="1215" spans="1:7">
      <c r="A1215" s="37"/>
      <c r="B1215" s="37"/>
      <c r="C1215" s="37"/>
      <c r="D1215" s="37"/>
      <c r="E1215" s="37"/>
      <c r="F1215" s="37"/>
      <c r="G1215" s="26"/>
    </row>
    <row r="1216" ht="15.75" spans="1:7">
      <c r="A1216" s="29"/>
      <c r="B1216" s="42"/>
      <c r="C1216" s="29"/>
      <c r="D1216" s="39"/>
      <c r="E1216" s="29"/>
      <c r="F1216" s="31"/>
      <c r="G1216" s="26"/>
    </row>
    <row r="1217" ht="25.5" customHeight="1" spans="1:7">
      <c r="A1217" s="50"/>
      <c r="B1217" s="51"/>
      <c r="C1217" s="50"/>
      <c r="D1217" s="51"/>
      <c r="E1217" s="50"/>
      <c r="F1217" s="52"/>
      <c r="G1217" s="26"/>
    </row>
    <row r="1218" ht="25.5" customHeight="1" spans="1:7">
      <c r="A1218" s="29"/>
      <c r="B1218" s="24"/>
      <c r="C1218" s="24"/>
      <c r="D1218" s="31"/>
      <c r="E1218" s="31"/>
      <c r="F1218" s="31"/>
      <c r="G1218" s="26"/>
    </row>
    <row r="1219" ht="27" customHeight="1" spans="1:7">
      <c r="A1219" s="27"/>
      <c r="B1219" s="28"/>
      <c r="C1219" s="28"/>
      <c r="D1219" s="28"/>
      <c r="E1219" s="28"/>
      <c r="F1219" s="28"/>
      <c r="G1219" s="26"/>
    </row>
    <row r="1220" ht="27" customHeight="1" spans="1:7">
      <c r="A1220" s="29"/>
      <c r="B1220" s="29"/>
      <c r="C1220" s="29"/>
      <c r="D1220" s="30"/>
      <c r="E1220" s="30"/>
      <c r="F1220" s="31"/>
      <c r="G1220" s="26"/>
    </row>
    <row r="1221" ht="27" customHeight="1" spans="1:7">
      <c r="A1221" s="27"/>
      <c r="B1221" s="27"/>
      <c r="C1221" s="27"/>
      <c r="D1221" s="28"/>
      <c r="E1221" s="28"/>
      <c r="F1221" s="28"/>
      <c r="G1221" s="26"/>
    </row>
    <row r="1222" ht="27" customHeight="1" spans="1:7">
      <c r="A1222" s="29"/>
      <c r="B1222" s="30"/>
      <c r="C1222" s="30"/>
      <c r="D1222" s="30"/>
      <c r="E1222" s="30"/>
      <c r="F1222" s="31"/>
      <c r="G1222" s="26"/>
    </row>
    <row r="1223" ht="15.75" customHeight="1" spans="1:7">
      <c r="A1223" s="27"/>
      <c r="B1223" s="28"/>
      <c r="C1223" s="28"/>
      <c r="D1223" s="28"/>
      <c r="E1223" s="28"/>
      <c r="F1223" s="28"/>
      <c r="G1223" s="26"/>
    </row>
    <row r="1224" ht="15.75" customHeight="1" spans="1:7">
      <c r="A1224" s="29"/>
      <c r="B1224" s="29"/>
      <c r="C1224" s="29"/>
      <c r="D1224" s="30"/>
      <c r="E1224" s="30"/>
      <c r="F1224" s="31"/>
      <c r="G1224" s="26"/>
    </row>
    <row r="1225" ht="27" customHeight="1" spans="1:7">
      <c r="A1225" s="27"/>
      <c r="B1225" s="27"/>
      <c r="C1225" s="27"/>
      <c r="D1225" s="28"/>
      <c r="E1225" s="28"/>
      <c r="F1225" s="28"/>
      <c r="G1225" s="26"/>
    </row>
    <row r="1226" ht="27" customHeight="1" spans="1:7">
      <c r="A1226" s="29"/>
      <c r="B1226" s="32"/>
      <c r="C1226" s="29"/>
      <c r="D1226" s="33"/>
      <c r="E1226" s="32"/>
      <c r="F1226" s="34"/>
      <c r="G1226" s="26"/>
    </row>
    <row r="1227" ht="15.75" customHeight="1" spans="1:7">
      <c r="A1227" s="29"/>
      <c r="B1227" s="32"/>
      <c r="C1227" s="35"/>
      <c r="D1227" s="33"/>
      <c r="E1227" s="32"/>
      <c r="F1227" s="34"/>
      <c r="G1227" s="26"/>
    </row>
    <row r="1228" spans="1:7">
      <c r="A1228" s="36"/>
      <c r="B1228" s="36"/>
      <c r="C1228" s="35"/>
      <c r="D1228" s="36"/>
      <c r="E1228" s="36"/>
      <c r="F1228" s="37"/>
      <c r="G1228" s="26"/>
    </row>
    <row r="1229" spans="1:7">
      <c r="A1229" s="29"/>
      <c r="B1229" s="38"/>
      <c r="C1229" s="29"/>
      <c r="D1229" s="39"/>
      <c r="E1229" s="29"/>
      <c r="F1229" s="40"/>
      <c r="G1229" s="26"/>
    </row>
    <row r="1230" spans="1:7">
      <c r="A1230" s="36"/>
      <c r="B1230" s="36"/>
      <c r="C1230" s="36"/>
      <c r="D1230" s="36"/>
      <c r="E1230" s="36"/>
      <c r="F1230" s="37"/>
      <c r="G1230" s="26"/>
    </row>
    <row r="1231" ht="15.75" spans="1:7">
      <c r="A1231" s="29"/>
      <c r="B1231" s="41"/>
      <c r="C1231" s="29"/>
      <c r="D1231" s="42"/>
      <c r="E1231" s="29"/>
      <c r="F1231" s="43"/>
      <c r="G1231" s="26"/>
    </row>
    <row r="1232" spans="1:7">
      <c r="A1232" s="27"/>
      <c r="B1232" s="61"/>
      <c r="C1232" s="27"/>
      <c r="D1232" s="27"/>
      <c r="E1232" s="27"/>
      <c r="F1232" s="66"/>
      <c r="G1232" s="26"/>
    </row>
    <row r="1233" spans="1:7">
      <c r="A1233" s="29"/>
      <c r="B1233" s="41"/>
      <c r="C1233" s="29"/>
      <c r="D1233" s="41"/>
      <c r="E1233" s="29"/>
      <c r="F1233" s="44"/>
      <c r="G1233" s="26"/>
    </row>
    <row r="1234" spans="1:7">
      <c r="A1234" s="27"/>
      <c r="B1234" s="61"/>
      <c r="C1234" s="27"/>
      <c r="D1234" s="61"/>
      <c r="E1234" s="27"/>
      <c r="F1234" s="67"/>
      <c r="G1234" s="26"/>
    </row>
    <row r="1235" ht="15.75" spans="1:7">
      <c r="A1235" s="29"/>
      <c r="B1235" s="42"/>
      <c r="C1235" s="29"/>
      <c r="D1235" s="45"/>
      <c r="E1235" s="29"/>
      <c r="F1235" s="46"/>
      <c r="G1235" s="26"/>
    </row>
    <row r="1236" spans="1:7">
      <c r="A1236" s="27"/>
      <c r="B1236" s="27"/>
      <c r="C1236" s="27"/>
      <c r="D1236" s="61"/>
      <c r="E1236" s="27"/>
      <c r="F1236" s="62"/>
      <c r="G1236" s="26"/>
    </row>
    <row r="1237" ht="15.75" spans="1:7">
      <c r="A1237" s="29"/>
      <c r="B1237" s="47"/>
      <c r="C1237" s="29"/>
      <c r="D1237" s="42"/>
      <c r="E1237" s="29"/>
      <c r="F1237" s="31"/>
      <c r="G1237" s="26"/>
    </row>
    <row r="1238" spans="1:7">
      <c r="A1238" s="27"/>
      <c r="B1238" s="63"/>
      <c r="C1238" s="27"/>
      <c r="D1238" s="27"/>
      <c r="E1238" s="27"/>
      <c r="F1238" s="28"/>
      <c r="G1238" s="26"/>
    </row>
    <row r="1239" ht="15.75" spans="1:7">
      <c r="A1239" s="29"/>
      <c r="B1239" s="42"/>
      <c r="C1239" s="29"/>
      <c r="D1239" s="29"/>
      <c r="E1239" s="29"/>
      <c r="F1239" s="48"/>
      <c r="G1239" s="26"/>
    </row>
    <row r="1240" spans="1:7">
      <c r="A1240" s="27"/>
      <c r="B1240" s="27"/>
      <c r="C1240" s="27"/>
      <c r="D1240" s="27"/>
      <c r="E1240" s="27"/>
      <c r="F1240" s="28"/>
      <c r="G1240" s="26"/>
    </row>
    <row r="1241" ht="15.75" spans="1:7">
      <c r="A1241" s="29"/>
      <c r="B1241" s="42"/>
      <c r="C1241" s="29"/>
      <c r="D1241" s="29"/>
      <c r="E1241" s="42"/>
      <c r="F1241" s="31"/>
      <c r="G1241" s="26"/>
    </row>
    <row r="1242" spans="1:7">
      <c r="A1242" s="36"/>
      <c r="B1242" s="36"/>
      <c r="C1242" s="36"/>
      <c r="D1242" s="36"/>
      <c r="E1242" s="36"/>
      <c r="F1242" s="37"/>
      <c r="G1242" s="26"/>
    </row>
    <row r="1243" ht="15.75" spans="1:7">
      <c r="A1243" s="49"/>
      <c r="B1243" s="31"/>
      <c r="C1243" s="31"/>
      <c r="D1243" s="31"/>
      <c r="E1243" s="31"/>
      <c r="F1243" s="31"/>
      <c r="G1243" s="26"/>
    </row>
    <row r="1244" spans="1:7">
      <c r="A1244" s="37"/>
      <c r="B1244" s="37"/>
      <c r="C1244" s="37"/>
      <c r="D1244" s="37"/>
      <c r="E1244" s="37"/>
      <c r="F1244" s="37"/>
      <c r="G1244" s="26"/>
    </row>
    <row r="1245" ht="15.75" spans="1:7">
      <c r="A1245" s="29"/>
      <c r="B1245" s="42"/>
      <c r="C1245" s="29"/>
      <c r="D1245" s="39"/>
      <c r="E1245" s="29"/>
      <c r="F1245" s="31"/>
      <c r="G1245" s="26"/>
    </row>
    <row r="1246" ht="25.5" customHeight="1" spans="1:7">
      <c r="A1246" s="50"/>
      <c r="B1246" s="51"/>
      <c r="C1246" s="50"/>
      <c r="D1246" s="51"/>
      <c r="E1246" s="50"/>
      <c r="F1246" s="52"/>
      <c r="G1246" s="26"/>
    </row>
    <row r="1247" ht="15.75" customHeight="1" spans="1:7">
      <c r="A1247" s="29"/>
      <c r="B1247" s="24"/>
      <c r="C1247" s="24"/>
      <c r="D1247" s="31"/>
      <c r="E1247" s="31"/>
      <c r="F1247" s="31"/>
      <c r="G1247" s="26"/>
    </row>
    <row r="1248" ht="27" customHeight="1" spans="1:7">
      <c r="A1248" s="27"/>
      <c r="B1248" s="28"/>
      <c r="C1248" s="28"/>
      <c r="D1248" s="28"/>
      <c r="E1248" s="28"/>
      <c r="F1248" s="28"/>
      <c r="G1248" s="26"/>
    </row>
    <row r="1249" ht="27" customHeight="1" spans="1:7">
      <c r="A1249" s="29"/>
      <c r="B1249" s="29"/>
      <c r="C1249" s="29"/>
      <c r="D1249" s="30"/>
      <c r="E1249" s="30"/>
      <c r="F1249" s="31"/>
      <c r="G1249" s="26"/>
    </row>
    <row r="1250" ht="27" customHeight="1" spans="1:7">
      <c r="A1250" s="27"/>
      <c r="B1250" s="27"/>
      <c r="C1250" s="27"/>
      <c r="D1250" s="28"/>
      <c r="E1250" s="28"/>
      <c r="F1250" s="28"/>
      <c r="G1250" s="26"/>
    </row>
    <row r="1251" ht="27" customHeight="1" spans="1:7">
      <c r="A1251" s="29"/>
      <c r="B1251" s="30"/>
      <c r="C1251" s="30"/>
      <c r="D1251" s="30"/>
      <c r="E1251" s="31"/>
      <c r="F1251" s="31"/>
      <c r="G1251" s="26"/>
    </row>
    <row r="1252" ht="15.75" customHeight="1" spans="1:7">
      <c r="A1252" s="27"/>
      <c r="B1252" s="28"/>
      <c r="C1252" s="28"/>
      <c r="D1252" s="28"/>
      <c r="E1252" s="28"/>
      <c r="F1252" s="28"/>
      <c r="G1252" s="26"/>
    </row>
    <row r="1253" ht="15.75" customHeight="1" spans="1:7">
      <c r="A1253" s="29"/>
      <c r="B1253" s="29"/>
      <c r="C1253" s="29"/>
      <c r="D1253" s="30"/>
      <c r="E1253" s="30"/>
      <c r="F1253" s="31"/>
      <c r="G1253" s="26"/>
    </row>
    <row r="1254" ht="27" customHeight="1" spans="1:7">
      <c r="A1254" s="27"/>
      <c r="B1254" s="27"/>
      <c r="C1254" s="27"/>
      <c r="D1254" s="28"/>
      <c r="E1254" s="28"/>
      <c r="F1254" s="28"/>
      <c r="G1254" s="26"/>
    </row>
    <row r="1255" ht="27" customHeight="1" spans="1:7">
      <c r="A1255" s="29"/>
      <c r="B1255" s="32"/>
      <c r="C1255" s="29"/>
      <c r="D1255" s="33"/>
      <c r="E1255" s="32"/>
      <c r="F1255" s="34"/>
      <c r="G1255" s="26"/>
    </row>
    <row r="1256" ht="15.75" customHeight="1" spans="1:7">
      <c r="A1256" s="29"/>
      <c r="B1256" s="32"/>
      <c r="C1256" s="35"/>
      <c r="D1256" s="33"/>
      <c r="E1256" s="32"/>
      <c r="F1256" s="34"/>
      <c r="G1256" s="26"/>
    </row>
    <row r="1257" spans="1:7">
      <c r="A1257" s="36"/>
      <c r="B1257" s="36"/>
      <c r="C1257" s="35"/>
      <c r="D1257" s="36"/>
      <c r="E1257" s="36"/>
      <c r="F1257" s="37"/>
      <c r="G1257" s="26"/>
    </row>
    <row r="1258" spans="1:7">
      <c r="A1258" s="29"/>
      <c r="B1258" s="38"/>
      <c r="C1258" s="29"/>
      <c r="D1258" s="39"/>
      <c r="E1258" s="29"/>
      <c r="F1258" s="40"/>
      <c r="G1258" s="26"/>
    </row>
    <row r="1259" spans="1:7">
      <c r="A1259" s="36"/>
      <c r="B1259" s="36"/>
      <c r="C1259" s="36"/>
      <c r="D1259" s="36"/>
      <c r="E1259" s="36"/>
      <c r="F1259" s="37"/>
      <c r="G1259" s="26"/>
    </row>
    <row r="1260" ht="15.75" spans="1:7">
      <c r="A1260" s="29"/>
      <c r="B1260" s="41"/>
      <c r="C1260" s="29"/>
      <c r="D1260" s="42"/>
      <c r="E1260" s="29"/>
      <c r="F1260" s="43"/>
      <c r="G1260" s="26"/>
    </row>
    <row r="1261" spans="1:7">
      <c r="A1261" s="27"/>
      <c r="B1261" s="61"/>
      <c r="C1261" s="27"/>
      <c r="D1261" s="27"/>
      <c r="E1261" s="27"/>
      <c r="F1261" s="66"/>
      <c r="G1261" s="26"/>
    </row>
    <row r="1262" spans="1:7">
      <c r="A1262" s="29"/>
      <c r="B1262" s="41"/>
      <c r="C1262" s="29"/>
      <c r="D1262" s="41"/>
      <c r="E1262" s="29"/>
      <c r="F1262" s="44"/>
      <c r="G1262" s="26"/>
    </row>
    <row r="1263" spans="1:7">
      <c r="A1263" s="27"/>
      <c r="B1263" s="61"/>
      <c r="C1263" s="27"/>
      <c r="D1263" s="61"/>
      <c r="E1263" s="27"/>
      <c r="F1263" s="67"/>
      <c r="G1263" s="26"/>
    </row>
    <row r="1264" ht="15.75" spans="1:7">
      <c r="A1264" s="29"/>
      <c r="B1264" s="42"/>
      <c r="C1264" s="29"/>
      <c r="D1264" s="45"/>
      <c r="E1264" s="29"/>
      <c r="F1264" s="46"/>
      <c r="G1264" s="26"/>
    </row>
    <row r="1265" spans="1:7">
      <c r="A1265" s="27"/>
      <c r="B1265" s="27"/>
      <c r="C1265" s="27"/>
      <c r="D1265" s="61"/>
      <c r="E1265" s="27"/>
      <c r="F1265" s="62"/>
      <c r="G1265" s="26"/>
    </row>
    <row r="1266" ht="15.75" spans="1:7">
      <c r="A1266" s="29"/>
      <c r="B1266" s="47"/>
      <c r="C1266" s="29"/>
      <c r="D1266" s="42"/>
      <c r="E1266" s="29"/>
      <c r="F1266" s="31"/>
      <c r="G1266" s="26"/>
    </row>
    <row r="1267" spans="1:7">
      <c r="A1267" s="27"/>
      <c r="B1267" s="63"/>
      <c r="C1267" s="27"/>
      <c r="D1267" s="27"/>
      <c r="E1267" s="27"/>
      <c r="F1267" s="28"/>
      <c r="G1267" s="26"/>
    </row>
    <row r="1268" ht="15.75" spans="1:7">
      <c r="A1268" s="29"/>
      <c r="B1268" s="42"/>
      <c r="C1268" s="29"/>
      <c r="D1268" s="29"/>
      <c r="E1268" s="29"/>
      <c r="F1268" s="48"/>
      <c r="G1268" s="26"/>
    </row>
    <row r="1269" spans="1:7">
      <c r="A1269" s="27"/>
      <c r="B1269" s="27"/>
      <c r="C1269" s="27"/>
      <c r="D1269" s="27"/>
      <c r="E1269" s="27"/>
      <c r="F1269" s="28"/>
      <c r="G1269" s="26"/>
    </row>
    <row r="1270" ht="15.75" spans="1:7">
      <c r="A1270" s="29"/>
      <c r="B1270" s="42"/>
      <c r="C1270" s="29"/>
      <c r="D1270" s="29"/>
      <c r="E1270" s="42"/>
      <c r="F1270" s="31"/>
      <c r="G1270" s="26"/>
    </row>
    <row r="1271" spans="1:7">
      <c r="A1271" s="36"/>
      <c r="B1271" s="36"/>
      <c r="C1271" s="36"/>
      <c r="D1271" s="36"/>
      <c r="E1271" s="36"/>
      <c r="F1271" s="37"/>
      <c r="G1271" s="26"/>
    </row>
    <row r="1272" ht="15.75" spans="1:7">
      <c r="A1272" s="49"/>
      <c r="B1272" s="31"/>
      <c r="C1272" s="31"/>
      <c r="D1272" s="31"/>
      <c r="E1272" s="31"/>
      <c r="F1272" s="31"/>
      <c r="G1272" s="26"/>
    </row>
    <row r="1273" spans="1:7">
      <c r="A1273" s="37"/>
      <c r="B1273" s="37"/>
      <c r="C1273" s="37"/>
      <c r="D1273" s="37"/>
      <c r="E1273" s="37"/>
      <c r="F1273" s="37"/>
      <c r="G1273" s="26"/>
    </row>
    <row r="1274" ht="15.75" spans="1:7">
      <c r="A1274" s="29"/>
      <c r="B1274" s="42"/>
      <c r="C1274" s="29"/>
      <c r="D1274" s="39"/>
      <c r="E1274" s="29"/>
      <c r="F1274" s="31"/>
      <c r="G1274" s="26"/>
    </row>
    <row r="1275" ht="15.75" customHeight="1" spans="1:7">
      <c r="A1275" s="50"/>
      <c r="B1275" s="51"/>
      <c r="C1275" s="50"/>
      <c r="D1275" s="51"/>
      <c r="E1275" s="50"/>
      <c r="F1275" s="52"/>
      <c r="G1275" s="26"/>
    </row>
    <row r="1276" ht="15.75" customHeight="1" spans="1:7">
      <c r="A1276" s="29"/>
      <c r="B1276" s="24"/>
      <c r="C1276" s="24"/>
      <c r="D1276" s="31"/>
      <c r="E1276" s="31"/>
      <c r="F1276" s="31"/>
      <c r="G1276" s="26"/>
    </row>
    <row r="1277" ht="27" customHeight="1" spans="1:7">
      <c r="A1277" s="27"/>
      <c r="B1277" s="28"/>
      <c r="C1277" s="28"/>
      <c r="D1277" s="28"/>
      <c r="E1277" s="28"/>
      <c r="F1277" s="28"/>
      <c r="G1277" s="26"/>
    </row>
    <row r="1278" ht="27" customHeight="1" spans="1:7">
      <c r="A1278" s="29"/>
      <c r="B1278" s="29"/>
      <c r="C1278" s="29"/>
      <c r="D1278" s="30"/>
      <c r="E1278" s="30"/>
      <c r="F1278" s="31"/>
      <c r="G1278" s="26"/>
    </row>
    <row r="1279" ht="15.75" customHeight="1" spans="1:7">
      <c r="A1279" s="27"/>
      <c r="B1279" s="27"/>
      <c r="C1279" s="27"/>
      <c r="D1279" s="28"/>
      <c r="E1279" s="28"/>
      <c r="F1279" s="28"/>
      <c r="G1279" s="26"/>
    </row>
    <row r="1280" ht="27" customHeight="1" spans="1:7">
      <c r="A1280" s="29"/>
      <c r="B1280" s="30"/>
      <c r="C1280" s="30"/>
      <c r="D1280" s="30"/>
      <c r="E1280" s="31"/>
      <c r="F1280" s="31"/>
      <c r="G1280" s="26"/>
    </row>
    <row r="1281" ht="15.75" customHeight="1" spans="1:7">
      <c r="A1281" s="27"/>
      <c r="B1281" s="28"/>
      <c r="C1281" s="28"/>
      <c r="D1281" s="28"/>
      <c r="E1281" s="28"/>
      <c r="F1281" s="28"/>
      <c r="G1281" s="26"/>
    </row>
    <row r="1282" ht="15.75" customHeight="1" spans="1:7">
      <c r="A1282" s="29"/>
      <c r="B1282" s="29"/>
      <c r="C1282" s="29"/>
      <c r="D1282" s="30"/>
      <c r="E1282" s="30"/>
      <c r="F1282" s="31"/>
      <c r="G1282" s="26"/>
    </row>
    <row r="1283" ht="15" customHeight="1" spans="1:7">
      <c r="A1283" s="27"/>
      <c r="B1283" s="27"/>
      <c r="C1283" s="27"/>
      <c r="D1283" s="28"/>
      <c r="E1283" s="28"/>
      <c r="F1283" s="28"/>
      <c r="G1283" s="26"/>
    </row>
    <row r="1284" ht="27" customHeight="1" spans="1:7">
      <c r="A1284" s="29"/>
      <c r="B1284" s="32"/>
      <c r="C1284" s="29"/>
      <c r="D1284" s="33"/>
      <c r="E1284" s="32"/>
      <c r="F1284" s="34"/>
      <c r="G1284" s="26"/>
    </row>
    <row r="1285" ht="15.75" customHeight="1" spans="1:7">
      <c r="A1285" s="29"/>
      <c r="B1285" s="32"/>
      <c r="C1285" s="35"/>
      <c r="D1285" s="33"/>
      <c r="E1285" s="32"/>
      <c r="F1285" s="34"/>
      <c r="G1285" s="26"/>
    </row>
    <row r="1286" spans="1:7">
      <c r="A1286" s="36"/>
      <c r="B1286" s="36"/>
      <c r="C1286" s="35"/>
      <c r="D1286" s="36"/>
      <c r="E1286" s="36"/>
      <c r="F1286" s="37"/>
      <c r="G1286" s="26"/>
    </row>
    <row r="1287" spans="1:7">
      <c r="A1287" s="29"/>
      <c r="B1287" s="38"/>
      <c r="C1287" s="29"/>
      <c r="D1287" s="39"/>
      <c r="E1287" s="29"/>
      <c r="F1287" s="40"/>
      <c r="G1287" s="26"/>
    </row>
    <row r="1288" spans="1:7">
      <c r="A1288" s="36"/>
      <c r="B1288" s="36"/>
      <c r="C1288" s="36"/>
      <c r="D1288" s="36"/>
      <c r="E1288" s="36"/>
      <c r="F1288" s="37"/>
      <c r="G1288" s="26"/>
    </row>
    <row r="1289" ht="15.75" spans="1:7">
      <c r="A1289" s="29"/>
      <c r="B1289" s="41"/>
      <c r="C1289" s="29"/>
      <c r="D1289" s="42"/>
      <c r="E1289" s="29"/>
      <c r="F1289" s="43"/>
      <c r="G1289" s="26"/>
    </row>
    <row r="1290" spans="1:7">
      <c r="A1290" s="27"/>
      <c r="B1290" s="61"/>
      <c r="C1290" s="27"/>
      <c r="D1290" s="27"/>
      <c r="E1290" s="27"/>
      <c r="F1290" s="66"/>
      <c r="G1290" s="26"/>
    </row>
    <row r="1291" spans="1:7">
      <c r="A1291" s="29"/>
      <c r="B1291" s="41"/>
      <c r="C1291" s="29"/>
      <c r="D1291" s="41"/>
      <c r="E1291" s="29"/>
      <c r="F1291" s="44"/>
      <c r="G1291" s="26"/>
    </row>
    <row r="1292" spans="1:7">
      <c r="A1292" s="27"/>
      <c r="B1292" s="61"/>
      <c r="C1292" s="27"/>
      <c r="D1292" s="61"/>
      <c r="E1292" s="27"/>
      <c r="F1292" s="67"/>
      <c r="G1292" s="26"/>
    </row>
    <row r="1293" ht="15.75" spans="1:7">
      <c r="A1293" s="29"/>
      <c r="B1293" s="42"/>
      <c r="C1293" s="29"/>
      <c r="D1293" s="45"/>
      <c r="E1293" s="29"/>
      <c r="F1293" s="46"/>
      <c r="G1293" s="26"/>
    </row>
    <row r="1294" spans="1:7">
      <c r="A1294" s="27"/>
      <c r="B1294" s="27"/>
      <c r="C1294" s="27"/>
      <c r="D1294" s="61"/>
      <c r="E1294" s="27"/>
      <c r="F1294" s="62"/>
      <c r="G1294" s="26"/>
    </row>
    <row r="1295" ht="15.75" spans="1:7">
      <c r="A1295" s="29"/>
      <c r="B1295" s="47"/>
      <c r="C1295" s="29"/>
      <c r="D1295" s="42"/>
      <c r="E1295" s="29"/>
      <c r="F1295" s="31"/>
      <c r="G1295" s="26"/>
    </row>
    <row r="1296" spans="1:7">
      <c r="A1296" s="27"/>
      <c r="B1296" s="63"/>
      <c r="C1296" s="27"/>
      <c r="D1296" s="27"/>
      <c r="E1296" s="27"/>
      <c r="F1296" s="28"/>
      <c r="G1296" s="26"/>
    </row>
    <row r="1297" ht="15.75" spans="1:7">
      <c r="A1297" s="29"/>
      <c r="B1297" s="42"/>
      <c r="C1297" s="29"/>
      <c r="D1297" s="29"/>
      <c r="E1297" s="29"/>
      <c r="F1297" s="48"/>
      <c r="G1297" s="26"/>
    </row>
    <row r="1298" spans="1:7">
      <c r="A1298" s="27"/>
      <c r="B1298" s="27"/>
      <c r="C1298" s="27"/>
      <c r="D1298" s="27"/>
      <c r="E1298" s="27"/>
      <c r="F1298" s="28"/>
      <c r="G1298" s="26"/>
    </row>
    <row r="1299" ht="15.75" spans="1:7">
      <c r="A1299" s="29"/>
      <c r="B1299" s="42"/>
      <c r="C1299" s="29"/>
      <c r="D1299" s="29"/>
      <c r="E1299" s="42"/>
      <c r="F1299" s="31"/>
      <c r="G1299" s="26"/>
    </row>
    <row r="1300" spans="1:7">
      <c r="A1300" s="36"/>
      <c r="B1300" s="36"/>
      <c r="C1300" s="36"/>
      <c r="D1300" s="36"/>
      <c r="E1300" s="36"/>
      <c r="F1300" s="37"/>
      <c r="G1300" s="26"/>
    </row>
    <row r="1301" ht="15.75" spans="1:7">
      <c r="A1301" s="49"/>
      <c r="B1301" s="31"/>
      <c r="C1301" s="31"/>
      <c r="D1301" s="31"/>
      <c r="E1301" s="31"/>
      <c r="F1301" s="31"/>
      <c r="G1301" s="26"/>
    </row>
    <row r="1302" spans="1:7">
      <c r="A1302" s="37"/>
      <c r="B1302" s="37"/>
      <c r="C1302" s="37"/>
      <c r="D1302" s="37"/>
      <c r="E1302" s="37"/>
      <c r="F1302" s="37"/>
      <c r="G1302" s="26"/>
    </row>
    <row r="1303" ht="15.75" spans="1:7">
      <c r="A1303" s="29"/>
      <c r="B1303" s="42"/>
      <c r="C1303" s="29"/>
      <c r="D1303" s="39"/>
      <c r="E1303" s="29"/>
      <c r="F1303" s="31"/>
      <c r="G1303" s="26"/>
    </row>
    <row r="1304" ht="25.5" customHeight="1" spans="1:7">
      <c r="A1304" s="50"/>
      <c r="B1304" s="51"/>
      <c r="C1304" s="50"/>
      <c r="D1304" s="51"/>
      <c r="E1304" s="50"/>
      <c r="F1304" s="52"/>
      <c r="G1304" s="26"/>
    </row>
    <row r="1305" ht="25.5" customHeight="1" spans="1:7">
      <c r="A1305" s="29"/>
      <c r="B1305" s="24"/>
      <c r="C1305" s="24"/>
      <c r="D1305" s="31"/>
      <c r="E1305" s="31"/>
      <c r="F1305" s="31"/>
      <c r="G1305" s="26"/>
    </row>
    <row r="1306" ht="27" customHeight="1" spans="1:7">
      <c r="A1306" s="27"/>
      <c r="B1306" s="28"/>
      <c r="C1306" s="28"/>
      <c r="D1306" s="28"/>
      <c r="E1306" s="28"/>
      <c r="F1306" s="28"/>
      <c r="G1306" s="26"/>
    </row>
    <row r="1307" ht="27" customHeight="1" spans="1:7">
      <c r="A1307" s="29"/>
      <c r="B1307" s="29"/>
      <c r="C1307" s="29"/>
      <c r="D1307" s="30"/>
      <c r="E1307" s="30"/>
      <c r="F1307" s="31"/>
      <c r="G1307" s="26"/>
    </row>
    <row r="1308" ht="27" customHeight="1" spans="1:7">
      <c r="A1308" s="27"/>
      <c r="B1308" s="27"/>
      <c r="C1308" s="27"/>
      <c r="D1308" s="28"/>
      <c r="E1308" s="28"/>
      <c r="F1308" s="28"/>
      <c r="G1308" s="26"/>
    </row>
    <row r="1309" ht="27" customHeight="1" spans="1:7">
      <c r="A1309" s="29"/>
      <c r="B1309" s="30"/>
      <c r="C1309" s="30"/>
      <c r="D1309" s="30"/>
      <c r="E1309" s="30"/>
      <c r="F1309" s="31"/>
      <c r="G1309" s="26"/>
    </row>
    <row r="1310" ht="27" customHeight="1" spans="1:7">
      <c r="A1310" s="27"/>
      <c r="B1310" s="28"/>
      <c r="C1310" s="28"/>
      <c r="D1310" s="28"/>
      <c r="E1310" s="28"/>
      <c r="F1310" s="28"/>
      <c r="G1310" s="26"/>
    </row>
    <row r="1311" ht="15.75" customHeight="1" spans="1:7">
      <c r="A1311" s="29"/>
      <c r="B1311" s="29"/>
      <c r="C1311" s="29"/>
      <c r="D1311" s="30"/>
      <c r="E1311" s="30"/>
      <c r="F1311" s="31"/>
      <c r="G1311" s="26"/>
    </row>
    <row r="1312" ht="27" customHeight="1" spans="1:7">
      <c r="A1312" s="27"/>
      <c r="B1312" s="27"/>
      <c r="C1312" s="27"/>
      <c r="D1312" s="28"/>
      <c r="E1312" s="28"/>
      <c r="F1312" s="28"/>
      <c r="G1312" s="26"/>
    </row>
    <row r="1313" ht="27" customHeight="1" spans="1:7">
      <c r="A1313" s="29"/>
      <c r="B1313" s="32"/>
      <c r="C1313" s="29"/>
      <c r="D1313" s="33"/>
      <c r="E1313" s="32"/>
      <c r="F1313" s="34"/>
      <c r="G1313" s="26"/>
    </row>
    <row r="1314" ht="15.75" customHeight="1" spans="1:7">
      <c r="A1314" s="29"/>
      <c r="B1314" s="32"/>
      <c r="C1314" s="35"/>
      <c r="D1314" s="33"/>
      <c r="E1314" s="32"/>
      <c r="F1314" s="34"/>
      <c r="G1314" s="26"/>
    </row>
    <row r="1315" spans="1:7">
      <c r="A1315" s="36"/>
      <c r="B1315" s="36"/>
      <c r="C1315" s="35"/>
      <c r="D1315" s="36"/>
      <c r="E1315" s="36"/>
      <c r="F1315" s="37"/>
      <c r="G1315" s="26"/>
    </row>
    <row r="1316" spans="1:7">
      <c r="A1316" s="29"/>
      <c r="B1316" s="38"/>
      <c r="C1316" s="29"/>
      <c r="D1316" s="39"/>
      <c r="E1316" s="29"/>
      <c r="F1316" s="40"/>
      <c r="G1316" s="26"/>
    </row>
    <row r="1317" spans="1:7">
      <c r="A1317" s="36"/>
      <c r="B1317" s="36"/>
      <c r="C1317" s="36"/>
      <c r="D1317" s="36"/>
      <c r="E1317" s="36"/>
      <c r="F1317" s="37"/>
      <c r="G1317" s="26"/>
    </row>
    <row r="1318" ht="15.75" spans="1:7">
      <c r="A1318" s="29"/>
      <c r="B1318" s="41"/>
      <c r="C1318" s="29"/>
      <c r="D1318" s="42"/>
      <c r="E1318" s="29"/>
      <c r="F1318" s="43"/>
      <c r="G1318" s="26"/>
    </row>
    <row r="1319" spans="1:7">
      <c r="A1319" s="27"/>
      <c r="B1319" s="61"/>
      <c r="C1319" s="27"/>
      <c r="D1319" s="27"/>
      <c r="E1319" s="27"/>
      <c r="F1319" s="66"/>
      <c r="G1319" s="26"/>
    </row>
    <row r="1320" spans="1:7">
      <c r="A1320" s="29"/>
      <c r="B1320" s="41"/>
      <c r="C1320" s="29"/>
      <c r="D1320" s="41"/>
      <c r="E1320" s="29"/>
      <c r="F1320" s="44"/>
      <c r="G1320" s="26"/>
    </row>
    <row r="1321" spans="1:7">
      <c r="A1321" s="27"/>
      <c r="B1321" s="61"/>
      <c r="C1321" s="27"/>
      <c r="D1321" s="61"/>
      <c r="E1321" s="27"/>
      <c r="F1321" s="67"/>
      <c r="G1321" s="26"/>
    </row>
    <row r="1322" ht="15.75" spans="1:7">
      <c r="A1322" s="29"/>
      <c r="B1322" s="42"/>
      <c r="C1322" s="29"/>
      <c r="D1322" s="45"/>
      <c r="E1322" s="29"/>
      <c r="F1322" s="46"/>
      <c r="G1322" s="26"/>
    </row>
    <row r="1323" spans="1:7">
      <c r="A1323" s="27"/>
      <c r="B1323" s="27"/>
      <c r="C1323" s="27"/>
      <c r="D1323" s="61"/>
      <c r="E1323" s="27"/>
      <c r="F1323" s="62"/>
      <c r="G1323" s="26"/>
    </row>
    <row r="1324" ht="15.75" spans="1:7">
      <c r="A1324" s="29"/>
      <c r="B1324" s="47"/>
      <c r="C1324" s="29"/>
      <c r="D1324" s="42"/>
      <c r="E1324" s="29"/>
      <c r="F1324" s="31"/>
      <c r="G1324" s="26"/>
    </row>
    <row r="1325" spans="1:7">
      <c r="A1325" s="27"/>
      <c r="B1325" s="63"/>
      <c r="C1325" s="27"/>
      <c r="D1325" s="27"/>
      <c r="E1325" s="27"/>
      <c r="F1325" s="28"/>
      <c r="G1325" s="26"/>
    </row>
    <row r="1326" ht="15.75" spans="1:7">
      <c r="A1326" s="29"/>
      <c r="B1326" s="42"/>
      <c r="C1326" s="29"/>
      <c r="D1326" s="29"/>
      <c r="E1326" s="29"/>
      <c r="F1326" s="48"/>
      <c r="G1326" s="26"/>
    </row>
    <row r="1327" spans="1:7">
      <c r="A1327" s="27"/>
      <c r="B1327" s="27"/>
      <c r="C1327" s="27"/>
      <c r="D1327" s="27"/>
      <c r="E1327" s="27"/>
      <c r="F1327" s="28"/>
      <c r="G1327" s="26"/>
    </row>
    <row r="1328" ht="15.75" spans="1:7">
      <c r="A1328" s="29"/>
      <c r="B1328" s="42"/>
      <c r="C1328" s="29"/>
      <c r="D1328" s="29"/>
      <c r="E1328" s="42"/>
      <c r="F1328" s="31"/>
      <c r="G1328" s="26"/>
    </row>
    <row r="1329" spans="1:7">
      <c r="A1329" s="36"/>
      <c r="B1329" s="36"/>
      <c r="C1329" s="36"/>
      <c r="D1329" s="36"/>
      <c r="E1329" s="36"/>
      <c r="F1329" s="37"/>
      <c r="G1329" s="26"/>
    </row>
    <row r="1330" ht="15.75" spans="1:7">
      <c r="A1330" s="49"/>
      <c r="B1330" s="31"/>
      <c r="C1330" s="31"/>
      <c r="D1330" s="31"/>
      <c r="E1330" s="31"/>
      <c r="F1330" s="31"/>
      <c r="G1330" s="26"/>
    </row>
    <row r="1331" spans="1:7">
      <c r="A1331" s="37"/>
      <c r="B1331" s="37"/>
      <c r="C1331" s="37"/>
      <c r="D1331" s="37"/>
      <c r="E1331" s="37"/>
      <c r="F1331" s="37"/>
      <c r="G1331" s="26"/>
    </row>
    <row r="1332" ht="15.75" spans="1:7">
      <c r="A1332" s="29"/>
      <c r="B1332" s="42"/>
      <c r="C1332" s="29"/>
      <c r="D1332" s="39"/>
      <c r="E1332" s="29"/>
      <c r="F1332" s="31"/>
      <c r="G1332" s="26"/>
    </row>
    <row r="1333" ht="25.5" customHeight="1" spans="1:7">
      <c r="A1333" s="50"/>
      <c r="B1333" s="51"/>
      <c r="C1333" s="50"/>
      <c r="D1333" s="51"/>
      <c r="E1333" s="50"/>
      <c r="F1333" s="52"/>
      <c r="G1333" s="26"/>
    </row>
    <row r="1334" ht="25.5" customHeight="1" spans="1:7">
      <c r="A1334" s="29"/>
      <c r="B1334" s="24"/>
      <c r="C1334" s="24"/>
      <c r="D1334" s="31"/>
      <c r="E1334" s="31"/>
      <c r="F1334" s="31"/>
      <c r="G1334" s="26"/>
    </row>
    <row r="1335" ht="27" customHeight="1" spans="1:7">
      <c r="A1335" s="27"/>
      <c r="B1335" s="28"/>
      <c r="C1335" s="28"/>
      <c r="D1335" s="28"/>
      <c r="E1335" s="28"/>
      <c r="F1335" s="28"/>
      <c r="G1335" s="26"/>
    </row>
    <row r="1336" ht="27" customHeight="1" spans="1:7">
      <c r="A1336" s="29"/>
      <c r="B1336" s="29"/>
      <c r="C1336" s="29"/>
      <c r="D1336" s="30"/>
      <c r="E1336" s="30"/>
      <c r="F1336" s="31"/>
      <c r="G1336" s="26"/>
    </row>
    <row r="1337" ht="27" customHeight="1" spans="1:7">
      <c r="A1337" s="27"/>
      <c r="B1337" s="27"/>
      <c r="C1337" s="27"/>
      <c r="D1337" s="28"/>
      <c r="E1337" s="28"/>
      <c r="F1337" s="28"/>
      <c r="G1337" s="26"/>
    </row>
    <row r="1338" ht="27" customHeight="1" spans="1:7">
      <c r="A1338" s="29"/>
      <c r="B1338" s="30"/>
      <c r="C1338" s="30"/>
      <c r="D1338" s="30"/>
      <c r="E1338" s="30"/>
      <c r="F1338" s="31"/>
      <c r="G1338" s="26"/>
    </row>
    <row r="1339" ht="15.75" customHeight="1" spans="1:7">
      <c r="A1339" s="27"/>
      <c r="B1339" s="28"/>
      <c r="C1339" s="28"/>
      <c r="D1339" s="28"/>
      <c r="E1339" s="28"/>
      <c r="F1339" s="28"/>
      <c r="G1339" s="26"/>
    </row>
    <row r="1340" ht="15.75" customHeight="1" spans="1:7">
      <c r="A1340" s="29"/>
      <c r="B1340" s="29"/>
      <c r="C1340" s="29"/>
      <c r="D1340" s="30"/>
      <c r="E1340" s="30"/>
      <c r="F1340" s="31"/>
      <c r="G1340" s="26"/>
    </row>
    <row r="1341" ht="27" customHeight="1" spans="1:7">
      <c r="A1341" s="27"/>
      <c r="B1341" s="27"/>
      <c r="C1341" s="27"/>
      <c r="D1341" s="28"/>
      <c r="E1341" s="28"/>
      <c r="F1341" s="28"/>
      <c r="G1341" s="26"/>
    </row>
    <row r="1342" ht="27" customHeight="1" spans="1:7">
      <c r="A1342" s="29"/>
      <c r="B1342" s="32"/>
      <c r="C1342" s="29"/>
      <c r="D1342" s="33"/>
      <c r="E1342" s="32"/>
      <c r="F1342" s="34"/>
      <c r="G1342" s="26"/>
    </row>
    <row r="1343" ht="15.75" customHeight="1" spans="1:7">
      <c r="A1343" s="29"/>
      <c r="B1343" s="32"/>
      <c r="C1343" s="35"/>
      <c r="D1343" s="33"/>
      <c r="E1343" s="32"/>
      <c r="F1343" s="34"/>
      <c r="G1343" s="26"/>
    </row>
    <row r="1344" spans="1:7">
      <c r="A1344" s="36"/>
      <c r="B1344" s="36"/>
      <c r="C1344" s="35"/>
      <c r="D1344" s="36"/>
      <c r="E1344" s="36"/>
      <c r="F1344" s="37"/>
      <c r="G1344" s="26"/>
    </row>
    <row r="1345" spans="1:7">
      <c r="A1345" s="29"/>
      <c r="B1345" s="38"/>
      <c r="C1345" s="29"/>
      <c r="D1345" s="39"/>
      <c r="E1345" s="29"/>
      <c r="F1345" s="40"/>
      <c r="G1345" s="26"/>
    </row>
    <row r="1346" spans="1:7">
      <c r="A1346" s="36"/>
      <c r="B1346" s="36"/>
      <c r="C1346" s="36"/>
      <c r="D1346" s="36"/>
      <c r="E1346" s="36"/>
      <c r="F1346" s="37"/>
      <c r="G1346" s="26"/>
    </row>
    <row r="1347" ht="15.75" spans="1:7">
      <c r="A1347" s="29"/>
      <c r="B1347" s="41"/>
      <c r="C1347" s="29"/>
      <c r="D1347" s="42"/>
      <c r="E1347" s="29"/>
      <c r="F1347" s="43"/>
      <c r="G1347" s="26"/>
    </row>
    <row r="1348" spans="1:7">
      <c r="A1348" s="27"/>
      <c r="B1348" s="61"/>
      <c r="C1348" s="27"/>
      <c r="D1348" s="27"/>
      <c r="E1348" s="27"/>
      <c r="F1348" s="66"/>
      <c r="G1348" s="26"/>
    </row>
    <row r="1349" spans="1:7">
      <c r="A1349" s="29"/>
      <c r="B1349" s="41"/>
      <c r="C1349" s="29"/>
      <c r="D1349" s="41"/>
      <c r="E1349" s="29"/>
      <c r="F1349" s="44"/>
      <c r="G1349" s="26"/>
    </row>
    <row r="1350" spans="1:7">
      <c r="A1350" s="27"/>
      <c r="B1350" s="61"/>
      <c r="C1350" s="27"/>
      <c r="D1350" s="61"/>
      <c r="E1350" s="27"/>
      <c r="F1350" s="67"/>
      <c r="G1350" s="26"/>
    </row>
    <row r="1351" ht="15.75" spans="1:7">
      <c r="A1351" s="29"/>
      <c r="B1351" s="42"/>
      <c r="C1351" s="29"/>
      <c r="D1351" s="45"/>
      <c r="E1351" s="29"/>
      <c r="F1351" s="46"/>
      <c r="G1351" s="26"/>
    </row>
    <row r="1352" spans="1:7">
      <c r="A1352" s="27"/>
      <c r="B1352" s="27"/>
      <c r="C1352" s="27"/>
      <c r="D1352" s="61"/>
      <c r="E1352" s="27"/>
      <c r="F1352" s="62"/>
      <c r="G1352" s="26"/>
    </row>
    <row r="1353" ht="15.75" spans="1:7">
      <c r="A1353" s="29"/>
      <c r="B1353" s="47"/>
      <c r="C1353" s="29"/>
      <c r="D1353" s="42"/>
      <c r="E1353" s="29"/>
      <c r="F1353" s="31"/>
      <c r="G1353" s="26"/>
    </row>
    <row r="1354" spans="1:7">
      <c r="A1354" s="27"/>
      <c r="B1354" s="63"/>
      <c r="C1354" s="27"/>
      <c r="D1354" s="27"/>
      <c r="E1354" s="27"/>
      <c r="F1354" s="28"/>
      <c r="G1354" s="26"/>
    </row>
    <row r="1355" ht="15.75" spans="1:7">
      <c r="A1355" s="29"/>
      <c r="B1355" s="42"/>
      <c r="C1355" s="29"/>
      <c r="D1355" s="29"/>
      <c r="E1355" s="29"/>
      <c r="F1355" s="48"/>
      <c r="G1355" s="26"/>
    </row>
    <row r="1356" spans="1:7">
      <c r="A1356" s="27"/>
      <c r="B1356" s="27"/>
      <c r="C1356" s="27"/>
      <c r="D1356" s="27"/>
      <c r="E1356" s="27"/>
      <c r="F1356" s="28"/>
      <c r="G1356" s="26"/>
    </row>
    <row r="1357" ht="15.75" spans="1:7">
      <c r="A1357" s="29"/>
      <c r="B1357" s="42"/>
      <c r="C1357" s="29"/>
      <c r="D1357" s="29"/>
      <c r="E1357" s="42"/>
      <c r="F1357" s="31"/>
      <c r="G1357" s="26"/>
    </row>
    <row r="1358" spans="1:7">
      <c r="A1358" s="36"/>
      <c r="B1358" s="36"/>
      <c r="C1358" s="36"/>
      <c r="D1358" s="36"/>
      <c r="E1358" s="36"/>
      <c r="F1358" s="37"/>
      <c r="G1358" s="26"/>
    </row>
    <row r="1359" ht="15.75" spans="1:7">
      <c r="A1359" s="49"/>
      <c r="B1359" s="31"/>
      <c r="C1359" s="31"/>
      <c r="D1359" s="31"/>
      <c r="E1359" s="31"/>
      <c r="F1359" s="31"/>
      <c r="G1359" s="26"/>
    </row>
    <row r="1360" spans="1:7">
      <c r="A1360" s="37"/>
      <c r="B1360" s="37"/>
      <c r="C1360" s="37"/>
      <c r="D1360" s="37"/>
      <c r="E1360" s="37"/>
      <c r="F1360" s="37"/>
      <c r="G1360" s="26"/>
    </row>
    <row r="1361" ht="15.75" spans="1:7">
      <c r="A1361" s="29"/>
      <c r="B1361" s="42"/>
      <c r="C1361" s="29"/>
      <c r="D1361" s="39"/>
      <c r="E1361" s="29"/>
      <c r="F1361" s="31"/>
      <c r="G1361" s="26"/>
    </row>
    <row r="1362" ht="25.5" customHeight="1" spans="1:7">
      <c r="A1362" s="50"/>
      <c r="B1362" s="51"/>
      <c r="C1362" s="50"/>
      <c r="D1362" s="51"/>
      <c r="E1362" s="50"/>
      <c r="F1362" s="52"/>
      <c r="G1362" s="26"/>
    </row>
    <row r="1363" ht="25.5" customHeight="1" spans="1:7">
      <c r="A1363" s="29"/>
      <c r="B1363" s="24"/>
      <c r="C1363" s="24"/>
      <c r="D1363" s="31"/>
      <c r="E1363" s="31"/>
      <c r="F1363" s="31"/>
      <c r="G1363" s="26"/>
    </row>
    <row r="1364" ht="27" customHeight="1" spans="1:7">
      <c r="A1364" s="27"/>
      <c r="B1364" s="28"/>
      <c r="C1364" s="28"/>
      <c r="D1364" s="28"/>
      <c r="E1364" s="28"/>
      <c r="F1364" s="28"/>
      <c r="G1364" s="26"/>
    </row>
    <row r="1365" ht="27" customHeight="1" spans="1:7">
      <c r="A1365" s="29"/>
      <c r="B1365" s="29"/>
      <c r="C1365" s="29"/>
      <c r="D1365" s="30"/>
      <c r="E1365" s="30"/>
      <c r="F1365" s="30"/>
      <c r="G1365" s="26"/>
    </row>
    <row r="1366" ht="27" customHeight="1" spans="1:7">
      <c r="A1366" s="27"/>
      <c r="B1366" s="27"/>
      <c r="C1366" s="27"/>
      <c r="D1366" s="28"/>
      <c r="E1366" s="28"/>
      <c r="F1366" s="28"/>
      <c r="G1366" s="26"/>
    </row>
    <row r="1367" ht="27" customHeight="1" spans="1:7">
      <c r="A1367" s="29"/>
      <c r="B1367" s="30"/>
      <c r="C1367" s="30"/>
      <c r="D1367" s="30"/>
      <c r="E1367" s="30"/>
      <c r="F1367" s="31"/>
      <c r="G1367" s="26"/>
    </row>
    <row r="1368" ht="15.75" customHeight="1" spans="1:7">
      <c r="A1368" s="27"/>
      <c r="B1368" s="28"/>
      <c r="C1368" s="28"/>
      <c r="D1368" s="28"/>
      <c r="E1368" s="28"/>
      <c r="F1368" s="28"/>
      <c r="G1368" s="26"/>
    </row>
    <row r="1369" ht="15.75" customHeight="1" spans="1:7">
      <c r="A1369" s="29"/>
      <c r="B1369" s="29"/>
      <c r="C1369" s="29"/>
      <c r="D1369" s="30"/>
      <c r="E1369" s="30"/>
      <c r="F1369" s="31"/>
      <c r="G1369" s="26"/>
    </row>
    <row r="1370" ht="27" customHeight="1" spans="1:7">
      <c r="A1370" s="27"/>
      <c r="B1370" s="27"/>
      <c r="C1370" s="27"/>
      <c r="D1370" s="28"/>
      <c r="E1370" s="28"/>
      <c r="F1370" s="28"/>
      <c r="G1370" s="26"/>
    </row>
    <row r="1371" ht="27" customHeight="1" spans="1:7">
      <c r="A1371" s="29"/>
      <c r="B1371" s="32"/>
      <c r="C1371" s="29"/>
      <c r="D1371" s="33"/>
      <c r="E1371" s="32"/>
      <c r="F1371" s="34"/>
      <c r="G1371" s="26"/>
    </row>
    <row r="1372" ht="15.75" customHeight="1" spans="1:7">
      <c r="A1372" s="29"/>
      <c r="B1372" s="32"/>
      <c r="C1372" s="35"/>
      <c r="D1372" s="33"/>
      <c r="E1372" s="32"/>
      <c r="F1372" s="34"/>
      <c r="G1372" s="26"/>
    </row>
    <row r="1373" spans="1:7">
      <c r="A1373" s="36"/>
      <c r="B1373" s="36"/>
      <c r="C1373" s="35"/>
      <c r="D1373" s="36"/>
      <c r="E1373" s="36"/>
      <c r="F1373" s="37"/>
      <c r="G1373" s="26"/>
    </row>
    <row r="1374" spans="1:7">
      <c r="A1374" s="29"/>
      <c r="B1374" s="38"/>
      <c r="C1374" s="29"/>
      <c r="D1374" s="39"/>
      <c r="E1374" s="29"/>
      <c r="F1374" s="40"/>
      <c r="G1374" s="26"/>
    </row>
    <row r="1375" spans="1:7">
      <c r="A1375" s="36"/>
      <c r="B1375" s="36"/>
      <c r="C1375" s="36"/>
      <c r="D1375" s="36"/>
      <c r="E1375" s="36"/>
      <c r="F1375" s="37"/>
      <c r="G1375" s="26"/>
    </row>
    <row r="1376" ht="15.75" spans="1:7">
      <c r="A1376" s="29"/>
      <c r="B1376" s="41"/>
      <c r="C1376" s="29"/>
      <c r="D1376" s="42"/>
      <c r="E1376" s="29"/>
      <c r="F1376" s="43"/>
      <c r="G1376" s="26"/>
    </row>
    <row r="1377" spans="1:7">
      <c r="A1377" s="27"/>
      <c r="B1377" s="61"/>
      <c r="C1377" s="27"/>
      <c r="D1377" s="27"/>
      <c r="E1377" s="27"/>
      <c r="F1377" s="66"/>
      <c r="G1377" s="26"/>
    </row>
    <row r="1378" spans="1:7">
      <c r="A1378" s="29"/>
      <c r="B1378" s="41"/>
      <c r="C1378" s="29"/>
      <c r="D1378" s="41"/>
      <c r="E1378" s="29"/>
      <c r="F1378" s="44"/>
      <c r="G1378" s="26"/>
    </row>
    <row r="1379" spans="1:7">
      <c r="A1379" s="27"/>
      <c r="B1379" s="61"/>
      <c r="C1379" s="27"/>
      <c r="D1379" s="61"/>
      <c r="E1379" s="27"/>
      <c r="F1379" s="67"/>
      <c r="G1379" s="26"/>
    </row>
    <row r="1380" ht="15.75" spans="1:7">
      <c r="A1380" s="29"/>
      <c r="B1380" s="42"/>
      <c r="C1380" s="29"/>
      <c r="D1380" s="45"/>
      <c r="E1380" s="29"/>
      <c r="F1380" s="46"/>
      <c r="G1380" s="26"/>
    </row>
    <row r="1381" spans="1:7">
      <c r="A1381" s="27"/>
      <c r="B1381" s="27"/>
      <c r="C1381" s="27"/>
      <c r="D1381" s="61"/>
      <c r="E1381" s="27"/>
      <c r="F1381" s="62"/>
      <c r="G1381" s="26"/>
    </row>
    <row r="1382" ht="15.75" spans="1:7">
      <c r="A1382" s="29"/>
      <c r="B1382" s="47"/>
      <c r="C1382" s="29"/>
      <c r="D1382" s="42"/>
      <c r="E1382" s="29"/>
      <c r="F1382" s="31"/>
      <c r="G1382" s="26"/>
    </row>
    <row r="1383" spans="1:7">
      <c r="A1383" s="27"/>
      <c r="B1383" s="63"/>
      <c r="C1383" s="27"/>
      <c r="D1383" s="27"/>
      <c r="E1383" s="27"/>
      <c r="F1383" s="28"/>
      <c r="G1383" s="26"/>
    </row>
    <row r="1384" ht="15.75" spans="1:7">
      <c r="A1384" s="29"/>
      <c r="B1384" s="42"/>
      <c r="C1384" s="29"/>
      <c r="D1384" s="29"/>
      <c r="E1384" s="29"/>
      <c r="F1384" s="48"/>
      <c r="G1384" s="26"/>
    </row>
    <row r="1385" spans="1:7">
      <c r="A1385" s="27"/>
      <c r="B1385" s="27"/>
      <c r="C1385" s="27"/>
      <c r="D1385" s="27"/>
      <c r="E1385" s="27"/>
      <c r="F1385" s="28"/>
      <c r="G1385" s="26"/>
    </row>
    <row r="1386" ht="15.75" spans="1:7">
      <c r="A1386" s="29"/>
      <c r="B1386" s="42"/>
      <c r="C1386" s="29"/>
      <c r="D1386" s="29"/>
      <c r="E1386" s="42"/>
      <c r="F1386" s="31"/>
      <c r="G1386" s="26"/>
    </row>
    <row r="1387" spans="1:7">
      <c r="A1387" s="36"/>
      <c r="B1387" s="36"/>
      <c r="C1387" s="36"/>
      <c r="D1387" s="36"/>
      <c r="E1387" s="36"/>
      <c r="F1387" s="37"/>
      <c r="G1387" s="26"/>
    </row>
    <row r="1388" ht="15.75" spans="1:7">
      <c r="A1388" s="49"/>
      <c r="B1388" s="31"/>
      <c r="C1388" s="31"/>
      <c r="D1388" s="31"/>
      <c r="E1388" s="31"/>
      <c r="F1388" s="31"/>
      <c r="G1388" s="26"/>
    </row>
    <row r="1389" spans="1:7">
      <c r="A1389" s="37"/>
      <c r="B1389" s="37"/>
      <c r="C1389" s="37"/>
      <c r="D1389" s="37"/>
      <c r="E1389" s="37"/>
      <c r="F1389" s="37"/>
      <c r="G1389" s="26"/>
    </row>
    <row r="1390" ht="15.75" spans="1:7">
      <c r="A1390" s="29"/>
      <c r="B1390" s="42"/>
      <c r="C1390" s="29"/>
      <c r="D1390" s="39"/>
      <c r="E1390" s="29"/>
      <c r="F1390" s="31"/>
      <c r="G1390" s="26"/>
    </row>
    <row r="1391" ht="25.5" customHeight="1" spans="1:7">
      <c r="A1391" s="50"/>
      <c r="B1391" s="51"/>
      <c r="C1391" s="50"/>
      <c r="D1391" s="51"/>
      <c r="E1391" s="50"/>
      <c r="F1391" s="52"/>
      <c r="G1391" s="26"/>
    </row>
    <row r="1392" ht="25.5" customHeight="1" spans="1:7">
      <c r="A1392" s="29"/>
      <c r="B1392" s="24"/>
      <c r="C1392" s="24"/>
      <c r="D1392" s="31"/>
      <c r="E1392" s="31"/>
      <c r="F1392" s="31"/>
      <c r="G1392" s="26"/>
    </row>
    <row r="1393" ht="27" customHeight="1" spans="1:7">
      <c r="A1393" s="27"/>
      <c r="B1393" s="28"/>
      <c r="C1393" s="28"/>
      <c r="D1393" s="28"/>
      <c r="E1393" s="28"/>
      <c r="F1393" s="28"/>
      <c r="G1393" s="26"/>
    </row>
    <row r="1394" ht="27" customHeight="1" spans="1:7">
      <c r="A1394" s="29"/>
      <c r="B1394" s="29"/>
      <c r="C1394" s="29"/>
      <c r="D1394" s="30"/>
      <c r="E1394" s="30"/>
      <c r="F1394" s="31"/>
      <c r="G1394" s="26"/>
    </row>
    <row r="1395" ht="27" customHeight="1" spans="1:7">
      <c r="A1395" s="27"/>
      <c r="B1395" s="27"/>
      <c r="C1395" s="27"/>
      <c r="D1395" s="28"/>
      <c r="E1395" s="28"/>
      <c r="F1395" s="28"/>
      <c r="G1395" s="26"/>
    </row>
    <row r="1396" ht="27" customHeight="1" spans="1:7">
      <c r="A1396" s="29"/>
      <c r="B1396" s="30"/>
      <c r="C1396" s="30"/>
      <c r="D1396" s="30"/>
      <c r="E1396" s="30"/>
      <c r="F1396" s="31"/>
      <c r="G1396" s="26"/>
    </row>
    <row r="1397" ht="15.75" customHeight="1" spans="1:7">
      <c r="A1397" s="27"/>
      <c r="B1397" s="28"/>
      <c r="C1397" s="28"/>
      <c r="D1397" s="28"/>
      <c r="E1397" s="28"/>
      <c r="F1397" s="28"/>
      <c r="G1397" s="26"/>
    </row>
    <row r="1398" ht="15.75" customHeight="1" spans="1:7">
      <c r="A1398" s="29"/>
      <c r="B1398" s="29"/>
      <c r="C1398" s="29"/>
      <c r="D1398" s="30"/>
      <c r="E1398" s="30"/>
      <c r="F1398" s="31"/>
      <c r="G1398" s="26"/>
    </row>
    <row r="1399" ht="27" customHeight="1" spans="1:7">
      <c r="A1399" s="27"/>
      <c r="B1399" s="27"/>
      <c r="C1399" s="27"/>
      <c r="D1399" s="28"/>
      <c r="E1399" s="28"/>
      <c r="F1399" s="28"/>
      <c r="G1399" s="26"/>
    </row>
    <row r="1400" ht="27" customHeight="1" spans="1:7">
      <c r="A1400" s="29"/>
      <c r="B1400" s="32"/>
      <c r="C1400" s="29"/>
      <c r="D1400" s="33"/>
      <c r="E1400" s="32"/>
      <c r="F1400" s="34"/>
      <c r="G1400" s="26"/>
    </row>
    <row r="1401" ht="15.75" customHeight="1" spans="1:7">
      <c r="A1401" s="29"/>
      <c r="B1401" s="32"/>
      <c r="C1401" s="35"/>
      <c r="D1401" s="33"/>
      <c r="E1401" s="32"/>
      <c r="F1401" s="34"/>
      <c r="G1401" s="26"/>
    </row>
    <row r="1402" spans="1:7">
      <c r="A1402" s="36"/>
      <c r="B1402" s="36"/>
      <c r="C1402" s="35"/>
      <c r="D1402" s="36"/>
      <c r="E1402" s="36"/>
      <c r="F1402" s="37"/>
      <c r="G1402" s="26"/>
    </row>
    <row r="1403" spans="1:7">
      <c r="A1403" s="29"/>
      <c r="B1403" s="38"/>
      <c r="C1403" s="29"/>
      <c r="D1403" s="39"/>
      <c r="E1403" s="29"/>
      <c r="F1403" s="40"/>
      <c r="G1403" s="26"/>
    </row>
    <row r="1404" spans="1:7">
      <c r="A1404" s="36"/>
      <c r="B1404" s="36"/>
      <c r="C1404" s="36"/>
      <c r="D1404" s="36"/>
      <c r="E1404" s="36"/>
      <c r="F1404" s="37"/>
      <c r="G1404" s="26"/>
    </row>
    <row r="1405" ht="15.75" spans="1:7">
      <c r="A1405" s="29"/>
      <c r="B1405" s="41"/>
      <c r="C1405" s="29"/>
      <c r="D1405" s="42"/>
      <c r="E1405" s="29"/>
      <c r="F1405" s="43"/>
      <c r="G1405" s="26"/>
    </row>
    <row r="1406" spans="1:7">
      <c r="A1406" s="27"/>
      <c r="B1406" s="61"/>
      <c r="C1406" s="27"/>
      <c r="D1406" s="27"/>
      <c r="E1406" s="27"/>
      <c r="F1406" s="66"/>
      <c r="G1406" s="26"/>
    </row>
    <row r="1407" spans="1:7">
      <c r="A1407" s="29"/>
      <c r="B1407" s="41"/>
      <c r="C1407" s="29"/>
      <c r="D1407" s="41"/>
      <c r="E1407" s="29"/>
      <c r="F1407" s="44"/>
      <c r="G1407" s="26"/>
    </row>
    <row r="1408" spans="1:7">
      <c r="A1408" s="27"/>
      <c r="B1408" s="61"/>
      <c r="C1408" s="27"/>
      <c r="D1408" s="61"/>
      <c r="E1408" s="27"/>
      <c r="F1408" s="67"/>
      <c r="G1408" s="26"/>
    </row>
    <row r="1409" ht="15.75" spans="1:7">
      <c r="A1409" s="29"/>
      <c r="B1409" s="42"/>
      <c r="C1409" s="29"/>
      <c r="D1409" s="45"/>
      <c r="E1409" s="29"/>
      <c r="F1409" s="46"/>
      <c r="G1409" s="26"/>
    </row>
    <row r="1410" spans="1:7">
      <c r="A1410" s="27"/>
      <c r="B1410" s="27"/>
      <c r="C1410" s="27"/>
      <c r="D1410" s="61"/>
      <c r="E1410" s="27"/>
      <c r="F1410" s="62"/>
      <c r="G1410" s="26"/>
    </row>
    <row r="1411" ht="15.75" spans="1:7">
      <c r="A1411" s="29"/>
      <c r="B1411" s="47"/>
      <c r="C1411" s="29"/>
      <c r="D1411" s="42"/>
      <c r="E1411" s="29"/>
      <c r="F1411" s="31"/>
      <c r="G1411" s="26"/>
    </row>
    <row r="1412" spans="1:7">
      <c r="A1412" s="27"/>
      <c r="B1412" s="63"/>
      <c r="C1412" s="27"/>
      <c r="D1412" s="27"/>
      <c r="E1412" s="27"/>
      <c r="F1412" s="28"/>
      <c r="G1412" s="26"/>
    </row>
    <row r="1413" ht="15.75" spans="1:7">
      <c r="A1413" s="29"/>
      <c r="B1413" s="42"/>
      <c r="C1413" s="29"/>
      <c r="D1413" s="29"/>
      <c r="E1413" s="29"/>
      <c r="F1413" s="48"/>
      <c r="G1413" s="26"/>
    </row>
    <row r="1414" spans="1:7">
      <c r="A1414" s="27"/>
      <c r="B1414" s="27"/>
      <c r="C1414" s="27"/>
      <c r="D1414" s="27"/>
      <c r="E1414" s="27"/>
      <c r="F1414" s="28"/>
      <c r="G1414" s="26"/>
    </row>
    <row r="1415" ht="15.75" spans="1:7">
      <c r="A1415" s="29"/>
      <c r="B1415" s="42"/>
      <c r="C1415" s="29"/>
      <c r="D1415" s="29"/>
      <c r="E1415" s="42"/>
      <c r="F1415" s="31"/>
      <c r="G1415" s="26"/>
    </row>
    <row r="1416" spans="1:7">
      <c r="A1416" s="36"/>
      <c r="B1416" s="36"/>
      <c r="C1416" s="36"/>
      <c r="D1416" s="36"/>
      <c r="E1416" s="36"/>
      <c r="F1416" s="37"/>
      <c r="G1416" s="26"/>
    </row>
    <row r="1417" ht="15.75" spans="1:7">
      <c r="A1417" s="49"/>
      <c r="B1417" s="31"/>
      <c r="C1417" s="31"/>
      <c r="D1417" s="31"/>
      <c r="E1417" s="31"/>
      <c r="F1417" s="31"/>
      <c r="G1417" s="26"/>
    </row>
    <row r="1418" spans="1:7">
      <c r="A1418" s="37"/>
      <c r="B1418" s="37"/>
      <c r="C1418" s="37"/>
      <c r="D1418" s="37"/>
      <c r="E1418" s="37"/>
      <c r="F1418" s="37"/>
      <c r="G1418" s="26"/>
    </row>
    <row r="1419" ht="15.75" spans="1:7">
      <c r="A1419" s="29"/>
      <c r="B1419" s="42"/>
      <c r="C1419" s="29"/>
      <c r="D1419" s="39"/>
      <c r="E1419" s="29"/>
      <c r="F1419" s="31"/>
      <c r="G1419" s="26"/>
    </row>
    <row r="1420" ht="15.75" customHeight="1" spans="1:7">
      <c r="A1420" s="50"/>
      <c r="B1420" s="51"/>
      <c r="C1420" s="50"/>
      <c r="D1420" s="51"/>
      <c r="E1420" s="50"/>
      <c r="F1420" s="52"/>
      <c r="G1420" s="26"/>
    </row>
    <row r="1421" ht="25.5" customHeight="1" spans="1:7">
      <c r="A1421" s="29"/>
      <c r="B1421" s="24"/>
      <c r="C1421" s="24"/>
      <c r="D1421" s="31"/>
      <c r="E1421" s="31"/>
      <c r="F1421" s="31"/>
      <c r="G1421" s="26"/>
    </row>
    <row r="1422" ht="27" customHeight="1" spans="1:7">
      <c r="A1422" s="27"/>
      <c r="B1422" s="28"/>
      <c r="C1422" s="28"/>
      <c r="D1422" s="28"/>
      <c r="E1422" s="28"/>
      <c r="F1422" s="28"/>
      <c r="G1422" s="26"/>
    </row>
    <row r="1423" ht="27" customHeight="1" spans="1:7">
      <c r="A1423" s="29"/>
      <c r="B1423" s="29"/>
      <c r="C1423" s="29"/>
      <c r="D1423" s="30"/>
      <c r="E1423" s="30"/>
      <c r="F1423" s="30"/>
      <c r="G1423" s="26"/>
    </row>
    <row r="1424" ht="27" customHeight="1" spans="1:7">
      <c r="A1424" s="27"/>
      <c r="B1424" s="27"/>
      <c r="C1424" s="27"/>
      <c r="D1424" s="28"/>
      <c r="E1424" s="28"/>
      <c r="F1424" s="28"/>
      <c r="G1424" s="26"/>
    </row>
    <row r="1425" ht="27" customHeight="1" spans="1:7">
      <c r="A1425" s="29"/>
      <c r="B1425" s="30"/>
      <c r="C1425" s="30"/>
      <c r="D1425" s="30"/>
      <c r="E1425" s="30"/>
      <c r="F1425" s="31"/>
      <c r="G1425" s="26"/>
    </row>
    <row r="1426" ht="15.75" customHeight="1" spans="1:7">
      <c r="A1426" s="27"/>
      <c r="B1426" s="28"/>
      <c r="C1426" s="28"/>
      <c r="D1426" s="28"/>
      <c r="E1426" s="28"/>
      <c r="F1426" s="28"/>
      <c r="G1426" s="26"/>
    </row>
    <row r="1427" ht="15.75" customHeight="1" spans="1:7">
      <c r="A1427" s="29"/>
      <c r="B1427" s="29"/>
      <c r="C1427" s="29"/>
      <c r="D1427" s="30"/>
      <c r="E1427" s="30"/>
      <c r="F1427" s="31"/>
      <c r="G1427" s="26"/>
    </row>
    <row r="1428" ht="27" customHeight="1" spans="1:7">
      <c r="A1428" s="27"/>
      <c r="B1428" s="27"/>
      <c r="C1428" s="27"/>
      <c r="D1428" s="28"/>
      <c r="E1428" s="28"/>
      <c r="F1428" s="28"/>
      <c r="G1428" s="26"/>
    </row>
    <row r="1429" ht="27" customHeight="1" spans="1:7">
      <c r="A1429" s="29"/>
      <c r="B1429" s="32"/>
      <c r="C1429" s="29"/>
      <c r="D1429" s="33"/>
      <c r="E1429" s="32"/>
      <c r="F1429" s="34"/>
      <c r="G1429" s="26"/>
    </row>
    <row r="1430" ht="15.75" customHeight="1" spans="1:7">
      <c r="A1430" s="29"/>
      <c r="B1430" s="32"/>
      <c r="C1430" s="35"/>
      <c r="D1430" s="33"/>
      <c r="E1430" s="32"/>
      <c r="F1430" s="34"/>
      <c r="G1430" s="26"/>
    </row>
    <row r="1431" spans="1:7">
      <c r="A1431" s="36"/>
      <c r="B1431" s="36"/>
      <c r="C1431" s="35"/>
      <c r="D1431" s="36"/>
      <c r="E1431" s="36"/>
      <c r="F1431" s="37"/>
      <c r="G1431" s="26"/>
    </row>
    <row r="1432" spans="1:7">
      <c r="A1432" s="29"/>
      <c r="B1432" s="38"/>
      <c r="C1432" s="29"/>
      <c r="D1432" s="39"/>
      <c r="E1432" s="29"/>
      <c r="F1432" s="40"/>
      <c r="G1432" s="26"/>
    </row>
    <row r="1433" spans="1:7">
      <c r="A1433" s="36"/>
      <c r="B1433" s="36"/>
      <c r="C1433" s="36"/>
      <c r="D1433" s="36"/>
      <c r="E1433" s="36"/>
      <c r="F1433" s="37"/>
      <c r="G1433" s="26"/>
    </row>
    <row r="1434" ht="15.75" spans="1:7">
      <c r="A1434" s="29"/>
      <c r="B1434" s="41"/>
      <c r="C1434" s="29"/>
      <c r="D1434" s="42"/>
      <c r="E1434" s="29"/>
      <c r="F1434" s="43"/>
      <c r="G1434" s="26"/>
    </row>
    <row r="1435" spans="1:7">
      <c r="A1435" s="27"/>
      <c r="B1435" s="61"/>
      <c r="C1435" s="27"/>
      <c r="D1435" s="27"/>
      <c r="E1435" s="27"/>
      <c r="F1435" s="66"/>
      <c r="G1435" s="26"/>
    </row>
    <row r="1436" spans="1:7">
      <c r="A1436" s="29"/>
      <c r="B1436" s="41"/>
      <c r="C1436" s="29"/>
      <c r="D1436" s="41"/>
      <c r="E1436" s="29"/>
      <c r="F1436" s="44"/>
      <c r="G1436" s="26"/>
    </row>
    <row r="1437" spans="1:7">
      <c r="A1437" s="27"/>
      <c r="B1437" s="61"/>
      <c r="C1437" s="27"/>
      <c r="D1437" s="61"/>
      <c r="E1437" s="27"/>
      <c r="F1437" s="67"/>
      <c r="G1437" s="26"/>
    </row>
    <row r="1438" ht="15.75" spans="1:7">
      <c r="A1438" s="29"/>
      <c r="B1438" s="42"/>
      <c r="C1438" s="29"/>
      <c r="D1438" s="45"/>
      <c r="E1438" s="29"/>
      <c r="F1438" s="46"/>
      <c r="G1438" s="26"/>
    </row>
    <row r="1439" spans="1:7">
      <c r="A1439" s="27"/>
      <c r="B1439" s="27"/>
      <c r="C1439" s="27"/>
      <c r="D1439" s="61"/>
      <c r="E1439" s="27"/>
      <c r="F1439" s="62"/>
      <c r="G1439" s="26"/>
    </row>
    <row r="1440" ht="15.75" spans="1:7">
      <c r="A1440" s="29"/>
      <c r="B1440" s="47"/>
      <c r="C1440" s="29"/>
      <c r="D1440" s="42"/>
      <c r="E1440" s="29"/>
      <c r="F1440" s="31"/>
      <c r="G1440" s="26"/>
    </row>
    <row r="1441" spans="1:7">
      <c r="A1441" s="27"/>
      <c r="B1441" s="63"/>
      <c r="C1441" s="27"/>
      <c r="D1441" s="27"/>
      <c r="E1441" s="27"/>
      <c r="F1441" s="28"/>
      <c r="G1441" s="26"/>
    </row>
    <row r="1442" ht="15.75" spans="1:7">
      <c r="A1442" s="29"/>
      <c r="B1442" s="42"/>
      <c r="C1442" s="29"/>
      <c r="D1442" s="29"/>
      <c r="E1442" s="29"/>
      <c r="F1442" s="48"/>
      <c r="G1442" s="26"/>
    </row>
    <row r="1443" spans="1:7">
      <c r="A1443" s="27"/>
      <c r="B1443" s="27"/>
      <c r="C1443" s="27"/>
      <c r="D1443" s="27"/>
      <c r="E1443" s="27"/>
      <c r="F1443" s="28"/>
      <c r="G1443" s="26"/>
    </row>
    <row r="1444" ht="15.75" spans="1:7">
      <c r="A1444" s="29"/>
      <c r="B1444" s="42"/>
      <c r="C1444" s="29"/>
      <c r="D1444" s="29"/>
      <c r="E1444" s="42"/>
      <c r="F1444" s="31"/>
      <c r="G1444" s="26"/>
    </row>
    <row r="1445" spans="1:7">
      <c r="A1445" s="36"/>
      <c r="B1445" s="36"/>
      <c r="C1445" s="36"/>
      <c r="D1445" s="36"/>
      <c r="E1445" s="36"/>
      <c r="F1445" s="37"/>
      <c r="G1445" s="26"/>
    </row>
    <row r="1446" ht="15.75" spans="1:7">
      <c r="A1446" s="49"/>
      <c r="B1446" s="31"/>
      <c r="C1446" s="31"/>
      <c r="D1446" s="31"/>
      <c r="E1446" s="31"/>
      <c r="F1446" s="31"/>
      <c r="G1446" s="26"/>
    </row>
    <row r="1447" spans="1:7">
      <c r="A1447" s="37"/>
      <c r="B1447" s="37"/>
      <c r="C1447" s="37"/>
      <c r="D1447" s="37"/>
      <c r="E1447" s="37"/>
      <c r="F1447" s="37"/>
      <c r="G1447" s="26"/>
    </row>
    <row r="1448" ht="15.75" spans="1:7">
      <c r="A1448" s="29"/>
      <c r="B1448" s="42"/>
      <c r="C1448" s="29"/>
      <c r="D1448" s="39"/>
      <c r="E1448" s="29"/>
      <c r="F1448" s="31"/>
      <c r="G1448" s="26"/>
    </row>
    <row r="1449" ht="15.75" customHeight="1" spans="1:7">
      <c r="A1449" s="50"/>
      <c r="B1449" s="51"/>
      <c r="C1449" s="50"/>
      <c r="D1449" s="51"/>
      <c r="E1449" s="50"/>
      <c r="F1449" s="52"/>
      <c r="G1449" s="26"/>
    </row>
    <row r="1450" ht="25.5" customHeight="1" spans="1:7">
      <c r="A1450" s="29"/>
      <c r="B1450" s="24"/>
      <c r="C1450" s="24"/>
      <c r="D1450" s="31"/>
      <c r="E1450" s="31"/>
      <c r="F1450" s="31"/>
      <c r="G1450" s="26"/>
    </row>
    <row r="1451" ht="27" customHeight="1" spans="1:7">
      <c r="A1451" s="27"/>
      <c r="B1451" s="28"/>
      <c r="C1451" s="28"/>
      <c r="D1451" s="28"/>
      <c r="E1451" s="28"/>
      <c r="F1451" s="28"/>
      <c r="G1451" s="26"/>
    </row>
    <row r="1452" ht="27" customHeight="1" spans="1:7">
      <c r="A1452" s="29"/>
      <c r="B1452" s="29"/>
      <c r="C1452" s="29"/>
      <c r="D1452" s="30"/>
      <c r="E1452" s="30"/>
      <c r="F1452" s="30"/>
      <c r="G1452" s="26"/>
    </row>
    <row r="1453" ht="27" customHeight="1" spans="1:7">
      <c r="A1453" s="27"/>
      <c r="B1453" s="27"/>
      <c r="C1453" s="27"/>
      <c r="D1453" s="28"/>
      <c r="E1453" s="28"/>
      <c r="F1453" s="28"/>
      <c r="G1453" s="26"/>
    </row>
    <row r="1454" ht="27" customHeight="1" spans="1:7">
      <c r="A1454" s="29"/>
      <c r="B1454" s="30"/>
      <c r="C1454" s="30"/>
      <c r="D1454" s="30"/>
      <c r="E1454" s="30"/>
      <c r="F1454" s="31"/>
      <c r="G1454" s="26"/>
    </row>
    <row r="1455" ht="15.75" customHeight="1" spans="1:7">
      <c r="A1455" s="27"/>
      <c r="B1455" s="28"/>
      <c r="C1455" s="28"/>
      <c r="D1455" s="28"/>
      <c r="E1455" s="28"/>
      <c r="F1455" s="28"/>
      <c r="G1455" s="26"/>
    </row>
    <row r="1456" ht="15.75" customHeight="1" spans="1:7">
      <c r="A1456" s="29"/>
      <c r="B1456" s="29"/>
      <c r="C1456" s="29"/>
      <c r="D1456" s="30"/>
      <c r="E1456" s="30"/>
      <c r="F1456" s="31"/>
      <c r="G1456" s="26"/>
    </row>
    <row r="1457" ht="27" customHeight="1" spans="1:7">
      <c r="A1457" s="27"/>
      <c r="B1457" s="27"/>
      <c r="C1457" s="27"/>
      <c r="D1457" s="28"/>
      <c r="E1457" s="28"/>
      <c r="F1457" s="28"/>
      <c r="G1457" s="26"/>
    </row>
    <row r="1458" ht="27" customHeight="1" spans="1:7">
      <c r="A1458" s="29"/>
      <c r="B1458" s="32"/>
      <c r="C1458" s="29"/>
      <c r="D1458" s="33"/>
      <c r="E1458" s="32"/>
      <c r="F1458" s="34"/>
      <c r="G1458" s="26"/>
    </row>
    <row r="1459" ht="15.75" customHeight="1" spans="1:7">
      <c r="A1459" s="29"/>
      <c r="B1459" s="32"/>
      <c r="C1459" s="35"/>
      <c r="D1459" s="33"/>
      <c r="E1459" s="32"/>
      <c r="F1459" s="34"/>
      <c r="G1459" s="26"/>
    </row>
    <row r="1460" spans="1:7">
      <c r="A1460" s="36"/>
      <c r="B1460" s="36"/>
      <c r="C1460" s="35"/>
      <c r="D1460" s="36"/>
      <c r="E1460" s="36"/>
      <c r="F1460" s="37"/>
      <c r="G1460" s="26"/>
    </row>
    <row r="1461" spans="1:7">
      <c r="A1461" s="29"/>
      <c r="B1461" s="38"/>
      <c r="C1461" s="29"/>
      <c r="D1461" s="39"/>
      <c r="E1461" s="29"/>
      <c r="F1461" s="40"/>
      <c r="G1461" s="26"/>
    </row>
    <row r="1462" spans="1:7">
      <c r="A1462" s="36"/>
      <c r="B1462" s="36"/>
      <c r="C1462" s="36"/>
      <c r="D1462" s="36"/>
      <c r="E1462" s="36"/>
      <c r="F1462" s="37"/>
      <c r="G1462" s="26"/>
    </row>
    <row r="1463" ht="15.75" spans="1:7">
      <c r="A1463" s="29"/>
      <c r="B1463" s="41"/>
      <c r="C1463" s="29"/>
      <c r="D1463" s="42"/>
      <c r="E1463" s="29"/>
      <c r="F1463" s="43"/>
      <c r="G1463" s="26"/>
    </row>
    <row r="1464" spans="1:7">
      <c r="A1464" s="27"/>
      <c r="B1464" s="61"/>
      <c r="C1464" s="27"/>
      <c r="D1464" s="27"/>
      <c r="E1464" s="27"/>
      <c r="F1464" s="66"/>
      <c r="G1464" s="26"/>
    </row>
    <row r="1465" spans="1:7">
      <c r="A1465" s="29"/>
      <c r="B1465" s="41"/>
      <c r="C1465" s="29"/>
      <c r="D1465" s="41"/>
      <c r="E1465" s="29"/>
      <c r="F1465" s="44"/>
      <c r="G1465" s="26"/>
    </row>
    <row r="1466" spans="1:7">
      <c r="A1466" s="27"/>
      <c r="B1466" s="61"/>
      <c r="C1466" s="27"/>
      <c r="D1466" s="61"/>
      <c r="E1466" s="27"/>
      <c r="F1466" s="67"/>
      <c r="G1466" s="26"/>
    </row>
    <row r="1467" ht="15.75" spans="1:7">
      <c r="A1467" s="29"/>
      <c r="B1467" s="42"/>
      <c r="C1467" s="29"/>
      <c r="D1467" s="45"/>
      <c r="E1467" s="29"/>
      <c r="F1467" s="46"/>
      <c r="G1467" s="26"/>
    </row>
    <row r="1468" spans="1:7">
      <c r="A1468" s="27"/>
      <c r="B1468" s="27"/>
      <c r="C1468" s="27"/>
      <c r="D1468" s="61"/>
      <c r="E1468" s="27"/>
      <c r="F1468" s="62"/>
      <c r="G1468" s="26"/>
    </row>
    <row r="1469" ht="15.75" spans="1:7">
      <c r="A1469" s="29"/>
      <c r="B1469" s="47"/>
      <c r="C1469" s="29"/>
      <c r="D1469" s="42"/>
      <c r="E1469" s="29"/>
      <c r="F1469" s="31"/>
      <c r="G1469" s="26"/>
    </row>
    <row r="1470" spans="1:7">
      <c r="A1470" s="27"/>
      <c r="B1470" s="63"/>
      <c r="C1470" s="27"/>
      <c r="D1470" s="27"/>
      <c r="E1470" s="27"/>
      <c r="F1470" s="28"/>
      <c r="G1470" s="26"/>
    </row>
    <row r="1471" ht="15.75" spans="1:7">
      <c r="A1471" s="29"/>
      <c r="B1471" s="42"/>
      <c r="C1471" s="29"/>
      <c r="D1471" s="29"/>
      <c r="E1471" s="29"/>
      <c r="F1471" s="48"/>
      <c r="G1471" s="26"/>
    </row>
    <row r="1472" spans="1:7">
      <c r="A1472" s="27"/>
      <c r="B1472" s="27"/>
      <c r="C1472" s="27"/>
      <c r="D1472" s="27"/>
      <c r="E1472" s="27"/>
      <c r="F1472" s="28"/>
      <c r="G1472" s="26"/>
    </row>
    <row r="1473" ht="15.75" spans="1:7">
      <c r="A1473" s="29"/>
      <c r="B1473" s="42"/>
      <c r="C1473" s="29"/>
      <c r="D1473" s="29"/>
      <c r="E1473" s="42"/>
      <c r="F1473" s="31"/>
      <c r="G1473" s="26"/>
    </row>
    <row r="1474" spans="1:7">
      <c r="A1474" s="36"/>
      <c r="B1474" s="36"/>
      <c r="C1474" s="36"/>
      <c r="D1474" s="36"/>
      <c r="E1474" s="36"/>
      <c r="F1474" s="37"/>
      <c r="G1474" s="26"/>
    </row>
    <row r="1475" ht="15.75" spans="1:7">
      <c r="A1475" s="49"/>
      <c r="B1475" s="31"/>
      <c r="C1475" s="31"/>
      <c r="D1475" s="31"/>
      <c r="E1475" s="31"/>
      <c r="F1475" s="31"/>
      <c r="G1475" s="26"/>
    </row>
    <row r="1476" spans="1:7">
      <c r="A1476" s="37"/>
      <c r="B1476" s="37"/>
      <c r="C1476" s="37"/>
      <c r="D1476" s="37"/>
      <c r="E1476" s="37"/>
      <c r="F1476" s="37"/>
      <c r="G1476" s="26"/>
    </row>
    <row r="1477" ht="15.75" spans="1:7">
      <c r="A1477" s="29"/>
      <c r="B1477" s="42"/>
      <c r="C1477" s="29"/>
      <c r="D1477" s="39"/>
      <c r="E1477" s="29"/>
      <c r="F1477" s="31"/>
      <c r="G1477" s="26"/>
    </row>
    <row r="1478" ht="25.5" customHeight="1" spans="1:7">
      <c r="A1478" s="50"/>
      <c r="B1478" s="51"/>
      <c r="C1478" s="50"/>
      <c r="D1478" s="51"/>
      <c r="E1478" s="50"/>
      <c r="F1478" s="52"/>
      <c r="G1478" s="26"/>
    </row>
    <row r="1479" ht="15.75" customHeight="1" spans="1:7">
      <c r="A1479" s="29"/>
      <c r="B1479" s="24"/>
      <c r="C1479" s="24"/>
      <c r="D1479" s="31"/>
      <c r="E1479" s="31"/>
      <c r="F1479" s="31"/>
      <c r="G1479" s="26"/>
    </row>
    <row r="1480" ht="27" customHeight="1" spans="1:7">
      <c r="A1480" s="27"/>
      <c r="B1480" s="28"/>
      <c r="C1480" s="28"/>
      <c r="D1480" s="28"/>
      <c r="E1480" s="28"/>
      <c r="F1480" s="28"/>
      <c r="G1480" s="26"/>
    </row>
    <row r="1481" ht="27" customHeight="1" spans="1:7">
      <c r="A1481" s="29"/>
      <c r="B1481" s="29"/>
      <c r="C1481" s="29"/>
      <c r="D1481" s="30"/>
      <c r="E1481" s="30"/>
      <c r="F1481" s="31"/>
      <c r="G1481" s="26"/>
    </row>
    <row r="1482" ht="27" customHeight="1" spans="1:7">
      <c r="A1482" s="27"/>
      <c r="B1482" s="27"/>
      <c r="C1482" s="27"/>
      <c r="D1482" s="28"/>
      <c r="E1482" s="28"/>
      <c r="F1482" s="28"/>
      <c r="G1482" s="26"/>
    </row>
    <row r="1483" ht="27" customHeight="1" spans="1:7">
      <c r="A1483" s="29"/>
      <c r="B1483" s="30"/>
      <c r="C1483" s="30"/>
      <c r="D1483" s="30"/>
      <c r="E1483" s="31"/>
      <c r="F1483" s="31"/>
      <c r="G1483" s="26"/>
    </row>
    <row r="1484" ht="27" customHeight="1" spans="1:7">
      <c r="A1484" s="27"/>
      <c r="B1484" s="28"/>
      <c r="C1484" s="28"/>
      <c r="D1484" s="28"/>
      <c r="E1484" s="28"/>
      <c r="F1484" s="28"/>
      <c r="G1484" s="26"/>
    </row>
    <row r="1485" ht="15.75" spans="1:7">
      <c r="A1485" s="29"/>
      <c r="B1485" s="29"/>
      <c r="C1485" s="29"/>
      <c r="D1485" s="40"/>
      <c r="E1485" s="31"/>
      <c r="F1485" s="31"/>
      <c r="G1485" s="26"/>
    </row>
    <row r="1486" ht="27" customHeight="1" spans="1:7">
      <c r="A1486" s="27"/>
      <c r="B1486" s="27"/>
      <c r="C1486" s="27"/>
      <c r="D1486" s="28"/>
      <c r="E1486" s="28"/>
      <c r="F1486" s="28"/>
      <c r="G1486" s="26"/>
    </row>
    <row r="1487" ht="27" customHeight="1" spans="1:7">
      <c r="A1487" s="29"/>
      <c r="B1487" s="32"/>
      <c r="C1487" s="29"/>
      <c r="D1487" s="33"/>
      <c r="E1487" s="32"/>
      <c r="F1487" s="34"/>
      <c r="G1487" s="26"/>
    </row>
    <row r="1488" ht="15.75" customHeight="1" spans="1:7">
      <c r="A1488" s="29"/>
      <c r="B1488" s="32"/>
      <c r="C1488" s="35"/>
      <c r="D1488" s="33"/>
      <c r="E1488" s="32"/>
      <c r="F1488" s="34"/>
      <c r="G1488" s="26"/>
    </row>
    <row r="1489" spans="1:7">
      <c r="A1489" s="36"/>
      <c r="B1489" s="36"/>
      <c r="C1489" s="35"/>
      <c r="D1489" s="36"/>
      <c r="E1489" s="36"/>
      <c r="F1489" s="37"/>
      <c r="G1489" s="26"/>
    </row>
    <row r="1490" spans="1:7">
      <c r="A1490" s="29"/>
      <c r="B1490" s="58"/>
      <c r="C1490" s="29"/>
      <c r="D1490" s="39"/>
      <c r="E1490" s="29"/>
      <c r="F1490" s="40"/>
      <c r="G1490" s="26"/>
    </row>
    <row r="1491" spans="1:7">
      <c r="A1491" s="36"/>
      <c r="B1491" s="36"/>
      <c r="C1491" s="36"/>
      <c r="D1491" s="36"/>
      <c r="E1491" s="36"/>
      <c r="F1491" s="37"/>
      <c r="G1491" s="26"/>
    </row>
    <row r="1492" spans="1:7">
      <c r="A1492" s="29"/>
      <c r="B1492" s="41"/>
      <c r="C1492" s="29"/>
      <c r="D1492" s="41"/>
      <c r="E1492" s="29"/>
      <c r="F1492" s="43"/>
      <c r="G1492" s="26"/>
    </row>
    <row r="1493" spans="1:7">
      <c r="A1493" s="27"/>
      <c r="B1493" s="61"/>
      <c r="C1493" s="27"/>
      <c r="D1493" s="61"/>
      <c r="E1493" s="27"/>
      <c r="F1493" s="66"/>
      <c r="G1493" s="26"/>
    </row>
    <row r="1494" customHeight="1" spans="1:7">
      <c r="A1494" s="29"/>
      <c r="B1494" s="59"/>
      <c r="C1494" s="32"/>
      <c r="D1494" s="59"/>
      <c r="E1494" s="32"/>
      <c r="F1494" s="40"/>
      <c r="G1494" s="26"/>
    </row>
    <row r="1495" ht="15.75" customHeight="1" spans="1:7">
      <c r="A1495" s="29"/>
      <c r="B1495" s="59"/>
      <c r="C1495" s="32"/>
      <c r="D1495" s="59"/>
      <c r="E1495" s="32"/>
      <c r="F1495" s="60"/>
      <c r="G1495" s="26"/>
    </row>
    <row r="1496" ht="15.75" spans="1:7">
      <c r="A1496" s="29"/>
      <c r="B1496" s="42"/>
      <c r="C1496" s="29"/>
      <c r="D1496" s="45"/>
      <c r="E1496" s="29"/>
      <c r="F1496" s="46"/>
      <c r="G1496" s="26"/>
    </row>
    <row r="1497" spans="1:7">
      <c r="A1497" s="27"/>
      <c r="B1497" s="27"/>
      <c r="C1497" s="27"/>
      <c r="D1497" s="61"/>
      <c r="E1497" s="27"/>
      <c r="F1497" s="62"/>
      <c r="G1497" s="26"/>
    </row>
    <row r="1498" spans="1:7">
      <c r="A1498" s="29"/>
      <c r="B1498" s="47"/>
      <c r="C1498" s="29"/>
      <c r="D1498" s="29"/>
      <c r="E1498" s="29"/>
      <c r="F1498" s="48"/>
      <c r="G1498" s="26"/>
    </row>
    <row r="1499" spans="1:7">
      <c r="A1499" s="27"/>
      <c r="B1499" s="63"/>
      <c r="C1499" s="27"/>
      <c r="D1499" s="27"/>
      <c r="E1499" s="27"/>
      <c r="F1499" s="28"/>
      <c r="G1499" s="26"/>
    </row>
    <row r="1500" spans="1:7">
      <c r="A1500" s="29"/>
      <c r="B1500" s="64"/>
      <c r="C1500" s="29"/>
      <c r="D1500" s="29"/>
      <c r="E1500" s="29"/>
      <c r="F1500" s="48"/>
      <c r="G1500" s="26"/>
    </row>
    <row r="1501" spans="1:7">
      <c r="A1501" s="36"/>
      <c r="B1501" s="36"/>
      <c r="C1501" s="36"/>
      <c r="D1501" s="36"/>
      <c r="E1501" s="36"/>
      <c r="F1501" s="37"/>
      <c r="G1501" s="26"/>
    </row>
    <row r="1502" ht="15.75" spans="1:7">
      <c r="A1502" s="29"/>
      <c r="B1502" s="41"/>
      <c r="C1502" s="29"/>
      <c r="D1502" s="29"/>
      <c r="E1502" s="42"/>
      <c r="F1502" s="31"/>
      <c r="G1502" s="26"/>
    </row>
    <row r="1503" spans="1:7">
      <c r="A1503" s="36"/>
      <c r="B1503" s="65"/>
      <c r="C1503" s="36"/>
      <c r="D1503" s="36"/>
      <c r="E1503" s="36"/>
      <c r="F1503" s="37"/>
      <c r="G1503" s="26"/>
    </row>
    <row r="1504" ht="15.75" spans="1:7">
      <c r="A1504" s="49"/>
      <c r="B1504" s="31"/>
      <c r="C1504" s="31"/>
      <c r="D1504" s="31"/>
      <c r="E1504" s="31"/>
      <c r="F1504" s="31"/>
      <c r="G1504" s="26"/>
    </row>
    <row r="1505" spans="1:7">
      <c r="A1505" s="37"/>
      <c r="B1505" s="37"/>
      <c r="C1505" s="37"/>
      <c r="D1505" s="37"/>
      <c r="E1505" s="37"/>
      <c r="F1505" s="37"/>
      <c r="G1505" s="26"/>
    </row>
    <row r="1506" ht="25.5" customHeight="1" spans="1:7">
      <c r="A1506" s="29"/>
      <c r="B1506" s="42"/>
      <c r="C1506" s="29"/>
      <c r="D1506" s="39"/>
      <c r="E1506" s="29"/>
      <c r="F1506" s="31"/>
      <c r="G1506" s="26"/>
    </row>
    <row r="1507" spans="1:7">
      <c r="A1507" s="50"/>
      <c r="B1507" s="51"/>
      <c r="C1507" s="50"/>
      <c r="D1507" s="51"/>
      <c r="E1507" s="50"/>
      <c r="F1507" s="52"/>
      <c r="G1507" s="26"/>
    </row>
    <row r="1508" ht="27" customHeight="1" spans="1:7">
      <c r="A1508" s="29"/>
      <c r="B1508" s="24"/>
      <c r="C1508" s="24"/>
      <c r="D1508" s="31"/>
      <c r="E1508" s="31"/>
      <c r="F1508" s="31"/>
      <c r="G1508" s="26"/>
    </row>
    <row r="1509" spans="1:7">
      <c r="A1509" s="27"/>
      <c r="B1509" s="28"/>
      <c r="C1509" s="28"/>
      <c r="D1509" s="28"/>
      <c r="E1509" s="28"/>
      <c r="F1509" s="28"/>
      <c r="G1509" s="26"/>
    </row>
    <row r="1510" ht="27" customHeight="1" spans="1:7">
      <c r="A1510" s="29"/>
      <c r="B1510" s="29"/>
      <c r="C1510" s="29"/>
      <c r="D1510" s="30"/>
      <c r="E1510" s="30"/>
      <c r="F1510" s="30"/>
      <c r="G1510" s="26"/>
    </row>
    <row r="1511" spans="1:7">
      <c r="A1511" s="27"/>
      <c r="B1511" s="27"/>
      <c r="C1511" s="27"/>
      <c r="D1511" s="28"/>
      <c r="E1511" s="28"/>
      <c r="F1511" s="28"/>
      <c r="G1511" s="26"/>
    </row>
    <row r="1512" ht="27" customHeight="1" spans="1:7">
      <c r="A1512" s="29"/>
      <c r="B1512" s="30"/>
      <c r="C1512" s="30"/>
      <c r="D1512" s="30"/>
      <c r="E1512" s="30"/>
      <c r="F1512" s="31"/>
      <c r="G1512" s="26"/>
    </row>
    <row r="1513" spans="1:7">
      <c r="A1513" s="27"/>
      <c r="B1513" s="28"/>
      <c r="C1513" s="28"/>
      <c r="D1513" s="28"/>
      <c r="E1513" s="28"/>
      <c r="F1513" s="28"/>
      <c r="G1513" s="26"/>
    </row>
    <row r="1514" ht="27" customHeight="1" spans="1:7">
      <c r="A1514" s="29"/>
      <c r="B1514" s="29"/>
      <c r="C1514" s="29"/>
      <c r="D1514" s="30"/>
      <c r="E1514" s="30"/>
      <c r="F1514" s="31"/>
      <c r="G1514" s="26"/>
    </row>
    <row r="1515" ht="15.75" customHeight="1" spans="1:7">
      <c r="A1515" s="27"/>
      <c r="B1515" s="27"/>
      <c r="C1515" s="27"/>
      <c r="D1515" s="28"/>
      <c r="E1515" s="28"/>
      <c r="F1515" s="28"/>
      <c r="G1515" s="26"/>
    </row>
    <row r="1516" ht="27" customHeight="1" spans="1:7">
      <c r="A1516" s="29"/>
      <c r="B1516" s="32"/>
      <c r="C1516" s="29"/>
      <c r="D1516" s="33"/>
      <c r="E1516" s="32"/>
      <c r="F1516" s="34"/>
      <c r="G1516" s="26"/>
    </row>
    <row r="1517" ht="15.75" customHeight="1" spans="1:7">
      <c r="A1517" s="29"/>
      <c r="B1517" s="32"/>
      <c r="C1517" s="35"/>
      <c r="D1517" s="33"/>
      <c r="E1517" s="32"/>
      <c r="F1517" s="34"/>
      <c r="G1517" s="26"/>
    </row>
    <row r="1518" spans="1:7">
      <c r="A1518" s="36"/>
      <c r="B1518" s="36"/>
      <c r="C1518" s="35"/>
      <c r="D1518" s="36"/>
      <c r="E1518" s="36"/>
      <c r="F1518" s="37"/>
      <c r="G1518" s="26"/>
    </row>
    <row r="1519" spans="1:7">
      <c r="A1519" s="29"/>
      <c r="B1519" s="38"/>
      <c r="C1519" s="29"/>
      <c r="D1519" s="39"/>
      <c r="E1519" s="29"/>
      <c r="F1519" s="40"/>
      <c r="G1519" s="26"/>
    </row>
    <row r="1520" spans="1:7">
      <c r="A1520" s="36"/>
      <c r="B1520" s="36"/>
      <c r="C1520" s="36"/>
      <c r="D1520" s="36"/>
      <c r="E1520" s="36"/>
      <c r="F1520" s="37"/>
      <c r="G1520" s="26"/>
    </row>
    <row r="1521" ht="15.75" spans="1:7">
      <c r="A1521" s="29"/>
      <c r="B1521" s="41"/>
      <c r="C1521" s="29"/>
      <c r="D1521" s="42"/>
      <c r="E1521" s="29"/>
      <c r="F1521" s="43"/>
      <c r="G1521" s="26"/>
    </row>
    <row r="1522" spans="1:7">
      <c r="A1522" s="27"/>
      <c r="B1522" s="61"/>
      <c r="C1522" s="27"/>
      <c r="D1522" s="27"/>
      <c r="E1522" s="27"/>
      <c r="F1522" s="66"/>
      <c r="G1522" s="26"/>
    </row>
    <row r="1523" spans="1:7">
      <c r="A1523" s="29"/>
      <c r="B1523" s="41"/>
      <c r="C1523" s="29"/>
      <c r="D1523" s="41"/>
      <c r="E1523" s="29"/>
      <c r="F1523" s="44"/>
      <c r="G1523" s="26"/>
    </row>
    <row r="1524" spans="1:7">
      <c r="A1524" s="27"/>
      <c r="B1524" s="61"/>
      <c r="C1524" s="27"/>
      <c r="D1524" s="61"/>
      <c r="E1524" s="27"/>
      <c r="F1524" s="67"/>
      <c r="G1524" s="26"/>
    </row>
    <row r="1525" ht="15.75" spans="1:7">
      <c r="A1525" s="29"/>
      <c r="B1525" s="42"/>
      <c r="C1525" s="29"/>
      <c r="D1525" s="45"/>
      <c r="E1525" s="29"/>
      <c r="F1525" s="46"/>
      <c r="G1525" s="26"/>
    </row>
    <row r="1526" spans="1:7">
      <c r="A1526" s="27"/>
      <c r="B1526" s="27"/>
      <c r="C1526" s="27"/>
      <c r="D1526" s="61"/>
      <c r="E1526" s="27"/>
      <c r="F1526" s="62"/>
      <c r="G1526" s="26"/>
    </row>
    <row r="1527" ht="15.75" spans="1:7">
      <c r="A1527" s="29"/>
      <c r="B1527" s="47"/>
      <c r="C1527" s="29"/>
      <c r="D1527" s="42"/>
      <c r="E1527" s="29"/>
      <c r="F1527" s="31"/>
      <c r="G1527" s="26"/>
    </row>
    <row r="1528" spans="1:7">
      <c r="A1528" s="27"/>
      <c r="B1528" s="63"/>
      <c r="C1528" s="27"/>
      <c r="D1528" s="27"/>
      <c r="E1528" s="27"/>
      <c r="F1528" s="28"/>
      <c r="G1528" s="26"/>
    </row>
    <row r="1529" ht="15.75" spans="1:7">
      <c r="A1529" s="29"/>
      <c r="B1529" s="42"/>
      <c r="C1529" s="29"/>
      <c r="D1529" s="29"/>
      <c r="E1529" s="29"/>
      <c r="F1529" s="48"/>
      <c r="G1529" s="26"/>
    </row>
    <row r="1530" spans="1:7">
      <c r="A1530" s="27"/>
      <c r="B1530" s="27"/>
      <c r="C1530" s="27"/>
      <c r="D1530" s="27"/>
      <c r="E1530" s="27"/>
      <c r="F1530" s="28"/>
      <c r="G1530" s="26"/>
    </row>
    <row r="1531" ht="15.75" spans="1:7">
      <c r="A1531" s="29"/>
      <c r="B1531" s="42"/>
      <c r="C1531" s="29"/>
      <c r="D1531" s="29"/>
      <c r="E1531" s="42"/>
      <c r="F1531" s="31"/>
      <c r="G1531" s="26"/>
    </row>
    <row r="1532" spans="1:7">
      <c r="A1532" s="36"/>
      <c r="B1532" s="36"/>
      <c r="C1532" s="36"/>
      <c r="D1532" s="36"/>
      <c r="E1532" s="36"/>
      <c r="F1532" s="37"/>
      <c r="G1532" s="26"/>
    </row>
    <row r="1533" ht="15.75" spans="1:7">
      <c r="A1533" s="49"/>
      <c r="B1533" s="31"/>
      <c r="C1533" s="31"/>
      <c r="D1533" s="31"/>
      <c r="E1533" s="31"/>
      <c r="F1533" s="31"/>
      <c r="G1533" s="26"/>
    </row>
    <row r="1534" spans="1:7">
      <c r="A1534" s="37"/>
      <c r="B1534" s="37"/>
      <c r="C1534" s="37"/>
      <c r="D1534" s="37"/>
      <c r="E1534" s="37"/>
      <c r="F1534" s="37"/>
      <c r="G1534" s="26"/>
    </row>
    <row r="1535" ht="25.5" customHeight="1" spans="1:7">
      <c r="A1535" s="29"/>
      <c r="B1535" s="42"/>
      <c r="C1535" s="29"/>
      <c r="D1535" s="39"/>
      <c r="E1535" s="29"/>
      <c r="F1535" s="31"/>
      <c r="G1535" s="26"/>
    </row>
    <row r="1536" spans="1:7">
      <c r="A1536" s="50"/>
      <c r="B1536" s="51"/>
      <c r="C1536" s="50"/>
      <c r="D1536" s="51"/>
      <c r="E1536" s="50"/>
      <c r="F1536" s="52"/>
      <c r="G1536" s="26"/>
    </row>
    <row r="1537" ht="27" customHeight="1" spans="1:7">
      <c r="A1537" s="29"/>
      <c r="B1537" s="24"/>
      <c r="C1537" s="24"/>
      <c r="D1537" s="31"/>
      <c r="E1537" s="31"/>
      <c r="F1537" s="31"/>
      <c r="G1537" s="26"/>
    </row>
    <row r="1538" spans="1:7">
      <c r="A1538" s="27"/>
      <c r="B1538" s="28"/>
      <c r="C1538" s="28"/>
      <c r="D1538" s="28"/>
      <c r="E1538" s="28"/>
      <c r="F1538" s="28"/>
      <c r="G1538" s="26"/>
    </row>
    <row r="1539" ht="27" customHeight="1" spans="1:7">
      <c r="A1539" s="29"/>
      <c r="B1539" s="29"/>
      <c r="C1539" s="29"/>
      <c r="D1539" s="30"/>
      <c r="E1539" s="30"/>
      <c r="F1539" s="31"/>
      <c r="G1539" s="26"/>
    </row>
    <row r="1540" spans="1:7">
      <c r="A1540" s="27"/>
      <c r="B1540" s="27"/>
      <c r="C1540" s="27"/>
      <c r="D1540" s="28"/>
      <c r="E1540" s="28"/>
      <c r="F1540" s="28"/>
      <c r="G1540" s="26"/>
    </row>
    <row r="1541" ht="27" customHeight="1" spans="1:7">
      <c r="A1541" s="29"/>
      <c r="B1541" s="30"/>
      <c r="C1541" s="30"/>
      <c r="D1541" s="30"/>
      <c r="E1541" s="31"/>
      <c r="F1541" s="31"/>
      <c r="G1541" s="26"/>
    </row>
    <row r="1542" spans="1:7">
      <c r="A1542" s="27"/>
      <c r="B1542" s="28"/>
      <c r="C1542" s="28"/>
      <c r="D1542" s="28"/>
      <c r="E1542" s="28"/>
      <c r="F1542" s="28"/>
      <c r="G1542" s="26"/>
    </row>
    <row r="1543" ht="27" customHeight="1" spans="1:7">
      <c r="A1543" s="29"/>
      <c r="B1543" s="29"/>
      <c r="C1543" s="29"/>
      <c r="D1543" s="30"/>
      <c r="E1543" s="30"/>
      <c r="F1543" s="31"/>
      <c r="G1543" s="26"/>
    </row>
    <row r="1544" ht="15.75" customHeight="1" spans="1:7">
      <c r="A1544" s="27"/>
      <c r="B1544" s="27"/>
      <c r="C1544" s="27"/>
      <c r="D1544" s="28"/>
      <c r="E1544" s="28"/>
      <c r="F1544" s="28"/>
      <c r="G1544" s="26"/>
    </row>
    <row r="1545" ht="27" customHeight="1" spans="1:7">
      <c r="A1545" s="29"/>
      <c r="B1545" s="32"/>
      <c r="C1545" s="29"/>
      <c r="D1545" s="33"/>
      <c r="E1545" s="32"/>
      <c r="F1545" s="34"/>
      <c r="G1545" s="26"/>
    </row>
    <row r="1546" ht="15.75" customHeight="1" spans="1:7">
      <c r="A1546" s="29"/>
      <c r="B1546" s="32"/>
      <c r="C1546" s="35"/>
      <c r="D1546" s="33"/>
      <c r="E1546" s="32"/>
      <c r="F1546" s="34"/>
      <c r="G1546" s="26"/>
    </row>
    <row r="1547" spans="1:7">
      <c r="A1547" s="36"/>
      <c r="B1547" s="36"/>
      <c r="C1547" s="35"/>
      <c r="D1547" s="36"/>
      <c r="E1547" s="36"/>
      <c r="F1547" s="37"/>
      <c r="G1547" s="26"/>
    </row>
    <row r="1548" spans="1:7">
      <c r="A1548" s="29"/>
      <c r="B1548" s="38"/>
      <c r="C1548" s="29"/>
      <c r="D1548" s="39"/>
      <c r="E1548" s="29"/>
      <c r="F1548" s="40"/>
      <c r="G1548" s="26"/>
    </row>
    <row r="1549" spans="1:7">
      <c r="A1549" s="36"/>
      <c r="B1549" s="36"/>
      <c r="C1549" s="36"/>
      <c r="D1549" s="36"/>
      <c r="E1549" s="36"/>
      <c r="F1549" s="37"/>
      <c r="G1549" s="26"/>
    </row>
    <row r="1550" ht="15.75" spans="1:7">
      <c r="A1550" s="29"/>
      <c r="B1550" s="41"/>
      <c r="C1550" s="29"/>
      <c r="D1550" s="42"/>
      <c r="E1550" s="29"/>
      <c r="F1550" s="43"/>
      <c r="G1550" s="26"/>
    </row>
    <row r="1551" spans="1:7">
      <c r="A1551" s="27"/>
      <c r="B1551" s="61"/>
      <c r="C1551" s="27"/>
      <c r="D1551" s="27"/>
      <c r="E1551" s="27"/>
      <c r="F1551" s="66"/>
      <c r="G1551" s="26"/>
    </row>
    <row r="1552" spans="1:7">
      <c r="A1552" s="29"/>
      <c r="B1552" s="41"/>
      <c r="C1552" s="29"/>
      <c r="D1552" s="41"/>
      <c r="E1552" s="29"/>
      <c r="F1552" s="44"/>
      <c r="G1552" s="26"/>
    </row>
    <row r="1553" spans="1:7">
      <c r="A1553" s="27"/>
      <c r="B1553" s="61"/>
      <c r="C1553" s="27"/>
      <c r="D1553" s="61"/>
      <c r="E1553" s="27"/>
      <c r="F1553" s="67"/>
      <c r="G1553" s="26"/>
    </row>
    <row r="1554" ht="15.75" spans="1:7">
      <c r="A1554" s="29"/>
      <c r="B1554" s="42"/>
      <c r="C1554" s="29"/>
      <c r="D1554" s="45"/>
      <c r="E1554" s="29"/>
      <c r="F1554" s="46"/>
      <c r="G1554" s="26"/>
    </row>
    <row r="1555" spans="1:7">
      <c r="A1555" s="27"/>
      <c r="B1555" s="27"/>
      <c r="C1555" s="27"/>
      <c r="D1555" s="61"/>
      <c r="E1555" s="27"/>
      <c r="F1555" s="62"/>
      <c r="G1555" s="26"/>
    </row>
    <row r="1556" ht="15.75" spans="1:7">
      <c r="A1556" s="29"/>
      <c r="B1556" s="47"/>
      <c r="C1556" s="29"/>
      <c r="D1556" s="42"/>
      <c r="E1556" s="29"/>
      <c r="F1556" s="31"/>
      <c r="G1556" s="26"/>
    </row>
    <row r="1557" spans="1:7">
      <c r="A1557" s="27"/>
      <c r="B1557" s="63"/>
      <c r="C1557" s="27"/>
      <c r="D1557" s="27"/>
      <c r="E1557" s="27"/>
      <c r="F1557" s="28"/>
      <c r="G1557" s="26"/>
    </row>
    <row r="1558" ht="15.75" spans="1:7">
      <c r="A1558" s="29"/>
      <c r="B1558" s="42"/>
      <c r="C1558" s="29"/>
      <c r="D1558" s="29"/>
      <c r="E1558" s="29"/>
      <c r="F1558" s="48"/>
      <c r="G1558" s="26"/>
    </row>
    <row r="1559" spans="1:7">
      <c r="A1559" s="27"/>
      <c r="B1559" s="27"/>
      <c r="C1559" s="27"/>
      <c r="D1559" s="27"/>
      <c r="E1559" s="27"/>
      <c r="F1559" s="28"/>
      <c r="G1559" s="26"/>
    </row>
    <row r="1560" ht="15.75" spans="1:7">
      <c r="A1560" s="29"/>
      <c r="B1560" s="42"/>
      <c r="C1560" s="29"/>
      <c r="D1560" s="29"/>
      <c r="E1560" s="42"/>
      <c r="F1560" s="31"/>
      <c r="G1560" s="26"/>
    </row>
    <row r="1561" spans="1:7">
      <c r="A1561" s="36"/>
      <c r="B1561" s="36"/>
      <c r="C1561" s="36"/>
      <c r="D1561" s="36"/>
      <c r="E1561" s="36"/>
      <c r="F1561" s="37"/>
      <c r="G1561" s="26"/>
    </row>
    <row r="1562" ht="15.75" spans="1:7">
      <c r="A1562" s="49"/>
      <c r="B1562" s="31"/>
      <c r="C1562" s="31"/>
      <c r="D1562" s="31"/>
      <c r="E1562" s="31"/>
      <c r="F1562" s="31"/>
      <c r="G1562" s="26"/>
    </row>
    <row r="1563" spans="1:7">
      <c r="A1563" s="37"/>
      <c r="B1563" s="37"/>
      <c r="C1563" s="37"/>
      <c r="D1563" s="37"/>
      <c r="E1563" s="37"/>
      <c r="F1563" s="37"/>
      <c r="G1563" s="26"/>
    </row>
    <row r="1564" ht="25.5" customHeight="1" spans="1:7">
      <c r="A1564" s="29"/>
      <c r="B1564" s="42"/>
      <c r="C1564" s="29"/>
      <c r="D1564" s="39"/>
      <c r="E1564" s="29"/>
      <c r="F1564" s="31"/>
      <c r="G1564" s="26"/>
    </row>
    <row r="1565" spans="1:7">
      <c r="A1565" s="50"/>
      <c r="B1565" s="51"/>
      <c r="C1565" s="50"/>
      <c r="D1565" s="51"/>
      <c r="E1565" s="50"/>
      <c r="F1565" s="52"/>
      <c r="G1565" s="26"/>
    </row>
    <row r="1566" ht="27" customHeight="1" spans="1:7">
      <c r="A1566" s="29"/>
      <c r="B1566" s="24"/>
      <c r="C1566" s="24"/>
      <c r="D1566" s="31"/>
      <c r="E1566" s="31"/>
      <c r="F1566" s="31"/>
      <c r="G1566" s="26"/>
    </row>
    <row r="1567" spans="1:7">
      <c r="A1567" s="27"/>
      <c r="B1567" s="28"/>
      <c r="C1567" s="28"/>
      <c r="D1567" s="28"/>
      <c r="E1567" s="28"/>
      <c r="F1567" s="28"/>
      <c r="G1567" s="26"/>
    </row>
    <row r="1568" ht="27" customHeight="1" spans="1:7">
      <c r="A1568" s="29"/>
      <c r="B1568" s="29"/>
      <c r="C1568" s="29"/>
      <c r="D1568" s="30"/>
      <c r="E1568" s="30"/>
      <c r="F1568" s="31"/>
      <c r="G1568" s="26"/>
    </row>
    <row r="1569" spans="1:7">
      <c r="A1569" s="27"/>
      <c r="B1569" s="27"/>
      <c r="C1569" s="27"/>
      <c r="D1569" s="28"/>
      <c r="E1569" s="28"/>
      <c r="F1569" s="28"/>
      <c r="G1569" s="26"/>
    </row>
    <row r="1570" ht="27" customHeight="1" spans="1:7">
      <c r="A1570" s="29"/>
      <c r="B1570" s="30"/>
      <c r="C1570" s="30"/>
      <c r="D1570" s="30"/>
      <c r="E1570" s="31"/>
      <c r="F1570" s="31"/>
      <c r="G1570" s="26"/>
    </row>
    <row r="1571" spans="1:7">
      <c r="A1571" s="27"/>
      <c r="B1571" s="28"/>
      <c r="C1571" s="28"/>
      <c r="D1571" s="28"/>
      <c r="E1571" s="28"/>
      <c r="F1571" s="28"/>
      <c r="G1571" s="26"/>
    </row>
    <row r="1572" ht="27" customHeight="1" spans="1:7">
      <c r="A1572" s="29"/>
      <c r="B1572" s="29"/>
      <c r="C1572" s="29"/>
      <c r="D1572" s="30"/>
      <c r="E1572" s="30"/>
      <c r="F1572" s="31"/>
      <c r="G1572" s="26"/>
    </row>
    <row r="1573" ht="15.75" customHeight="1" spans="1:7">
      <c r="A1573" s="27"/>
      <c r="B1573" s="27"/>
      <c r="C1573" s="27"/>
      <c r="D1573" s="28"/>
      <c r="E1573" s="28"/>
      <c r="F1573" s="28"/>
      <c r="G1573" s="26"/>
    </row>
    <row r="1574" ht="27" customHeight="1" spans="1:7">
      <c r="A1574" s="29"/>
      <c r="B1574" s="32"/>
      <c r="C1574" s="29"/>
      <c r="D1574" s="33"/>
      <c r="E1574" s="32"/>
      <c r="F1574" s="34"/>
      <c r="G1574" s="26"/>
    </row>
    <row r="1575" ht="15.75" customHeight="1" spans="1:7">
      <c r="A1575" s="29"/>
      <c r="B1575" s="32"/>
      <c r="C1575" s="35"/>
      <c r="D1575" s="33"/>
      <c r="E1575" s="32"/>
      <c r="F1575" s="34"/>
      <c r="G1575" s="26"/>
    </row>
    <row r="1576" spans="1:7">
      <c r="A1576" s="36"/>
      <c r="B1576" s="36"/>
      <c r="C1576" s="35"/>
      <c r="D1576" s="36"/>
      <c r="E1576" s="36"/>
      <c r="F1576" s="37"/>
      <c r="G1576" s="26"/>
    </row>
    <row r="1577" spans="1:7">
      <c r="A1577" s="29"/>
      <c r="B1577" s="38"/>
      <c r="C1577" s="29"/>
      <c r="D1577" s="39"/>
      <c r="E1577" s="29"/>
      <c r="F1577" s="40"/>
      <c r="G1577" s="26"/>
    </row>
    <row r="1578" spans="1:7">
      <c r="A1578" s="36"/>
      <c r="B1578" s="36"/>
      <c r="C1578" s="36"/>
      <c r="D1578" s="36"/>
      <c r="E1578" s="36"/>
      <c r="F1578" s="37"/>
      <c r="G1578" s="26"/>
    </row>
    <row r="1579" ht="15.75" spans="1:7">
      <c r="A1579" s="29"/>
      <c r="B1579" s="41"/>
      <c r="C1579" s="29"/>
      <c r="D1579" s="42"/>
      <c r="E1579" s="29"/>
      <c r="F1579" s="43"/>
      <c r="G1579" s="26"/>
    </row>
    <row r="1580" spans="1:7">
      <c r="A1580" s="27"/>
      <c r="B1580" s="61"/>
      <c r="C1580" s="27"/>
      <c r="D1580" s="27"/>
      <c r="E1580" s="27"/>
      <c r="F1580" s="66"/>
      <c r="G1580" s="26"/>
    </row>
    <row r="1581" spans="1:7">
      <c r="A1581" s="29"/>
      <c r="B1581" s="41"/>
      <c r="C1581" s="29"/>
      <c r="D1581" s="41"/>
      <c r="E1581" s="29"/>
      <c r="F1581" s="44"/>
      <c r="G1581" s="26"/>
    </row>
    <row r="1582" spans="1:7">
      <c r="A1582" s="27"/>
      <c r="B1582" s="61"/>
      <c r="C1582" s="27"/>
      <c r="D1582" s="61"/>
      <c r="E1582" s="27"/>
      <c r="F1582" s="67"/>
      <c r="G1582" s="26"/>
    </row>
    <row r="1583" ht="15.75" spans="1:7">
      <c r="A1583" s="29"/>
      <c r="B1583" s="42"/>
      <c r="C1583" s="29"/>
      <c r="D1583" s="45"/>
      <c r="E1583" s="29"/>
      <c r="F1583" s="46"/>
      <c r="G1583" s="26"/>
    </row>
    <row r="1584" spans="1:7">
      <c r="A1584" s="27"/>
      <c r="B1584" s="27"/>
      <c r="C1584" s="27"/>
      <c r="D1584" s="61"/>
      <c r="E1584" s="27"/>
      <c r="F1584" s="62"/>
      <c r="G1584" s="26"/>
    </row>
    <row r="1585" ht="15.75" spans="1:7">
      <c r="A1585" s="29"/>
      <c r="B1585" s="47"/>
      <c r="C1585" s="29"/>
      <c r="D1585" s="42"/>
      <c r="E1585" s="29"/>
      <c r="F1585" s="31"/>
      <c r="G1585" s="26"/>
    </row>
    <row r="1586" spans="1:7">
      <c r="A1586" s="27"/>
      <c r="B1586" s="63"/>
      <c r="C1586" s="27"/>
      <c r="D1586" s="27"/>
      <c r="E1586" s="27"/>
      <c r="F1586" s="28"/>
      <c r="G1586" s="26"/>
    </row>
    <row r="1587" ht="15.75" spans="1:7">
      <c r="A1587" s="29"/>
      <c r="B1587" s="42"/>
      <c r="C1587" s="29"/>
      <c r="D1587" s="29"/>
      <c r="E1587" s="29"/>
      <c r="F1587" s="48"/>
      <c r="G1587" s="26"/>
    </row>
    <row r="1588" spans="1:7">
      <c r="A1588" s="27"/>
      <c r="B1588" s="27"/>
      <c r="C1588" s="27"/>
      <c r="D1588" s="27"/>
      <c r="E1588" s="27"/>
      <c r="F1588" s="28"/>
      <c r="G1588" s="26"/>
    </row>
    <row r="1589" ht="15.75" spans="1:7">
      <c r="A1589" s="29"/>
      <c r="B1589" s="42"/>
      <c r="C1589" s="29"/>
      <c r="D1589" s="29"/>
      <c r="E1589" s="42"/>
      <c r="F1589" s="31"/>
      <c r="G1589" s="26"/>
    </row>
    <row r="1590" spans="1:7">
      <c r="A1590" s="36"/>
      <c r="B1590" s="36"/>
      <c r="C1590" s="36"/>
      <c r="D1590" s="36"/>
      <c r="E1590" s="36"/>
      <c r="F1590" s="37"/>
      <c r="G1590" s="26"/>
    </row>
    <row r="1591" ht="15.75" spans="1:7">
      <c r="A1591" s="49"/>
      <c r="B1591" s="31"/>
      <c r="C1591" s="31"/>
      <c r="D1591" s="31"/>
      <c r="E1591" s="31"/>
      <c r="F1591" s="31"/>
      <c r="G1591" s="26"/>
    </row>
    <row r="1592" spans="1:7">
      <c r="A1592" s="37"/>
      <c r="B1592" s="37"/>
      <c r="C1592" s="37"/>
      <c r="D1592" s="37"/>
      <c r="E1592" s="37"/>
      <c r="F1592" s="37"/>
      <c r="G1592" s="26"/>
    </row>
    <row r="1593" ht="25.5" customHeight="1" spans="1:7">
      <c r="A1593" s="29"/>
      <c r="B1593" s="42"/>
      <c r="C1593" s="29"/>
      <c r="D1593" s="39"/>
      <c r="E1593" s="29"/>
      <c r="F1593" s="31"/>
      <c r="G1593" s="26"/>
    </row>
    <row r="1594" spans="1:7">
      <c r="A1594" s="50"/>
      <c r="B1594" s="51"/>
      <c r="C1594" s="50"/>
      <c r="D1594" s="51"/>
      <c r="E1594" s="50"/>
      <c r="F1594" s="52"/>
      <c r="G1594" s="26"/>
    </row>
    <row r="1595" ht="27" customHeight="1" spans="1:7">
      <c r="A1595" s="29"/>
      <c r="B1595" s="24"/>
      <c r="C1595" s="24"/>
      <c r="D1595" s="31"/>
      <c r="E1595" s="31"/>
      <c r="F1595" s="31"/>
      <c r="G1595" s="26"/>
    </row>
    <row r="1596" spans="1:7">
      <c r="A1596" s="27"/>
      <c r="B1596" s="28"/>
      <c r="C1596" s="28"/>
      <c r="D1596" s="28"/>
      <c r="E1596" s="28"/>
      <c r="F1596" s="28"/>
      <c r="G1596" s="26"/>
    </row>
    <row r="1597" ht="27" customHeight="1" spans="1:7">
      <c r="A1597" s="29"/>
      <c r="B1597" s="29"/>
      <c r="C1597" s="29"/>
      <c r="D1597" s="30"/>
      <c r="E1597" s="30"/>
      <c r="F1597" s="31"/>
      <c r="G1597" s="26"/>
    </row>
    <row r="1598" spans="1:7">
      <c r="A1598" s="27"/>
      <c r="B1598" s="27"/>
      <c r="C1598" s="27"/>
      <c r="D1598" s="28"/>
      <c r="E1598" s="28"/>
      <c r="F1598" s="28"/>
      <c r="G1598" s="26"/>
    </row>
    <row r="1599" ht="27" customHeight="1" spans="1:7">
      <c r="A1599" s="29"/>
      <c r="B1599" s="30"/>
      <c r="C1599" s="30"/>
      <c r="D1599" s="30"/>
      <c r="E1599" s="31"/>
      <c r="F1599" s="31"/>
      <c r="G1599" s="26"/>
    </row>
    <row r="1600" spans="1:7">
      <c r="A1600" s="27"/>
      <c r="B1600" s="28"/>
      <c r="C1600" s="28"/>
      <c r="D1600" s="28"/>
      <c r="E1600" s="28"/>
      <c r="F1600" s="28"/>
      <c r="G1600" s="26"/>
    </row>
    <row r="1601" ht="27" customHeight="1" spans="1:7">
      <c r="A1601" s="29"/>
      <c r="B1601" s="29"/>
      <c r="C1601" s="29"/>
      <c r="D1601" s="30"/>
      <c r="E1601" s="30"/>
      <c r="F1601" s="31"/>
      <c r="G1601" s="26"/>
    </row>
    <row r="1602" ht="15.75" customHeight="1" spans="1:7">
      <c r="A1602" s="27"/>
      <c r="B1602" s="27"/>
      <c r="C1602" s="27"/>
      <c r="D1602" s="28"/>
      <c r="E1602" s="28"/>
      <c r="F1602" s="28"/>
      <c r="G1602" s="26"/>
    </row>
    <row r="1603" ht="27" customHeight="1" spans="1:7">
      <c r="A1603" s="29"/>
      <c r="B1603" s="32"/>
      <c r="C1603" s="29"/>
      <c r="D1603" s="33"/>
      <c r="E1603" s="32"/>
      <c r="F1603" s="34"/>
      <c r="G1603" s="26"/>
    </row>
    <row r="1604" ht="15.75" customHeight="1" spans="1:7">
      <c r="A1604" s="29"/>
      <c r="B1604" s="32"/>
      <c r="C1604" s="35"/>
      <c r="D1604" s="33"/>
      <c r="E1604" s="32"/>
      <c r="F1604" s="34"/>
      <c r="G1604" s="26"/>
    </row>
    <row r="1605" spans="1:7">
      <c r="A1605" s="36"/>
      <c r="B1605" s="36"/>
      <c r="C1605" s="35"/>
      <c r="D1605" s="36"/>
      <c r="E1605" s="36"/>
      <c r="F1605" s="37"/>
      <c r="G1605" s="26"/>
    </row>
    <row r="1606" spans="1:7">
      <c r="A1606" s="29"/>
      <c r="B1606" s="38"/>
      <c r="C1606" s="29"/>
      <c r="D1606" s="39"/>
      <c r="E1606" s="29"/>
      <c r="F1606" s="40"/>
      <c r="G1606" s="26"/>
    </row>
    <row r="1607" spans="1:7">
      <c r="A1607" s="36"/>
      <c r="B1607" s="36"/>
      <c r="C1607" s="36"/>
      <c r="D1607" s="36"/>
      <c r="E1607" s="36"/>
      <c r="F1607" s="37"/>
      <c r="G1607" s="26"/>
    </row>
    <row r="1608" ht="15.75" spans="1:7">
      <c r="A1608" s="29"/>
      <c r="B1608" s="41"/>
      <c r="C1608" s="29"/>
      <c r="D1608" s="42"/>
      <c r="E1608" s="29"/>
      <c r="F1608" s="43"/>
      <c r="G1608" s="26"/>
    </row>
    <row r="1609" spans="1:7">
      <c r="A1609" s="27"/>
      <c r="B1609" s="61"/>
      <c r="C1609" s="27"/>
      <c r="D1609" s="27"/>
      <c r="E1609" s="27"/>
      <c r="F1609" s="66"/>
      <c r="G1609" s="26"/>
    </row>
    <row r="1610" spans="1:7">
      <c r="A1610" s="29"/>
      <c r="B1610" s="41"/>
      <c r="C1610" s="29"/>
      <c r="D1610" s="41"/>
      <c r="E1610" s="29"/>
      <c r="F1610" s="44"/>
      <c r="G1610" s="26"/>
    </row>
    <row r="1611" spans="1:7">
      <c r="A1611" s="27"/>
      <c r="B1611" s="61"/>
      <c r="C1611" s="27"/>
      <c r="D1611" s="61"/>
      <c r="E1611" s="27"/>
      <c r="F1611" s="67"/>
      <c r="G1611" s="26"/>
    </row>
    <row r="1612" ht="15.75" spans="1:7">
      <c r="A1612" s="29"/>
      <c r="B1612" s="42"/>
      <c r="C1612" s="29"/>
      <c r="D1612" s="45"/>
      <c r="E1612" s="29"/>
      <c r="F1612" s="46"/>
      <c r="G1612" s="26"/>
    </row>
    <row r="1613" spans="1:7">
      <c r="A1613" s="27"/>
      <c r="B1613" s="27"/>
      <c r="C1613" s="27"/>
      <c r="D1613" s="61"/>
      <c r="E1613" s="27"/>
      <c r="F1613" s="62"/>
      <c r="G1613" s="26"/>
    </row>
    <row r="1614" ht="15.75" spans="1:7">
      <c r="A1614" s="29"/>
      <c r="B1614" s="47"/>
      <c r="C1614" s="29"/>
      <c r="D1614" s="42"/>
      <c r="E1614" s="29"/>
      <c r="F1614" s="31"/>
      <c r="G1614" s="26"/>
    </row>
    <row r="1615" spans="1:7">
      <c r="A1615" s="27"/>
      <c r="B1615" s="63"/>
      <c r="C1615" s="27"/>
      <c r="D1615" s="27"/>
      <c r="E1615" s="27"/>
      <c r="F1615" s="28"/>
      <c r="G1615" s="26"/>
    </row>
    <row r="1616" ht="15.75" spans="1:7">
      <c r="A1616" s="29"/>
      <c r="B1616" s="42"/>
      <c r="C1616" s="29"/>
      <c r="D1616" s="29"/>
      <c r="E1616" s="29"/>
      <c r="F1616" s="48"/>
      <c r="G1616" s="26"/>
    </row>
    <row r="1617" spans="1:7">
      <c r="A1617" s="27"/>
      <c r="B1617" s="27"/>
      <c r="C1617" s="27"/>
      <c r="D1617" s="27"/>
      <c r="E1617" s="27"/>
      <c r="F1617" s="28"/>
      <c r="G1617" s="26"/>
    </row>
    <row r="1618" ht="15.75" spans="1:7">
      <c r="A1618" s="29"/>
      <c r="B1618" s="42"/>
      <c r="C1618" s="29"/>
      <c r="D1618" s="29"/>
      <c r="E1618" s="42"/>
      <c r="F1618" s="31"/>
      <c r="G1618" s="26"/>
    </row>
    <row r="1619" spans="1:7">
      <c r="A1619" s="36"/>
      <c r="B1619" s="36"/>
      <c r="C1619" s="36"/>
      <c r="D1619" s="36"/>
      <c r="E1619" s="36"/>
      <c r="F1619" s="37"/>
      <c r="G1619" s="26"/>
    </row>
    <row r="1620" ht="15.75" spans="1:7">
      <c r="A1620" s="49"/>
      <c r="B1620" s="31"/>
      <c r="C1620" s="31"/>
      <c r="D1620" s="31"/>
      <c r="E1620" s="31"/>
      <c r="F1620" s="31"/>
      <c r="G1620" s="26"/>
    </row>
    <row r="1621" spans="1:7">
      <c r="A1621" s="37"/>
      <c r="B1621" s="37"/>
      <c r="C1621" s="37"/>
      <c r="D1621" s="37"/>
      <c r="E1621" s="37"/>
      <c r="F1621" s="37"/>
      <c r="G1621" s="26"/>
    </row>
    <row r="1622" ht="25.5" customHeight="1" spans="1:7">
      <c r="A1622" s="29"/>
      <c r="B1622" s="42"/>
      <c r="C1622" s="29"/>
      <c r="D1622" s="39"/>
      <c r="E1622" s="29"/>
      <c r="F1622" s="31"/>
      <c r="G1622" s="26"/>
    </row>
    <row r="1623" spans="1:7">
      <c r="A1623" s="50"/>
      <c r="B1623" s="51"/>
      <c r="C1623" s="50"/>
      <c r="D1623" s="51"/>
      <c r="E1623" s="50"/>
      <c r="F1623" s="52"/>
      <c r="G1623" s="26"/>
    </row>
    <row r="1624" ht="27" customHeight="1" spans="1:7">
      <c r="A1624" s="29"/>
      <c r="B1624" s="24"/>
      <c r="C1624" s="24"/>
      <c r="D1624" s="31"/>
      <c r="E1624" s="31"/>
      <c r="F1624" s="31"/>
      <c r="G1624" s="26"/>
    </row>
    <row r="1625" spans="1:7">
      <c r="A1625" s="27"/>
      <c r="B1625" s="28"/>
      <c r="C1625" s="28"/>
      <c r="D1625" s="28"/>
      <c r="E1625" s="28"/>
      <c r="F1625" s="28"/>
      <c r="G1625" s="26"/>
    </row>
    <row r="1626" ht="27" customHeight="1" spans="1:7">
      <c r="A1626" s="29"/>
      <c r="B1626" s="29"/>
      <c r="C1626" s="29"/>
      <c r="D1626" s="30"/>
      <c r="E1626" s="30"/>
      <c r="F1626" s="30"/>
      <c r="G1626" s="26"/>
    </row>
    <row r="1627" spans="1:7">
      <c r="A1627" s="27"/>
      <c r="B1627" s="27"/>
      <c r="C1627" s="27"/>
      <c r="D1627" s="28"/>
      <c r="E1627" s="28"/>
      <c r="F1627" s="28"/>
      <c r="G1627" s="26"/>
    </row>
    <row r="1628" ht="27" customHeight="1" spans="1:7">
      <c r="A1628" s="29"/>
      <c r="B1628" s="30"/>
      <c r="C1628" s="30"/>
      <c r="D1628" s="30"/>
      <c r="E1628" s="30"/>
      <c r="F1628" s="31"/>
      <c r="G1628" s="26"/>
    </row>
    <row r="1629" spans="1:7">
      <c r="A1629" s="27"/>
      <c r="B1629" s="28"/>
      <c r="C1629" s="28"/>
      <c r="D1629" s="28"/>
      <c r="E1629" s="28"/>
      <c r="F1629" s="28"/>
      <c r="G1629" s="26"/>
    </row>
    <row r="1630" ht="27" customHeight="1" spans="1:7">
      <c r="A1630" s="29"/>
      <c r="B1630" s="29"/>
      <c r="C1630" s="29"/>
      <c r="D1630" s="30"/>
      <c r="E1630" s="30"/>
      <c r="F1630" s="31"/>
      <c r="G1630" s="26"/>
    </row>
    <row r="1631" ht="15.75" customHeight="1" spans="1:7">
      <c r="A1631" s="27"/>
      <c r="B1631" s="27"/>
      <c r="C1631" s="27"/>
      <c r="D1631" s="28"/>
      <c r="E1631" s="28"/>
      <c r="F1631" s="28"/>
      <c r="G1631" s="26"/>
    </row>
    <row r="1632" ht="27" customHeight="1" spans="1:7">
      <c r="A1632" s="29"/>
      <c r="B1632" s="32"/>
      <c r="C1632" s="29"/>
      <c r="D1632" s="33"/>
      <c r="E1632" s="32"/>
      <c r="F1632" s="34"/>
      <c r="G1632" s="26"/>
    </row>
    <row r="1633" ht="15.75" customHeight="1" spans="1:7">
      <c r="A1633" s="29"/>
      <c r="B1633" s="32"/>
      <c r="C1633" s="35"/>
      <c r="D1633" s="33"/>
      <c r="E1633" s="32"/>
      <c r="F1633" s="34"/>
      <c r="G1633" s="26"/>
    </row>
    <row r="1634" spans="1:7">
      <c r="A1634" s="36"/>
      <c r="B1634" s="36"/>
      <c r="C1634" s="35"/>
      <c r="D1634" s="36"/>
      <c r="E1634" s="36"/>
      <c r="F1634" s="37"/>
      <c r="G1634" s="26"/>
    </row>
    <row r="1635" spans="1:7">
      <c r="A1635" s="29"/>
      <c r="B1635" s="38"/>
      <c r="C1635" s="29"/>
      <c r="D1635" s="39"/>
      <c r="E1635" s="29"/>
      <c r="F1635" s="40"/>
      <c r="G1635" s="26"/>
    </row>
    <row r="1636" spans="1:7">
      <c r="A1636" s="36"/>
      <c r="B1636" s="36"/>
      <c r="C1636" s="36"/>
      <c r="D1636" s="36"/>
      <c r="E1636" s="36"/>
      <c r="F1636" s="37"/>
      <c r="G1636" s="26"/>
    </row>
    <row r="1637" ht="15.75" spans="1:7">
      <c r="A1637" s="29"/>
      <c r="B1637" s="41"/>
      <c r="C1637" s="29"/>
      <c r="D1637" s="42"/>
      <c r="E1637" s="29"/>
      <c r="F1637" s="43"/>
      <c r="G1637" s="26"/>
    </row>
    <row r="1638" spans="1:7">
      <c r="A1638" s="27"/>
      <c r="B1638" s="61"/>
      <c r="C1638" s="27"/>
      <c r="D1638" s="27"/>
      <c r="E1638" s="27"/>
      <c r="F1638" s="66"/>
      <c r="G1638" s="26"/>
    </row>
    <row r="1639" spans="1:7">
      <c r="A1639" s="29"/>
      <c r="B1639" s="41"/>
      <c r="C1639" s="29"/>
      <c r="D1639" s="41"/>
      <c r="E1639" s="29"/>
      <c r="F1639" s="44"/>
      <c r="G1639" s="26"/>
    </row>
    <row r="1640" spans="1:7">
      <c r="A1640" s="27"/>
      <c r="B1640" s="61"/>
      <c r="C1640" s="27"/>
      <c r="D1640" s="61"/>
      <c r="E1640" s="27"/>
      <c r="F1640" s="67"/>
      <c r="G1640" s="26"/>
    </row>
    <row r="1641" ht="15.75" spans="1:7">
      <c r="A1641" s="29"/>
      <c r="B1641" s="42"/>
      <c r="C1641" s="29"/>
      <c r="D1641" s="45"/>
      <c r="E1641" s="29"/>
      <c r="F1641" s="46"/>
      <c r="G1641" s="26"/>
    </row>
    <row r="1642" spans="1:7">
      <c r="A1642" s="27"/>
      <c r="B1642" s="27"/>
      <c r="C1642" s="27"/>
      <c r="D1642" s="61"/>
      <c r="E1642" s="27"/>
      <c r="F1642" s="62"/>
      <c r="G1642" s="26"/>
    </row>
    <row r="1643" ht="15.75" spans="1:7">
      <c r="A1643" s="29"/>
      <c r="B1643" s="47"/>
      <c r="C1643" s="29"/>
      <c r="D1643" s="42"/>
      <c r="E1643" s="29"/>
      <c r="F1643" s="31"/>
      <c r="G1643" s="26"/>
    </row>
    <row r="1644" spans="1:7">
      <c r="A1644" s="27"/>
      <c r="B1644" s="63"/>
      <c r="C1644" s="27"/>
      <c r="D1644" s="27"/>
      <c r="E1644" s="27"/>
      <c r="F1644" s="28"/>
      <c r="G1644" s="26"/>
    </row>
    <row r="1645" ht="15.75" spans="1:7">
      <c r="A1645" s="29"/>
      <c r="B1645" s="42"/>
      <c r="C1645" s="29"/>
      <c r="D1645" s="29"/>
      <c r="E1645" s="29"/>
      <c r="F1645" s="48"/>
      <c r="G1645" s="26"/>
    </row>
    <row r="1646" spans="1:7">
      <c r="A1646" s="27"/>
      <c r="B1646" s="27"/>
      <c r="C1646" s="27"/>
      <c r="D1646" s="27"/>
      <c r="E1646" s="27"/>
      <c r="F1646" s="28"/>
      <c r="G1646" s="26"/>
    </row>
    <row r="1647" ht="15.75" spans="1:7">
      <c r="A1647" s="29"/>
      <c r="B1647" s="42"/>
      <c r="C1647" s="29"/>
      <c r="D1647" s="29"/>
      <c r="E1647" s="42"/>
      <c r="F1647" s="31"/>
      <c r="G1647" s="26"/>
    </row>
    <row r="1648" spans="1:7">
      <c r="A1648" s="36"/>
      <c r="B1648" s="36"/>
      <c r="C1648" s="36"/>
      <c r="D1648" s="36"/>
      <c r="E1648" s="36"/>
      <c r="F1648" s="37"/>
      <c r="G1648" s="26"/>
    </row>
    <row r="1649" ht="15.75" spans="1:7">
      <c r="A1649" s="49"/>
      <c r="B1649" s="31"/>
      <c r="C1649" s="31"/>
      <c r="D1649" s="31"/>
      <c r="E1649" s="31"/>
      <c r="F1649" s="31"/>
      <c r="G1649" s="26"/>
    </row>
    <row r="1650" spans="1:7">
      <c r="A1650" s="37"/>
      <c r="B1650" s="37"/>
      <c r="C1650" s="37"/>
      <c r="D1650" s="37"/>
      <c r="E1650" s="37"/>
      <c r="F1650" s="37"/>
      <c r="G1650" s="26"/>
    </row>
    <row r="1651" ht="25.5" customHeight="1" spans="1:7">
      <c r="A1651" s="29"/>
      <c r="B1651" s="42"/>
      <c r="C1651" s="29"/>
      <c r="D1651" s="39"/>
      <c r="E1651" s="29"/>
      <c r="F1651" s="31"/>
      <c r="G1651" s="26"/>
    </row>
    <row r="1652" spans="1:7">
      <c r="A1652" s="50"/>
      <c r="B1652" s="51"/>
      <c r="C1652" s="50"/>
      <c r="D1652" s="51"/>
      <c r="E1652" s="50"/>
      <c r="F1652" s="52"/>
      <c r="G1652" s="26"/>
    </row>
    <row r="1653" ht="27" customHeight="1" spans="1:7">
      <c r="A1653" s="29"/>
      <c r="B1653" s="24"/>
      <c r="C1653" s="24"/>
      <c r="D1653" s="31"/>
      <c r="E1653" s="31"/>
      <c r="F1653" s="31"/>
      <c r="G1653" s="26"/>
    </row>
    <row r="1654" spans="1:7">
      <c r="A1654" s="27"/>
      <c r="B1654" s="28"/>
      <c r="C1654" s="28"/>
      <c r="D1654" s="28"/>
      <c r="E1654" s="28"/>
      <c r="F1654" s="28"/>
      <c r="G1654" s="26"/>
    </row>
    <row r="1655" ht="27" customHeight="1" spans="1:7">
      <c r="A1655" s="29"/>
      <c r="B1655" s="29"/>
      <c r="C1655" s="29"/>
      <c r="D1655" s="30"/>
      <c r="E1655" s="30"/>
      <c r="F1655" s="31"/>
      <c r="G1655" s="26"/>
    </row>
    <row r="1656" spans="1:7">
      <c r="A1656" s="27"/>
      <c r="B1656" s="27"/>
      <c r="C1656" s="27"/>
      <c r="D1656" s="28"/>
      <c r="E1656" s="28"/>
      <c r="F1656" s="28"/>
      <c r="G1656" s="26"/>
    </row>
    <row r="1657" ht="27" customHeight="1" spans="1:7">
      <c r="A1657" s="29"/>
      <c r="B1657" s="30"/>
      <c r="C1657" s="30"/>
      <c r="D1657" s="30"/>
      <c r="E1657" s="30"/>
      <c r="F1657" s="31"/>
      <c r="G1657" s="26"/>
    </row>
    <row r="1658" spans="1:7">
      <c r="A1658" s="27"/>
      <c r="B1658" s="28"/>
      <c r="C1658" s="28"/>
      <c r="D1658" s="28"/>
      <c r="E1658" s="28"/>
      <c r="F1658" s="28"/>
      <c r="G1658" s="26"/>
    </row>
    <row r="1659" ht="27" customHeight="1" spans="1:7">
      <c r="A1659" s="29"/>
      <c r="B1659" s="29"/>
      <c r="C1659" s="29"/>
      <c r="D1659" s="30"/>
      <c r="E1659" s="30"/>
      <c r="F1659" s="31"/>
      <c r="G1659" s="26"/>
    </row>
    <row r="1660" ht="15.75" customHeight="1" spans="1:7">
      <c r="A1660" s="27"/>
      <c r="B1660" s="27"/>
      <c r="C1660" s="27"/>
      <c r="D1660" s="28"/>
      <c r="E1660" s="28"/>
      <c r="F1660" s="28"/>
      <c r="G1660" s="26"/>
    </row>
    <row r="1661" ht="27" customHeight="1" spans="1:7">
      <c r="A1661" s="29"/>
      <c r="B1661" s="32"/>
      <c r="C1661" s="29"/>
      <c r="D1661" s="33"/>
      <c r="E1661" s="32"/>
      <c r="F1661" s="34"/>
      <c r="G1661" s="26"/>
    </row>
    <row r="1662" ht="15.75" customHeight="1" spans="1:7">
      <c r="A1662" s="29"/>
      <c r="B1662" s="32"/>
      <c r="C1662" s="35"/>
      <c r="D1662" s="33"/>
      <c r="E1662" s="32"/>
      <c r="F1662" s="34"/>
      <c r="G1662" s="26"/>
    </row>
    <row r="1663" spans="1:7">
      <c r="A1663" s="36"/>
      <c r="B1663" s="36"/>
      <c r="C1663" s="35"/>
      <c r="D1663" s="36"/>
      <c r="E1663" s="36"/>
      <c r="F1663" s="37"/>
      <c r="G1663" s="26"/>
    </row>
    <row r="1664" spans="1:7">
      <c r="A1664" s="29"/>
      <c r="B1664" s="38"/>
      <c r="C1664" s="29"/>
      <c r="D1664" s="39"/>
      <c r="E1664" s="29"/>
      <c r="F1664" s="40"/>
      <c r="G1664" s="26"/>
    </row>
    <row r="1665" spans="1:7">
      <c r="A1665" s="36"/>
      <c r="B1665" s="36"/>
      <c r="C1665" s="36"/>
      <c r="D1665" s="36"/>
      <c r="E1665" s="36"/>
      <c r="F1665" s="37"/>
      <c r="G1665" s="26"/>
    </row>
    <row r="1666" ht="15.75" spans="1:7">
      <c r="A1666" s="29"/>
      <c r="B1666" s="41"/>
      <c r="C1666" s="29"/>
      <c r="D1666" s="42"/>
      <c r="E1666" s="29"/>
      <c r="F1666" s="43"/>
      <c r="G1666" s="26"/>
    </row>
    <row r="1667" spans="1:7">
      <c r="A1667" s="27"/>
      <c r="B1667" s="61"/>
      <c r="C1667" s="27"/>
      <c r="D1667" s="27"/>
      <c r="E1667" s="27"/>
      <c r="F1667" s="66"/>
      <c r="G1667" s="26"/>
    </row>
    <row r="1668" spans="1:7">
      <c r="A1668" s="29"/>
      <c r="B1668" s="41"/>
      <c r="C1668" s="29"/>
      <c r="D1668" s="41"/>
      <c r="E1668" s="29"/>
      <c r="F1668" s="44"/>
      <c r="G1668" s="26"/>
    </row>
    <row r="1669" spans="1:7">
      <c r="A1669" s="27"/>
      <c r="B1669" s="61"/>
      <c r="C1669" s="27"/>
      <c r="D1669" s="61"/>
      <c r="E1669" s="27"/>
      <c r="F1669" s="67"/>
      <c r="G1669" s="26"/>
    </row>
    <row r="1670" ht="15.75" spans="1:7">
      <c r="A1670" s="29"/>
      <c r="B1670" s="42"/>
      <c r="C1670" s="29"/>
      <c r="D1670" s="45"/>
      <c r="E1670" s="29"/>
      <c r="F1670" s="46"/>
      <c r="G1670" s="26"/>
    </row>
    <row r="1671" spans="1:7">
      <c r="A1671" s="27"/>
      <c r="B1671" s="27"/>
      <c r="C1671" s="27"/>
      <c r="D1671" s="61"/>
      <c r="E1671" s="27"/>
      <c r="F1671" s="62"/>
      <c r="G1671" s="26"/>
    </row>
    <row r="1672" ht="15.75" spans="1:7">
      <c r="A1672" s="29"/>
      <c r="B1672" s="47"/>
      <c r="C1672" s="29"/>
      <c r="D1672" s="42"/>
      <c r="E1672" s="29"/>
      <c r="F1672" s="31"/>
      <c r="G1672" s="26"/>
    </row>
    <row r="1673" spans="1:7">
      <c r="A1673" s="27"/>
      <c r="B1673" s="63"/>
      <c r="C1673" s="27"/>
      <c r="D1673" s="27"/>
      <c r="E1673" s="27"/>
      <c r="F1673" s="28"/>
      <c r="G1673" s="26"/>
    </row>
    <row r="1674" ht="15.75" spans="1:7">
      <c r="A1674" s="29"/>
      <c r="B1674" s="42"/>
      <c r="C1674" s="29"/>
      <c r="D1674" s="29"/>
      <c r="E1674" s="29"/>
      <c r="F1674" s="48"/>
      <c r="G1674" s="26"/>
    </row>
    <row r="1675" spans="1:7">
      <c r="A1675" s="27"/>
      <c r="B1675" s="27"/>
      <c r="C1675" s="27"/>
      <c r="D1675" s="27"/>
      <c r="E1675" s="27"/>
      <c r="F1675" s="28"/>
      <c r="G1675" s="26"/>
    </row>
    <row r="1676" ht="15.75" spans="1:7">
      <c r="A1676" s="29"/>
      <c r="B1676" s="42"/>
      <c r="C1676" s="29"/>
      <c r="D1676" s="29"/>
      <c r="E1676" s="42"/>
      <c r="F1676" s="31"/>
      <c r="G1676" s="26"/>
    </row>
    <row r="1677" spans="1:7">
      <c r="A1677" s="36"/>
      <c r="B1677" s="36"/>
      <c r="C1677" s="36"/>
      <c r="D1677" s="36"/>
      <c r="E1677" s="36"/>
      <c r="F1677" s="37"/>
      <c r="G1677" s="26"/>
    </row>
    <row r="1678" ht="15.75" spans="1:7">
      <c r="A1678" s="49"/>
      <c r="B1678" s="31"/>
      <c r="C1678" s="31"/>
      <c r="D1678" s="31"/>
      <c r="E1678" s="31"/>
      <c r="F1678" s="31"/>
      <c r="G1678" s="26"/>
    </row>
    <row r="1679" spans="1:7">
      <c r="A1679" s="37"/>
      <c r="B1679" s="37"/>
      <c r="C1679" s="37"/>
      <c r="D1679" s="37"/>
      <c r="E1679" s="37"/>
      <c r="F1679" s="37"/>
      <c r="G1679" s="26"/>
    </row>
    <row r="1680" ht="25.5" customHeight="1" spans="1:7">
      <c r="A1680" s="29"/>
      <c r="B1680" s="42"/>
      <c r="C1680" s="29"/>
      <c r="D1680" s="39"/>
      <c r="E1680" s="29"/>
      <c r="F1680" s="31"/>
      <c r="G1680" s="26"/>
    </row>
    <row r="1681" spans="1:7">
      <c r="A1681" s="50"/>
      <c r="B1681" s="51"/>
      <c r="C1681" s="50"/>
      <c r="D1681" s="51"/>
      <c r="E1681" s="50"/>
      <c r="F1681" s="52"/>
      <c r="G1681" s="26"/>
    </row>
    <row r="1682" ht="27" customHeight="1" spans="1:7">
      <c r="A1682" s="29"/>
      <c r="B1682" s="24"/>
      <c r="C1682" s="24"/>
      <c r="D1682" s="31"/>
      <c r="E1682" s="31"/>
      <c r="F1682" s="31"/>
      <c r="G1682" s="26"/>
    </row>
    <row r="1683" spans="1:7">
      <c r="A1683" s="27"/>
      <c r="B1683" s="28"/>
      <c r="C1683" s="28"/>
      <c r="D1683" s="28"/>
      <c r="E1683" s="28"/>
      <c r="F1683" s="28"/>
      <c r="G1683" s="26"/>
    </row>
    <row r="1684" ht="27" customHeight="1" spans="1:7">
      <c r="A1684" s="29"/>
      <c r="B1684" s="29"/>
      <c r="C1684" s="29"/>
      <c r="D1684" s="30"/>
      <c r="E1684" s="30"/>
      <c r="F1684" s="31"/>
      <c r="G1684" s="26"/>
    </row>
    <row r="1685" spans="1:7">
      <c r="A1685" s="27"/>
      <c r="B1685" s="27"/>
      <c r="C1685" s="27"/>
      <c r="D1685" s="28"/>
      <c r="E1685" s="28"/>
      <c r="F1685" s="28"/>
      <c r="G1685" s="26"/>
    </row>
    <row r="1686" ht="27" customHeight="1" spans="1:7">
      <c r="A1686" s="29"/>
      <c r="B1686" s="30"/>
      <c r="C1686" s="30"/>
      <c r="D1686" s="30"/>
      <c r="E1686" s="30"/>
      <c r="F1686" s="31"/>
      <c r="G1686" s="26"/>
    </row>
    <row r="1687" spans="1:7">
      <c r="A1687" s="27"/>
      <c r="B1687" s="28"/>
      <c r="C1687" s="28"/>
      <c r="D1687" s="28"/>
      <c r="E1687" s="28"/>
      <c r="F1687" s="28"/>
      <c r="G1687" s="26"/>
    </row>
    <row r="1688" ht="27" customHeight="1" spans="1:7">
      <c r="A1688" s="29"/>
      <c r="B1688" s="29"/>
      <c r="C1688" s="29"/>
      <c r="D1688" s="30"/>
      <c r="E1688" s="30"/>
      <c r="F1688" s="31"/>
      <c r="G1688" s="26"/>
    </row>
    <row r="1689" ht="15.75" customHeight="1" spans="1:7">
      <c r="A1689" s="27"/>
      <c r="B1689" s="27"/>
      <c r="C1689" s="27"/>
      <c r="D1689" s="28"/>
      <c r="E1689" s="28"/>
      <c r="F1689" s="28"/>
      <c r="G1689" s="26"/>
    </row>
    <row r="1690" ht="27" customHeight="1" spans="1:7">
      <c r="A1690" s="29"/>
      <c r="B1690" s="32"/>
      <c r="C1690" s="29"/>
      <c r="D1690" s="33"/>
      <c r="E1690" s="32"/>
      <c r="F1690" s="34"/>
      <c r="G1690" s="26"/>
    </row>
    <row r="1691" ht="15.75" customHeight="1" spans="1:7">
      <c r="A1691" s="29"/>
      <c r="B1691" s="32"/>
      <c r="C1691" s="35"/>
      <c r="D1691" s="33"/>
      <c r="E1691" s="32"/>
      <c r="F1691" s="34"/>
      <c r="G1691" s="26"/>
    </row>
    <row r="1692" spans="1:7">
      <c r="A1692" s="36"/>
      <c r="B1692" s="36"/>
      <c r="C1692" s="35"/>
      <c r="D1692" s="36"/>
      <c r="E1692" s="36"/>
      <c r="F1692" s="37"/>
      <c r="G1692" s="26"/>
    </row>
    <row r="1693" spans="1:7">
      <c r="A1693" s="29"/>
      <c r="B1693" s="38"/>
      <c r="C1693" s="29"/>
      <c r="D1693" s="39"/>
      <c r="E1693" s="29"/>
      <c r="F1693" s="40"/>
      <c r="G1693" s="26"/>
    </row>
    <row r="1694" spans="1:7">
      <c r="A1694" s="36"/>
      <c r="B1694" s="36"/>
      <c r="C1694" s="36"/>
      <c r="D1694" s="36"/>
      <c r="E1694" s="36"/>
      <c r="F1694" s="37"/>
      <c r="G1694" s="26"/>
    </row>
    <row r="1695" ht="15.75" spans="1:7">
      <c r="A1695" s="29"/>
      <c r="B1695" s="41"/>
      <c r="C1695" s="29"/>
      <c r="D1695" s="42"/>
      <c r="E1695" s="29"/>
      <c r="F1695" s="43"/>
      <c r="G1695" s="26"/>
    </row>
    <row r="1696" spans="1:7">
      <c r="A1696" s="27"/>
      <c r="B1696" s="61"/>
      <c r="C1696" s="27"/>
      <c r="D1696" s="27"/>
      <c r="E1696" s="27"/>
      <c r="F1696" s="66"/>
      <c r="G1696" s="26"/>
    </row>
    <row r="1697" spans="1:7">
      <c r="A1697" s="29"/>
      <c r="B1697" s="41"/>
      <c r="C1697" s="29"/>
      <c r="D1697" s="41"/>
      <c r="E1697" s="29"/>
      <c r="F1697" s="44"/>
      <c r="G1697" s="26"/>
    </row>
    <row r="1698" spans="1:7">
      <c r="A1698" s="27"/>
      <c r="B1698" s="61"/>
      <c r="C1698" s="27"/>
      <c r="D1698" s="61"/>
      <c r="E1698" s="27"/>
      <c r="F1698" s="67"/>
      <c r="G1698" s="26"/>
    </row>
    <row r="1699" ht="15.75" spans="1:7">
      <c r="A1699" s="29"/>
      <c r="B1699" s="42"/>
      <c r="C1699" s="29"/>
      <c r="D1699" s="45"/>
      <c r="E1699" s="29"/>
      <c r="F1699" s="46"/>
      <c r="G1699" s="26"/>
    </row>
    <row r="1700" spans="1:7">
      <c r="A1700" s="27"/>
      <c r="B1700" s="27"/>
      <c r="C1700" s="27"/>
      <c r="D1700" s="61"/>
      <c r="E1700" s="27"/>
      <c r="F1700" s="62"/>
      <c r="G1700" s="26"/>
    </row>
    <row r="1701" ht="15.75" spans="1:7">
      <c r="A1701" s="29"/>
      <c r="B1701" s="47"/>
      <c r="C1701" s="29"/>
      <c r="D1701" s="42"/>
      <c r="E1701" s="29"/>
      <c r="F1701" s="31"/>
      <c r="G1701" s="26"/>
    </row>
    <row r="1702" spans="1:7">
      <c r="A1702" s="27"/>
      <c r="B1702" s="63"/>
      <c r="C1702" s="27"/>
      <c r="D1702" s="27"/>
      <c r="E1702" s="27"/>
      <c r="F1702" s="28"/>
      <c r="G1702" s="26"/>
    </row>
    <row r="1703" ht="15.75" spans="1:7">
      <c r="A1703" s="29"/>
      <c r="B1703" s="42"/>
      <c r="C1703" s="29"/>
      <c r="D1703" s="29"/>
      <c r="E1703" s="29"/>
      <c r="F1703" s="48"/>
      <c r="G1703" s="26"/>
    </row>
    <row r="1704" spans="1:7">
      <c r="A1704" s="27"/>
      <c r="B1704" s="27"/>
      <c r="C1704" s="27"/>
      <c r="D1704" s="27"/>
      <c r="E1704" s="27"/>
      <c r="F1704" s="28"/>
      <c r="G1704" s="26"/>
    </row>
    <row r="1705" ht="15.75" spans="1:7">
      <c r="A1705" s="29"/>
      <c r="B1705" s="42"/>
      <c r="C1705" s="29"/>
      <c r="D1705" s="29"/>
      <c r="E1705" s="42"/>
      <c r="F1705" s="31"/>
      <c r="G1705" s="26"/>
    </row>
    <row r="1706" spans="1:7">
      <c r="A1706" s="36"/>
      <c r="B1706" s="36"/>
      <c r="C1706" s="36"/>
      <c r="D1706" s="36"/>
      <c r="E1706" s="36"/>
      <c r="F1706" s="37"/>
      <c r="G1706" s="26"/>
    </row>
    <row r="1707" ht="15.75" spans="1:7">
      <c r="A1707" s="49"/>
      <c r="B1707" s="31"/>
      <c r="C1707" s="31"/>
      <c r="D1707" s="31"/>
      <c r="E1707" s="31"/>
      <c r="F1707" s="31"/>
      <c r="G1707" s="26"/>
    </row>
    <row r="1708" spans="1:7">
      <c r="A1708" s="37"/>
      <c r="B1708" s="37"/>
      <c r="C1708" s="37"/>
      <c r="D1708" s="37"/>
      <c r="E1708" s="37"/>
      <c r="F1708" s="37"/>
      <c r="G1708" s="26"/>
    </row>
    <row r="1709" ht="15.75" customHeight="1" spans="1:7">
      <c r="A1709" s="29"/>
      <c r="B1709" s="42"/>
      <c r="C1709" s="29"/>
      <c r="D1709" s="39"/>
      <c r="E1709" s="29"/>
      <c r="F1709" s="31"/>
      <c r="G1709" s="26"/>
    </row>
    <row r="1710" spans="1:7">
      <c r="A1710" s="50"/>
      <c r="B1710" s="51"/>
      <c r="C1710" s="50"/>
      <c r="D1710" s="51"/>
      <c r="E1710" s="50"/>
      <c r="F1710" s="52"/>
      <c r="G1710" s="26"/>
    </row>
    <row r="1711" ht="25.5" customHeight="1" spans="1:7">
      <c r="A1711" s="29"/>
      <c r="B1711" s="24"/>
      <c r="C1711" s="24"/>
      <c r="D1711" s="31"/>
      <c r="E1711" s="31"/>
      <c r="F1711" s="31"/>
      <c r="G1711" s="26"/>
    </row>
    <row r="1712" spans="1:7">
      <c r="A1712" s="27"/>
      <c r="B1712" s="28"/>
      <c r="C1712" s="28"/>
      <c r="D1712" s="28"/>
      <c r="E1712" s="28"/>
      <c r="F1712" s="28"/>
      <c r="G1712" s="26"/>
    </row>
    <row r="1713" ht="27" customHeight="1" spans="1:7">
      <c r="A1713" s="29"/>
      <c r="B1713" s="29"/>
      <c r="C1713" s="29"/>
      <c r="D1713" s="30"/>
      <c r="E1713" s="30"/>
      <c r="F1713" s="31"/>
      <c r="G1713" s="26"/>
    </row>
    <row r="1714" spans="1:7">
      <c r="A1714" s="27"/>
      <c r="B1714" s="27"/>
      <c r="C1714" s="27"/>
      <c r="D1714" s="28"/>
      <c r="E1714" s="28"/>
      <c r="F1714" s="28"/>
      <c r="G1714" s="26"/>
    </row>
    <row r="1715" ht="27" customHeight="1" spans="1:7">
      <c r="A1715" s="29"/>
      <c r="B1715" s="30"/>
      <c r="C1715" s="30"/>
      <c r="D1715" s="30"/>
      <c r="E1715" s="30"/>
      <c r="F1715" s="31"/>
      <c r="G1715" s="26"/>
    </row>
    <row r="1716" spans="1:7">
      <c r="A1716" s="27"/>
      <c r="B1716" s="28"/>
      <c r="C1716" s="28"/>
      <c r="D1716" s="28"/>
      <c r="E1716" s="28"/>
      <c r="F1716" s="28"/>
      <c r="G1716" s="26"/>
    </row>
    <row r="1717" ht="27" customHeight="1" spans="1:7">
      <c r="A1717" s="29"/>
      <c r="B1717" s="29"/>
      <c r="C1717" s="29"/>
      <c r="D1717" s="30"/>
      <c r="E1717" s="30"/>
      <c r="F1717" s="31"/>
      <c r="G1717" s="26"/>
    </row>
    <row r="1718" ht="15.75" customHeight="1" spans="1:7">
      <c r="A1718" s="27"/>
      <c r="B1718" s="27"/>
      <c r="C1718" s="27"/>
      <c r="D1718" s="28"/>
      <c r="E1718" s="28"/>
      <c r="F1718" s="28"/>
      <c r="G1718" s="26"/>
    </row>
    <row r="1719" ht="27" customHeight="1" spans="1:7">
      <c r="A1719" s="29"/>
      <c r="B1719" s="32"/>
      <c r="C1719" s="29"/>
      <c r="D1719" s="33"/>
      <c r="E1719" s="32"/>
      <c r="F1719" s="34"/>
      <c r="G1719" s="26"/>
    </row>
    <row r="1720" ht="15.75" customHeight="1" spans="1:7">
      <c r="A1720" s="29"/>
      <c r="B1720" s="32"/>
      <c r="C1720" s="35"/>
      <c r="D1720" s="33"/>
      <c r="E1720" s="32"/>
      <c r="F1720" s="34"/>
      <c r="G1720" s="26"/>
    </row>
    <row r="1721" spans="1:7">
      <c r="A1721" s="36"/>
      <c r="B1721" s="36"/>
      <c r="C1721" s="35"/>
      <c r="D1721" s="36"/>
      <c r="E1721" s="36"/>
      <c r="F1721" s="37"/>
      <c r="G1721" s="26"/>
    </row>
    <row r="1722" spans="1:7">
      <c r="A1722" s="29"/>
      <c r="B1722" s="38"/>
      <c r="C1722" s="29"/>
      <c r="D1722" s="39"/>
      <c r="E1722" s="29"/>
      <c r="F1722" s="40"/>
      <c r="G1722" s="26"/>
    </row>
    <row r="1723" spans="1:7">
      <c r="A1723" s="36"/>
      <c r="B1723" s="36"/>
      <c r="C1723" s="36"/>
      <c r="D1723" s="36"/>
      <c r="E1723" s="36"/>
      <c r="F1723" s="37"/>
      <c r="G1723" s="26"/>
    </row>
    <row r="1724" ht="15.75" spans="1:7">
      <c r="A1724" s="29"/>
      <c r="B1724" s="41"/>
      <c r="C1724" s="29"/>
      <c r="D1724" s="42"/>
      <c r="E1724" s="29"/>
      <c r="F1724" s="43"/>
      <c r="G1724" s="26"/>
    </row>
    <row r="1725" spans="1:7">
      <c r="A1725" s="27"/>
      <c r="B1725" s="61"/>
      <c r="C1725" s="27"/>
      <c r="D1725" s="27"/>
      <c r="E1725" s="27"/>
      <c r="F1725" s="66"/>
      <c r="G1725" s="26"/>
    </row>
    <row r="1726" spans="1:7">
      <c r="A1726" s="29"/>
      <c r="B1726" s="41"/>
      <c r="C1726" s="29"/>
      <c r="D1726" s="41"/>
      <c r="E1726" s="29"/>
      <c r="F1726" s="44"/>
      <c r="G1726" s="26"/>
    </row>
    <row r="1727" spans="1:7">
      <c r="A1727" s="27"/>
      <c r="B1727" s="61"/>
      <c r="C1727" s="27"/>
      <c r="D1727" s="61"/>
      <c r="E1727" s="27"/>
      <c r="F1727" s="67"/>
      <c r="G1727" s="26"/>
    </row>
    <row r="1728" ht="15.75" spans="1:7">
      <c r="A1728" s="29"/>
      <c r="B1728" s="42"/>
      <c r="C1728" s="29"/>
      <c r="D1728" s="45"/>
      <c r="E1728" s="29"/>
      <c r="F1728" s="46"/>
      <c r="G1728" s="26"/>
    </row>
    <row r="1729" spans="1:7">
      <c r="A1729" s="27"/>
      <c r="B1729" s="27"/>
      <c r="C1729" s="27"/>
      <c r="D1729" s="61"/>
      <c r="E1729" s="27"/>
      <c r="F1729" s="62"/>
      <c r="G1729" s="26"/>
    </row>
    <row r="1730" ht="15.75" spans="1:7">
      <c r="A1730" s="29"/>
      <c r="B1730" s="47"/>
      <c r="C1730" s="29"/>
      <c r="D1730" s="42"/>
      <c r="E1730" s="29"/>
      <c r="F1730" s="31"/>
      <c r="G1730" s="26"/>
    </row>
    <row r="1731" spans="1:7">
      <c r="A1731" s="27"/>
      <c r="B1731" s="63"/>
      <c r="C1731" s="27"/>
      <c r="D1731" s="27"/>
      <c r="E1731" s="27"/>
      <c r="F1731" s="28"/>
      <c r="G1731" s="26"/>
    </row>
    <row r="1732" ht="15.75" spans="1:7">
      <c r="A1732" s="29"/>
      <c r="B1732" s="42"/>
      <c r="C1732" s="29"/>
      <c r="D1732" s="29"/>
      <c r="E1732" s="29"/>
      <c r="F1732" s="48"/>
      <c r="G1732" s="26"/>
    </row>
    <row r="1733" spans="1:7">
      <c r="A1733" s="27"/>
      <c r="B1733" s="27"/>
      <c r="C1733" s="27"/>
      <c r="D1733" s="27"/>
      <c r="E1733" s="27"/>
      <c r="F1733" s="28"/>
      <c r="G1733" s="26"/>
    </row>
    <row r="1734" ht="15.75" spans="1:7">
      <c r="A1734" s="29"/>
      <c r="B1734" s="42"/>
      <c r="C1734" s="29"/>
      <c r="D1734" s="29"/>
      <c r="E1734" s="42"/>
      <c r="F1734" s="31"/>
      <c r="G1734" s="26"/>
    </row>
    <row r="1735" spans="1:7">
      <c r="A1735" s="36"/>
      <c r="B1735" s="36"/>
      <c r="C1735" s="36"/>
      <c r="D1735" s="36"/>
      <c r="E1735" s="36"/>
      <c r="F1735" s="37"/>
      <c r="G1735" s="26"/>
    </row>
    <row r="1736" ht="15.75" spans="1:7">
      <c r="A1736" s="49"/>
      <c r="B1736" s="31"/>
      <c r="C1736" s="31"/>
      <c r="D1736" s="31"/>
      <c r="E1736" s="31"/>
      <c r="F1736" s="31"/>
      <c r="G1736" s="26"/>
    </row>
    <row r="1737" spans="1:7">
      <c r="A1737" s="37"/>
      <c r="B1737" s="37"/>
      <c r="C1737" s="37"/>
      <c r="D1737" s="37"/>
      <c r="E1737" s="37"/>
      <c r="F1737" s="37"/>
      <c r="G1737" s="26"/>
    </row>
    <row r="1738" ht="15.75" customHeight="1" spans="1:7">
      <c r="A1738" s="29"/>
      <c r="B1738" s="42"/>
      <c r="C1738" s="29"/>
      <c r="D1738" s="39"/>
      <c r="E1738" s="29"/>
      <c r="F1738" s="31"/>
      <c r="G1738" s="26"/>
    </row>
    <row r="1739" spans="1:7">
      <c r="A1739" s="50"/>
      <c r="B1739" s="51"/>
      <c r="C1739" s="50"/>
      <c r="D1739" s="51"/>
      <c r="E1739" s="50"/>
      <c r="F1739" s="52"/>
      <c r="G1739" s="26"/>
    </row>
    <row r="1740" ht="27" customHeight="1" spans="1:7">
      <c r="A1740" s="29"/>
      <c r="B1740" s="24"/>
      <c r="C1740" s="24"/>
      <c r="D1740" s="31"/>
      <c r="E1740" s="31"/>
      <c r="F1740" s="31"/>
      <c r="G1740" s="26"/>
    </row>
    <row r="1741" spans="1:7">
      <c r="A1741" s="27"/>
      <c r="B1741" s="28"/>
      <c r="C1741" s="28"/>
      <c r="D1741" s="28"/>
      <c r="E1741" s="28"/>
      <c r="F1741" s="28"/>
      <c r="G1741" s="26"/>
    </row>
    <row r="1742" ht="27" customHeight="1" spans="1:7">
      <c r="A1742" s="29"/>
      <c r="B1742" s="29"/>
      <c r="C1742" s="29"/>
      <c r="D1742" s="30"/>
      <c r="E1742" s="30"/>
      <c r="F1742" s="31"/>
      <c r="G1742" s="26"/>
    </row>
    <row r="1743" spans="1:7">
      <c r="A1743" s="27"/>
      <c r="B1743" s="27"/>
      <c r="C1743" s="27"/>
      <c r="D1743" s="28"/>
      <c r="E1743" s="28"/>
      <c r="F1743" s="28"/>
      <c r="G1743" s="26"/>
    </row>
    <row r="1744" ht="27" customHeight="1" spans="1:7">
      <c r="A1744" s="29"/>
      <c r="B1744" s="30"/>
      <c r="C1744" s="30"/>
      <c r="D1744" s="30"/>
      <c r="E1744" s="30"/>
      <c r="F1744" s="31"/>
      <c r="G1744" s="26"/>
    </row>
    <row r="1745" spans="1:7">
      <c r="A1745" s="27"/>
      <c r="B1745" s="28"/>
      <c r="C1745" s="28"/>
      <c r="D1745" s="28"/>
      <c r="E1745" s="28"/>
      <c r="F1745" s="28"/>
      <c r="G1745" s="26"/>
    </row>
    <row r="1746" ht="27" customHeight="1" spans="1:7">
      <c r="A1746" s="29"/>
      <c r="B1746" s="29"/>
      <c r="C1746" s="29"/>
      <c r="D1746" s="30"/>
      <c r="E1746" s="30"/>
      <c r="F1746" s="31"/>
      <c r="G1746" s="26"/>
    </row>
    <row r="1747" ht="15.75" customHeight="1" spans="1:7">
      <c r="A1747" s="27"/>
      <c r="B1747" s="27"/>
      <c r="C1747" s="27"/>
      <c r="D1747" s="28"/>
      <c r="E1747" s="28"/>
      <c r="F1747" s="28"/>
      <c r="G1747" s="26"/>
    </row>
    <row r="1748" ht="27" customHeight="1" spans="1:7">
      <c r="A1748" s="29"/>
      <c r="B1748" s="32"/>
      <c r="C1748" s="29"/>
      <c r="D1748" s="33"/>
      <c r="E1748" s="32"/>
      <c r="F1748" s="34"/>
      <c r="G1748" s="26"/>
    </row>
    <row r="1749" ht="15.75" customHeight="1" spans="1:7">
      <c r="A1749" s="29"/>
      <c r="B1749" s="32"/>
      <c r="C1749" s="35"/>
      <c r="D1749" s="33"/>
      <c r="E1749" s="32"/>
      <c r="F1749" s="34"/>
      <c r="G1749" s="26"/>
    </row>
    <row r="1750" spans="1:7">
      <c r="A1750" s="36"/>
      <c r="B1750" s="36"/>
      <c r="C1750" s="35"/>
      <c r="D1750" s="36"/>
      <c r="E1750" s="36"/>
      <c r="F1750" s="37"/>
      <c r="G1750" s="26"/>
    </row>
    <row r="1751" spans="1:7">
      <c r="A1751" s="29"/>
      <c r="B1751" s="38"/>
      <c r="C1751" s="29"/>
      <c r="D1751" s="39"/>
      <c r="E1751" s="29"/>
      <c r="F1751" s="40"/>
      <c r="G1751" s="26"/>
    </row>
    <row r="1752" spans="1:7">
      <c r="A1752" s="36"/>
      <c r="B1752" s="36"/>
      <c r="C1752" s="36"/>
      <c r="D1752" s="36"/>
      <c r="E1752" s="36"/>
      <c r="F1752" s="37"/>
      <c r="G1752" s="26"/>
    </row>
    <row r="1753" ht="15.75" spans="1:7">
      <c r="A1753" s="29"/>
      <c r="B1753" s="41"/>
      <c r="C1753" s="29"/>
      <c r="D1753" s="42"/>
      <c r="E1753" s="29"/>
      <c r="F1753" s="43"/>
      <c r="G1753" s="26"/>
    </row>
    <row r="1754" spans="1:7">
      <c r="A1754" s="27"/>
      <c r="B1754" s="61"/>
      <c r="C1754" s="27"/>
      <c r="D1754" s="27"/>
      <c r="E1754" s="27"/>
      <c r="F1754" s="66"/>
      <c r="G1754" s="26"/>
    </row>
    <row r="1755" spans="1:7">
      <c r="A1755" s="29"/>
      <c r="B1755" s="41"/>
      <c r="C1755" s="29"/>
      <c r="D1755" s="41"/>
      <c r="E1755" s="29"/>
      <c r="F1755" s="44"/>
      <c r="G1755" s="26"/>
    </row>
    <row r="1756" spans="1:7">
      <c r="A1756" s="27"/>
      <c r="B1756" s="61"/>
      <c r="C1756" s="27"/>
      <c r="D1756" s="61"/>
      <c r="E1756" s="27"/>
      <c r="F1756" s="67"/>
      <c r="G1756" s="26"/>
    </row>
    <row r="1757" ht="15.75" spans="1:7">
      <c r="A1757" s="29"/>
      <c r="B1757" s="42"/>
      <c r="C1757" s="29"/>
      <c r="D1757" s="45"/>
      <c r="E1757" s="29"/>
      <c r="F1757" s="46"/>
      <c r="G1757" s="26"/>
    </row>
    <row r="1758" spans="1:7">
      <c r="A1758" s="27"/>
      <c r="B1758" s="27"/>
      <c r="C1758" s="27"/>
      <c r="D1758" s="61"/>
      <c r="E1758" s="27"/>
      <c r="F1758" s="62"/>
      <c r="G1758" s="26"/>
    </row>
    <row r="1759" ht="15.75" spans="1:7">
      <c r="A1759" s="29"/>
      <c r="B1759" s="47"/>
      <c r="C1759" s="29"/>
      <c r="D1759" s="42"/>
      <c r="E1759" s="29"/>
      <c r="F1759" s="31"/>
      <c r="G1759" s="26"/>
    </row>
    <row r="1760" spans="1:7">
      <c r="A1760" s="27"/>
      <c r="B1760" s="63"/>
      <c r="C1760" s="27"/>
      <c r="D1760" s="27"/>
      <c r="E1760" s="27"/>
      <c r="F1760" s="28"/>
      <c r="G1760" s="26"/>
    </row>
    <row r="1761" ht="15.75" spans="1:7">
      <c r="A1761" s="29"/>
      <c r="B1761" s="42"/>
      <c r="C1761" s="29"/>
      <c r="D1761" s="29"/>
      <c r="E1761" s="29"/>
      <c r="F1761" s="48"/>
      <c r="G1761" s="26"/>
    </row>
    <row r="1762" spans="1:7">
      <c r="A1762" s="27"/>
      <c r="B1762" s="27"/>
      <c r="C1762" s="27"/>
      <c r="D1762" s="27"/>
      <c r="E1762" s="27"/>
      <c r="F1762" s="28"/>
      <c r="G1762" s="26"/>
    </row>
    <row r="1763" ht="15.75" spans="1:7">
      <c r="A1763" s="29"/>
      <c r="B1763" s="42"/>
      <c r="C1763" s="29"/>
      <c r="D1763" s="29"/>
      <c r="E1763" s="42"/>
      <c r="F1763" s="31"/>
      <c r="G1763" s="26"/>
    </row>
    <row r="1764" spans="1:7">
      <c r="A1764" s="36"/>
      <c r="B1764" s="36"/>
      <c r="C1764" s="36"/>
      <c r="D1764" s="36"/>
      <c r="E1764" s="36"/>
      <c r="F1764" s="37"/>
      <c r="G1764" s="26"/>
    </row>
    <row r="1765" ht="15.75" spans="1:7">
      <c r="A1765" s="49"/>
      <c r="B1765" s="31"/>
      <c r="C1765" s="31"/>
      <c r="D1765" s="31"/>
      <c r="E1765" s="31"/>
      <c r="F1765" s="31"/>
      <c r="G1765" s="26"/>
    </row>
    <row r="1766" spans="1:7">
      <c r="A1766" s="37"/>
      <c r="B1766" s="37"/>
      <c r="C1766" s="37"/>
      <c r="D1766" s="37"/>
      <c r="E1766" s="37"/>
      <c r="F1766" s="37"/>
      <c r="G1766" s="26"/>
    </row>
    <row r="1767" ht="25.5" customHeight="1" spans="1:7">
      <c r="A1767" s="29"/>
      <c r="B1767" s="42"/>
      <c r="C1767" s="29"/>
      <c r="D1767" s="39"/>
      <c r="E1767" s="29"/>
      <c r="F1767" s="31"/>
      <c r="G1767" s="26"/>
    </row>
    <row r="1768" spans="1:7">
      <c r="A1768" s="50"/>
      <c r="B1768" s="51"/>
      <c r="C1768" s="50"/>
      <c r="D1768" s="51"/>
      <c r="E1768" s="50"/>
      <c r="F1768" s="52"/>
      <c r="G1768" s="26"/>
    </row>
    <row r="1769" ht="27" customHeight="1" spans="1:7">
      <c r="A1769" s="29"/>
      <c r="B1769" s="24"/>
      <c r="C1769" s="24"/>
      <c r="D1769" s="31"/>
      <c r="E1769" s="31"/>
      <c r="F1769" s="31"/>
      <c r="G1769" s="26"/>
    </row>
    <row r="1770" spans="1:7">
      <c r="A1770" s="27"/>
      <c r="B1770" s="28"/>
      <c r="C1770" s="28"/>
      <c r="D1770" s="28"/>
      <c r="E1770" s="28"/>
      <c r="F1770" s="28"/>
      <c r="G1770" s="26"/>
    </row>
    <row r="1771" ht="27" customHeight="1" spans="1:7">
      <c r="A1771" s="29"/>
      <c r="B1771" s="29"/>
      <c r="C1771" s="29"/>
      <c r="D1771" s="30"/>
      <c r="E1771" s="30"/>
      <c r="F1771" s="31"/>
      <c r="G1771" s="26"/>
    </row>
    <row r="1772" spans="1:7">
      <c r="A1772" s="27"/>
      <c r="B1772" s="27"/>
      <c r="C1772" s="27"/>
      <c r="D1772" s="28"/>
      <c r="E1772" s="28"/>
      <c r="F1772" s="28"/>
      <c r="G1772" s="26"/>
    </row>
    <row r="1773" ht="27" customHeight="1" spans="1:7">
      <c r="A1773" s="29"/>
      <c r="B1773" s="30"/>
      <c r="C1773" s="30"/>
      <c r="D1773" s="30"/>
      <c r="E1773" s="31"/>
      <c r="F1773" s="31"/>
      <c r="G1773" s="26"/>
    </row>
    <row r="1774" spans="1:7">
      <c r="A1774" s="27"/>
      <c r="B1774" s="28"/>
      <c r="C1774" s="28"/>
      <c r="D1774" s="28"/>
      <c r="E1774" s="28"/>
      <c r="F1774" s="28"/>
      <c r="G1774" s="26"/>
    </row>
    <row r="1775" ht="27" customHeight="1" spans="1:7">
      <c r="A1775" s="29"/>
      <c r="B1775" s="29"/>
      <c r="C1775" s="29"/>
      <c r="D1775" s="30"/>
      <c r="E1775" s="30"/>
      <c r="F1775" s="31"/>
      <c r="G1775" s="26"/>
    </row>
    <row r="1776" ht="15.75" customHeight="1" spans="1:7">
      <c r="A1776" s="27"/>
      <c r="B1776" s="27"/>
      <c r="C1776" s="27"/>
      <c r="D1776" s="28"/>
      <c r="E1776" s="28"/>
      <c r="F1776" s="28"/>
      <c r="G1776" s="26"/>
    </row>
    <row r="1777" ht="27" customHeight="1" spans="1:7">
      <c r="A1777" s="29"/>
      <c r="B1777" s="32"/>
      <c r="C1777" s="29"/>
      <c r="D1777" s="33"/>
      <c r="E1777" s="32"/>
      <c r="F1777" s="34"/>
      <c r="G1777" s="26"/>
    </row>
    <row r="1778" ht="15.75" customHeight="1" spans="1:7">
      <c r="A1778" s="29"/>
      <c r="B1778" s="32"/>
      <c r="C1778" s="35"/>
      <c r="D1778" s="33"/>
      <c r="E1778" s="32"/>
      <c r="F1778" s="34"/>
      <c r="G1778" s="26"/>
    </row>
    <row r="1779" spans="1:7">
      <c r="A1779" s="36"/>
      <c r="B1779" s="36"/>
      <c r="C1779" s="35"/>
      <c r="D1779" s="36"/>
      <c r="E1779" s="36"/>
      <c r="F1779" s="37"/>
      <c r="G1779" s="26"/>
    </row>
    <row r="1780" spans="1:7">
      <c r="A1780" s="29"/>
      <c r="B1780" s="38"/>
      <c r="C1780" s="29"/>
      <c r="D1780" s="39"/>
      <c r="E1780" s="29"/>
      <c r="F1780" s="40"/>
      <c r="G1780" s="26"/>
    </row>
    <row r="1781" spans="1:7">
      <c r="A1781" s="36"/>
      <c r="B1781" s="36"/>
      <c r="C1781" s="36"/>
      <c r="D1781" s="36"/>
      <c r="E1781" s="36"/>
      <c r="F1781" s="37"/>
      <c r="G1781" s="26"/>
    </row>
    <row r="1782" ht="15.75" spans="1:7">
      <c r="A1782" s="29"/>
      <c r="B1782" s="41"/>
      <c r="C1782" s="29"/>
      <c r="D1782" s="42"/>
      <c r="E1782" s="29"/>
      <c r="F1782" s="43"/>
      <c r="G1782" s="26"/>
    </row>
    <row r="1783" spans="1:7">
      <c r="A1783" s="27"/>
      <c r="B1783" s="61"/>
      <c r="C1783" s="27"/>
      <c r="D1783" s="27"/>
      <c r="E1783" s="27"/>
      <c r="F1783" s="66"/>
      <c r="G1783" s="26"/>
    </row>
    <row r="1784" spans="1:7">
      <c r="A1784" s="29"/>
      <c r="B1784" s="41"/>
      <c r="C1784" s="29"/>
      <c r="D1784" s="41"/>
      <c r="E1784" s="29"/>
      <c r="F1784" s="44"/>
      <c r="G1784" s="26"/>
    </row>
    <row r="1785" spans="1:7">
      <c r="A1785" s="27"/>
      <c r="B1785" s="61"/>
      <c r="C1785" s="27"/>
      <c r="D1785" s="61"/>
      <c r="E1785" s="27"/>
      <c r="F1785" s="67"/>
      <c r="G1785" s="26"/>
    </row>
    <row r="1786" ht="15.75" spans="1:7">
      <c r="A1786" s="29"/>
      <c r="B1786" s="42"/>
      <c r="C1786" s="29"/>
      <c r="D1786" s="45"/>
      <c r="E1786" s="29"/>
      <c r="F1786" s="46"/>
      <c r="G1786" s="26"/>
    </row>
    <row r="1787" spans="1:7">
      <c r="A1787" s="27"/>
      <c r="B1787" s="27"/>
      <c r="C1787" s="27"/>
      <c r="D1787" s="61"/>
      <c r="E1787" s="27"/>
      <c r="F1787" s="62"/>
      <c r="G1787" s="26"/>
    </row>
    <row r="1788" ht="15.75" spans="1:7">
      <c r="A1788" s="29"/>
      <c r="B1788" s="47"/>
      <c r="C1788" s="29"/>
      <c r="D1788" s="42"/>
      <c r="E1788" s="29"/>
      <c r="F1788" s="31"/>
      <c r="G1788" s="26"/>
    </row>
    <row r="1789" spans="1:7">
      <c r="A1789" s="27"/>
      <c r="B1789" s="63"/>
      <c r="C1789" s="27"/>
      <c r="D1789" s="27"/>
      <c r="E1789" s="27"/>
      <c r="F1789" s="28"/>
      <c r="G1789" s="26"/>
    </row>
    <row r="1790" ht="15.75" spans="1:7">
      <c r="A1790" s="29"/>
      <c r="B1790" s="42"/>
      <c r="C1790" s="29"/>
      <c r="D1790" s="29"/>
      <c r="E1790" s="29"/>
      <c r="F1790" s="48"/>
      <c r="G1790" s="26"/>
    </row>
    <row r="1791" spans="1:7">
      <c r="A1791" s="27"/>
      <c r="B1791" s="27"/>
      <c r="C1791" s="27"/>
      <c r="D1791" s="27"/>
      <c r="E1791" s="27"/>
      <c r="F1791" s="28"/>
      <c r="G1791" s="26"/>
    </row>
    <row r="1792" ht="15.75" spans="1:7">
      <c r="A1792" s="29"/>
      <c r="B1792" s="42"/>
      <c r="C1792" s="29"/>
      <c r="D1792" s="29"/>
      <c r="E1792" s="42"/>
      <c r="F1792" s="31"/>
      <c r="G1792" s="26"/>
    </row>
    <row r="1793" spans="1:7">
      <c r="A1793" s="36"/>
      <c r="B1793" s="36"/>
      <c r="C1793" s="36"/>
      <c r="D1793" s="36"/>
      <c r="E1793" s="36"/>
      <c r="F1793" s="37"/>
      <c r="G1793" s="26"/>
    </row>
    <row r="1794" ht="15.75" spans="1:7">
      <c r="A1794" s="49"/>
      <c r="B1794" s="31"/>
      <c r="C1794" s="31"/>
      <c r="D1794" s="31"/>
      <c r="E1794" s="31"/>
      <c r="F1794" s="31"/>
      <c r="G1794" s="26"/>
    </row>
    <row r="1795" spans="1:7">
      <c r="A1795" s="37"/>
      <c r="B1795" s="37"/>
      <c r="C1795" s="37"/>
      <c r="D1795" s="37"/>
      <c r="E1795" s="37"/>
      <c r="F1795" s="37"/>
      <c r="G1795" s="26"/>
    </row>
    <row r="1796" ht="15.75" customHeight="1" spans="1:7">
      <c r="A1796" s="29"/>
      <c r="B1796" s="42"/>
      <c r="C1796" s="29"/>
      <c r="D1796" s="39"/>
      <c r="E1796" s="29"/>
      <c r="F1796" s="31"/>
      <c r="G1796" s="26"/>
    </row>
    <row r="1797" spans="1:7">
      <c r="A1797" s="50"/>
      <c r="B1797" s="51"/>
      <c r="C1797" s="50"/>
      <c r="D1797" s="51"/>
      <c r="E1797" s="50"/>
      <c r="F1797" s="52"/>
      <c r="G1797" s="26"/>
    </row>
    <row r="1798" ht="27" customHeight="1" spans="1:7">
      <c r="A1798" s="29"/>
      <c r="B1798" s="24"/>
      <c r="C1798" s="24"/>
      <c r="D1798" s="31"/>
      <c r="E1798" s="31"/>
      <c r="F1798" s="31"/>
      <c r="G1798" s="26"/>
    </row>
    <row r="1799" spans="1:7">
      <c r="A1799" s="27"/>
      <c r="B1799" s="28"/>
      <c r="C1799" s="28"/>
      <c r="D1799" s="28"/>
      <c r="E1799" s="28"/>
      <c r="F1799" s="28"/>
      <c r="G1799" s="26"/>
    </row>
    <row r="1800" ht="27" customHeight="1" spans="1:7">
      <c r="A1800" s="29"/>
      <c r="B1800" s="29"/>
      <c r="C1800" s="29"/>
      <c r="D1800" s="30"/>
      <c r="E1800" s="30"/>
      <c r="F1800" s="31"/>
      <c r="G1800" s="26"/>
    </row>
    <row r="1801" spans="1:7">
      <c r="A1801" s="27"/>
      <c r="B1801" s="27"/>
      <c r="C1801" s="27"/>
      <c r="D1801" s="28"/>
      <c r="E1801" s="28"/>
      <c r="F1801" s="28"/>
      <c r="G1801" s="26"/>
    </row>
    <row r="1802" ht="27" customHeight="1" spans="1:7">
      <c r="A1802" s="29"/>
      <c r="B1802" s="30"/>
      <c r="C1802" s="30"/>
      <c r="D1802" s="30"/>
      <c r="E1802" s="31"/>
      <c r="F1802" s="31"/>
      <c r="G1802" s="26"/>
    </row>
    <row r="1803" spans="1:7">
      <c r="A1803" s="27"/>
      <c r="B1803" s="28"/>
      <c r="C1803" s="28"/>
      <c r="D1803" s="28"/>
      <c r="E1803" s="28"/>
      <c r="F1803" s="28"/>
      <c r="G1803" s="26"/>
    </row>
    <row r="1804" ht="27" customHeight="1" spans="1:7">
      <c r="A1804" s="29"/>
      <c r="B1804" s="29"/>
      <c r="C1804" s="29"/>
      <c r="D1804" s="30"/>
      <c r="E1804" s="30"/>
      <c r="F1804" s="31"/>
      <c r="G1804" s="26"/>
    </row>
    <row r="1805" ht="15.75" customHeight="1" spans="1:7">
      <c r="A1805" s="27"/>
      <c r="B1805" s="27"/>
      <c r="C1805" s="27"/>
      <c r="D1805" s="28"/>
      <c r="E1805" s="28"/>
      <c r="F1805" s="28"/>
      <c r="G1805" s="26"/>
    </row>
    <row r="1806" ht="27" customHeight="1" spans="1:7">
      <c r="A1806" s="29"/>
      <c r="B1806" s="32"/>
      <c r="C1806" s="29"/>
      <c r="D1806" s="33"/>
      <c r="E1806" s="32"/>
      <c r="F1806" s="34"/>
      <c r="G1806" s="26"/>
    </row>
    <row r="1807" ht="15.75" customHeight="1" spans="1:7">
      <c r="A1807" s="29"/>
      <c r="B1807" s="32"/>
      <c r="C1807" s="35"/>
      <c r="D1807" s="33"/>
      <c r="E1807" s="32"/>
      <c r="F1807" s="34"/>
      <c r="G1807" s="26"/>
    </row>
    <row r="1808" spans="1:7">
      <c r="A1808" s="36"/>
      <c r="B1808" s="36"/>
      <c r="C1808" s="35"/>
      <c r="D1808" s="36"/>
      <c r="E1808" s="36"/>
      <c r="F1808" s="37"/>
      <c r="G1808" s="26"/>
    </row>
    <row r="1809" spans="1:7">
      <c r="A1809" s="29"/>
      <c r="B1809" s="38"/>
      <c r="C1809" s="29"/>
      <c r="D1809" s="39"/>
      <c r="E1809" s="29"/>
      <c r="F1809" s="40"/>
      <c r="G1809" s="26"/>
    </row>
    <row r="1810" spans="1:7">
      <c r="A1810" s="36"/>
      <c r="B1810" s="36"/>
      <c r="C1810" s="36"/>
      <c r="D1810" s="36"/>
      <c r="E1810" s="36"/>
      <c r="F1810" s="37"/>
      <c r="G1810" s="26"/>
    </row>
    <row r="1811" ht="15.75" spans="1:7">
      <c r="A1811" s="29"/>
      <c r="B1811" s="41"/>
      <c r="C1811" s="29"/>
      <c r="D1811" s="42"/>
      <c r="E1811" s="29"/>
      <c r="F1811" s="43"/>
      <c r="G1811" s="26"/>
    </row>
    <row r="1812" spans="1:7">
      <c r="A1812" s="27"/>
      <c r="B1812" s="61"/>
      <c r="C1812" s="27"/>
      <c r="D1812" s="27"/>
      <c r="E1812" s="27"/>
      <c r="F1812" s="66"/>
      <c r="G1812" s="26"/>
    </row>
    <row r="1813" spans="1:7">
      <c r="A1813" s="29"/>
      <c r="B1813" s="41"/>
      <c r="C1813" s="29"/>
      <c r="D1813" s="41"/>
      <c r="E1813" s="29"/>
      <c r="F1813" s="44"/>
      <c r="G1813" s="26"/>
    </row>
    <row r="1814" spans="1:7">
      <c r="A1814" s="27"/>
      <c r="B1814" s="61"/>
      <c r="C1814" s="27"/>
      <c r="D1814" s="61"/>
      <c r="E1814" s="27"/>
      <c r="F1814" s="67"/>
      <c r="G1814" s="26"/>
    </row>
    <row r="1815" ht="15.75" spans="1:7">
      <c r="A1815" s="29"/>
      <c r="B1815" s="42"/>
      <c r="C1815" s="29"/>
      <c r="D1815" s="45"/>
      <c r="E1815" s="29"/>
      <c r="F1815" s="46"/>
      <c r="G1815" s="26"/>
    </row>
    <row r="1816" spans="1:7">
      <c r="A1816" s="27"/>
      <c r="B1816" s="27"/>
      <c r="C1816" s="27"/>
      <c r="D1816" s="61"/>
      <c r="E1816" s="27"/>
      <c r="F1816" s="62"/>
      <c r="G1816" s="26"/>
    </row>
    <row r="1817" ht="15.75" spans="1:7">
      <c r="A1817" s="29"/>
      <c r="B1817" s="47"/>
      <c r="C1817" s="29"/>
      <c r="D1817" s="42"/>
      <c r="E1817" s="29"/>
      <c r="F1817" s="31"/>
      <c r="G1817" s="26"/>
    </row>
    <row r="1818" spans="1:7">
      <c r="A1818" s="27"/>
      <c r="B1818" s="63"/>
      <c r="C1818" s="27"/>
      <c r="D1818" s="27"/>
      <c r="E1818" s="27"/>
      <c r="F1818" s="28"/>
      <c r="G1818" s="26"/>
    </row>
    <row r="1819" ht="15.75" spans="1:7">
      <c r="A1819" s="29"/>
      <c r="B1819" s="42"/>
      <c r="C1819" s="29"/>
      <c r="D1819" s="29"/>
      <c r="E1819" s="29"/>
      <c r="F1819" s="48"/>
      <c r="G1819" s="26"/>
    </row>
    <row r="1820" spans="1:7">
      <c r="A1820" s="27"/>
      <c r="B1820" s="27"/>
      <c r="C1820" s="27"/>
      <c r="D1820" s="27"/>
      <c r="E1820" s="27"/>
      <c r="F1820" s="28"/>
      <c r="G1820" s="26"/>
    </row>
    <row r="1821" ht="15.75" spans="1:7">
      <c r="A1821" s="29"/>
      <c r="B1821" s="42"/>
      <c r="C1821" s="29"/>
      <c r="D1821" s="29"/>
      <c r="E1821" s="42"/>
      <c r="F1821" s="31"/>
      <c r="G1821" s="26"/>
    </row>
    <row r="1822" spans="1:7">
      <c r="A1822" s="36"/>
      <c r="B1822" s="36"/>
      <c r="C1822" s="36"/>
      <c r="D1822" s="36"/>
      <c r="E1822" s="36"/>
      <c r="F1822" s="37"/>
      <c r="G1822" s="26"/>
    </row>
    <row r="1823" ht="15.75" spans="1:7">
      <c r="A1823" s="49"/>
      <c r="B1823" s="31"/>
      <c r="C1823" s="31"/>
      <c r="D1823" s="31"/>
      <c r="E1823" s="31"/>
      <c r="F1823" s="31"/>
      <c r="G1823" s="26"/>
    </row>
    <row r="1824" spans="1:7">
      <c r="A1824" s="37"/>
      <c r="B1824" s="37"/>
      <c r="C1824" s="37"/>
      <c r="D1824" s="37"/>
      <c r="E1824" s="37"/>
      <c r="F1824" s="37"/>
      <c r="G1824" s="26"/>
    </row>
    <row r="1825" ht="15.75" customHeight="1" spans="1:7">
      <c r="A1825" s="29"/>
      <c r="B1825" s="42"/>
      <c r="C1825" s="29"/>
      <c r="D1825" s="39"/>
      <c r="E1825" s="29"/>
      <c r="F1825" s="31"/>
      <c r="G1825" s="26"/>
    </row>
    <row r="1826" spans="1:7">
      <c r="A1826" s="50"/>
      <c r="B1826" s="51"/>
      <c r="C1826" s="50"/>
      <c r="D1826" s="51"/>
      <c r="E1826" s="50"/>
      <c r="F1826" s="52"/>
      <c r="G1826" s="26"/>
    </row>
    <row r="1827" ht="27" customHeight="1" spans="1:7">
      <c r="A1827" s="29"/>
      <c r="B1827" s="24"/>
      <c r="C1827" s="24"/>
      <c r="D1827" s="31"/>
      <c r="E1827" s="31"/>
      <c r="F1827" s="31"/>
      <c r="G1827" s="26"/>
    </row>
    <row r="1828" spans="1:7">
      <c r="A1828" s="27"/>
      <c r="B1828" s="28"/>
      <c r="C1828" s="28"/>
      <c r="D1828" s="28"/>
      <c r="E1828" s="28"/>
      <c r="F1828" s="28"/>
      <c r="G1828" s="26"/>
    </row>
    <row r="1829" ht="27" customHeight="1" spans="1:7">
      <c r="A1829" s="29"/>
      <c r="B1829" s="29"/>
      <c r="C1829" s="29"/>
      <c r="D1829" s="30"/>
      <c r="E1829" s="30"/>
      <c r="F1829" s="31"/>
      <c r="G1829" s="26"/>
    </row>
    <row r="1830" spans="1:7">
      <c r="A1830" s="27"/>
      <c r="B1830" s="27"/>
      <c r="C1830" s="27"/>
      <c r="D1830" s="28"/>
      <c r="E1830" s="28"/>
      <c r="F1830" s="28"/>
      <c r="G1830" s="26"/>
    </row>
    <row r="1831" ht="27" customHeight="1" spans="1:7">
      <c r="A1831" s="29"/>
      <c r="B1831" s="30"/>
      <c r="C1831" s="30"/>
      <c r="D1831" s="30"/>
      <c r="E1831" s="31"/>
      <c r="F1831" s="31"/>
      <c r="G1831" s="26"/>
    </row>
    <row r="1832" spans="1:7">
      <c r="A1832" s="27"/>
      <c r="B1832" s="28"/>
      <c r="C1832" s="28"/>
      <c r="D1832" s="28"/>
      <c r="E1832" s="28"/>
      <c r="F1832" s="28"/>
      <c r="G1832" s="26"/>
    </row>
    <row r="1833" ht="27" customHeight="1" spans="1:7">
      <c r="A1833" s="29"/>
      <c r="B1833" s="29"/>
      <c r="C1833" s="29"/>
      <c r="D1833" s="30"/>
      <c r="E1833" s="30"/>
      <c r="F1833" s="31"/>
      <c r="G1833" s="26"/>
    </row>
    <row r="1834" ht="15.75" customHeight="1" spans="1:7">
      <c r="A1834" s="27"/>
      <c r="B1834" s="27"/>
      <c r="C1834" s="27"/>
      <c r="D1834" s="28"/>
      <c r="E1834" s="28"/>
      <c r="F1834" s="28"/>
      <c r="G1834" s="26"/>
    </row>
    <row r="1835" ht="27" customHeight="1" spans="1:7">
      <c r="A1835" s="29"/>
      <c r="B1835" s="32"/>
      <c r="C1835" s="29"/>
      <c r="D1835" s="33"/>
      <c r="E1835" s="32"/>
      <c r="F1835" s="34"/>
      <c r="G1835" s="26"/>
    </row>
    <row r="1836" ht="15.75" customHeight="1" spans="1:7">
      <c r="A1836" s="29"/>
      <c r="B1836" s="32"/>
      <c r="C1836" s="35"/>
      <c r="D1836" s="33"/>
      <c r="E1836" s="32"/>
      <c r="F1836" s="34"/>
      <c r="G1836" s="26"/>
    </row>
    <row r="1837" spans="1:7">
      <c r="A1837" s="36"/>
      <c r="B1837" s="36"/>
      <c r="C1837" s="35"/>
      <c r="D1837" s="36"/>
      <c r="E1837" s="36"/>
      <c r="F1837" s="37"/>
      <c r="G1837" s="26"/>
    </row>
    <row r="1838" spans="1:7">
      <c r="A1838" s="29"/>
      <c r="B1838" s="38"/>
      <c r="C1838" s="29"/>
      <c r="D1838" s="39"/>
      <c r="E1838" s="29"/>
      <c r="F1838" s="40"/>
      <c r="G1838" s="26"/>
    </row>
    <row r="1839" spans="1:7">
      <c r="A1839" s="36"/>
      <c r="B1839" s="36"/>
      <c r="C1839" s="36"/>
      <c r="D1839" s="36"/>
      <c r="E1839" s="36"/>
      <c r="F1839" s="37"/>
      <c r="G1839" s="26"/>
    </row>
    <row r="1840" ht="15.75" spans="1:7">
      <c r="A1840" s="29"/>
      <c r="B1840" s="41"/>
      <c r="C1840" s="29"/>
      <c r="D1840" s="42"/>
      <c r="E1840" s="29"/>
      <c r="F1840" s="43"/>
      <c r="G1840" s="26"/>
    </row>
    <row r="1841" spans="1:7">
      <c r="A1841" s="27"/>
      <c r="B1841" s="61"/>
      <c r="C1841" s="27"/>
      <c r="D1841" s="27"/>
      <c r="E1841" s="27"/>
      <c r="F1841" s="66"/>
      <c r="G1841" s="26"/>
    </row>
    <row r="1842" spans="1:7">
      <c r="A1842" s="29"/>
      <c r="B1842" s="41"/>
      <c r="C1842" s="29"/>
      <c r="D1842" s="41"/>
      <c r="E1842" s="29"/>
      <c r="F1842" s="44"/>
      <c r="G1842" s="26"/>
    </row>
    <row r="1843" spans="1:7">
      <c r="A1843" s="27"/>
      <c r="B1843" s="61"/>
      <c r="C1843" s="27"/>
      <c r="D1843" s="61"/>
      <c r="E1843" s="27"/>
      <c r="F1843" s="67"/>
      <c r="G1843" s="26"/>
    </row>
    <row r="1844" ht="15.75" spans="1:7">
      <c r="A1844" s="29"/>
      <c r="B1844" s="42"/>
      <c r="C1844" s="29"/>
      <c r="D1844" s="45"/>
      <c r="E1844" s="29"/>
      <c r="F1844" s="46"/>
      <c r="G1844" s="26"/>
    </row>
    <row r="1845" spans="1:7">
      <c r="A1845" s="27"/>
      <c r="B1845" s="27"/>
      <c r="C1845" s="27"/>
      <c r="D1845" s="61"/>
      <c r="E1845" s="27"/>
      <c r="F1845" s="62"/>
      <c r="G1845" s="26"/>
    </row>
    <row r="1846" ht="15.75" spans="1:7">
      <c r="A1846" s="29"/>
      <c r="B1846" s="47"/>
      <c r="C1846" s="29"/>
      <c r="D1846" s="42"/>
      <c r="E1846" s="29"/>
      <c r="F1846" s="31"/>
      <c r="G1846" s="26"/>
    </row>
    <row r="1847" spans="1:7">
      <c r="A1847" s="27"/>
      <c r="B1847" s="63"/>
      <c r="C1847" s="27"/>
      <c r="D1847" s="27"/>
      <c r="E1847" s="27"/>
      <c r="F1847" s="28"/>
      <c r="G1847" s="26"/>
    </row>
    <row r="1848" ht="15.75" spans="1:7">
      <c r="A1848" s="29"/>
      <c r="B1848" s="42"/>
      <c r="C1848" s="29"/>
      <c r="D1848" s="29"/>
      <c r="E1848" s="29"/>
      <c r="F1848" s="48"/>
      <c r="G1848" s="26"/>
    </row>
    <row r="1849" spans="1:7">
      <c r="A1849" s="27"/>
      <c r="B1849" s="27"/>
      <c r="C1849" s="27"/>
      <c r="D1849" s="27"/>
      <c r="E1849" s="27"/>
      <c r="F1849" s="28"/>
      <c r="G1849" s="26"/>
    </row>
    <row r="1850" ht="15.75" spans="1:7">
      <c r="A1850" s="29"/>
      <c r="B1850" s="42"/>
      <c r="C1850" s="29"/>
      <c r="D1850" s="29"/>
      <c r="E1850" s="42"/>
      <c r="F1850" s="31"/>
      <c r="G1850" s="26"/>
    </row>
    <row r="1851" spans="1:7">
      <c r="A1851" s="36"/>
      <c r="B1851" s="36"/>
      <c r="C1851" s="36"/>
      <c r="D1851" s="36"/>
      <c r="E1851" s="36"/>
      <c r="F1851" s="37"/>
      <c r="G1851" s="26"/>
    </row>
    <row r="1852" ht="15.75" spans="1:7">
      <c r="A1852" s="49"/>
      <c r="B1852" s="31"/>
      <c r="C1852" s="31"/>
      <c r="D1852" s="31"/>
      <c r="E1852" s="31"/>
      <c r="F1852" s="31"/>
      <c r="G1852" s="26"/>
    </row>
    <row r="1853" spans="1:7">
      <c r="A1853" s="37"/>
      <c r="B1853" s="37"/>
      <c r="C1853" s="37"/>
      <c r="D1853" s="37"/>
      <c r="E1853" s="37"/>
      <c r="F1853" s="37"/>
      <c r="G1853" s="26"/>
    </row>
    <row r="1854" ht="15.75" customHeight="1" spans="1:7">
      <c r="A1854" s="29"/>
      <c r="B1854" s="42"/>
      <c r="C1854" s="29"/>
      <c r="D1854" s="39"/>
      <c r="E1854" s="29"/>
      <c r="F1854" s="31"/>
      <c r="G1854" s="26"/>
    </row>
    <row r="1855" spans="1:7">
      <c r="A1855" s="50"/>
      <c r="B1855" s="51"/>
      <c r="C1855" s="50"/>
      <c r="D1855" s="51"/>
      <c r="E1855" s="50"/>
      <c r="F1855" s="52"/>
      <c r="G1855" s="26"/>
    </row>
    <row r="1856" ht="27" customHeight="1" spans="1:7">
      <c r="A1856" s="29"/>
      <c r="B1856" s="24"/>
      <c r="C1856" s="24"/>
      <c r="D1856" s="31"/>
      <c r="E1856" s="31"/>
      <c r="F1856" s="31"/>
      <c r="G1856" s="26"/>
    </row>
    <row r="1857" spans="1:7">
      <c r="A1857" s="27"/>
      <c r="B1857" s="28"/>
      <c r="C1857" s="28"/>
      <c r="D1857" s="28"/>
      <c r="E1857" s="28"/>
      <c r="F1857" s="28"/>
      <c r="G1857" s="26"/>
    </row>
    <row r="1858" ht="27" customHeight="1" spans="1:7">
      <c r="A1858" s="29"/>
      <c r="B1858" s="29"/>
      <c r="C1858" s="29"/>
      <c r="D1858" s="30"/>
      <c r="E1858" s="30"/>
      <c r="F1858" s="31"/>
      <c r="G1858" s="26"/>
    </row>
    <row r="1859" spans="1:7">
      <c r="A1859" s="27"/>
      <c r="B1859" s="27"/>
      <c r="C1859" s="27"/>
      <c r="D1859" s="28"/>
      <c r="E1859" s="28"/>
      <c r="F1859" s="28"/>
      <c r="G1859" s="26"/>
    </row>
    <row r="1860" ht="27" customHeight="1" spans="1:7">
      <c r="A1860" s="29"/>
      <c r="B1860" s="30"/>
      <c r="C1860" s="30"/>
      <c r="D1860" s="30"/>
      <c r="E1860" s="31"/>
      <c r="F1860" s="31"/>
      <c r="G1860" s="26"/>
    </row>
    <row r="1861" spans="1:7">
      <c r="A1861" s="27"/>
      <c r="B1861" s="28"/>
      <c r="C1861" s="28"/>
      <c r="D1861" s="28"/>
      <c r="E1861" s="28"/>
      <c r="F1861" s="28"/>
      <c r="G1861" s="26"/>
    </row>
    <row r="1862" ht="27" customHeight="1" spans="1:7">
      <c r="A1862" s="29"/>
      <c r="B1862" s="29"/>
      <c r="C1862" s="29"/>
      <c r="D1862" s="30"/>
      <c r="E1862" s="30"/>
      <c r="F1862" s="31"/>
      <c r="G1862" s="26"/>
    </row>
    <row r="1863" ht="15.75" customHeight="1" spans="1:7">
      <c r="A1863" s="27"/>
      <c r="B1863" s="27"/>
      <c r="C1863" s="27"/>
      <c r="D1863" s="28"/>
      <c r="E1863" s="28"/>
      <c r="F1863" s="28"/>
      <c r="G1863" s="26"/>
    </row>
    <row r="1864" ht="27" customHeight="1" spans="1:7">
      <c r="A1864" s="29"/>
      <c r="B1864" s="32"/>
      <c r="C1864" s="29"/>
      <c r="D1864" s="33"/>
      <c r="E1864" s="32"/>
      <c r="F1864" s="34"/>
      <c r="G1864" s="26"/>
    </row>
    <row r="1865" ht="15.75" customHeight="1" spans="1:7">
      <c r="A1865" s="29"/>
      <c r="B1865" s="32"/>
      <c r="C1865" s="35"/>
      <c r="D1865" s="33"/>
      <c r="E1865" s="32"/>
      <c r="F1865" s="34"/>
      <c r="G1865" s="26"/>
    </row>
    <row r="1866" spans="1:7">
      <c r="A1866" s="36"/>
      <c r="B1866" s="36"/>
      <c r="C1866" s="35"/>
      <c r="D1866" s="36"/>
      <c r="E1866" s="36"/>
      <c r="F1866" s="37"/>
      <c r="G1866" s="26"/>
    </row>
    <row r="1867" spans="1:7">
      <c r="A1867" s="29"/>
      <c r="B1867" s="38"/>
      <c r="C1867" s="29"/>
      <c r="D1867" s="39"/>
      <c r="E1867" s="29"/>
      <c r="F1867" s="40"/>
      <c r="G1867" s="26"/>
    </row>
    <row r="1868" spans="1:7">
      <c r="A1868" s="36"/>
      <c r="B1868" s="36"/>
      <c r="C1868" s="36"/>
      <c r="D1868" s="36"/>
      <c r="E1868" s="36"/>
      <c r="F1868" s="37"/>
      <c r="G1868" s="26"/>
    </row>
    <row r="1869" ht="15.75" spans="1:7">
      <c r="A1869" s="29"/>
      <c r="B1869" s="41"/>
      <c r="C1869" s="29"/>
      <c r="D1869" s="42"/>
      <c r="E1869" s="29"/>
      <c r="F1869" s="43"/>
      <c r="G1869" s="26"/>
    </row>
    <row r="1870" spans="1:7">
      <c r="A1870" s="27"/>
      <c r="B1870" s="61"/>
      <c r="C1870" s="27"/>
      <c r="D1870" s="27"/>
      <c r="E1870" s="27"/>
      <c r="F1870" s="66"/>
      <c r="G1870" s="26"/>
    </row>
    <row r="1871" spans="1:7">
      <c r="A1871" s="29"/>
      <c r="B1871" s="41"/>
      <c r="C1871" s="29"/>
      <c r="D1871" s="41"/>
      <c r="E1871" s="29"/>
      <c r="F1871" s="44"/>
      <c r="G1871" s="26"/>
    </row>
    <row r="1872" spans="1:7">
      <c r="A1872" s="27"/>
      <c r="B1872" s="61"/>
      <c r="C1872" s="27"/>
      <c r="D1872" s="61"/>
      <c r="E1872" s="27"/>
      <c r="F1872" s="67"/>
      <c r="G1872" s="26"/>
    </row>
    <row r="1873" ht="15.75" spans="1:7">
      <c r="A1873" s="29"/>
      <c r="B1873" s="42"/>
      <c r="C1873" s="29"/>
      <c r="D1873" s="45"/>
      <c r="E1873" s="29"/>
      <c r="F1873" s="46"/>
      <c r="G1873" s="26"/>
    </row>
    <row r="1874" spans="1:7">
      <c r="A1874" s="27"/>
      <c r="B1874" s="27"/>
      <c r="C1874" s="27"/>
      <c r="D1874" s="61"/>
      <c r="E1874" s="27"/>
      <c r="F1874" s="62"/>
      <c r="G1874" s="26"/>
    </row>
    <row r="1875" ht="15.75" spans="1:7">
      <c r="A1875" s="29"/>
      <c r="B1875" s="47"/>
      <c r="C1875" s="29"/>
      <c r="D1875" s="42"/>
      <c r="E1875" s="29"/>
      <c r="F1875" s="31"/>
      <c r="G1875" s="26"/>
    </row>
    <row r="1876" spans="1:7">
      <c r="A1876" s="27"/>
      <c r="B1876" s="63"/>
      <c r="C1876" s="27"/>
      <c r="D1876" s="27"/>
      <c r="E1876" s="27"/>
      <c r="F1876" s="28"/>
      <c r="G1876" s="26"/>
    </row>
    <row r="1877" ht="15.75" spans="1:7">
      <c r="A1877" s="29"/>
      <c r="B1877" s="42"/>
      <c r="C1877" s="29"/>
      <c r="D1877" s="29"/>
      <c r="E1877" s="29"/>
      <c r="F1877" s="48"/>
      <c r="G1877" s="26"/>
    </row>
    <row r="1878" spans="1:7">
      <c r="A1878" s="27"/>
      <c r="B1878" s="27"/>
      <c r="C1878" s="27"/>
      <c r="D1878" s="27"/>
      <c r="E1878" s="27"/>
      <c r="F1878" s="28"/>
      <c r="G1878" s="26"/>
    </row>
    <row r="1879" ht="15.75" spans="1:7">
      <c r="A1879" s="29"/>
      <c r="B1879" s="42"/>
      <c r="C1879" s="29"/>
      <c r="D1879" s="29"/>
      <c r="E1879" s="42"/>
      <c r="F1879" s="31"/>
      <c r="G1879" s="26"/>
    </row>
    <row r="1880" spans="1:7">
      <c r="A1880" s="36"/>
      <c r="B1880" s="36"/>
      <c r="C1880" s="36"/>
      <c r="D1880" s="36"/>
      <c r="E1880" s="36"/>
      <c r="F1880" s="37"/>
      <c r="G1880" s="26"/>
    </row>
    <row r="1881" ht="15.75" spans="1:7">
      <c r="A1881" s="49"/>
      <c r="B1881" s="31"/>
      <c r="C1881" s="31"/>
      <c r="D1881" s="31"/>
      <c r="E1881" s="31"/>
      <c r="F1881" s="31"/>
      <c r="G1881" s="26"/>
    </row>
    <row r="1882" spans="1:7">
      <c r="A1882" s="37"/>
      <c r="B1882" s="37"/>
      <c r="C1882" s="37"/>
      <c r="D1882" s="37"/>
      <c r="E1882" s="37"/>
      <c r="F1882" s="37"/>
      <c r="G1882" s="26"/>
    </row>
    <row r="1883" ht="15.75" customHeight="1" spans="1:7">
      <c r="A1883" s="29"/>
      <c r="B1883" s="42"/>
      <c r="C1883" s="29"/>
      <c r="D1883" s="39"/>
      <c r="E1883" s="29"/>
      <c r="F1883" s="31"/>
      <c r="G1883" s="26"/>
    </row>
    <row r="1884" spans="1:7">
      <c r="A1884" s="50"/>
      <c r="B1884" s="51"/>
      <c r="C1884" s="50"/>
      <c r="D1884" s="51"/>
      <c r="E1884" s="50"/>
      <c r="F1884" s="52"/>
      <c r="G1884" s="26"/>
    </row>
    <row r="1885" ht="27" customHeight="1" spans="1:7">
      <c r="A1885" s="29"/>
      <c r="B1885" s="24"/>
      <c r="C1885" s="24"/>
      <c r="D1885" s="31"/>
      <c r="E1885" s="31"/>
      <c r="F1885" s="31"/>
      <c r="G1885" s="26"/>
    </row>
    <row r="1886" spans="1:7">
      <c r="A1886" s="27"/>
      <c r="B1886" s="28"/>
      <c r="C1886" s="28"/>
      <c r="D1886" s="28"/>
      <c r="E1886" s="28"/>
      <c r="F1886" s="28"/>
      <c r="G1886" s="26"/>
    </row>
    <row r="1887" ht="27" customHeight="1" spans="1:7">
      <c r="A1887" s="29"/>
      <c r="B1887" s="29"/>
      <c r="C1887" s="29"/>
      <c r="D1887" s="30"/>
      <c r="E1887" s="30"/>
      <c r="F1887" s="30"/>
      <c r="G1887" s="26"/>
    </row>
    <row r="1888" spans="1:7">
      <c r="A1888" s="27"/>
      <c r="B1888" s="27"/>
      <c r="C1888" s="27"/>
      <c r="D1888" s="28"/>
      <c r="E1888" s="28"/>
      <c r="F1888" s="28"/>
      <c r="G1888" s="26"/>
    </row>
    <row r="1889" ht="27" customHeight="1" spans="1:7">
      <c r="A1889" s="29"/>
      <c r="B1889" s="30"/>
      <c r="C1889" s="30"/>
      <c r="D1889" s="30"/>
      <c r="E1889" s="30"/>
      <c r="F1889" s="31"/>
      <c r="G1889" s="26"/>
    </row>
    <row r="1890" spans="1:7">
      <c r="A1890" s="27"/>
      <c r="B1890" s="28"/>
      <c r="C1890" s="28"/>
      <c r="D1890" s="28"/>
      <c r="E1890" s="28"/>
      <c r="F1890" s="28"/>
      <c r="G1890" s="26"/>
    </row>
    <row r="1891" ht="27" customHeight="1" spans="1:7">
      <c r="A1891" s="29"/>
      <c r="B1891" s="29"/>
      <c r="C1891" s="29"/>
      <c r="D1891" s="30"/>
      <c r="E1891" s="30"/>
      <c r="F1891" s="31"/>
      <c r="G1891" s="26"/>
    </row>
    <row r="1892" ht="15.75" customHeight="1" spans="1:7">
      <c r="A1892" s="27"/>
      <c r="B1892" s="27"/>
      <c r="C1892" s="27"/>
      <c r="D1892" s="28"/>
      <c r="E1892" s="28"/>
      <c r="F1892" s="28"/>
      <c r="G1892" s="26"/>
    </row>
    <row r="1893" ht="27" customHeight="1" spans="1:7">
      <c r="A1893" s="29"/>
      <c r="B1893" s="32"/>
      <c r="C1893" s="29"/>
      <c r="D1893" s="33"/>
      <c r="E1893" s="32"/>
      <c r="F1893" s="34"/>
      <c r="G1893" s="26"/>
    </row>
    <row r="1894" ht="15.75" customHeight="1" spans="1:7">
      <c r="A1894" s="29"/>
      <c r="B1894" s="32"/>
      <c r="C1894" s="35"/>
      <c r="D1894" s="33"/>
      <c r="E1894" s="32"/>
      <c r="F1894" s="34"/>
      <c r="G1894" s="26"/>
    </row>
    <row r="1895" spans="1:7">
      <c r="A1895" s="36"/>
      <c r="B1895" s="36"/>
      <c r="C1895" s="35"/>
      <c r="D1895" s="36"/>
      <c r="E1895" s="36"/>
      <c r="F1895" s="37"/>
      <c r="G1895" s="26"/>
    </row>
    <row r="1896" spans="1:7">
      <c r="A1896" s="29"/>
      <c r="B1896" s="38"/>
      <c r="C1896" s="29"/>
      <c r="D1896" s="39"/>
      <c r="E1896" s="29"/>
      <c r="F1896" s="40"/>
      <c r="G1896" s="26"/>
    </row>
    <row r="1897" spans="1:7">
      <c r="A1897" s="36"/>
      <c r="B1897" s="36"/>
      <c r="C1897" s="36"/>
      <c r="D1897" s="36"/>
      <c r="E1897" s="36"/>
      <c r="F1897" s="37"/>
      <c r="G1897" s="26"/>
    </row>
    <row r="1898" ht="27" customHeight="1" spans="1:7">
      <c r="A1898" s="29"/>
      <c r="B1898" s="41"/>
      <c r="C1898" s="29"/>
      <c r="D1898" s="42"/>
      <c r="E1898" s="29"/>
      <c r="F1898" s="43"/>
      <c r="G1898" s="26"/>
    </row>
    <row r="1899" ht="15.75" customHeight="1" spans="1:7">
      <c r="A1899" s="27"/>
      <c r="B1899" s="61"/>
      <c r="C1899" s="27"/>
      <c r="D1899" s="27"/>
      <c r="E1899" s="27"/>
      <c r="F1899" s="66"/>
      <c r="G1899" s="26"/>
    </row>
    <row r="1900" spans="1:7">
      <c r="A1900" s="29"/>
      <c r="B1900" s="41"/>
      <c r="C1900" s="29"/>
      <c r="D1900" s="41"/>
      <c r="E1900" s="29"/>
      <c r="F1900" s="44"/>
      <c r="G1900" s="26"/>
    </row>
    <row r="1901" spans="1:7">
      <c r="A1901" s="27"/>
      <c r="B1901" s="61"/>
      <c r="C1901" s="27"/>
      <c r="D1901" s="61"/>
      <c r="E1901" s="27"/>
      <c r="F1901" s="67"/>
      <c r="G1901" s="26"/>
    </row>
    <row r="1902" ht="15.75" spans="1:7">
      <c r="A1902" s="29"/>
      <c r="B1902" s="42"/>
      <c r="C1902" s="29"/>
      <c r="D1902" s="45"/>
      <c r="E1902" s="29"/>
      <c r="F1902" s="46"/>
      <c r="G1902" s="26"/>
    </row>
    <row r="1903" spans="1:7">
      <c r="A1903" s="27"/>
      <c r="B1903" s="27"/>
      <c r="C1903" s="27"/>
      <c r="D1903" s="61"/>
      <c r="E1903" s="27"/>
      <c r="F1903" s="62"/>
      <c r="G1903" s="26"/>
    </row>
    <row r="1904" ht="15.75" spans="1:7">
      <c r="A1904" s="29"/>
      <c r="B1904" s="47"/>
      <c r="C1904" s="29"/>
      <c r="D1904" s="42"/>
      <c r="E1904" s="29"/>
      <c r="F1904" s="31"/>
      <c r="G1904" s="26"/>
    </row>
    <row r="1905" spans="1:7">
      <c r="A1905" s="27"/>
      <c r="B1905" s="63"/>
      <c r="C1905" s="27"/>
      <c r="D1905" s="27"/>
      <c r="E1905" s="27"/>
      <c r="F1905" s="28"/>
      <c r="G1905" s="26"/>
    </row>
    <row r="1906" ht="15.75" spans="1:7">
      <c r="A1906" s="29"/>
      <c r="B1906" s="42"/>
      <c r="C1906" s="29"/>
      <c r="D1906" s="29"/>
      <c r="E1906" s="29"/>
      <c r="F1906" s="48"/>
      <c r="G1906" s="26"/>
    </row>
    <row r="1907" spans="1:7">
      <c r="A1907" s="27"/>
      <c r="B1907" s="27"/>
      <c r="C1907" s="27"/>
      <c r="D1907" s="27"/>
      <c r="E1907" s="27"/>
      <c r="F1907" s="28"/>
      <c r="G1907" s="26"/>
    </row>
    <row r="1908" ht="15.75" spans="1:7">
      <c r="A1908" s="29"/>
      <c r="B1908" s="42"/>
      <c r="C1908" s="29"/>
      <c r="D1908" s="29"/>
      <c r="E1908" s="42"/>
      <c r="F1908" s="31"/>
      <c r="G1908" s="26"/>
    </row>
    <row r="1909" spans="1:7">
      <c r="A1909" s="36"/>
      <c r="B1909" s="36"/>
      <c r="C1909" s="36"/>
      <c r="D1909" s="36"/>
      <c r="E1909" s="36"/>
      <c r="F1909" s="37"/>
      <c r="G1909" s="26"/>
    </row>
    <row r="1910" ht="15.75" spans="1:7">
      <c r="A1910" s="49"/>
      <c r="B1910" s="31"/>
      <c r="C1910" s="31"/>
      <c r="D1910" s="31"/>
      <c r="E1910" s="31"/>
      <c r="F1910" s="31"/>
      <c r="G1910" s="26"/>
    </row>
    <row r="1911" ht="25.5" customHeight="1" spans="1:7">
      <c r="A1911" s="37"/>
      <c r="B1911" s="37"/>
      <c r="C1911" s="37"/>
      <c r="D1911" s="37"/>
      <c r="E1911" s="37"/>
      <c r="F1911" s="37"/>
      <c r="G1911" s="26"/>
    </row>
    <row r="1912" ht="15.75" spans="1:7">
      <c r="A1912" s="29"/>
      <c r="B1912" s="42"/>
      <c r="C1912" s="29"/>
      <c r="D1912" s="39"/>
      <c r="E1912" s="29"/>
      <c r="F1912" s="31"/>
      <c r="G1912" s="26"/>
    </row>
    <row r="1913" ht="27" customHeight="1" spans="1:7">
      <c r="A1913" s="50"/>
      <c r="B1913" s="51"/>
      <c r="C1913" s="50"/>
      <c r="D1913" s="51"/>
      <c r="E1913" s="50"/>
      <c r="F1913" s="52"/>
      <c r="G1913" s="26"/>
    </row>
    <row r="1914" ht="25.5" customHeight="1" spans="1:7">
      <c r="A1914" s="29"/>
      <c r="B1914" s="24"/>
      <c r="C1914" s="24"/>
      <c r="D1914" s="31"/>
      <c r="E1914" s="31"/>
      <c r="F1914" s="31"/>
      <c r="G1914" s="26"/>
    </row>
    <row r="1915" ht="27" customHeight="1" spans="1:7">
      <c r="A1915" s="27"/>
      <c r="B1915" s="28"/>
      <c r="C1915" s="28"/>
      <c r="D1915" s="28"/>
      <c r="E1915" s="28"/>
      <c r="F1915" s="28"/>
      <c r="G1915" s="26"/>
    </row>
    <row r="1916" ht="27" customHeight="1" spans="1:7">
      <c r="A1916" s="29"/>
      <c r="B1916" s="29"/>
      <c r="C1916" s="29"/>
      <c r="D1916" s="30"/>
      <c r="E1916" s="30"/>
      <c r="F1916" s="31"/>
      <c r="G1916" s="26"/>
    </row>
    <row r="1917" ht="15.75" customHeight="1" spans="1:7">
      <c r="A1917" s="27"/>
      <c r="B1917" s="27"/>
      <c r="C1917" s="27"/>
      <c r="D1917" s="28"/>
      <c r="E1917" s="28"/>
      <c r="F1917" s="28"/>
      <c r="G1917" s="26"/>
    </row>
    <row r="1918" ht="27" customHeight="1" spans="1:7">
      <c r="A1918" s="29"/>
      <c r="B1918" s="30"/>
      <c r="C1918" s="30"/>
      <c r="D1918" s="30"/>
      <c r="E1918" s="30"/>
      <c r="F1918" s="31"/>
      <c r="G1918" s="26"/>
    </row>
    <row r="1919" ht="27" customHeight="1" spans="1:7">
      <c r="A1919" s="27"/>
      <c r="B1919" s="28"/>
      <c r="C1919" s="28"/>
      <c r="D1919" s="28"/>
      <c r="E1919" s="28"/>
      <c r="F1919" s="28"/>
      <c r="G1919" s="26"/>
    </row>
    <row r="1920" ht="27" customHeight="1" spans="1:7">
      <c r="A1920" s="29"/>
      <c r="B1920" s="29"/>
      <c r="C1920" s="29"/>
      <c r="D1920" s="30"/>
      <c r="E1920" s="30"/>
      <c r="F1920" s="31"/>
      <c r="G1920" s="26"/>
    </row>
    <row r="1921" spans="1:7">
      <c r="A1921" s="27"/>
      <c r="B1921" s="27"/>
      <c r="C1921" s="27"/>
      <c r="D1921" s="28"/>
      <c r="E1921" s="28"/>
      <c r="F1921" s="28"/>
      <c r="G1921" s="26"/>
    </row>
    <row r="1922" ht="27" customHeight="1" spans="1:7">
      <c r="A1922" s="29"/>
      <c r="B1922" s="32"/>
      <c r="C1922" s="29"/>
      <c r="D1922" s="33"/>
      <c r="E1922" s="32"/>
      <c r="F1922" s="34"/>
      <c r="G1922" s="26"/>
    </row>
    <row r="1923" ht="15.75" customHeight="1" spans="1:7">
      <c r="A1923" s="29"/>
      <c r="B1923" s="32"/>
      <c r="C1923" s="35"/>
      <c r="D1923" s="33"/>
      <c r="E1923" s="32"/>
      <c r="F1923" s="34"/>
      <c r="G1923" s="26"/>
    </row>
    <row r="1924" spans="1:7">
      <c r="A1924" s="36"/>
      <c r="B1924" s="36"/>
      <c r="C1924" s="35"/>
      <c r="D1924" s="36"/>
      <c r="E1924" s="36"/>
      <c r="F1924" s="37"/>
      <c r="G1924" s="26"/>
    </row>
    <row r="1925" spans="1:7">
      <c r="A1925" s="29"/>
      <c r="B1925" s="38"/>
      <c r="C1925" s="29"/>
      <c r="D1925" s="39"/>
      <c r="E1925" s="29"/>
      <c r="F1925" s="40"/>
      <c r="G1925" s="26"/>
    </row>
    <row r="1926" spans="1:7">
      <c r="A1926" s="36"/>
      <c r="B1926" s="36"/>
      <c r="C1926" s="36"/>
      <c r="D1926" s="36"/>
      <c r="E1926" s="36"/>
      <c r="F1926" s="37"/>
      <c r="G1926" s="26"/>
    </row>
    <row r="1927" ht="15.75" spans="1:7">
      <c r="A1927" s="29"/>
      <c r="B1927" s="41"/>
      <c r="C1927" s="29"/>
      <c r="D1927" s="42"/>
      <c r="E1927" s="29"/>
      <c r="F1927" s="43"/>
      <c r="G1927" s="26"/>
    </row>
    <row r="1928" spans="1:7">
      <c r="A1928" s="27"/>
      <c r="B1928" s="61"/>
      <c r="C1928" s="27"/>
      <c r="D1928" s="27"/>
      <c r="E1928" s="27"/>
      <c r="F1928" s="66"/>
      <c r="G1928" s="26"/>
    </row>
    <row r="1929" spans="1:7">
      <c r="A1929" s="29"/>
      <c r="B1929" s="41"/>
      <c r="C1929" s="29"/>
      <c r="D1929" s="41"/>
      <c r="E1929" s="29"/>
      <c r="F1929" s="44"/>
      <c r="G1929" s="26"/>
    </row>
    <row r="1930" spans="1:7">
      <c r="A1930" s="27"/>
      <c r="B1930" s="61"/>
      <c r="C1930" s="27"/>
      <c r="D1930" s="61"/>
      <c r="E1930" s="27"/>
      <c r="F1930" s="67"/>
      <c r="G1930" s="26"/>
    </row>
    <row r="1931" ht="15.75" spans="1:7">
      <c r="A1931" s="29"/>
      <c r="B1931" s="42"/>
      <c r="C1931" s="29"/>
      <c r="D1931" s="45"/>
      <c r="E1931" s="29"/>
      <c r="F1931" s="46"/>
      <c r="G1931" s="26"/>
    </row>
    <row r="1932" spans="1:7">
      <c r="A1932" s="27"/>
      <c r="B1932" s="27"/>
      <c r="C1932" s="27"/>
      <c r="D1932" s="61"/>
      <c r="E1932" s="27"/>
      <c r="F1932" s="62"/>
      <c r="G1932" s="26"/>
    </row>
    <row r="1933" ht="15.75" spans="1:7">
      <c r="A1933" s="29"/>
      <c r="B1933" s="47"/>
      <c r="C1933" s="29"/>
      <c r="D1933" s="42"/>
      <c r="E1933" s="29"/>
      <c r="F1933" s="31"/>
      <c r="G1933" s="26"/>
    </row>
    <row r="1934" spans="1:7">
      <c r="A1934" s="27"/>
      <c r="B1934" s="63"/>
      <c r="C1934" s="27"/>
      <c r="D1934" s="27"/>
      <c r="E1934" s="27"/>
      <c r="F1934" s="28"/>
      <c r="G1934" s="26"/>
    </row>
    <row r="1935" ht="15.75" spans="1:7">
      <c r="A1935" s="29"/>
      <c r="B1935" s="42"/>
      <c r="C1935" s="29"/>
      <c r="D1935" s="29"/>
      <c r="E1935" s="29"/>
      <c r="F1935" s="48"/>
      <c r="G1935" s="26"/>
    </row>
    <row r="1936" spans="1:7">
      <c r="A1936" s="27"/>
      <c r="B1936" s="27"/>
      <c r="C1936" s="27"/>
      <c r="D1936" s="27"/>
      <c r="E1936" s="27"/>
      <c r="F1936" s="28"/>
      <c r="G1936" s="26"/>
    </row>
    <row r="1937" ht="15.75" spans="1:7">
      <c r="A1937" s="29"/>
      <c r="B1937" s="42"/>
      <c r="C1937" s="29"/>
      <c r="D1937" s="29"/>
      <c r="E1937" s="42"/>
      <c r="F1937" s="31"/>
      <c r="G1937" s="26"/>
    </row>
    <row r="1938" spans="1:7">
      <c r="A1938" s="36"/>
      <c r="B1938" s="36"/>
      <c r="C1938" s="36"/>
      <c r="D1938" s="36"/>
      <c r="E1938" s="36"/>
      <c r="F1938" s="37"/>
      <c r="G1938" s="26"/>
    </row>
    <row r="1939" ht="15.75" spans="1:7">
      <c r="A1939" s="49"/>
      <c r="B1939" s="31"/>
      <c r="C1939" s="31"/>
      <c r="D1939" s="31"/>
      <c r="E1939" s="31"/>
      <c r="F1939" s="31"/>
      <c r="G1939" s="26"/>
    </row>
    <row r="1940" ht="25.5" customHeight="1" spans="1:7">
      <c r="A1940" s="37"/>
      <c r="B1940" s="37"/>
      <c r="C1940" s="37"/>
      <c r="D1940" s="37"/>
      <c r="E1940" s="37"/>
      <c r="F1940" s="37"/>
      <c r="G1940" s="26"/>
    </row>
    <row r="1941" ht="15.75" spans="1:7">
      <c r="A1941" s="29"/>
      <c r="B1941" s="42"/>
      <c r="C1941" s="29"/>
      <c r="D1941" s="39"/>
      <c r="E1941" s="29"/>
      <c r="F1941" s="31"/>
      <c r="G1941" s="26"/>
    </row>
    <row r="1942" ht="27" customHeight="1" spans="1:7">
      <c r="A1942" s="50"/>
      <c r="B1942" s="51"/>
      <c r="C1942" s="50"/>
      <c r="D1942" s="51"/>
      <c r="E1942" s="50"/>
      <c r="F1942" s="52"/>
      <c r="G1942" s="26"/>
    </row>
    <row r="1943" ht="25.5" customHeight="1" spans="1:7">
      <c r="A1943" s="29"/>
      <c r="B1943" s="24"/>
      <c r="C1943" s="24"/>
      <c r="D1943" s="31"/>
      <c r="E1943" s="31"/>
      <c r="F1943" s="31"/>
      <c r="G1943" s="26"/>
    </row>
    <row r="1944" ht="27" customHeight="1" spans="1:7">
      <c r="A1944" s="27"/>
      <c r="B1944" s="28"/>
      <c r="C1944" s="28"/>
      <c r="D1944" s="28"/>
      <c r="E1944" s="28"/>
      <c r="F1944" s="28"/>
      <c r="G1944" s="26"/>
    </row>
    <row r="1945" ht="27" customHeight="1" spans="1:7">
      <c r="A1945" s="29"/>
      <c r="B1945" s="29"/>
      <c r="C1945" s="29"/>
      <c r="D1945" s="30"/>
      <c r="E1945" s="30"/>
      <c r="F1945" s="31"/>
      <c r="G1945" s="26"/>
    </row>
    <row r="1946" ht="15.75" customHeight="1" spans="1:7">
      <c r="A1946" s="27"/>
      <c r="B1946" s="27"/>
      <c r="C1946" s="27"/>
      <c r="D1946" s="28"/>
      <c r="E1946" s="28"/>
      <c r="F1946" s="28"/>
      <c r="G1946" s="26"/>
    </row>
    <row r="1947" ht="27" customHeight="1" spans="1:7">
      <c r="A1947" s="29"/>
      <c r="B1947" s="30"/>
      <c r="C1947" s="30"/>
      <c r="D1947" s="30"/>
      <c r="E1947" s="30"/>
      <c r="F1947" s="31"/>
      <c r="G1947" s="26"/>
    </row>
    <row r="1948" ht="27" customHeight="1" spans="1:7">
      <c r="A1948" s="27"/>
      <c r="B1948" s="28"/>
      <c r="C1948" s="28"/>
      <c r="D1948" s="28"/>
      <c r="E1948" s="28"/>
      <c r="F1948" s="28"/>
      <c r="G1948" s="26"/>
    </row>
    <row r="1949" ht="27" customHeight="1" spans="1:7">
      <c r="A1949" s="29"/>
      <c r="B1949" s="29"/>
      <c r="C1949" s="29"/>
      <c r="D1949" s="30"/>
      <c r="E1949" s="30"/>
      <c r="F1949" s="31"/>
      <c r="G1949" s="26"/>
    </row>
    <row r="1950" spans="1:7">
      <c r="A1950" s="27"/>
      <c r="B1950" s="27"/>
      <c r="C1950" s="27"/>
      <c r="D1950" s="28"/>
      <c r="E1950" s="28"/>
      <c r="F1950" s="28"/>
      <c r="G1950" s="26"/>
    </row>
    <row r="1951" ht="27" customHeight="1" spans="1:7">
      <c r="A1951" s="29"/>
      <c r="B1951" s="32"/>
      <c r="C1951" s="29"/>
      <c r="D1951" s="33"/>
      <c r="E1951" s="32"/>
      <c r="F1951" s="34"/>
      <c r="G1951" s="26"/>
    </row>
    <row r="1952" ht="15.75" customHeight="1" spans="1:7">
      <c r="A1952" s="29"/>
      <c r="B1952" s="32"/>
      <c r="C1952" s="35"/>
      <c r="D1952" s="33"/>
      <c r="E1952" s="32"/>
      <c r="F1952" s="34"/>
      <c r="G1952" s="26"/>
    </row>
    <row r="1953" spans="1:7">
      <c r="A1953" s="36"/>
      <c r="B1953" s="36"/>
      <c r="C1953" s="35"/>
      <c r="D1953" s="36"/>
      <c r="E1953" s="36"/>
      <c r="F1953" s="37"/>
      <c r="G1953" s="26"/>
    </row>
    <row r="1954" spans="1:7">
      <c r="A1954" s="29"/>
      <c r="B1954" s="38"/>
      <c r="C1954" s="29"/>
      <c r="D1954" s="39"/>
      <c r="E1954" s="29"/>
      <c r="F1954" s="40"/>
      <c r="G1954" s="26"/>
    </row>
    <row r="1955" spans="1:7">
      <c r="A1955" s="36"/>
      <c r="B1955" s="36"/>
      <c r="C1955" s="36"/>
      <c r="D1955" s="36"/>
      <c r="E1955" s="36"/>
      <c r="F1955" s="37"/>
      <c r="G1955" s="26"/>
    </row>
    <row r="1956" ht="15.75" spans="1:7">
      <c r="A1956" s="29"/>
      <c r="B1956" s="41"/>
      <c r="C1956" s="29"/>
      <c r="D1956" s="42"/>
      <c r="E1956" s="29"/>
      <c r="F1956" s="43"/>
      <c r="G1956" s="26"/>
    </row>
    <row r="1957" spans="1:7">
      <c r="A1957" s="27"/>
      <c r="B1957" s="61"/>
      <c r="C1957" s="27"/>
      <c r="D1957" s="27"/>
      <c r="E1957" s="27"/>
      <c r="F1957" s="66"/>
      <c r="G1957" s="26"/>
    </row>
    <row r="1958" spans="1:7">
      <c r="A1958" s="29"/>
      <c r="B1958" s="41"/>
      <c r="C1958" s="29"/>
      <c r="D1958" s="41"/>
      <c r="E1958" s="29"/>
      <c r="F1958" s="44"/>
      <c r="G1958" s="26"/>
    </row>
    <row r="1959" spans="1:7">
      <c r="A1959" s="27"/>
      <c r="B1959" s="61"/>
      <c r="C1959" s="27"/>
      <c r="D1959" s="61"/>
      <c r="E1959" s="27"/>
      <c r="F1959" s="67"/>
      <c r="G1959" s="26"/>
    </row>
    <row r="1960" ht="15.75" spans="1:7">
      <c r="A1960" s="29"/>
      <c r="B1960" s="42"/>
      <c r="C1960" s="29"/>
      <c r="D1960" s="45"/>
      <c r="E1960" s="29"/>
      <c r="F1960" s="46"/>
      <c r="G1960" s="26"/>
    </row>
    <row r="1961" spans="1:7">
      <c r="A1961" s="27"/>
      <c r="B1961" s="27"/>
      <c r="C1961" s="27"/>
      <c r="D1961" s="61"/>
      <c r="E1961" s="27"/>
      <c r="F1961" s="62"/>
      <c r="G1961" s="26"/>
    </row>
    <row r="1962" ht="15.75" spans="1:7">
      <c r="A1962" s="29"/>
      <c r="B1962" s="47"/>
      <c r="C1962" s="29"/>
      <c r="D1962" s="42"/>
      <c r="E1962" s="29"/>
      <c r="F1962" s="31"/>
      <c r="G1962" s="26"/>
    </row>
    <row r="1963" spans="1:7">
      <c r="A1963" s="27"/>
      <c r="B1963" s="63"/>
      <c r="C1963" s="27"/>
      <c r="D1963" s="27"/>
      <c r="E1963" s="27"/>
      <c r="F1963" s="28"/>
      <c r="G1963" s="26"/>
    </row>
    <row r="1964" ht="15.75" spans="1:7">
      <c r="A1964" s="29"/>
      <c r="B1964" s="42"/>
      <c r="C1964" s="29"/>
      <c r="D1964" s="29"/>
      <c r="E1964" s="29"/>
      <c r="F1964" s="48"/>
      <c r="G1964" s="26"/>
    </row>
    <row r="1965" spans="1:7">
      <c r="A1965" s="27"/>
      <c r="B1965" s="27"/>
      <c r="C1965" s="27"/>
      <c r="D1965" s="27"/>
      <c r="E1965" s="27"/>
      <c r="F1965" s="28"/>
      <c r="G1965" s="26"/>
    </row>
    <row r="1966" ht="15.75" spans="1:7">
      <c r="A1966" s="29"/>
      <c r="B1966" s="42"/>
      <c r="C1966" s="29"/>
      <c r="D1966" s="29"/>
      <c r="E1966" s="42"/>
      <c r="F1966" s="31"/>
      <c r="G1966" s="26"/>
    </row>
    <row r="1967" spans="1:7">
      <c r="A1967" s="36"/>
      <c r="B1967" s="36"/>
      <c r="C1967" s="36"/>
      <c r="D1967" s="36"/>
      <c r="E1967" s="36"/>
      <c r="F1967" s="37"/>
      <c r="G1967" s="26"/>
    </row>
    <row r="1968" ht="15.75" spans="1:7">
      <c r="A1968" s="49"/>
      <c r="B1968" s="31"/>
      <c r="C1968" s="31"/>
      <c r="D1968" s="31"/>
      <c r="E1968" s="31"/>
      <c r="F1968" s="31"/>
      <c r="G1968" s="26"/>
    </row>
    <row r="1969" ht="15.75" customHeight="1" spans="1:7">
      <c r="A1969" s="37"/>
      <c r="B1969" s="37"/>
      <c r="C1969" s="37"/>
      <c r="D1969" s="37"/>
      <c r="E1969" s="37"/>
      <c r="F1969" s="37"/>
      <c r="G1969" s="26"/>
    </row>
    <row r="1970" ht="15.75" spans="1:7">
      <c r="A1970" s="29"/>
      <c r="B1970" s="42"/>
      <c r="C1970" s="29"/>
      <c r="D1970" s="39"/>
      <c r="E1970" s="29"/>
      <c r="F1970" s="31"/>
      <c r="G1970" s="26"/>
    </row>
    <row r="1971" ht="27" customHeight="1" spans="1:7">
      <c r="A1971" s="50"/>
      <c r="B1971" s="51"/>
      <c r="C1971" s="50"/>
      <c r="D1971" s="51"/>
      <c r="E1971" s="50"/>
      <c r="F1971" s="52"/>
      <c r="G1971" s="26"/>
    </row>
    <row r="1972" ht="15.75" customHeight="1" spans="1:7">
      <c r="A1972" s="29"/>
      <c r="B1972" s="24"/>
      <c r="C1972" s="24"/>
      <c r="D1972" s="31"/>
      <c r="E1972" s="31"/>
      <c r="F1972" s="31"/>
      <c r="G1972" s="26"/>
    </row>
    <row r="1973" ht="27" customHeight="1" spans="1:7">
      <c r="A1973" s="27"/>
      <c r="B1973" s="28"/>
      <c r="C1973" s="28"/>
      <c r="D1973" s="28"/>
      <c r="E1973" s="28"/>
      <c r="F1973" s="28"/>
      <c r="G1973" s="26"/>
    </row>
    <row r="1974" ht="27" customHeight="1" spans="1:7">
      <c r="A1974" s="29"/>
      <c r="B1974" s="29"/>
      <c r="C1974" s="29"/>
      <c r="D1974" s="30"/>
      <c r="E1974" s="30"/>
      <c r="F1974" s="30"/>
      <c r="G1974" s="26"/>
    </row>
    <row r="1975" ht="15.75" customHeight="1" spans="1:7">
      <c r="A1975" s="27"/>
      <c r="B1975" s="27"/>
      <c r="C1975" s="27"/>
      <c r="D1975" s="28"/>
      <c r="E1975" s="28"/>
      <c r="F1975" s="28"/>
      <c r="G1975" s="26"/>
    </row>
    <row r="1976" ht="27" customHeight="1" spans="1:7">
      <c r="A1976" s="29"/>
      <c r="B1976" s="30"/>
      <c r="C1976" s="30"/>
      <c r="D1976" s="30"/>
      <c r="E1976" s="31"/>
      <c r="F1976" s="31"/>
      <c r="G1976" s="26"/>
    </row>
    <row r="1977" ht="27" customHeight="1" spans="1:7">
      <c r="A1977" s="27"/>
      <c r="B1977" s="28"/>
      <c r="C1977" s="28"/>
      <c r="D1977" s="28"/>
      <c r="E1977" s="28"/>
      <c r="F1977" s="28"/>
      <c r="G1977" s="26"/>
    </row>
    <row r="1978" ht="15.75" customHeight="1" spans="1:7">
      <c r="A1978" s="29"/>
      <c r="B1978" s="29"/>
      <c r="C1978" s="29"/>
      <c r="D1978" s="30"/>
      <c r="E1978" s="30"/>
      <c r="F1978" s="31"/>
      <c r="G1978" s="26"/>
    </row>
    <row r="1979" spans="1:7">
      <c r="A1979" s="27"/>
      <c r="B1979" s="27"/>
      <c r="C1979" s="27"/>
      <c r="D1979" s="28"/>
      <c r="E1979" s="28"/>
      <c r="F1979" s="28"/>
      <c r="G1979" s="26"/>
    </row>
    <row r="1980" ht="27" customHeight="1" spans="1:7">
      <c r="A1980" s="29"/>
      <c r="B1980" s="32"/>
      <c r="C1980" s="29"/>
      <c r="D1980" s="33"/>
      <c r="E1980" s="32"/>
      <c r="F1980" s="34"/>
      <c r="G1980" s="26"/>
    </row>
    <row r="1981" ht="15.75" customHeight="1" spans="1:7">
      <c r="A1981" s="29"/>
      <c r="B1981" s="32"/>
      <c r="C1981" s="35"/>
      <c r="D1981" s="33"/>
      <c r="E1981" s="32"/>
      <c r="F1981" s="34"/>
      <c r="G1981" s="26"/>
    </row>
    <row r="1982" spans="1:7">
      <c r="A1982" s="36"/>
      <c r="B1982" s="36"/>
      <c r="C1982" s="35"/>
      <c r="D1982" s="36"/>
      <c r="E1982" s="36"/>
      <c r="F1982" s="37"/>
      <c r="G1982" s="26"/>
    </row>
    <row r="1983" spans="1:7">
      <c r="A1983" s="29"/>
      <c r="B1983" s="38"/>
      <c r="C1983" s="29"/>
      <c r="D1983" s="39"/>
      <c r="E1983" s="29"/>
      <c r="F1983" s="40"/>
      <c r="G1983" s="26"/>
    </row>
    <row r="1984" spans="1:7">
      <c r="A1984" s="36"/>
      <c r="B1984" s="36"/>
      <c r="C1984" s="36"/>
      <c r="D1984" s="36"/>
      <c r="E1984" s="36"/>
      <c r="F1984" s="37"/>
      <c r="G1984" s="26"/>
    </row>
    <row r="1985" ht="15.75" spans="1:7">
      <c r="A1985" s="29"/>
      <c r="B1985" s="41"/>
      <c r="C1985" s="29"/>
      <c r="D1985" s="42"/>
      <c r="E1985" s="29"/>
      <c r="F1985" s="43"/>
      <c r="G1985" s="26"/>
    </row>
    <row r="1986" spans="1:7">
      <c r="A1986" s="27"/>
      <c r="B1986" s="61"/>
      <c r="C1986" s="27"/>
      <c r="D1986" s="27"/>
      <c r="E1986" s="27"/>
      <c r="F1986" s="66"/>
      <c r="G1986" s="26"/>
    </row>
    <row r="1987" spans="1:7">
      <c r="A1987" s="29"/>
      <c r="B1987" s="41"/>
      <c r="C1987" s="29"/>
      <c r="D1987" s="41"/>
      <c r="E1987" s="29"/>
      <c r="F1987" s="44"/>
      <c r="G1987" s="26"/>
    </row>
    <row r="1988" spans="1:7">
      <c r="A1988" s="27"/>
      <c r="B1988" s="61"/>
      <c r="C1988" s="27"/>
      <c r="D1988" s="61"/>
      <c r="E1988" s="27"/>
      <c r="F1988" s="67"/>
      <c r="G1988" s="26"/>
    </row>
    <row r="1989" ht="15.75" spans="1:7">
      <c r="A1989" s="29"/>
      <c r="B1989" s="42"/>
      <c r="C1989" s="29"/>
      <c r="D1989" s="45"/>
      <c r="E1989" s="29"/>
      <c r="F1989" s="46"/>
      <c r="G1989" s="26"/>
    </row>
    <row r="1990" spans="1:7">
      <c r="A1990" s="27"/>
      <c r="B1990" s="27"/>
      <c r="C1990" s="27"/>
      <c r="D1990" s="61"/>
      <c r="E1990" s="27"/>
      <c r="F1990" s="62"/>
      <c r="G1990" s="26"/>
    </row>
    <row r="1991" ht="15.75" spans="1:7">
      <c r="A1991" s="29"/>
      <c r="B1991" s="47"/>
      <c r="C1991" s="29"/>
      <c r="D1991" s="42"/>
      <c r="E1991" s="29"/>
      <c r="F1991" s="31"/>
      <c r="G1991" s="26"/>
    </row>
    <row r="1992" spans="1:7">
      <c r="A1992" s="27"/>
      <c r="B1992" s="63"/>
      <c r="C1992" s="27"/>
      <c r="D1992" s="27"/>
      <c r="E1992" s="27"/>
      <c r="F1992" s="28"/>
      <c r="G1992" s="26"/>
    </row>
    <row r="1993" ht="15.75" spans="1:7">
      <c r="A1993" s="29"/>
      <c r="B1993" s="42"/>
      <c r="C1993" s="29"/>
      <c r="D1993" s="29"/>
      <c r="E1993" s="29"/>
      <c r="F1993" s="48"/>
      <c r="G1993" s="26"/>
    </row>
    <row r="1994" spans="1:7">
      <c r="A1994" s="27"/>
      <c r="B1994" s="27"/>
      <c r="C1994" s="27"/>
      <c r="D1994" s="27"/>
      <c r="E1994" s="27"/>
      <c r="F1994" s="28"/>
      <c r="G1994" s="26"/>
    </row>
    <row r="1995" ht="15.75" spans="1:7">
      <c r="A1995" s="29"/>
      <c r="B1995" s="42"/>
      <c r="C1995" s="29"/>
      <c r="D1995" s="29"/>
      <c r="E1995" s="42"/>
      <c r="F1995" s="31"/>
      <c r="G1995" s="26"/>
    </row>
    <row r="1996" spans="1:7">
      <c r="A1996" s="36"/>
      <c r="B1996" s="36"/>
      <c r="C1996" s="36"/>
      <c r="D1996" s="36"/>
      <c r="E1996" s="36"/>
      <c r="F1996" s="37"/>
      <c r="G1996" s="26"/>
    </row>
    <row r="1997" ht="15.75" spans="1:7">
      <c r="A1997" s="49"/>
      <c r="B1997" s="31"/>
      <c r="C1997" s="31"/>
      <c r="D1997" s="31"/>
      <c r="E1997" s="31"/>
      <c r="F1997" s="31"/>
      <c r="G1997" s="26"/>
    </row>
    <row r="1998" ht="25.5" customHeight="1" spans="1:7">
      <c r="A1998" s="37"/>
      <c r="B1998" s="37"/>
      <c r="C1998" s="37"/>
      <c r="D1998" s="37"/>
      <c r="E1998" s="37"/>
      <c r="F1998" s="37"/>
      <c r="G1998" s="26"/>
    </row>
    <row r="1999" ht="15.75" spans="1:7">
      <c r="A1999" s="29"/>
      <c r="B1999" s="42"/>
      <c r="C1999" s="29"/>
      <c r="D1999" s="39"/>
      <c r="E1999" s="29"/>
      <c r="F1999" s="31"/>
      <c r="G1999" s="26"/>
    </row>
    <row r="2000" ht="27" customHeight="1" spans="1:7">
      <c r="A2000" s="50"/>
      <c r="B2000" s="51"/>
      <c r="C2000" s="50"/>
      <c r="D2000" s="51"/>
      <c r="E2000" s="50"/>
      <c r="F2000" s="52"/>
      <c r="G2000" s="26"/>
    </row>
    <row r="2001" spans="1:7">
      <c r="A2001" s="68"/>
      <c r="B2001" s="68"/>
      <c r="C2001" s="68"/>
      <c r="D2001" s="69"/>
      <c r="E2001" s="69"/>
      <c r="F2001" s="69"/>
      <c r="G2001" s="26"/>
    </row>
    <row r="2002" ht="27" customHeight="1" spans="1:7">
      <c r="A2002" s="70"/>
      <c r="B2002" s="71"/>
      <c r="C2002" s="71"/>
      <c r="D2002" s="72"/>
      <c r="E2002" s="72"/>
      <c r="F2002" s="72"/>
      <c r="G2002" s="72"/>
    </row>
    <row r="2003" spans="1:7">
      <c r="A2003" s="73"/>
      <c r="B2003" s="74"/>
      <c r="C2003" s="74"/>
      <c r="D2003" s="74"/>
      <c r="E2003" s="74"/>
      <c r="F2003" s="74"/>
      <c r="G2003" s="74"/>
    </row>
    <row r="2004" ht="15.75" customHeight="1" spans="1:7">
      <c r="A2004" s="75"/>
      <c r="B2004" s="75"/>
      <c r="C2004" s="76"/>
      <c r="D2004" s="75"/>
      <c r="E2004" s="77"/>
      <c r="F2004" s="77"/>
      <c r="G2004" s="76"/>
    </row>
    <row r="2005" spans="1:7">
      <c r="A2005" s="73"/>
      <c r="B2005" s="73"/>
      <c r="C2005" s="73"/>
      <c r="D2005" s="73"/>
      <c r="E2005" s="74"/>
      <c r="F2005" s="74"/>
      <c r="G2005" s="74"/>
    </row>
    <row r="2006" ht="27" customHeight="1" spans="1:7">
      <c r="A2006" s="75"/>
      <c r="B2006" s="77"/>
      <c r="C2006" s="77"/>
      <c r="D2006" s="77"/>
      <c r="E2006" s="77"/>
      <c r="F2006" s="76"/>
      <c r="G2006" s="76"/>
    </row>
    <row r="2007" ht="15.75" customHeight="1" spans="1:7">
      <c r="A2007" s="73"/>
      <c r="B2007" s="74"/>
      <c r="C2007" s="74"/>
      <c r="D2007" s="74"/>
      <c r="E2007" s="74"/>
      <c r="F2007" s="74"/>
      <c r="G2007" s="74"/>
    </row>
    <row r="2008" ht="15.75" spans="1:7">
      <c r="A2008" s="75"/>
      <c r="B2008" s="75"/>
      <c r="C2008" s="75"/>
      <c r="D2008" s="77"/>
      <c r="E2008" s="76"/>
      <c r="F2008" s="76"/>
      <c r="G2008"/>
    </row>
    <row r="2009" spans="1:7">
      <c r="A2009" s="73"/>
      <c r="B2009" s="73"/>
      <c r="C2009" s="73"/>
      <c r="D2009" s="74"/>
      <c r="E2009" s="74"/>
      <c r="F2009" s="74"/>
      <c r="G2009"/>
    </row>
    <row r="2010" spans="1:7">
      <c r="A2010" s="75"/>
      <c r="B2010" s="75"/>
      <c r="C2010" s="75"/>
      <c r="D2010" s="78"/>
      <c r="E2010" s="75"/>
      <c r="F2010" s="77"/>
      <c r="G2010"/>
    </row>
    <row r="2011" spans="1:7">
      <c r="A2011" s="75"/>
      <c r="B2011" s="75"/>
      <c r="C2011" s="75"/>
      <c r="D2011" s="78"/>
      <c r="E2011" s="75"/>
      <c r="F2011" s="77"/>
      <c r="G2011"/>
    </row>
    <row r="2012" spans="1:7">
      <c r="A2012" s="79"/>
      <c r="B2012" s="79"/>
      <c r="C2012" s="75"/>
      <c r="D2012" s="79"/>
      <c r="E2012" s="79"/>
      <c r="F2012" s="80"/>
      <c r="G2012"/>
    </row>
    <row r="2013" spans="1:7">
      <c r="A2013" s="75"/>
      <c r="B2013" s="81"/>
      <c r="C2013" s="75"/>
      <c r="D2013" s="78"/>
      <c r="E2013" s="75"/>
      <c r="F2013" s="77"/>
      <c r="G2013"/>
    </row>
    <row r="2014" spans="1:7">
      <c r="A2014" s="79"/>
      <c r="B2014" s="79"/>
      <c r="C2014" s="79"/>
      <c r="D2014" s="79"/>
      <c r="E2014" s="79"/>
      <c r="F2014" s="80"/>
      <c r="G2014"/>
    </row>
    <row r="2015" ht="15.75" spans="1:7">
      <c r="A2015" s="75"/>
      <c r="B2015" s="82"/>
      <c r="C2015" s="75"/>
      <c r="D2015" s="83"/>
      <c r="E2015" s="75"/>
      <c r="F2015" s="84"/>
      <c r="G2015"/>
    </row>
    <row r="2016" spans="1:7">
      <c r="A2016" s="73"/>
      <c r="B2016" s="73"/>
      <c r="C2016" s="73"/>
      <c r="D2016" s="73"/>
      <c r="E2016" s="73"/>
      <c r="F2016" s="74"/>
      <c r="G2016"/>
    </row>
    <row r="2017" spans="1:7">
      <c r="A2017" s="75"/>
      <c r="B2017" s="82"/>
      <c r="C2017" s="75"/>
      <c r="D2017" s="82"/>
      <c r="E2017" s="75"/>
      <c r="F2017" s="85"/>
      <c r="G2017"/>
    </row>
    <row r="2018" spans="1:7">
      <c r="A2018" s="73"/>
      <c r="B2018" s="73"/>
      <c r="C2018" s="73"/>
      <c r="D2018" s="73"/>
      <c r="E2018" s="73"/>
      <c r="F2018" s="74"/>
      <c r="G2018"/>
    </row>
    <row r="2019" ht="15.75" spans="1:7">
      <c r="A2019" s="75"/>
      <c r="B2019" s="83"/>
      <c r="C2019" s="75"/>
      <c r="D2019" s="86"/>
      <c r="E2019" s="75"/>
      <c r="F2019" s="87"/>
      <c r="G2019"/>
    </row>
    <row r="2020" spans="1:7">
      <c r="A2020" s="73"/>
      <c r="B2020" s="73"/>
      <c r="C2020" s="73"/>
      <c r="D2020" s="73"/>
      <c r="E2020" s="73"/>
      <c r="F2020" s="74"/>
      <c r="G2020"/>
    </row>
    <row r="2021" ht="15.75" spans="1:7">
      <c r="A2021" s="75"/>
      <c r="B2021" s="88"/>
      <c r="C2021" s="75"/>
      <c r="D2021" s="83"/>
      <c r="E2021" s="75"/>
      <c r="F2021" s="76"/>
      <c r="G2021"/>
    </row>
    <row r="2022" spans="1:7">
      <c r="A2022" s="73"/>
      <c r="B2022" s="73"/>
      <c r="C2022" s="73"/>
      <c r="D2022" s="73"/>
      <c r="E2022" s="73"/>
      <c r="F2022" s="74"/>
      <c r="G2022"/>
    </row>
    <row r="2023" ht="15.75" spans="1:7">
      <c r="A2023" s="75"/>
      <c r="B2023" s="83"/>
      <c r="C2023" s="75"/>
      <c r="D2023" s="75"/>
      <c r="E2023" s="75"/>
      <c r="F2023" s="89"/>
      <c r="G2023"/>
    </row>
    <row r="2024" spans="1:7">
      <c r="A2024" s="73"/>
      <c r="B2024" s="73"/>
      <c r="C2024" s="73"/>
      <c r="D2024" s="73"/>
      <c r="E2024" s="73"/>
      <c r="F2024" s="74"/>
      <c r="G2024"/>
    </row>
    <row r="2025" ht="15.75" spans="1:7">
      <c r="A2025" s="75"/>
      <c r="B2025" s="83"/>
      <c r="C2025" s="75"/>
      <c r="D2025" s="75"/>
      <c r="E2025" s="83"/>
      <c r="F2025" s="76"/>
      <c r="G2025"/>
    </row>
    <row r="2026" spans="1:7">
      <c r="A2026" s="79"/>
      <c r="B2026" s="79"/>
      <c r="C2026" s="79"/>
      <c r="D2026" s="79"/>
      <c r="E2026" s="79"/>
      <c r="F2026" s="80"/>
      <c r="G2026"/>
    </row>
    <row r="2027" ht="25.5" customHeight="1" spans="1:7">
      <c r="A2027" s="90"/>
      <c r="B2027" s="76"/>
      <c r="C2027" s="76"/>
      <c r="D2027" s="76"/>
      <c r="E2027" s="76"/>
      <c r="F2027" s="76"/>
      <c r="G2027"/>
    </row>
    <row r="2028" spans="1:7">
      <c r="A2028" s="80"/>
      <c r="B2028" s="80"/>
      <c r="C2028" s="80"/>
      <c r="D2028" s="80"/>
      <c r="E2028" s="80"/>
      <c r="F2028" s="80"/>
      <c r="G2028"/>
    </row>
    <row r="2029" ht="27" customHeight="1" spans="1:7">
      <c r="A2029" s="75"/>
      <c r="B2029" s="83"/>
      <c r="C2029" s="76"/>
      <c r="D2029" s="75"/>
      <c r="E2029" s="78"/>
      <c r="F2029" s="75"/>
      <c r="G2029" s="76"/>
    </row>
    <row r="2030" spans="1:7">
      <c r="A2030" s="91"/>
      <c r="B2030" s="92"/>
      <c r="C2030" s="93"/>
      <c r="D2030" s="91"/>
      <c r="E2030" s="92"/>
      <c r="F2030" s="91"/>
      <c r="G2030" s="94"/>
    </row>
    <row r="2031" ht="27" customHeight="1" spans="1:7">
      <c r="A2031" s="70"/>
      <c r="B2031" s="71"/>
      <c r="C2031" s="71"/>
      <c r="D2031" s="72"/>
      <c r="E2031" s="72"/>
      <c r="F2031" s="72"/>
      <c r="G2031" s="26"/>
    </row>
    <row r="2032" spans="1:7">
      <c r="A2032" s="73"/>
      <c r="B2032" s="74"/>
      <c r="C2032" s="74"/>
      <c r="D2032" s="74"/>
      <c r="E2032" s="74"/>
      <c r="F2032" s="74"/>
      <c r="G2032" s="26"/>
    </row>
    <row r="2033" ht="15.75" customHeight="1" spans="1:7">
      <c r="A2033" s="75"/>
      <c r="B2033" s="75"/>
      <c r="C2033" s="75"/>
      <c r="D2033" s="77"/>
      <c r="E2033" s="77"/>
      <c r="F2033" s="76"/>
      <c r="G2033" s="26"/>
    </row>
    <row r="2034" spans="1:7">
      <c r="A2034" s="73"/>
      <c r="B2034" s="73"/>
      <c r="C2034" s="73"/>
      <c r="D2034" s="74"/>
      <c r="E2034" s="74"/>
      <c r="F2034" s="74"/>
      <c r="G2034" s="26"/>
    </row>
    <row r="2035" ht="27" customHeight="1" spans="1:7">
      <c r="A2035" s="75"/>
      <c r="B2035" s="77"/>
      <c r="C2035" s="77"/>
      <c r="D2035" s="77"/>
      <c r="E2035" s="76"/>
      <c r="F2035" s="76"/>
      <c r="G2035" s="26"/>
    </row>
    <row r="2036" ht="15.75" customHeight="1" spans="1:7">
      <c r="A2036" s="73"/>
      <c r="B2036" s="74"/>
      <c r="C2036" s="74"/>
      <c r="D2036" s="74"/>
      <c r="E2036" s="74"/>
      <c r="F2036" s="74"/>
      <c r="G2036" s="26"/>
    </row>
    <row r="2037" ht="15.75" spans="1:7">
      <c r="A2037" s="75"/>
      <c r="B2037" s="75"/>
      <c r="C2037" s="75"/>
      <c r="D2037" s="77"/>
      <c r="E2037" s="77"/>
      <c r="F2037" s="76"/>
      <c r="G2037" s="26"/>
    </row>
    <row r="2038" spans="1:7">
      <c r="A2038" s="73"/>
      <c r="B2038" s="73"/>
      <c r="C2038" s="73"/>
      <c r="D2038" s="74"/>
      <c r="E2038" s="74"/>
      <c r="F2038" s="74"/>
      <c r="G2038" s="26"/>
    </row>
    <row r="2039" spans="1:7">
      <c r="A2039" s="75"/>
      <c r="B2039" s="75"/>
      <c r="C2039" s="75"/>
      <c r="D2039" s="78"/>
      <c r="E2039" s="75"/>
      <c r="F2039" s="77"/>
      <c r="G2039" s="26"/>
    </row>
    <row r="2040" spans="1:7">
      <c r="A2040" s="75"/>
      <c r="B2040" s="75"/>
      <c r="C2040" s="75"/>
      <c r="D2040" s="78"/>
      <c r="E2040" s="75"/>
      <c r="F2040" s="77"/>
      <c r="G2040" s="26"/>
    </row>
    <row r="2041" spans="1:7">
      <c r="A2041" s="79"/>
      <c r="B2041" s="79"/>
      <c r="C2041" s="75"/>
      <c r="D2041" s="79"/>
      <c r="E2041" s="79"/>
      <c r="F2041" s="80"/>
      <c r="G2041" s="26"/>
    </row>
    <row r="2042" spans="1:7">
      <c r="A2042" s="75"/>
      <c r="B2042" s="81"/>
      <c r="C2042" s="75"/>
      <c r="D2042" s="78"/>
      <c r="E2042" s="75"/>
      <c r="F2042" s="77"/>
      <c r="G2042" s="26"/>
    </row>
    <row r="2043" spans="1:7">
      <c r="A2043" s="79"/>
      <c r="B2043" s="79"/>
      <c r="C2043" s="79"/>
      <c r="D2043" s="79"/>
      <c r="E2043" s="79"/>
      <c r="F2043" s="80"/>
      <c r="G2043" s="26"/>
    </row>
    <row r="2044" ht="15.75" spans="1:7">
      <c r="A2044" s="75"/>
      <c r="B2044" s="82"/>
      <c r="C2044" s="75"/>
      <c r="D2044" s="83"/>
      <c r="E2044" s="75"/>
      <c r="F2044" s="84"/>
      <c r="G2044" s="26"/>
    </row>
    <row r="2045" spans="1:7">
      <c r="A2045" s="73"/>
      <c r="B2045" s="73"/>
      <c r="C2045" s="73"/>
      <c r="D2045" s="73"/>
      <c r="E2045" s="73"/>
      <c r="F2045" s="74"/>
      <c r="G2045" s="26"/>
    </row>
    <row r="2046" spans="1:7">
      <c r="A2046" s="75"/>
      <c r="B2046" s="82"/>
      <c r="C2046" s="75"/>
      <c r="D2046" s="82"/>
      <c r="E2046" s="75"/>
      <c r="F2046" s="85"/>
      <c r="G2046" s="26"/>
    </row>
    <row r="2047" spans="1:7">
      <c r="A2047" s="73"/>
      <c r="B2047" s="73"/>
      <c r="C2047" s="73"/>
      <c r="D2047" s="73"/>
      <c r="E2047" s="73"/>
      <c r="F2047" s="74"/>
      <c r="G2047" s="26"/>
    </row>
    <row r="2048" ht="15.75" spans="1:7">
      <c r="A2048" s="75"/>
      <c r="B2048" s="83"/>
      <c r="C2048" s="75"/>
      <c r="D2048" s="86"/>
      <c r="E2048" s="75"/>
      <c r="F2048" s="87"/>
      <c r="G2048" s="26"/>
    </row>
    <row r="2049" spans="1:7">
      <c r="A2049" s="73"/>
      <c r="B2049" s="73"/>
      <c r="C2049" s="73"/>
      <c r="D2049" s="73"/>
      <c r="E2049" s="73"/>
      <c r="F2049" s="74"/>
      <c r="G2049" s="26"/>
    </row>
    <row r="2050" ht="15.75" spans="1:7">
      <c r="A2050" s="75"/>
      <c r="B2050" s="88"/>
      <c r="C2050" s="75"/>
      <c r="D2050" s="83"/>
      <c r="E2050" s="75"/>
      <c r="F2050" s="76"/>
      <c r="G2050" s="26"/>
    </row>
    <row r="2051" spans="1:7">
      <c r="A2051" s="73"/>
      <c r="B2051" s="73"/>
      <c r="C2051" s="73"/>
      <c r="D2051" s="73"/>
      <c r="E2051" s="73"/>
      <c r="F2051" s="74"/>
      <c r="G2051" s="26"/>
    </row>
    <row r="2052" ht="15.75" spans="1:7">
      <c r="A2052" s="75"/>
      <c r="B2052" s="83"/>
      <c r="C2052" s="75"/>
      <c r="D2052" s="75"/>
      <c r="E2052" s="75"/>
      <c r="F2052" s="89"/>
      <c r="G2052" s="26"/>
    </row>
    <row r="2053" spans="1:7">
      <c r="A2053" s="73"/>
      <c r="B2053" s="73"/>
      <c r="C2053" s="73"/>
      <c r="D2053" s="73"/>
      <c r="E2053" s="73"/>
      <c r="F2053" s="74"/>
      <c r="G2053" s="26"/>
    </row>
    <row r="2054" ht="15.75" spans="1:7">
      <c r="A2054" s="75"/>
      <c r="B2054" s="83"/>
      <c r="C2054" s="75"/>
      <c r="D2054" s="75"/>
      <c r="E2054" s="83"/>
      <c r="F2054" s="76"/>
      <c r="G2054" s="26"/>
    </row>
    <row r="2055" spans="1:7">
      <c r="A2055" s="79"/>
      <c r="B2055" s="79"/>
      <c r="C2055" s="79"/>
      <c r="D2055" s="79"/>
      <c r="E2055" s="79"/>
      <c r="F2055" s="80"/>
      <c r="G2055" s="26"/>
    </row>
    <row r="2056" ht="15.75" customHeight="1" spans="1:7">
      <c r="A2056" s="90"/>
      <c r="B2056" s="76"/>
      <c r="C2056" s="76"/>
      <c r="D2056" s="76"/>
      <c r="E2056" s="76"/>
      <c r="F2056" s="76"/>
      <c r="G2056" s="26"/>
    </row>
    <row r="2057" spans="1:7">
      <c r="A2057" s="80"/>
      <c r="B2057" s="80"/>
      <c r="C2057" s="80"/>
      <c r="D2057" s="80"/>
      <c r="E2057" s="80"/>
      <c r="F2057" s="80"/>
      <c r="G2057" s="26"/>
    </row>
    <row r="2058" ht="27" customHeight="1" spans="1:7">
      <c r="A2058" s="75"/>
      <c r="B2058" s="83"/>
      <c r="C2058" s="75"/>
      <c r="D2058" s="78"/>
      <c r="E2058" s="75"/>
      <c r="F2058" s="76"/>
      <c r="G2058" s="26"/>
    </row>
    <row r="2059" spans="1:7">
      <c r="A2059" s="91"/>
      <c r="B2059" s="92"/>
      <c r="C2059" s="91"/>
      <c r="D2059" s="92"/>
      <c r="E2059" s="91"/>
      <c r="F2059" s="94"/>
      <c r="G2059" s="26"/>
    </row>
    <row r="2060" ht="27" customHeight="1" spans="1:7">
      <c r="A2060" s="70"/>
      <c r="B2060" s="71"/>
      <c r="C2060" s="71"/>
      <c r="D2060" s="72"/>
      <c r="E2060" s="72"/>
      <c r="F2060" s="72"/>
      <c r="G2060" s="26"/>
    </row>
    <row r="2061" spans="1:7">
      <c r="A2061" s="73"/>
      <c r="B2061" s="74"/>
      <c r="C2061" s="74"/>
      <c r="D2061" s="74"/>
      <c r="E2061" s="74"/>
      <c r="F2061" s="74"/>
      <c r="G2061" s="26"/>
    </row>
    <row r="2062" ht="15.75" customHeight="1" spans="1:7">
      <c r="A2062" s="75"/>
      <c r="B2062" s="75"/>
      <c r="C2062" s="75"/>
      <c r="D2062" s="77"/>
      <c r="E2062" s="77"/>
      <c r="F2062" s="77"/>
      <c r="G2062" s="26"/>
    </row>
    <row r="2063" spans="1:7">
      <c r="A2063" s="73"/>
      <c r="B2063" s="73"/>
      <c r="C2063" s="73"/>
      <c r="D2063" s="74"/>
      <c r="E2063" s="74"/>
      <c r="F2063" s="74"/>
      <c r="G2063" s="26"/>
    </row>
    <row r="2064" ht="27" customHeight="1" spans="1:7">
      <c r="A2064" s="75"/>
      <c r="B2064" s="77"/>
      <c r="C2064" s="77"/>
      <c r="D2064" s="77"/>
      <c r="E2064" s="77"/>
      <c r="F2064" s="76"/>
      <c r="G2064" s="26"/>
    </row>
    <row r="2065" ht="15.75" customHeight="1" spans="1:7">
      <c r="A2065" s="73"/>
      <c r="B2065" s="74"/>
      <c r="C2065" s="74"/>
      <c r="D2065" s="74"/>
      <c r="E2065" s="74"/>
      <c r="F2065" s="74"/>
      <c r="G2065" s="26"/>
    </row>
    <row r="2066" ht="15.75" spans="1:7">
      <c r="A2066" s="75"/>
      <c r="B2066" s="75"/>
      <c r="C2066" s="75"/>
      <c r="D2066" s="77"/>
      <c r="E2066" s="77"/>
      <c r="F2066" s="76"/>
      <c r="G2066" s="26"/>
    </row>
    <row r="2067" spans="1:7">
      <c r="A2067" s="73"/>
      <c r="B2067" s="73"/>
      <c r="C2067" s="73"/>
      <c r="D2067" s="74"/>
      <c r="E2067" s="74"/>
      <c r="F2067" s="74"/>
      <c r="G2067" s="26"/>
    </row>
    <row r="2068" spans="1:7">
      <c r="A2068" s="75"/>
      <c r="B2068" s="75"/>
      <c r="C2068" s="75"/>
      <c r="D2068" s="78"/>
      <c r="E2068" s="75"/>
      <c r="F2068" s="77"/>
      <c r="G2068" s="26"/>
    </row>
    <row r="2069" spans="1:7">
      <c r="A2069" s="75"/>
      <c r="B2069" s="75"/>
      <c r="C2069" s="75"/>
      <c r="D2069" s="78"/>
      <c r="E2069" s="75"/>
      <c r="F2069" s="77"/>
      <c r="G2069" s="26"/>
    </row>
    <row r="2070" spans="1:7">
      <c r="A2070" s="79"/>
      <c r="B2070" s="79"/>
      <c r="C2070" s="75"/>
      <c r="D2070" s="79"/>
      <c r="E2070" s="79"/>
      <c r="F2070" s="80"/>
      <c r="G2070" s="26"/>
    </row>
    <row r="2071" spans="1:7">
      <c r="A2071" s="75"/>
      <c r="B2071" s="81"/>
      <c r="C2071" s="75"/>
      <c r="D2071" s="78"/>
      <c r="E2071" s="75"/>
      <c r="F2071" s="77"/>
      <c r="G2071" s="26"/>
    </row>
    <row r="2072" spans="1:7">
      <c r="A2072" s="79"/>
      <c r="B2072" s="79"/>
      <c r="C2072" s="79"/>
      <c r="D2072" s="79"/>
      <c r="E2072" s="79"/>
      <c r="F2072" s="80"/>
      <c r="G2072" s="26"/>
    </row>
    <row r="2073" ht="15.75" spans="1:7">
      <c r="A2073" s="75"/>
      <c r="B2073" s="82"/>
      <c r="C2073" s="75"/>
      <c r="D2073" s="83"/>
      <c r="E2073" s="75"/>
      <c r="F2073" s="84"/>
      <c r="G2073" s="26"/>
    </row>
    <row r="2074" spans="1:7">
      <c r="A2074" s="73"/>
      <c r="B2074" s="73"/>
      <c r="C2074" s="73"/>
      <c r="D2074" s="73"/>
      <c r="E2074" s="73"/>
      <c r="F2074" s="74"/>
      <c r="G2074" s="26"/>
    </row>
    <row r="2075" spans="1:7">
      <c r="A2075" s="75"/>
      <c r="B2075" s="82"/>
      <c r="C2075" s="75"/>
      <c r="D2075" s="82"/>
      <c r="E2075" s="75"/>
      <c r="F2075" s="85"/>
      <c r="G2075" s="26"/>
    </row>
    <row r="2076" spans="1:7">
      <c r="A2076" s="73"/>
      <c r="B2076" s="73"/>
      <c r="C2076" s="73"/>
      <c r="D2076" s="73"/>
      <c r="E2076" s="73"/>
      <c r="F2076" s="74"/>
      <c r="G2076" s="26"/>
    </row>
    <row r="2077" ht="15.75" spans="1:7">
      <c r="A2077" s="75"/>
      <c r="B2077" s="83"/>
      <c r="C2077" s="75"/>
      <c r="D2077" s="86"/>
      <c r="E2077" s="75"/>
      <c r="F2077" s="87"/>
      <c r="G2077" s="26"/>
    </row>
    <row r="2078" spans="1:7">
      <c r="A2078" s="73"/>
      <c r="B2078" s="73"/>
      <c r="C2078" s="73"/>
      <c r="D2078" s="73"/>
      <c r="E2078" s="73"/>
      <c r="F2078" s="74"/>
      <c r="G2078" s="26"/>
    </row>
    <row r="2079" ht="15.75" spans="1:7">
      <c r="A2079" s="75"/>
      <c r="B2079" s="88"/>
      <c r="C2079" s="75"/>
      <c r="D2079" s="83"/>
      <c r="E2079" s="75"/>
      <c r="F2079" s="76"/>
      <c r="G2079" s="26"/>
    </row>
    <row r="2080" spans="1:7">
      <c r="A2080" s="73"/>
      <c r="B2080" s="73"/>
      <c r="C2080" s="73"/>
      <c r="D2080" s="73"/>
      <c r="E2080" s="73"/>
      <c r="F2080" s="74"/>
      <c r="G2080" s="26"/>
    </row>
    <row r="2081" ht="15.75" spans="1:7">
      <c r="A2081" s="75"/>
      <c r="B2081" s="83"/>
      <c r="C2081" s="75"/>
      <c r="D2081" s="75"/>
      <c r="E2081" s="75"/>
      <c r="F2081" s="89"/>
      <c r="G2081" s="26"/>
    </row>
    <row r="2082" spans="1:7">
      <c r="A2082" s="73"/>
      <c r="B2082" s="73"/>
      <c r="C2082" s="73"/>
      <c r="D2082" s="73"/>
      <c r="E2082" s="73"/>
      <c r="F2082" s="74"/>
      <c r="G2082" s="26"/>
    </row>
    <row r="2083" ht="15.75" spans="1:7">
      <c r="A2083" s="75"/>
      <c r="B2083" s="83"/>
      <c r="C2083" s="75"/>
      <c r="D2083" s="75"/>
      <c r="E2083" s="83"/>
      <c r="F2083" s="76"/>
      <c r="G2083" s="26"/>
    </row>
    <row r="2084" spans="1:7">
      <c r="A2084" s="79"/>
      <c r="B2084" s="79"/>
      <c r="C2084" s="79"/>
      <c r="D2084" s="79"/>
      <c r="E2084" s="79"/>
      <c r="F2084" s="80"/>
      <c r="G2084" s="26"/>
    </row>
    <row r="2085" ht="15.75" customHeight="1" spans="1:7">
      <c r="A2085" s="90"/>
      <c r="B2085" s="76"/>
      <c r="C2085" s="76"/>
      <c r="D2085" s="76"/>
      <c r="E2085" s="76"/>
      <c r="F2085" s="76"/>
      <c r="G2085" s="26"/>
    </row>
    <row r="2086" spans="1:7">
      <c r="A2086" s="80"/>
      <c r="B2086" s="80"/>
      <c r="C2086" s="80"/>
      <c r="D2086" s="80"/>
      <c r="E2086" s="80"/>
      <c r="F2086" s="80"/>
      <c r="G2086" s="26"/>
    </row>
    <row r="2087" ht="27" customHeight="1" spans="1:7">
      <c r="A2087" s="75"/>
      <c r="B2087" s="83"/>
      <c r="C2087" s="75"/>
      <c r="D2087" s="78"/>
      <c r="E2087" s="75"/>
      <c r="F2087" s="76"/>
      <c r="G2087" s="26"/>
    </row>
    <row r="2088" spans="1:7">
      <c r="A2088" s="91"/>
      <c r="B2088" s="92"/>
      <c r="C2088" s="91"/>
      <c r="D2088" s="92"/>
      <c r="E2088" s="91"/>
      <c r="F2088" s="94"/>
      <c r="G2088" s="26"/>
    </row>
    <row r="2089" ht="27" customHeight="1" spans="1:7">
      <c r="A2089" s="70"/>
      <c r="B2089" s="71"/>
      <c r="C2089" s="71"/>
      <c r="D2089" s="72"/>
      <c r="E2089" s="72"/>
      <c r="F2089" s="72"/>
      <c r="G2089" s="26"/>
    </row>
    <row r="2090" spans="1:7">
      <c r="A2090" s="73"/>
      <c r="B2090" s="74"/>
      <c r="C2090" s="74"/>
      <c r="D2090" s="74"/>
      <c r="E2090" s="74"/>
      <c r="F2090" s="74"/>
      <c r="G2090" s="26"/>
    </row>
    <row r="2091" ht="15.75" customHeight="1" spans="1:7">
      <c r="A2091" s="75"/>
      <c r="B2091" s="75"/>
      <c r="C2091" s="75"/>
      <c r="D2091" s="77"/>
      <c r="E2091" s="77"/>
      <c r="F2091" s="76"/>
      <c r="G2091" s="26"/>
    </row>
    <row r="2092" spans="1:7">
      <c r="A2092" s="73"/>
      <c r="B2092" s="73"/>
      <c r="C2092" s="73"/>
      <c r="D2092" s="74"/>
      <c r="E2092" s="74"/>
      <c r="F2092" s="74"/>
      <c r="G2092" s="26"/>
    </row>
    <row r="2093" ht="27" customHeight="1" spans="1:7">
      <c r="A2093" s="75"/>
      <c r="B2093" s="77"/>
      <c r="C2093" s="77"/>
      <c r="D2093" s="77"/>
      <c r="E2093" s="76"/>
      <c r="F2093" s="76"/>
      <c r="G2093" s="26"/>
    </row>
    <row r="2094" ht="15.75" customHeight="1" spans="1:7">
      <c r="A2094" s="73"/>
      <c r="B2094" s="74"/>
      <c r="C2094" s="74"/>
      <c r="D2094" s="74"/>
      <c r="E2094" s="74"/>
      <c r="F2094" s="74"/>
      <c r="G2094" s="26"/>
    </row>
    <row r="2095" ht="15.75" spans="1:7">
      <c r="A2095" s="75"/>
      <c r="B2095" s="75"/>
      <c r="C2095" s="75"/>
      <c r="D2095" s="77"/>
      <c r="E2095" s="76"/>
      <c r="F2095" s="76"/>
      <c r="G2095" s="26"/>
    </row>
    <row r="2096" spans="1:7">
      <c r="A2096" s="73"/>
      <c r="B2096" s="73"/>
      <c r="C2096" s="73"/>
      <c r="D2096" s="74"/>
      <c r="E2096" s="74"/>
      <c r="F2096" s="74"/>
      <c r="G2096" s="26"/>
    </row>
    <row r="2097" spans="1:7">
      <c r="A2097" s="75"/>
      <c r="B2097" s="75"/>
      <c r="C2097" s="75"/>
      <c r="D2097" s="78"/>
      <c r="E2097" s="75"/>
      <c r="F2097" s="77"/>
      <c r="G2097" s="26"/>
    </row>
    <row r="2098" spans="1:7">
      <c r="A2098" s="75"/>
      <c r="B2098" s="75"/>
      <c r="C2098" s="75"/>
      <c r="D2098" s="78"/>
      <c r="E2098" s="75"/>
      <c r="F2098" s="77"/>
      <c r="G2098" s="26"/>
    </row>
    <row r="2099" spans="1:7">
      <c r="A2099" s="79"/>
      <c r="B2099" s="79"/>
      <c r="C2099" s="75"/>
      <c r="D2099" s="79"/>
      <c r="E2099" s="79"/>
      <c r="F2099" s="80"/>
      <c r="G2099" s="26"/>
    </row>
    <row r="2100" spans="1:7">
      <c r="A2100" s="75"/>
      <c r="B2100" s="81"/>
      <c r="C2100" s="75"/>
      <c r="D2100" s="78"/>
      <c r="E2100" s="75"/>
      <c r="F2100" s="77"/>
      <c r="G2100" s="26"/>
    </row>
    <row r="2101" spans="1:7">
      <c r="A2101" s="79"/>
      <c r="B2101" s="79"/>
      <c r="C2101" s="79"/>
      <c r="D2101" s="79"/>
      <c r="E2101" s="79"/>
      <c r="F2101" s="80"/>
      <c r="G2101" s="26"/>
    </row>
    <row r="2102" ht="15.75" spans="1:7">
      <c r="A2102" s="75"/>
      <c r="B2102" s="82"/>
      <c r="C2102" s="75"/>
      <c r="D2102" s="83"/>
      <c r="E2102" s="75"/>
      <c r="F2102" s="84"/>
      <c r="G2102" s="26"/>
    </row>
    <row r="2103" spans="1:7">
      <c r="A2103" s="73"/>
      <c r="B2103" s="73"/>
      <c r="C2103" s="73"/>
      <c r="D2103" s="73"/>
      <c r="E2103" s="73"/>
      <c r="F2103" s="74"/>
      <c r="G2103" s="26"/>
    </row>
    <row r="2104" spans="1:7">
      <c r="A2104" s="75"/>
      <c r="B2104" s="82"/>
      <c r="C2104" s="75"/>
      <c r="D2104" s="82"/>
      <c r="E2104" s="75"/>
      <c r="F2104" s="85"/>
      <c r="G2104" s="26"/>
    </row>
    <row r="2105" spans="1:7">
      <c r="A2105" s="73"/>
      <c r="B2105" s="73"/>
      <c r="C2105" s="73"/>
      <c r="D2105" s="73"/>
      <c r="E2105" s="73"/>
      <c r="F2105" s="74"/>
      <c r="G2105" s="26"/>
    </row>
    <row r="2106" ht="15.75" spans="1:7">
      <c r="A2106" s="75"/>
      <c r="B2106" s="83"/>
      <c r="C2106" s="75"/>
      <c r="D2106" s="86"/>
      <c r="E2106" s="75"/>
      <c r="F2106" s="87"/>
      <c r="G2106" s="26"/>
    </row>
    <row r="2107" spans="1:7">
      <c r="A2107" s="73"/>
      <c r="B2107" s="73"/>
      <c r="C2107" s="73"/>
      <c r="D2107" s="73"/>
      <c r="E2107" s="73"/>
      <c r="F2107" s="74"/>
      <c r="G2107" s="26"/>
    </row>
    <row r="2108" ht="15.75" spans="1:7">
      <c r="A2108" s="75"/>
      <c r="B2108" s="88"/>
      <c r="C2108" s="75"/>
      <c r="D2108" s="83"/>
      <c r="E2108" s="75"/>
      <c r="F2108" s="76"/>
      <c r="G2108" s="26"/>
    </row>
    <row r="2109" spans="1:7">
      <c r="A2109" s="73"/>
      <c r="B2109" s="73"/>
      <c r="C2109" s="73"/>
      <c r="D2109" s="73"/>
      <c r="E2109" s="73"/>
      <c r="F2109" s="74"/>
      <c r="G2109" s="26"/>
    </row>
    <row r="2110" ht="15.75" spans="1:7">
      <c r="A2110" s="75"/>
      <c r="B2110" s="83"/>
      <c r="C2110" s="75"/>
      <c r="D2110" s="75"/>
      <c r="E2110" s="75"/>
      <c r="F2110" s="89"/>
      <c r="G2110" s="26"/>
    </row>
    <row r="2111" spans="1:7">
      <c r="A2111" s="73"/>
      <c r="B2111" s="73"/>
      <c r="C2111" s="73"/>
      <c r="D2111" s="73"/>
      <c r="E2111" s="73"/>
      <c r="F2111" s="74"/>
      <c r="G2111" s="26"/>
    </row>
    <row r="2112" ht="15.75" spans="1:7">
      <c r="A2112" s="75"/>
      <c r="B2112" s="83"/>
      <c r="C2112" s="75"/>
      <c r="D2112" s="75"/>
      <c r="E2112" s="83"/>
      <c r="F2112" s="76"/>
      <c r="G2112" s="26"/>
    </row>
    <row r="2113" spans="1:7">
      <c r="A2113" s="79"/>
      <c r="B2113" s="79"/>
      <c r="C2113" s="79"/>
      <c r="D2113" s="79"/>
      <c r="E2113" s="79"/>
      <c r="F2113" s="80"/>
      <c r="G2113" s="26"/>
    </row>
    <row r="2114" ht="15.75" customHeight="1" spans="1:7">
      <c r="A2114" s="90"/>
      <c r="B2114" s="76"/>
      <c r="C2114" s="76"/>
      <c r="D2114" s="76"/>
      <c r="E2114" s="76"/>
      <c r="F2114" s="76"/>
      <c r="G2114" s="26"/>
    </row>
    <row r="2115" spans="1:7">
      <c r="A2115" s="80"/>
      <c r="B2115" s="80"/>
      <c r="C2115" s="80"/>
      <c r="D2115" s="80"/>
      <c r="E2115" s="80"/>
      <c r="F2115" s="80"/>
      <c r="G2115" s="26"/>
    </row>
    <row r="2116" ht="27" customHeight="1" spans="1:7">
      <c r="A2116" s="75"/>
      <c r="B2116" s="83"/>
      <c r="C2116" s="75"/>
      <c r="D2116" s="78"/>
      <c r="E2116" s="75"/>
      <c r="F2116" s="76"/>
      <c r="G2116" s="26"/>
    </row>
    <row r="2117" spans="1:7">
      <c r="A2117" s="91"/>
      <c r="B2117" s="92"/>
      <c r="C2117" s="91"/>
      <c r="D2117" s="92"/>
      <c r="E2117" s="91"/>
      <c r="F2117" s="94"/>
      <c r="G2117" s="26"/>
    </row>
    <row r="2118" ht="27" customHeight="1" spans="1:7">
      <c r="A2118" s="70"/>
      <c r="B2118" s="71"/>
      <c r="C2118" s="71"/>
      <c r="D2118" s="72"/>
      <c r="E2118" s="72"/>
      <c r="F2118" s="72"/>
      <c r="G2118" s="26"/>
    </row>
    <row r="2119" spans="1:7">
      <c r="A2119" s="73"/>
      <c r="B2119" s="74"/>
      <c r="C2119" s="74"/>
      <c r="D2119" s="74"/>
      <c r="E2119" s="74"/>
      <c r="F2119" s="74"/>
      <c r="G2119" s="26"/>
    </row>
    <row r="2120" ht="15.75" customHeight="1" spans="1:7">
      <c r="A2120" s="75"/>
      <c r="B2120" s="75"/>
      <c r="C2120" s="75"/>
      <c r="D2120" s="77"/>
      <c r="E2120" s="77"/>
      <c r="F2120" s="76"/>
      <c r="G2120" s="26"/>
    </row>
    <row r="2121" spans="1:7">
      <c r="A2121" s="73"/>
      <c r="B2121" s="73"/>
      <c r="C2121" s="73"/>
      <c r="D2121" s="74"/>
      <c r="E2121" s="74"/>
      <c r="F2121" s="74"/>
      <c r="G2121" s="26"/>
    </row>
    <row r="2122" ht="27" customHeight="1" spans="1:7">
      <c r="A2122" s="75"/>
      <c r="B2122" s="77"/>
      <c r="C2122" s="77"/>
      <c r="D2122" s="77"/>
      <c r="E2122" s="76"/>
      <c r="F2122" s="76"/>
      <c r="G2122" s="26"/>
    </row>
    <row r="2123" ht="15.75" customHeight="1" spans="1:7">
      <c r="A2123" s="73"/>
      <c r="B2123" s="74"/>
      <c r="C2123" s="74"/>
      <c r="D2123" s="74"/>
      <c r="E2123" s="74"/>
      <c r="F2123" s="74"/>
      <c r="G2123" s="26"/>
    </row>
    <row r="2124" ht="15.75" spans="1:7">
      <c r="A2124" s="75"/>
      <c r="B2124" s="75"/>
      <c r="C2124" s="75"/>
      <c r="D2124" s="77"/>
      <c r="E2124" s="77"/>
      <c r="F2124" s="76"/>
      <c r="G2124" s="26"/>
    </row>
    <row r="2125" spans="1:7">
      <c r="A2125" s="73"/>
      <c r="B2125" s="73"/>
      <c r="C2125" s="73"/>
      <c r="D2125" s="74"/>
      <c r="E2125" s="74"/>
      <c r="F2125" s="74"/>
      <c r="G2125" s="26"/>
    </row>
    <row r="2126" spans="1:7">
      <c r="A2126" s="75"/>
      <c r="B2126" s="75"/>
      <c r="C2126" s="75"/>
      <c r="D2126" s="78"/>
      <c r="E2126" s="75"/>
      <c r="F2126" s="77"/>
      <c r="G2126" s="26"/>
    </row>
    <row r="2127" spans="1:7">
      <c r="A2127" s="75"/>
      <c r="B2127" s="75"/>
      <c r="C2127" s="75"/>
      <c r="D2127" s="78"/>
      <c r="E2127" s="75"/>
      <c r="F2127" s="77"/>
      <c r="G2127" s="26"/>
    </row>
    <row r="2128" spans="1:7">
      <c r="A2128" s="79"/>
      <c r="B2128" s="79"/>
      <c r="C2128" s="75"/>
      <c r="D2128" s="79"/>
      <c r="E2128" s="79"/>
      <c r="F2128" s="80"/>
      <c r="G2128" s="26"/>
    </row>
    <row r="2129" spans="1:7">
      <c r="A2129" s="75"/>
      <c r="B2129" s="81"/>
      <c r="C2129" s="75"/>
      <c r="D2129" s="78"/>
      <c r="E2129" s="75"/>
      <c r="F2129" s="77"/>
      <c r="G2129" s="26"/>
    </row>
    <row r="2130" spans="1:7">
      <c r="A2130" s="79"/>
      <c r="B2130" s="79"/>
      <c r="C2130" s="79"/>
      <c r="D2130" s="79"/>
      <c r="E2130" s="79"/>
      <c r="F2130" s="80"/>
      <c r="G2130" s="26"/>
    </row>
    <row r="2131" ht="15.75" spans="1:7">
      <c r="A2131" s="75"/>
      <c r="B2131" s="82"/>
      <c r="C2131" s="75"/>
      <c r="D2131" s="83"/>
      <c r="E2131" s="75"/>
      <c r="F2131" s="84"/>
      <c r="G2131" s="26"/>
    </row>
    <row r="2132" spans="1:7">
      <c r="A2132" s="73"/>
      <c r="B2132" s="73"/>
      <c r="C2132" s="73"/>
      <c r="D2132" s="73"/>
      <c r="E2132" s="73"/>
      <c r="F2132" s="74"/>
      <c r="G2132" s="26"/>
    </row>
    <row r="2133" spans="1:7">
      <c r="A2133" s="75"/>
      <c r="B2133" s="82"/>
      <c r="C2133" s="75"/>
      <c r="D2133" s="82"/>
      <c r="E2133" s="75"/>
      <c r="F2133" s="85"/>
      <c r="G2133" s="26"/>
    </row>
    <row r="2134" spans="1:7">
      <c r="A2134" s="73"/>
      <c r="B2134" s="73"/>
      <c r="C2134" s="73"/>
      <c r="D2134" s="73"/>
      <c r="E2134" s="73"/>
      <c r="F2134" s="74"/>
      <c r="G2134" s="26"/>
    </row>
    <row r="2135" ht="15.75" spans="1:7">
      <c r="A2135" s="75"/>
      <c r="B2135" s="83"/>
      <c r="C2135" s="75"/>
      <c r="D2135" s="86"/>
      <c r="E2135" s="75"/>
      <c r="F2135" s="87"/>
      <c r="G2135" s="26"/>
    </row>
    <row r="2136" spans="1:7">
      <c r="A2136" s="73"/>
      <c r="B2136" s="73"/>
      <c r="C2136" s="73"/>
      <c r="D2136" s="73"/>
      <c r="E2136" s="73"/>
      <c r="F2136" s="74"/>
      <c r="G2136" s="26"/>
    </row>
    <row r="2137" ht="15.75" spans="1:7">
      <c r="A2137" s="75"/>
      <c r="B2137" s="88"/>
      <c r="C2137" s="75"/>
      <c r="D2137" s="83"/>
      <c r="E2137" s="75"/>
      <c r="F2137" s="76"/>
      <c r="G2137" s="26"/>
    </row>
    <row r="2138" spans="1:7">
      <c r="A2138" s="73"/>
      <c r="B2138" s="73"/>
      <c r="C2138" s="73"/>
      <c r="D2138" s="73"/>
      <c r="E2138" s="73"/>
      <c r="F2138" s="74"/>
      <c r="G2138" s="26"/>
    </row>
    <row r="2139" ht="15.75" spans="1:7">
      <c r="A2139" s="75"/>
      <c r="B2139" s="83"/>
      <c r="C2139" s="75"/>
      <c r="D2139" s="75"/>
      <c r="E2139" s="75"/>
      <c r="F2139" s="89"/>
      <c r="G2139" s="26"/>
    </row>
    <row r="2140" spans="1:7">
      <c r="A2140" s="73"/>
      <c r="B2140" s="73"/>
      <c r="C2140" s="73"/>
      <c r="D2140" s="73"/>
      <c r="E2140" s="73"/>
      <c r="F2140" s="74"/>
      <c r="G2140" s="26"/>
    </row>
    <row r="2141" ht="15.75" spans="1:7">
      <c r="A2141" s="75"/>
      <c r="B2141" s="83"/>
      <c r="C2141" s="75"/>
      <c r="D2141" s="75"/>
      <c r="E2141" s="83"/>
      <c r="F2141" s="76"/>
      <c r="G2141" s="26"/>
    </row>
    <row r="2142" spans="1:7">
      <c r="A2142" s="79"/>
      <c r="B2142" s="79"/>
      <c r="C2142" s="79"/>
      <c r="D2142" s="79"/>
      <c r="E2142" s="79"/>
      <c r="F2142" s="80"/>
      <c r="G2142" s="26"/>
    </row>
    <row r="2143" ht="25.5" customHeight="1" spans="1:7">
      <c r="A2143" s="90"/>
      <c r="B2143" s="76"/>
      <c r="C2143" s="76"/>
      <c r="D2143" s="76"/>
      <c r="E2143" s="76"/>
      <c r="F2143" s="76"/>
      <c r="G2143" s="26"/>
    </row>
    <row r="2144" spans="1:7">
      <c r="A2144" s="80"/>
      <c r="B2144" s="80"/>
      <c r="C2144" s="80"/>
      <c r="D2144" s="80"/>
      <c r="E2144" s="80"/>
      <c r="F2144" s="80"/>
      <c r="G2144" s="26"/>
    </row>
    <row r="2145" ht="27" customHeight="1" spans="1:7">
      <c r="A2145" s="75"/>
      <c r="B2145" s="83"/>
      <c r="C2145" s="75"/>
      <c r="D2145" s="78"/>
      <c r="E2145" s="75"/>
      <c r="F2145" s="76"/>
      <c r="G2145" s="26"/>
    </row>
    <row r="2146" spans="1:7">
      <c r="A2146" s="91"/>
      <c r="B2146" s="92"/>
      <c r="C2146" s="91"/>
      <c r="D2146" s="92"/>
      <c r="E2146" s="91"/>
      <c r="F2146" s="94"/>
      <c r="G2146" s="26"/>
    </row>
    <row r="2147" ht="27" customHeight="1" spans="1:7">
      <c r="A2147" s="95"/>
      <c r="B2147" s="96"/>
      <c r="C2147" s="96"/>
      <c r="D2147" s="96"/>
      <c r="E2147" s="96"/>
      <c r="F2147" s="97"/>
      <c r="G2147" s="26"/>
    </row>
    <row r="2148" spans="1:7">
      <c r="A2148" s="68"/>
      <c r="B2148" s="69"/>
      <c r="C2148" s="69"/>
      <c r="D2148" s="69"/>
      <c r="E2148" s="69"/>
      <c r="F2148" s="69"/>
      <c r="G2148" s="26"/>
    </row>
    <row r="2149" ht="15.75" customHeight="1" spans="1:7">
      <c r="A2149" s="95"/>
      <c r="B2149" s="95"/>
      <c r="C2149" s="95"/>
      <c r="D2149" s="96"/>
      <c r="E2149" s="96"/>
      <c r="F2149" s="97"/>
      <c r="G2149" s="26"/>
    </row>
    <row r="2150" spans="1:7">
      <c r="A2150" s="68"/>
      <c r="B2150" s="68"/>
      <c r="C2150" s="68"/>
      <c r="D2150" s="69"/>
      <c r="E2150" s="69"/>
      <c r="F2150" s="69"/>
      <c r="G2150" s="26"/>
    </row>
    <row r="2151" ht="27" customHeight="1" spans="1:7">
      <c r="A2151" s="95"/>
      <c r="B2151" s="98"/>
      <c r="C2151" s="95"/>
      <c r="D2151" s="99"/>
      <c r="E2151" s="98"/>
      <c r="F2151" s="100"/>
      <c r="G2151" s="26"/>
    </row>
    <row r="2152" ht="15.75" customHeight="1" spans="1:7">
      <c r="A2152" s="95"/>
      <c r="B2152" s="98"/>
      <c r="C2152" s="101"/>
      <c r="D2152" s="99"/>
      <c r="E2152" s="98"/>
      <c r="F2152" s="100"/>
      <c r="G2152" s="26"/>
    </row>
    <row r="2153" spans="1:7">
      <c r="A2153" s="102"/>
      <c r="B2153" s="102"/>
      <c r="C2153" s="101"/>
      <c r="D2153" s="102"/>
      <c r="E2153" s="102"/>
      <c r="F2153" s="103"/>
      <c r="G2153" s="26"/>
    </row>
    <row r="2154" spans="1:7">
      <c r="A2154" s="95"/>
      <c r="B2154" s="104"/>
      <c r="C2154" s="95"/>
      <c r="D2154" s="105"/>
      <c r="E2154" s="95"/>
      <c r="F2154" s="106"/>
      <c r="G2154" s="26"/>
    </row>
    <row r="2155" spans="1:7">
      <c r="A2155" s="102"/>
      <c r="B2155" s="102"/>
      <c r="C2155" s="102"/>
      <c r="D2155" s="102"/>
      <c r="E2155" s="102"/>
      <c r="F2155" s="103"/>
      <c r="G2155" s="26"/>
    </row>
    <row r="2156" ht="15.75" spans="1:7">
      <c r="A2156" s="95"/>
      <c r="B2156" s="95"/>
      <c r="C2156" s="95"/>
      <c r="D2156" s="107"/>
      <c r="E2156" s="95"/>
      <c r="F2156" s="106"/>
      <c r="G2156" s="26"/>
    </row>
    <row r="2157" spans="1:7">
      <c r="A2157" s="68"/>
      <c r="B2157" s="61"/>
      <c r="C2157" s="68"/>
      <c r="D2157" s="68"/>
      <c r="E2157" s="68"/>
      <c r="F2157" s="66"/>
      <c r="G2157" s="26"/>
    </row>
    <row r="2158" spans="1:7">
      <c r="A2158" s="95"/>
      <c r="B2158" s="95"/>
      <c r="C2158" s="95"/>
      <c r="D2158" s="95"/>
      <c r="E2158" s="95"/>
      <c r="F2158" s="106"/>
      <c r="G2158" s="26"/>
    </row>
    <row r="2159" spans="1:7">
      <c r="A2159" s="68"/>
      <c r="B2159" s="61"/>
      <c r="C2159" s="68"/>
      <c r="D2159" s="61"/>
      <c r="E2159" s="68"/>
      <c r="F2159" s="67"/>
      <c r="G2159" s="26"/>
    </row>
    <row r="2160" ht="15.75" spans="1:7">
      <c r="A2160" s="95"/>
      <c r="B2160" s="107"/>
      <c r="C2160" s="95"/>
      <c r="D2160" s="108"/>
      <c r="E2160" s="95"/>
      <c r="F2160" s="109"/>
      <c r="G2160" s="26"/>
    </row>
    <row r="2161" spans="1:7">
      <c r="A2161" s="68"/>
      <c r="B2161" s="68"/>
      <c r="C2161" s="68"/>
      <c r="D2161" s="61"/>
      <c r="E2161" s="68"/>
      <c r="F2161" s="62"/>
      <c r="G2161" s="26"/>
    </row>
    <row r="2162" ht="15.75" spans="1:7">
      <c r="A2162" s="95"/>
      <c r="B2162" s="108"/>
      <c r="C2162" s="95"/>
      <c r="D2162" s="107"/>
      <c r="E2162" s="95"/>
      <c r="F2162" s="97"/>
      <c r="G2162" s="26"/>
    </row>
    <row r="2163" spans="1:7">
      <c r="A2163" s="68"/>
      <c r="B2163" s="63"/>
      <c r="C2163" s="68"/>
      <c r="D2163" s="68"/>
      <c r="E2163" s="68"/>
      <c r="F2163" s="69"/>
      <c r="G2163" s="26"/>
    </row>
    <row r="2164" ht="15.75" spans="1:7">
      <c r="A2164" s="95"/>
      <c r="B2164" s="107"/>
      <c r="C2164" s="95"/>
      <c r="D2164" s="95"/>
      <c r="E2164" s="95"/>
      <c r="F2164" s="109"/>
      <c r="G2164" s="26"/>
    </row>
    <row r="2165" spans="1:7">
      <c r="A2165" s="68"/>
      <c r="B2165" s="68"/>
      <c r="C2165" s="68"/>
      <c r="D2165" s="68"/>
      <c r="E2165" s="68"/>
      <c r="F2165" s="69"/>
      <c r="G2165" s="26"/>
    </row>
    <row r="2166" ht="15.75" spans="1:7">
      <c r="A2166" s="95"/>
      <c r="B2166" s="107"/>
      <c r="C2166" s="95"/>
      <c r="D2166" s="95"/>
      <c r="E2166" s="107"/>
      <c r="F2166" s="97"/>
      <c r="G2166" s="26"/>
    </row>
    <row r="2167" spans="1:7">
      <c r="A2167" s="102"/>
      <c r="B2167" s="102"/>
      <c r="C2167" s="102"/>
      <c r="D2167" s="102"/>
      <c r="E2167" s="102"/>
      <c r="F2167" s="103"/>
      <c r="G2167" s="26"/>
    </row>
    <row r="2168" ht="15.75" spans="1:7">
      <c r="A2168" s="110"/>
      <c r="B2168" s="97"/>
      <c r="C2168" s="97"/>
      <c r="D2168" s="97"/>
      <c r="E2168" s="97"/>
      <c r="F2168" s="97"/>
      <c r="G2168" s="26"/>
    </row>
    <row r="2169" spans="1:7">
      <c r="A2169" s="103"/>
      <c r="B2169" s="103"/>
      <c r="C2169" s="103"/>
      <c r="D2169" s="103"/>
      <c r="E2169" s="103"/>
      <c r="F2169" s="103"/>
      <c r="G2169" s="26"/>
    </row>
    <row r="2170" ht="15.75" spans="1:7">
      <c r="A2170" s="95"/>
      <c r="B2170" s="107"/>
      <c r="C2170" s="95"/>
      <c r="D2170" s="105"/>
      <c r="E2170" s="95"/>
      <c r="F2170" s="97"/>
      <c r="G2170" s="26"/>
    </row>
    <row r="2171" spans="1:7">
      <c r="A2171" s="111"/>
      <c r="B2171" s="112"/>
      <c r="C2171" s="111"/>
      <c r="D2171" s="112"/>
      <c r="E2171" s="111"/>
      <c r="F2171" s="113"/>
      <c r="G2171" s="26"/>
    </row>
    <row r="2172" ht="25.5" customHeight="1" spans="1:7">
      <c r="A2172" s="95"/>
      <c r="B2172" s="114"/>
      <c r="C2172" s="114"/>
      <c r="D2172" s="97"/>
      <c r="E2172" s="97"/>
      <c r="F2172" s="97"/>
      <c r="G2172" s="26"/>
    </row>
    <row r="2173" spans="1:7">
      <c r="A2173" s="68"/>
      <c r="B2173" s="69"/>
      <c r="C2173" s="69"/>
      <c r="D2173" s="69"/>
      <c r="E2173" s="69"/>
      <c r="F2173" s="69"/>
      <c r="G2173" s="26"/>
    </row>
    <row r="2174" ht="27" customHeight="1" spans="1:7">
      <c r="A2174" s="95"/>
      <c r="B2174" s="95"/>
      <c r="C2174" s="95"/>
      <c r="D2174" s="96"/>
      <c r="E2174" s="96"/>
      <c r="F2174" s="97"/>
      <c r="G2174" s="26"/>
    </row>
    <row r="2175" spans="1:7">
      <c r="A2175" s="68"/>
      <c r="B2175" s="68"/>
      <c r="C2175" s="68"/>
      <c r="D2175" s="69"/>
      <c r="E2175" s="69"/>
      <c r="F2175" s="69"/>
      <c r="G2175" s="26"/>
    </row>
    <row r="2176" ht="27" customHeight="1" spans="1:7">
      <c r="A2176" s="95"/>
      <c r="B2176" s="96"/>
      <c r="C2176" s="96"/>
      <c r="D2176" s="96"/>
      <c r="E2176" s="96"/>
      <c r="F2176" s="97"/>
      <c r="G2176" s="26"/>
    </row>
    <row r="2177" spans="1:7">
      <c r="A2177" s="68"/>
      <c r="B2177" s="69"/>
      <c r="C2177" s="69"/>
      <c r="D2177" s="69"/>
      <c r="E2177" s="69"/>
      <c r="F2177" s="69"/>
      <c r="G2177" s="26"/>
    </row>
    <row r="2178" ht="15.75" customHeight="1" spans="1:7">
      <c r="A2178" s="95"/>
      <c r="B2178" s="95"/>
      <c r="C2178" s="95"/>
      <c r="D2178" s="96"/>
      <c r="E2178" s="96"/>
      <c r="F2178" s="97"/>
      <c r="G2178" s="26"/>
    </row>
    <row r="2179" spans="1:7">
      <c r="A2179" s="68"/>
      <c r="B2179" s="68"/>
      <c r="C2179" s="68"/>
      <c r="D2179" s="69"/>
      <c r="E2179" s="69"/>
      <c r="F2179" s="69"/>
      <c r="G2179" s="26"/>
    </row>
    <row r="2180" ht="27" customHeight="1" spans="1:7">
      <c r="A2180" s="95"/>
      <c r="B2180" s="98"/>
      <c r="C2180" s="95"/>
      <c r="D2180" s="99"/>
      <c r="E2180" s="98"/>
      <c r="F2180" s="100"/>
      <c r="G2180" s="26"/>
    </row>
    <row r="2181" ht="15.75" customHeight="1" spans="1:7">
      <c r="A2181" s="95"/>
      <c r="B2181" s="98"/>
      <c r="C2181" s="101"/>
      <c r="D2181" s="99"/>
      <c r="E2181" s="98"/>
      <c r="F2181" s="100"/>
      <c r="G2181" s="26"/>
    </row>
    <row r="2182" spans="1:7">
      <c r="A2182" s="102"/>
      <c r="B2182" s="102"/>
      <c r="C2182" s="101"/>
      <c r="D2182" s="102"/>
      <c r="E2182" s="102"/>
      <c r="F2182" s="103"/>
      <c r="G2182" s="26"/>
    </row>
    <row r="2183" spans="1:7">
      <c r="A2183" s="95"/>
      <c r="B2183" s="104"/>
      <c r="C2183" s="95"/>
      <c r="D2183" s="105"/>
      <c r="E2183" s="95"/>
      <c r="F2183" s="106"/>
      <c r="G2183" s="26"/>
    </row>
    <row r="2184" spans="1:7">
      <c r="A2184" s="102"/>
      <c r="B2184" s="102"/>
      <c r="C2184" s="102"/>
      <c r="D2184" s="102"/>
      <c r="E2184" s="102"/>
      <c r="F2184" s="103"/>
      <c r="G2184" s="26"/>
    </row>
    <row r="2185" ht="15.75" spans="1:7">
      <c r="A2185" s="95"/>
      <c r="B2185" s="95"/>
      <c r="C2185" s="95"/>
      <c r="D2185" s="107"/>
      <c r="E2185" s="95"/>
      <c r="F2185" s="106"/>
      <c r="G2185" s="26"/>
    </row>
    <row r="2186" spans="1:7">
      <c r="A2186" s="68"/>
      <c r="B2186" s="61"/>
      <c r="C2186" s="68"/>
      <c r="D2186" s="68"/>
      <c r="E2186" s="68"/>
      <c r="F2186" s="66"/>
      <c r="G2186" s="26"/>
    </row>
    <row r="2187" spans="1:7">
      <c r="A2187" s="95"/>
      <c r="B2187" s="95"/>
      <c r="C2187" s="95"/>
      <c r="D2187" s="95"/>
      <c r="E2187" s="95"/>
      <c r="F2187" s="106"/>
      <c r="G2187" s="26"/>
    </row>
    <row r="2188" spans="1:7">
      <c r="A2188" s="68"/>
      <c r="B2188" s="61"/>
      <c r="C2188" s="68"/>
      <c r="D2188" s="61"/>
      <c r="E2188" s="68"/>
      <c r="F2188" s="67"/>
      <c r="G2188" s="26"/>
    </row>
    <row r="2189" ht="15.75" spans="1:7">
      <c r="A2189" s="95"/>
      <c r="B2189" s="107"/>
      <c r="C2189" s="95"/>
      <c r="D2189" s="108"/>
      <c r="E2189" s="95"/>
      <c r="F2189" s="109"/>
      <c r="G2189" s="26"/>
    </row>
    <row r="2190" spans="1:7">
      <c r="A2190" s="68"/>
      <c r="B2190" s="68"/>
      <c r="C2190" s="68"/>
      <c r="D2190" s="61"/>
      <c r="E2190" s="68"/>
      <c r="F2190" s="62"/>
      <c r="G2190" s="26"/>
    </row>
    <row r="2191" ht="15.75" spans="1:7">
      <c r="A2191" s="95"/>
      <c r="B2191" s="108"/>
      <c r="C2191" s="95"/>
      <c r="D2191" s="107"/>
      <c r="E2191" s="95"/>
      <c r="F2191" s="97"/>
      <c r="G2191" s="26"/>
    </row>
    <row r="2192" spans="1:7">
      <c r="A2192" s="68"/>
      <c r="B2192" s="63"/>
      <c r="C2192" s="68"/>
      <c r="D2192" s="68"/>
      <c r="E2192" s="68"/>
      <c r="F2192" s="69"/>
      <c r="G2192" s="26"/>
    </row>
    <row r="2193" ht="15.75" spans="1:7">
      <c r="A2193" s="95"/>
      <c r="B2193" s="107"/>
      <c r="C2193" s="95"/>
      <c r="D2193" s="95"/>
      <c r="E2193" s="95"/>
      <c r="F2193" s="109"/>
      <c r="G2193" s="26"/>
    </row>
    <row r="2194" spans="1:7">
      <c r="A2194" s="68"/>
      <c r="B2194" s="68"/>
      <c r="C2194" s="68"/>
      <c r="D2194" s="68"/>
      <c r="E2194" s="68"/>
      <c r="F2194" s="69"/>
      <c r="G2194" s="26"/>
    </row>
    <row r="2195" ht="15.75" spans="1:7">
      <c r="A2195" s="95"/>
      <c r="B2195" s="107"/>
      <c r="C2195" s="95"/>
      <c r="D2195" s="95"/>
      <c r="E2195" s="107"/>
      <c r="F2195" s="97"/>
      <c r="G2195" s="26"/>
    </row>
    <row r="2196" spans="1:7">
      <c r="A2196" s="102"/>
      <c r="B2196" s="102"/>
      <c r="C2196" s="102"/>
      <c r="D2196" s="102"/>
      <c r="E2196" s="102"/>
      <c r="F2196" s="103"/>
      <c r="G2196" s="26"/>
    </row>
    <row r="2197" ht="15.75" spans="1:7">
      <c r="A2197" s="110"/>
      <c r="B2197" s="97"/>
      <c r="C2197" s="97"/>
      <c r="D2197" s="97"/>
      <c r="E2197" s="97"/>
      <c r="F2197" s="97"/>
      <c r="G2197" s="26"/>
    </row>
    <row r="2198" spans="1:7">
      <c r="A2198" s="103"/>
      <c r="B2198" s="103"/>
      <c r="C2198" s="103"/>
      <c r="D2198" s="103"/>
      <c r="E2198" s="103"/>
      <c r="F2198" s="103"/>
      <c r="G2198" s="26"/>
    </row>
    <row r="2199" ht="15.75" spans="1:7">
      <c r="A2199" s="95"/>
      <c r="B2199" s="107"/>
      <c r="C2199" s="95"/>
      <c r="D2199" s="105"/>
      <c r="E2199" s="95"/>
      <c r="F2199" s="97"/>
      <c r="G2199" s="26"/>
    </row>
    <row r="2200" spans="1:7">
      <c r="A2200" s="111"/>
      <c r="B2200" s="112"/>
      <c r="C2200" s="111"/>
      <c r="D2200" s="112"/>
      <c r="E2200" s="111"/>
      <c r="F2200" s="113"/>
      <c r="G2200" s="26"/>
    </row>
    <row r="2201" ht="15.75" customHeight="1" spans="1:7">
      <c r="A2201" s="95"/>
      <c r="B2201" s="114"/>
      <c r="C2201" s="114"/>
      <c r="D2201" s="97"/>
      <c r="E2201" s="97"/>
      <c r="F2201" s="97"/>
      <c r="G2201" s="26"/>
    </row>
    <row r="2202" spans="1:7">
      <c r="A2202" s="68"/>
      <c r="B2202" s="69"/>
      <c r="C2202" s="69"/>
      <c r="D2202" s="69"/>
      <c r="E2202" s="69"/>
      <c r="F2202" s="69"/>
      <c r="G2202" s="26"/>
    </row>
    <row r="2203" ht="27" customHeight="1" spans="1:7">
      <c r="A2203" s="95"/>
      <c r="B2203" s="95"/>
      <c r="C2203" s="95"/>
      <c r="D2203" s="96"/>
      <c r="E2203" s="96"/>
      <c r="F2203" s="96"/>
      <c r="G2203" s="26"/>
    </row>
    <row r="2204" spans="1:7">
      <c r="A2204" s="68"/>
      <c r="B2204" s="68"/>
      <c r="C2204" s="68"/>
      <c r="D2204" s="69"/>
      <c r="E2204" s="69"/>
      <c r="F2204" s="69"/>
      <c r="G2204" s="26"/>
    </row>
    <row r="2205" ht="27" customHeight="1" spans="1:7">
      <c r="A2205" s="95"/>
      <c r="B2205" s="96"/>
      <c r="C2205" s="96"/>
      <c r="D2205" s="96"/>
      <c r="E2205" s="97"/>
      <c r="F2205" s="97"/>
      <c r="G2205" s="26"/>
    </row>
    <row r="2206" spans="1:7">
      <c r="A2206" s="68"/>
      <c r="B2206" s="69"/>
      <c r="C2206" s="69"/>
      <c r="D2206" s="69"/>
      <c r="E2206" s="69"/>
      <c r="F2206" s="69"/>
      <c r="G2206" s="26"/>
    </row>
    <row r="2207" ht="15.75" customHeight="1" spans="1:7">
      <c r="A2207" s="95"/>
      <c r="B2207" s="95"/>
      <c r="C2207" s="95"/>
      <c r="D2207" s="96"/>
      <c r="E2207" s="96"/>
      <c r="F2207" s="97"/>
      <c r="G2207" s="26"/>
    </row>
    <row r="2208" spans="1:7">
      <c r="A2208" s="68"/>
      <c r="B2208" s="68"/>
      <c r="C2208" s="68"/>
      <c r="D2208" s="69"/>
      <c r="E2208" s="69"/>
      <c r="F2208" s="69"/>
      <c r="G2208" s="26"/>
    </row>
    <row r="2209" ht="27" customHeight="1" spans="1:7">
      <c r="A2209" s="95"/>
      <c r="B2209" s="98"/>
      <c r="C2209" s="95"/>
      <c r="D2209" s="99"/>
      <c r="E2209" s="98"/>
      <c r="F2209" s="100"/>
      <c r="G2209" s="26"/>
    </row>
    <row r="2210" ht="15.75" customHeight="1" spans="1:7">
      <c r="A2210" s="95"/>
      <c r="B2210" s="98"/>
      <c r="C2210" s="101"/>
      <c r="D2210" s="99"/>
      <c r="E2210" s="98"/>
      <c r="F2210" s="100"/>
      <c r="G2210" s="26"/>
    </row>
    <row r="2211" spans="1:7">
      <c r="A2211" s="102"/>
      <c r="B2211" s="102"/>
      <c r="C2211" s="101"/>
      <c r="D2211" s="102"/>
      <c r="E2211" s="102"/>
      <c r="F2211" s="103"/>
      <c r="G2211" s="26"/>
    </row>
    <row r="2212" spans="1:7">
      <c r="A2212" s="95"/>
      <c r="B2212" s="104"/>
      <c r="C2212" s="95"/>
      <c r="D2212" s="105"/>
      <c r="E2212" s="95"/>
      <c r="F2212" s="106"/>
      <c r="G2212" s="26"/>
    </row>
    <row r="2213" spans="1:7">
      <c r="A2213" s="102"/>
      <c r="B2213" s="102"/>
      <c r="C2213" s="102"/>
      <c r="D2213" s="102"/>
      <c r="E2213" s="102"/>
      <c r="F2213" s="103"/>
      <c r="G2213" s="26"/>
    </row>
    <row r="2214" ht="15.75" spans="1:7">
      <c r="A2214" s="95"/>
      <c r="B2214" s="95"/>
      <c r="C2214" s="95"/>
      <c r="D2214" s="107"/>
      <c r="E2214" s="95"/>
      <c r="F2214" s="106"/>
      <c r="G2214" s="26"/>
    </row>
    <row r="2215" spans="1:7">
      <c r="A2215" s="68"/>
      <c r="B2215" s="61"/>
      <c r="C2215" s="68"/>
      <c r="D2215" s="68"/>
      <c r="E2215" s="68"/>
      <c r="F2215" s="66"/>
      <c r="G2215" s="26"/>
    </row>
    <row r="2216" spans="1:7">
      <c r="A2216" s="95"/>
      <c r="B2216" s="95"/>
      <c r="C2216" s="95"/>
      <c r="D2216" s="95"/>
      <c r="E2216" s="95"/>
      <c r="F2216" s="106"/>
      <c r="G2216" s="26"/>
    </row>
    <row r="2217" spans="1:7">
      <c r="A2217" s="68"/>
      <c r="B2217" s="61"/>
      <c r="C2217" s="68"/>
      <c r="D2217" s="61"/>
      <c r="E2217" s="68"/>
      <c r="F2217" s="67"/>
      <c r="G2217" s="26"/>
    </row>
    <row r="2218" ht="15.75" spans="1:7">
      <c r="A2218" s="95"/>
      <c r="B2218" s="107"/>
      <c r="C2218" s="95"/>
      <c r="D2218" s="108"/>
      <c r="E2218" s="95"/>
      <c r="F2218" s="109"/>
      <c r="G2218" s="26"/>
    </row>
    <row r="2219" spans="1:7">
      <c r="A2219" s="68"/>
      <c r="B2219" s="68"/>
      <c r="C2219" s="68"/>
      <c r="D2219" s="61"/>
      <c r="E2219" s="68"/>
      <c r="F2219" s="62"/>
      <c r="G2219" s="26"/>
    </row>
    <row r="2220" ht="15.75" spans="1:7">
      <c r="A2220" s="95"/>
      <c r="B2220" s="108"/>
      <c r="C2220" s="95"/>
      <c r="D2220" s="107"/>
      <c r="E2220" s="95"/>
      <c r="F2220" s="97"/>
      <c r="G2220" s="26"/>
    </row>
    <row r="2221" spans="1:7">
      <c r="A2221" s="68"/>
      <c r="B2221" s="63"/>
      <c r="C2221" s="68"/>
      <c r="D2221" s="68"/>
      <c r="E2221" s="68"/>
      <c r="F2221" s="69"/>
      <c r="G2221" s="26"/>
    </row>
    <row r="2222" ht="15.75" spans="1:7">
      <c r="A2222" s="95"/>
      <c r="B2222" s="107"/>
      <c r="C2222" s="95"/>
      <c r="D2222" s="95"/>
      <c r="E2222" s="95"/>
      <c r="F2222" s="109"/>
      <c r="G2222" s="26"/>
    </row>
    <row r="2223" spans="1:7">
      <c r="A2223" s="68"/>
      <c r="B2223" s="68"/>
      <c r="C2223" s="68"/>
      <c r="D2223" s="68"/>
      <c r="E2223" s="68"/>
      <c r="F2223" s="69"/>
      <c r="G2223" s="26"/>
    </row>
    <row r="2224" ht="15.75" spans="1:7">
      <c r="A2224" s="95"/>
      <c r="B2224" s="107"/>
      <c r="C2224" s="95"/>
      <c r="D2224" s="95"/>
      <c r="E2224" s="107"/>
      <c r="F2224" s="97"/>
      <c r="G2224" s="26"/>
    </row>
    <row r="2225" spans="1:7">
      <c r="A2225" s="102"/>
      <c r="B2225" s="102"/>
      <c r="C2225" s="102"/>
      <c r="D2225" s="102"/>
      <c r="E2225" s="102"/>
      <c r="F2225" s="103"/>
      <c r="G2225" s="26"/>
    </row>
    <row r="2226" ht="15.75" spans="1:7">
      <c r="A2226" s="110"/>
      <c r="B2226" s="97"/>
      <c r="C2226" s="97"/>
      <c r="D2226" s="97"/>
      <c r="E2226" s="97"/>
      <c r="F2226" s="97"/>
      <c r="G2226" s="26"/>
    </row>
    <row r="2227" spans="1:7">
      <c r="A2227" s="103"/>
      <c r="B2227" s="103"/>
      <c r="C2227" s="103"/>
      <c r="D2227" s="103"/>
      <c r="E2227" s="103"/>
      <c r="F2227" s="103"/>
      <c r="G2227" s="26"/>
    </row>
    <row r="2228" ht="15.75" spans="1:7">
      <c r="A2228" s="95"/>
      <c r="B2228" s="107"/>
      <c r="C2228" s="95"/>
      <c r="D2228" s="105"/>
      <c r="E2228" s="95"/>
      <c r="F2228" s="97"/>
      <c r="G2228" s="26"/>
    </row>
    <row r="2229" spans="1:7">
      <c r="A2229" s="111"/>
      <c r="B2229" s="112"/>
      <c r="C2229" s="111"/>
      <c r="D2229" s="112"/>
      <c r="E2229" s="111"/>
      <c r="F2229" s="113"/>
      <c r="G2229" s="26"/>
    </row>
    <row r="2230" ht="15.75" customHeight="1" spans="1:7">
      <c r="A2230" s="95"/>
      <c r="B2230" s="114"/>
      <c r="C2230" s="114"/>
      <c r="D2230" s="97"/>
      <c r="E2230" s="97"/>
      <c r="F2230" s="97"/>
      <c r="G2230" s="26"/>
    </row>
    <row r="2231" spans="1:7">
      <c r="A2231" s="68"/>
      <c r="B2231" s="69"/>
      <c r="C2231" s="69"/>
      <c r="D2231" s="69"/>
      <c r="E2231" s="69"/>
      <c r="F2231" s="69"/>
      <c r="G2231" s="26"/>
    </row>
    <row r="2232" ht="27" customHeight="1" spans="1:7">
      <c r="A2232" s="95"/>
      <c r="B2232" s="95"/>
      <c r="C2232" s="95"/>
      <c r="D2232" s="96"/>
      <c r="E2232" s="96"/>
      <c r="F2232" s="97"/>
      <c r="G2232" s="26"/>
    </row>
    <row r="2233" spans="1:7">
      <c r="A2233" s="68"/>
      <c r="B2233" s="68"/>
      <c r="C2233" s="68"/>
      <c r="D2233" s="69"/>
      <c r="E2233" s="69"/>
      <c r="F2233" s="69"/>
      <c r="G2233" s="26"/>
    </row>
    <row r="2234" ht="27" customHeight="1" spans="1:7">
      <c r="A2234" s="95"/>
      <c r="B2234" s="96"/>
      <c r="C2234" s="96"/>
      <c r="D2234" s="96"/>
      <c r="E2234" s="97"/>
      <c r="F2234" s="97"/>
      <c r="G2234" s="26"/>
    </row>
    <row r="2235" spans="1:7">
      <c r="A2235" s="68"/>
      <c r="B2235" s="69"/>
      <c r="C2235" s="69"/>
      <c r="D2235" s="69"/>
      <c r="E2235" s="69"/>
      <c r="F2235" s="69"/>
      <c r="G2235" s="26"/>
    </row>
    <row r="2236" ht="15.75" customHeight="1" spans="1:7">
      <c r="A2236" s="95"/>
      <c r="B2236" s="95"/>
      <c r="C2236" s="95"/>
      <c r="D2236" s="96"/>
      <c r="E2236" s="96"/>
      <c r="F2236" s="97"/>
      <c r="G2236" s="26"/>
    </row>
    <row r="2237" spans="1:7">
      <c r="A2237" s="68"/>
      <c r="B2237" s="68"/>
      <c r="C2237" s="68"/>
      <c r="D2237" s="69"/>
      <c r="E2237" s="69"/>
      <c r="F2237" s="69"/>
      <c r="G2237" s="26"/>
    </row>
    <row r="2238" ht="27" customHeight="1" spans="1:7">
      <c r="A2238" s="95"/>
      <c r="B2238" s="98"/>
      <c r="C2238" s="95"/>
      <c r="D2238" s="99"/>
      <c r="E2238" s="98"/>
      <c r="F2238" s="100"/>
      <c r="G2238" s="26"/>
    </row>
    <row r="2239" ht="15.75" customHeight="1" spans="1:7">
      <c r="A2239" s="95"/>
      <c r="B2239" s="98"/>
      <c r="C2239" s="101"/>
      <c r="D2239" s="99"/>
      <c r="E2239" s="98"/>
      <c r="F2239" s="100"/>
      <c r="G2239" s="26"/>
    </row>
    <row r="2240" spans="1:7">
      <c r="A2240" s="102"/>
      <c r="B2240" s="102"/>
      <c r="C2240" s="101"/>
      <c r="D2240" s="102"/>
      <c r="E2240" s="102"/>
      <c r="F2240" s="103"/>
      <c r="G2240" s="26"/>
    </row>
    <row r="2241" spans="1:7">
      <c r="A2241" s="95"/>
      <c r="B2241" s="104"/>
      <c r="C2241" s="95"/>
      <c r="D2241" s="105"/>
      <c r="E2241" s="95"/>
      <c r="F2241" s="106"/>
      <c r="G2241" s="26"/>
    </row>
    <row r="2242" spans="1:7">
      <c r="A2242" s="102"/>
      <c r="B2242" s="102"/>
      <c r="C2242" s="102"/>
      <c r="D2242" s="102"/>
      <c r="E2242" s="102"/>
      <c r="F2242" s="103"/>
      <c r="G2242" s="26"/>
    </row>
    <row r="2243" ht="15.75" spans="1:7">
      <c r="A2243" s="95"/>
      <c r="B2243" s="95"/>
      <c r="C2243" s="95"/>
      <c r="D2243" s="107"/>
      <c r="E2243" s="95"/>
      <c r="F2243" s="106"/>
      <c r="G2243" s="26"/>
    </row>
    <row r="2244" spans="1:7">
      <c r="A2244" s="68"/>
      <c r="B2244" s="61"/>
      <c r="C2244" s="68"/>
      <c r="D2244" s="68"/>
      <c r="E2244" s="68"/>
      <c r="F2244" s="66"/>
      <c r="G2244" s="26"/>
    </row>
    <row r="2245" spans="1:7">
      <c r="A2245" s="95"/>
      <c r="B2245" s="95"/>
      <c r="C2245" s="95"/>
      <c r="D2245" s="95"/>
      <c r="E2245" s="95"/>
      <c r="F2245" s="106"/>
      <c r="G2245" s="26"/>
    </row>
    <row r="2246" spans="1:7">
      <c r="A2246" s="68"/>
      <c r="B2246" s="61"/>
      <c r="C2246" s="68"/>
      <c r="D2246" s="61"/>
      <c r="E2246" s="68"/>
      <c r="F2246" s="67"/>
      <c r="G2246" s="26"/>
    </row>
    <row r="2247" ht="15.75" spans="1:7">
      <c r="A2247" s="95"/>
      <c r="B2247" s="107"/>
      <c r="C2247" s="95"/>
      <c r="D2247" s="108"/>
      <c r="E2247" s="95"/>
      <c r="F2247" s="109"/>
      <c r="G2247" s="26"/>
    </row>
    <row r="2248" spans="1:7">
      <c r="A2248" s="68"/>
      <c r="B2248" s="68"/>
      <c r="C2248" s="68"/>
      <c r="D2248" s="61"/>
      <c r="E2248" s="68"/>
      <c r="F2248" s="62"/>
      <c r="G2248" s="26"/>
    </row>
    <row r="2249" ht="15.75" spans="1:7">
      <c r="A2249" s="95"/>
      <c r="B2249" s="108"/>
      <c r="C2249" s="95"/>
      <c r="D2249" s="107"/>
      <c r="E2249" s="95"/>
      <c r="F2249" s="97"/>
      <c r="G2249" s="26"/>
    </row>
    <row r="2250" spans="1:7">
      <c r="A2250" s="68"/>
      <c r="B2250" s="63"/>
      <c r="C2250" s="68"/>
      <c r="D2250" s="68"/>
      <c r="E2250" s="68"/>
      <c r="F2250" s="69"/>
      <c r="G2250" s="26"/>
    </row>
    <row r="2251" ht="15.75" spans="1:7">
      <c r="A2251" s="95"/>
      <c r="B2251" s="107"/>
      <c r="C2251" s="95"/>
      <c r="D2251" s="95"/>
      <c r="E2251" s="95"/>
      <c r="F2251" s="109"/>
      <c r="G2251" s="26"/>
    </row>
    <row r="2252" spans="1:7">
      <c r="A2252" s="68"/>
      <c r="B2252" s="68"/>
      <c r="C2252" s="68"/>
      <c r="D2252" s="68"/>
      <c r="E2252" s="68"/>
      <c r="F2252" s="69"/>
      <c r="G2252" s="26"/>
    </row>
    <row r="2253" ht="15.75" spans="1:7">
      <c r="A2253" s="95"/>
      <c r="B2253" s="107"/>
      <c r="C2253" s="95"/>
      <c r="D2253" s="95"/>
      <c r="E2253" s="107"/>
      <c r="F2253" s="97"/>
      <c r="G2253" s="26"/>
    </row>
    <row r="2254" spans="1:7">
      <c r="A2254" s="102"/>
      <c r="B2254" s="102"/>
      <c r="C2254" s="102"/>
      <c r="D2254" s="102"/>
      <c r="E2254" s="102"/>
      <c r="F2254" s="103"/>
      <c r="G2254" s="26"/>
    </row>
    <row r="2255" ht="15.75" spans="1:7">
      <c r="A2255" s="110"/>
      <c r="B2255" s="97"/>
      <c r="C2255" s="97"/>
      <c r="D2255" s="97"/>
      <c r="E2255" s="97"/>
      <c r="F2255" s="97"/>
      <c r="G2255" s="26"/>
    </row>
    <row r="2256" spans="1:7">
      <c r="A2256" s="103"/>
      <c r="B2256" s="103"/>
      <c r="C2256" s="103"/>
      <c r="D2256" s="103"/>
      <c r="E2256" s="103"/>
      <c r="F2256" s="103"/>
      <c r="G2256" s="26"/>
    </row>
    <row r="2257" ht="15.75" spans="1:7">
      <c r="A2257" s="95"/>
      <c r="B2257" s="107"/>
      <c r="C2257" s="95"/>
      <c r="D2257" s="105"/>
      <c r="E2257" s="95"/>
      <c r="F2257" s="97"/>
      <c r="G2257" s="26"/>
    </row>
    <row r="2258" spans="1:7">
      <c r="A2258" s="111"/>
      <c r="B2258" s="112"/>
      <c r="C2258" s="111"/>
      <c r="D2258" s="112"/>
      <c r="E2258" s="111"/>
      <c r="F2258" s="113"/>
      <c r="G2258" s="26"/>
    </row>
    <row r="2259" ht="15.75" customHeight="1" spans="1:7">
      <c r="A2259" s="95"/>
      <c r="B2259" s="114"/>
      <c r="C2259" s="114"/>
      <c r="D2259" s="97"/>
      <c r="E2259" s="97"/>
      <c r="F2259" s="97"/>
      <c r="G2259" s="26"/>
    </row>
    <row r="2260" spans="1:7">
      <c r="A2260" s="68"/>
      <c r="B2260" s="69"/>
      <c r="C2260" s="69"/>
      <c r="D2260" s="69"/>
      <c r="E2260" s="69"/>
      <c r="F2260" s="69"/>
      <c r="G2260" s="26"/>
    </row>
    <row r="2261" ht="27" customHeight="1" spans="1:7">
      <c r="A2261" s="95"/>
      <c r="B2261" s="95"/>
      <c r="C2261" s="95"/>
      <c r="D2261" s="96"/>
      <c r="E2261" s="96"/>
      <c r="F2261" s="97"/>
      <c r="G2261" s="26"/>
    </row>
    <row r="2262" spans="1:7">
      <c r="A2262" s="68"/>
      <c r="B2262" s="68"/>
      <c r="C2262" s="68"/>
      <c r="D2262" s="69"/>
      <c r="E2262" s="69"/>
      <c r="F2262" s="69"/>
      <c r="G2262" s="26"/>
    </row>
    <row r="2263" ht="27" customHeight="1" spans="1:7">
      <c r="A2263" s="95"/>
      <c r="B2263" s="96"/>
      <c r="C2263" s="96"/>
      <c r="D2263" s="96"/>
      <c r="E2263" s="97"/>
      <c r="F2263" s="97"/>
      <c r="G2263" s="26"/>
    </row>
    <row r="2264" spans="1:7">
      <c r="A2264" s="68"/>
      <c r="B2264" s="69"/>
      <c r="C2264" s="69"/>
      <c r="D2264" s="69"/>
      <c r="E2264" s="69"/>
      <c r="F2264" s="69"/>
      <c r="G2264" s="26"/>
    </row>
    <row r="2265" ht="15.75" customHeight="1" spans="1:7">
      <c r="A2265" s="95"/>
      <c r="B2265" s="95"/>
      <c r="C2265" s="95"/>
      <c r="D2265" s="96"/>
      <c r="E2265" s="96"/>
      <c r="F2265" s="97"/>
      <c r="G2265" s="26"/>
    </row>
    <row r="2266" spans="1:7">
      <c r="A2266" s="68"/>
      <c r="B2266" s="68"/>
      <c r="C2266" s="68"/>
      <c r="D2266" s="69"/>
      <c r="E2266" s="69"/>
      <c r="F2266" s="69"/>
      <c r="G2266" s="26"/>
    </row>
    <row r="2267" ht="27" customHeight="1" spans="1:7">
      <c r="A2267" s="95"/>
      <c r="B2267" s="98"/>
      <c r="C2267" s="95"/>
      <c r="D2267" s="99"/>
      <c r="E2267" s="98"/>
      <c r="F2267" s="100"/>
      <c r="G2267" s="26"/>
    </row>
    <row r="2268" ht="15.75" customHeight="1" spans="1:7">
      <c r="A2268" s="95"/>
      <c r="B2268" s="98"/>
      <c r="C2268" s="101"/>
      <c r="D2268" s="99"/>
      <c r="E2268" s="98"/>
      <c r="F2268" s="100"/>
      <c r="G2268" s="26"/>
    </row>
    <row r="2269" spans="1:7">
      <c r="A2269" s="102"/>
      <c r="B2269" s="102"/>
      <c r="C2269" s="101"/>
      <c r="D2269" s="102"/>
      <c r="E2269" s="102"/>
      <c r="F2269" s="103"/>
      <c r="G2269" s="26"/>
    </row>
    <row r="2270" spans="1:7">
      <c r="A2270" s="95"/>
      <c r="B2270" s="104"/>
      <c r="C2270" s="95"/>
      <c r="D2270" s="105"/>
      <c r="E2270" s="95"/>
      <c r="F2270" s="106"/>
      <c r="G2270" s="26"/>
    </row>
    <row r="2271" spans="1:7">
      <c r="A2271" s="102"/>
      <c r="B2271" s="102"/>
      <c r="C2271" s="102"/>
      <c r="D2271" s="102"/>
      <c r="E2271" s="102"/>
      <c r="F2271" s="103"/>
      <c r="G2271" s="26"/>
    </row>
    <row r="2272" ht="15.75" spans="1:7">
      <c r="A2272" s="95"/>
      <c r="B2272" s="95"/>
      <c r="C2272" s="95"/>
      <c r="D2272" s="107"/>
      <c r="E2272" s="95"/>
      <c r="F2272" s="106"/>
      <c r="G2272" s="26"/>
    </row>
    <row r="2273" spans="1:7">
      <c r="A2273" s="68"/>
      <c r="B2273" s="61"/>
      <c r="C2273" s="68"/>
      <c r="D2273" s="68"/>
      <c r="E2273" s="68"/>
      <c r="F2273" s="66"/>
      <c r="G2273" s="26"/>
    </row>
    <row r="2274" spans="1:7">
      <c r="A2274" s="95"/>
      <c r="B2274" s="95"/>
      <c r="C2274" s="95"/>
      <c r="D2274" s="95"/>
      <c r="E2274" s="95"/>
      <c r="F2274" s="106"/>
      <c r="G2274" s="26"/>
    </row>
    <row r="2275" spans="1:7">
      <c r="A2275" s="68"/>
      <c r="B2275" s="61"/>
      <c r="C2275" s="68"/>
      <c r="D2275" s="61"/>
      <c r="E2275" s="68"/>
      <c r="F2275" s="67"/>
      <c r="G2275" s="26"/>
    </row>
    <row r="2276" ht="15.75" spans="1:7">
      <c r="A2276" s="95"/>
      <c r="B2276" s="107"/>
      <c r="C2276" s="95"/>
      <c r="D2276" s="108"/>
      <c r="E2276" s="95"/>
      <c r="F2276" s="109"/>
      <c r="G2276" s="26"/>
    </row>
    <row r="2277" spans="1:7">
      <c r="A2277" s="68"/>
      <c r="B2277" s="68"/>
      <c r="C2277" s="68"/>
      <c r="D2277" s="61"/>
      <c r="E2277" s="68"/>
      <c r="F2277" s="62"/>
      <c r="G2277" s="26"/>
    </row>
    <row r="2278" ht="15.75" spans="1:7">
      <c r="A2278" s="95"/>
      <c r="B2278" s="108"/>
      <c r="C2278" s="95"/>
      <c r="D2278" s="107"/>
      <c r="E2278" s="95"/>
      <c r="F2278" s="97"/>
      <c r="G2278" s="26"/>
    </row>
    <row r="2279" spans="1:7">
      <c r="A2279" s="68"/>
      <c r="B2279" s="63"/>
      <c r="C2279" s="68"/>
      <c r="D2279" s="68"/>
      <c r="E2279" s="68"/>
      <c r="F2279" s="69"/>
      <c r="G2279" s="26"/>
    </row>
    <row r="2280" ht="15.75" spans="1:7">
      <c r="A2280" s="95"/>
      <c r="B2280" s="107"/>
      <c r="C2280" s="95"/>
      <c r="D2280" s="95"/>
      <c r="E2280" s="95"/>
      <c r="F2280" s="109"/>
      <c r="G2280" s="26"/>
    </row>
    <row r="2281" spans="1:7">
      <c r="A2281" s="68"/>
      <c r="B2281" s="68"/>
      <c r="C2281" s="68"/>
      <c r="D2281" s="68"/>
      <c r="E2281" s="68"/>
      <c r="F2281" s="69"/>
      <c r="G2281" s="26"/>
    </row>
    <row r="2282" ht="15.75" spans="1:7">
      <c r="A2282" s="95"/>
      <c r="B2282" s="107"/>
      <c r="C2282" s="95"/>
      <c r="D2282" s="95"/>
      <c r="E2282" s="107"/>
      <c r="F2282" s="97"/>
      <c r="G2282" s="26"/>
    </row>
    <row r="2283" spans="1:7">
      <c r="A2283" s="102"/>
      <c r="B2283" s="102"/>
      <c r="C2283" s="102"/>
      <c r="D2283" s="102"/>
      <c r="E2283" s="102"/>
      <c r="F2283" s="103"/>
      <c r="G2283" s="26"/>
    </row>
    <row r="2284" ht="15.75" spans="1:7">
      <c r="A2284" s="110"/>
      <c r="B2284" s="97"/>
      <c r="C2284" s="97"/>
      <c r="D2284" s="97"/>
      <c r="E2284" s="97"/>
      <c r="F2284" s="97"/>
      <c r="G2284" s="26"/>
    </row>
    <row r="2285" spans="1:7">
      <c r="A2285" s="103"/>
      <c r="B2285" s="103"/>
      <c r="C2285" s="103"/>
      <c r="D2285" s="103"/>
      <c r="E2285" s="103"/>
      <c r="F2285" s="103"/>
      <c r="G2285" s="26"/>
    </row>
    <row r="2286" ht="15.75" spans="1:7">
      <c r="A2286" s="95"/>
      <c r="B2286" s="107"/>
      <c r="C2286" s="95"/>
      <c r="D2286" s="105"/>
      <c r="E2286" s="95"/>
      <c r="F2286" s="97"/>
      <c r="G2286" s="26"/>
    </row>
    <row r="2287" spans="1:7">
      <c r="A2287" s="111"/>
      <c r="B2287" s="112"/>
      <c r="C2287" s="111"/>
      <c r="D2287" s="112"/>
      <c r="E2287" s="111"/>
      <c r="F2287" s="113"/>
      <c r="G2287" s="26"/>
    </row>
    <row r="2288" ht="15.75" customHeight="1" spans="1:7">
      <c r="A2288" s="95"/>
      <c r="B2288" s="114"/>
      <c r="C2288" s="114"/>
      <c r="D2288" s="114"/>
      <c r="E2288" s="97"/>
      <c r="F2288" s="97"/>
      <c r="G2288" s="26"/>
    </row>
    <row r="2289" spans="1:7">
      <c r="A2289" s="68"/>
      <c r="B2289" s="69"/>
      <c r="C2289" s="69"/>
      <c r="D2289" s="69"/>
      <c r="E2289" s="69"/>
      <c r="F2289" s="69"/>
      <c r="G2289" s="26"/>
    </row>
    <row r="2290" ht="27" customHeight="1" spans="1:7">
      <c r="A2290" s="95"/>
      <c r="B2290" s="95"/>
      <c r="C2290" s="95"/>
      <c r="D2290" s="96"/>
      <c r="E2290" s="96"/>
      <c r="F2290" s="96"/>
      <c r="G2290" s="26"/>
    </row>
    <row r="2291" spans="1:7">
      <c r="A2291" s="68"/>
      <c r="B2291" s="68"/>
      <c r="C2291" s="68"/>
      <c r="D2291" s="69"/>
      <c r="E2291" s="69"/>
      <c r="F2291" s="69"/>
      <c r="G2291" s="26"/>
    </row>
    <row r="2292" ht="27" customHeight="1" spans="1:7">
      <c r="A2292" s="95"/>
      <c r="B2292" s="96"/>
      <c r="C2292" s="96"/>
      <c r="D2292" s="96"/>
      <c r="E2292" s="96"/>
      <c r="F2292" s="97"/>
      <c r="G2292" s="26"/>
    </row>
    <row r="2293" spans="1:7">
      <c r="A2293" s="68"/>
      <c r="B2293" s="69"/>
      <c r="C2293" s="69"/>
      <c r="D2293" s="69"/>
      <c r="E2293" s="69"/>
      <c r="F2293" s="69"/>
      <c r="G2293" s="26"/>
    </row>
    <row r="2294" ht="27" customHeight="1" spans="1:7">
      <c r="A2294" s="95"/>
      <c r="B2294" s="95"/>
      <c r="C2294" s="95"/>
      <c r="D2294" s="96"/>
      <c r="E2294" s="96"/>
      <c r="F2294" s="97"/>
      <c r="G2294" s="26"/>
    </row>
    <row r="2295" spans="1:7">
      <c r="A2295" s="68"/>
      <c r="B2295" s="68"/>
      <c r="C2295" s="68"/>
      <c r="D2295" s="69"/>
      <c r="E2295" s="69"/>
      <c r="F2295" s="69"/>
      <c r="G2295" s="26"/>
    </row>
    <row r="2296" ht="27" customHeight="1" spans="1:7">
      <c r="A2296" s="95"/>
      <c r="B2296" s="98"/>
      <c r="C2296" s="95"/>
      <c r="D2296" s="99"/>
      <c r="E2296" s="98"/>
      <c r="F2296" s="100"/>
      <c r="G2296" s="26"/>
    </row>
    <row r="2297" ht="15.75" customHeight="1" spans="1:7">
      <c r="A2297" s="95"/>
      <c r="B2297" s="98"/>
      <c r="C2297" s="101"/>
      <c r="D2297" s="99"/>
      <c r="E2297" s="98"/>
      <c r="F2297" s="100"/>
      <c r="G2297" s="26"/>
    </row>
    <row r="2298" spans="1:7">
      <c r="A2298" s="102"/>
      <c r="B2298" s="102"/>
      <c r="C2298" s="101"/>
      <c r="D2298" s="102"/>
      <c r="E2298" s="102"/>
      <c r="F2298" s="103"/>
      <c r="G2298" s="26"/>
    </row>
    <row r="2299" spans="1:7">
      <c r="A2299" s="95"/>
      <c r="B2299" s="104"/>
      <c r="C2299" s="95"/>
      <c r="D2299" s="105"/>
      <c r="E2299" s="95"/>
      <c r="F2299" s="106"/>
      <c r="G2299" s="26"/>
    </row>
    <row r="2300" spans="1:7">
      <c r="A2300" s="102"/>
      <c r="B2300" s="102"/>
      <c r="C2300" s="102"/>
      <c r="D2300" s="102"/>
      <c r="E2300" s="102"/>
      <c r="F2300" s="103"/>
      <c r="G2300" s="26"/>
    </row>
    <row r="2301" ht="15.75" spans="1:7">
      <c r="A2301" s="95"/>
      <c r="B2301" s="95"/>
      <c r="C2301" s="95"/>
      <c r="D2301" s="107"/>
      <c r="E2301" s="95"/>
      <c r="F2301" s="106"/>
      <c r="G2301" s="26"/>
    </row>
    <row r="2302" spans="1:7">
      <c r="A2302" s="68"/>
      <c r="B2302" s="61"/>
      <c r="C2302" s="68"/>
      <c r="D2302" s="68"/>
      <c r="E2302" s="68"/>
      <c r="F2302" s="66"/>
      <c r="G2302" s="26"/>
    </row>
    <row r="2303" spans="1:7">
      <c r="A2303" s="95"/>
      <c r="B2303" s="95"/>
      <c r="C2303" s="95"/>
      <c r="D2303" s="95"/>
      <c r="E2303" s="95"/>
      <c r="F2303" s="106"/>
      <c r="G2303" s="26"/>
    </row>
    <row r="2304" spans="1:7">
      <c r="A2304" s="68"/>
      <c r="B2304" s="61"/>
      <c r="C2304" s="68"/>
      <c r="D2304" s="61"/>
      <c r="E2304" s="68"/>
      <c r="F2304" s="67"/>
      <c r="G2304" s="26"/>
    </row>
    <row r="2305" ht="15.75" spans="1:7">
      <c r="A2305" s="95"/>
      <c r="B2305" s="107"/>
      <c r="C2305" s="95"/>
      <c r="D2305" s="108"/>
      <c r="E2305" s="95"/>
      <c r="F2305" s="109"/>
      <c r="G2305" s="26"/>
    </row>
    <row r="2306" spans="1:7">
      <c r="A2306" s="68"/>
      <c r="B2306" s="68"/>
      <c r="C2306" s="68"/>
      <c r="D2306" s="61"/>
      <c r="E2306" s="68"/>
      <c r="F2306" s="62"/>
      <c r="G2306" s="26"/>
    </row>
    <row r="2307" ht="15.75" spans="1:7">
      <c r="A2307" s="95"/>
      <c r="B2307" s="108"/>
      <c r="C2307" s="95"/>
      <c r="D2307" s="107"/>
      <c r="E2307" s="95"/>
      <c r="F2307" s="97"/>
      <c r="G2307" s="26"/>
    </row>
    <row r="2308" spans="1:7">
      <c r="A2308" s="68"/>
      <c r="B2308" s="63"/>
      <c r="C2308" s="68"/>
      <c r="D2308" s="68"/>
      <c r="E2308" s="68"/>
      <c r="F2308" s="69"/>
      <c r="G2308" s="26"/>
    </row>
    <row r="2309" ht="15.75" spans="1:7">
      <c r="A2309" s="95"/>
      <c r="B2309" s="107"/>
      <c r="C2309" s="95"/>
      <c r="D2309" s="95"/>
      <c r="E2309" s="95"/>
      <c r="F2309" s="109"/>
      <c r="G2309" s="26"/>
    </row>
    <row r="2310" spans="1:7">
      <c r="A2310" s="68"/>
      <c r="B2310" s="68"/>
      <c r="C2310" s="68"/>
      <c r="D2310" s="68"/>
      <c r="E2310" s="68"/>
      <c r="F2310" s="69"/>
      <c r="G2310" s="26"/>
    </row>
    <row r="2311" ht="15.75" spans="1:7">
      <c r="A2311" s="95"/>
      <c r="B2311" s="107"/>
      <c r="C2311" s="95"/>
      <c r="D2311" s="95"/>
      <c r="E2311" s="107"/>
      <c r="F2311" s="97"/>
      <c r="G2311" s="26"/>
    </row>
    <row r="2312" spans="1:7">
      <c r="A2312" s="102"/>
      <c r="B2312" s="102"/>
      <c r="C2312" s="102"/>
      <c r="D2312" s="102"/>
      <c r="E2312" s="102"/>
      <c r="F2312" s="103"/>
      <c r="G2312" s="26"/>
    </row>
    <row r="2313" ht="15.75" spans="1:7">
      <c r="A2313" s="110"/>
      <c r="B2313" s="97"/>
      <c r="C2313" s="97"/>
      <c r="D2313" s="97"/>
      <c r="E2313" s="97"/>
      <c r="F2313" s="97"/>
      <c r="G2313" s="26"/>
    </row>
    <row r="2314" spans="1:7">
      <c r="A2314" s="103"/>
      <c r="B2314" s="103"/>
      <c r="C2314" s="103"/>
      <c r="D2314" s="103"/>
      <c r="E2314" s="103"/>
      <c r="F2314" s="103"/>
      <c r="G2314" s="26"/>
    </row>
    <row r="2315" ht="15.75" spans="1:7">
      <c r="A2315" s="95"/>
      <c r="B2315" s="107"/>
      <c r="C2315" s="95"/>
      <c r="D2315" s="105"/>
      <c r="E2315" s="95"/>
      <c r="F2315" s="97"/>
      <c r="G2315" s="26"/>
    </row>
    <row r="2316" spans="1:7">
      <c r="A2316" s="111"/>
      <c r="B2316" s="112"/>
      <c r="C2316" s="111"/>
      <c r="D2316" s="112"/>
      <c r="E2316" s="111"/>
      <c r="F2316" s="113"/>
      <c r="G2316" s="26"/>
    </row>
    <row r="2317" ht="25.5" customHeight="1" spans="1:7">
      <c r="A2317" s="95"/>
      <c r="B2317" s="114"/>
      <c r="C2317" s="114"/>
      <c r="D2317" s="97"/>
      <c r="E2317" s="97"/>
      <c r="F2317" s="97"/>
      <c r="G2317" s="26"/>
    </row>
    <row r="2318" spans="1:7">
      <c r="A2318" s="68"/>
      <c r="B2318" s="69"/>
      <c r="C2318" s="69"/>
      <c r="D2318" s="69"/>
      <c r="E2318" s="69"/>
      <c r="F2318" s="69"/>
      <c r="G2318" s="26"/>
    </row>
    <row r="2319" ht="27" customHeight="1" spans="1:7">
      <c r="A2319" s="95"/>
      <c r="B2319" s="95"/>
      <c r="C2319" s="95"/>
      <c r="D2319" s="96"/>
      <c r="E2319" s="96"/>
      <c r="F2319" s="96"/>
      <c r="G2319" s="26"/>
    </row>
    <row r="2320" spans="1:7">
      <c r="A2320" s="68"/>
      <c r="B2320" s="68"/>
      <c r="C2320" s="68"/>
      <c r="D2320" s="69"/>
      <c r="E2320" s="69"/>
      <c r="F2320" s="69"/>
      <c r="G2320" s="26"/>
    </row>
    <row r="2321" ht="27" customHeight="1" spans="1:7">
      <c r="A2321" s="95"/>
      <c r="B2321" s="96"/>
      <c r="C2321" s="96"/>
      <c r="D2321" s="96"/>
      <c r="E2321" s="96"/>
      <c r="F2321" s="97"/>
      <c r="G2321" s="26"/>
    </row>
    <row r="2322" spans="1:7">
      <c r="A2322" s="68"/>
      <c r="B2322" s="69"/>
      <c r="C2322" s="69"/>
      <c r="D2322" s="69"/>
      <c r="E2322" s="69"/>
      <c r="F2322" s="69"/>
      <c r="G2322" s="26"/>
    </row>
    <row r="2323" ht="15.75" customHeight="1" spans="1:7">
      <c r="A2323" s="95"/>
      <c r="B2323" s="95"/>
      <c r="C2323" s="95"/>
      <c r="D2323" s="96"/>
      <c r="E2323" s="96"/>
      <c r="F2323" s="97"/>
      <c r="G2323" s="26"/>
    </row>
    <row r="2324" spans="1:7">
      <c r="A2324" s="68"/>
      <c r="B2324" s="68"/>
      <c r="C2324" s="68"/>
      <c r="D2324" s="69"/>
      <c r="E2324" s="69"/>
      <c r="F2324" s="69"/>
      <c r="G2324" s="26"/>
    </row>
    <row r="2325" ht="27" customHeight="1" spans="1:7">
      <c r="A2325" s="95"/>
      <c r="B2325" s="98"/>
      <c r="C2325" s="95"/>
      <c r="D2325" s="99"/>
      <c r="E2325" s="98"/>
      <c r="F2325" s="100"/>
      <c r="G2325" s="26"/>
    </row>
    <row r="2326" ht="15.75" customHeight="1" spans="1:7">
      <c r="A2326" s="95"/>
      <c r="B2326" s="98"/>
      <c r="C2326" s="101"/>
      <c r="D2326" s="99"/>
      <c r="E2326" s="98"/>
      <c r="F2326" s="100"/>
      <c r="G2326" s="26"/>
    </row>
    <row r="2327" spans="1:7">
      <c r="A2327" s="102"/>
      <c r="B2327" s="102"/>
      <c r="C2327" s="101"/>
      <c r="D2327" s="102"/>
      <c r="E2327" s="102"/>
      <c r="F2327" s="103"/>
      <c r="G2327" s="26"/>
    </row>
    <row r="2328" spans="1:7">
      <c r="A2328" s="95"/>
      <c r="B2328" s="104"/>
      <c r="C2328" s="95"/>
      <c r="D2328" s="105"/>
      <c r="E2328" s="95"/>
      <c r="F2328" s="106"/>
      <c r="G2328" s="26"/>
    </row>
    <row r="2329" spans="1:7">
      <c r="A2329" s="102"/>
      <c r="B2329" s="102"/>
      <c r="C2329" s="102"/>
      <c r="D2329" s="102"/>
      <c r="E2329" s="102"/>
      <c r="F2329" s="103"/>
      <c r="G2329" s="26"/>
    </row>
    <row r="2330" ht="15.75" spans="1:7">
      <c r="A2330" s="95"/>
      <c r="B2330" s="95"/>
      <c r="C2330" s="95"/>
      <c r="D2330" s="107"/>
      <c r="E2330" s="95"/>
      <c r="F2330" s="106"/>
      <c r="G2330" s="26"/>
    </row>
    <row r="2331" spans="1:7">
      <c r="A2331" s="68"/>
      <c r="B2331" s="61"/>
      <c r="C2331" s="68"/>
      <c r="D2331" s="68"/>
      <c r="E2331" s="68"/>
      <c r="F2331" s="66"/>
      <c r="G2331" s="26"/>
    </row>
    <row r="2332" spans="1:7">
      <c r="A2332" s="95"/>
      <c r="B2332" s="95"/>
      <c r="C2332" s="95"/>
      <c r="D2332" s="95"/>
      <c r="E2332" s="95"/>
      <c r="F2332" s="106"/>
      <c r="G2332" s="26"/>
    </row>
    <row r="2333" spans="1:7">
      <c r="A2333" s="68"/>
      <c r="B2333" s="61"/>
      <c r="C2333" s="68"/>
      <c r="D2333" s="61"/>
      <c r="E2333" s="68"/>
      <c r="F2333" s="67"/>
      <c r="G2333" s="26"/>
    </row>
    <row r="2334" ht="15.75" spans="1:7">
      <c r="A2334" s="95"/>
      <c r="B2334" s="107"/>
      <c r="C2334" s="95"/>
      <c r="D2334" s="108"/>
      <c r="E2334" s="95"/>
      <c r="F2334" s="109"/>
      <c r="G2334" s="26"/>
    </row>
    <row r="2335" spans="1:7">
      <c r="A2335" s="68"/>
      <c r="B2335" s="68"/>
      <c r="C2335" s="68"/>
      <c r="D2335" s="61"/>
      <c r="E2335" s="68"/>
      <c r="F2335" s="62"/>
      <c r="G2335" s="26"/>
    </row>
    <row r="2336" ht="15.75" spans="1:7">
      <c r="A2336" s="95"/>
      <c r="B2336" s="108"/>
      <c r="C2336" s="95"/>
      <c r="D2336" s="107"/>
      <c r="E2336" s="95"/>
      <c r="F2336" s="97"/>
      <c r="G2336" s="26"/>
    </row>
    <row r="2337" spans="1:7">
      <c r="A2337" s="68"/>
      <c r="B2337" s="63"/>
      <c r="C2337" s="68"/>
      <c r="D2337" s="68"/>
      <c r="E2337" s="68"/>
      <c r="F2337" s="69"/>
      <c r="G2337" s="26"/>
    </row>
    <row r="2338" ht="15.75" spans="1:7">
      <c r="A2338" s="95"/>
      <c r="B2338" s="107"/>
      <c r="C2338" s="95"/>
      <c r="D2338" s="95"/>
      <c r="E2338" s="95"/>
      <c r="F2338" s="109"/>
      <c r="G2338" s="26"/>
    </row>
    <row r="2339" spans="1:7">
      <c r="A2339" s="68"/>
      <c r="B2339" s="68"/>
      <c r="C2339" s="68"/>
      <c r="D2339" s="68"/>
      <c r="E2339" s="68"/>
      <c r="F2339" s="69"/>
      <c r="G2339" s="26"/>
    </row>
    <row r="2340" ht="15.75" spans="1:7">
      <c r="A2340" s="95"/>
      <c r="B2340" s="107"/>
      <c r="C2340" s="95"/>
      <c r="D2340" s="95"/>
      <c r="E2340" s="107"/>
      <c r="F2340" s="97"/>
      <c r="G2340" s="26"/>
    </row>
    <row r="2341" spans="1:7">
      <c r="A2341" s="102"/>
      <c r="B2341" s="102"/>
      <c r="C2341" s="102"/>
      <c r="D2341" s="102"/>
      <c r="E2341" s="102"/>
      <c r="F2341" s="103"/>
      <c r="G2341" s="26"/>
    </row>
    <row r="2342" ht="15.75" spans="1:7">
      <c r="A2342" s="110"/>
      <c r="B2342" s="97"/>
      <c r="C2342" s="97"/>
      <c r="D2342" s="97"/>
      <c r="E2342" s="97"/>
      <c r="F2342" s="97"/>
      <c r="G2342" s="26"/>
    </row>
    <row r="2343" spans="1:7">
      <c r="A2343" s="103"/>
      <c r="B2343" s="103"/>
      <c r="C2343" s="103"/>
      <c r="D2343" s="103"/>
      <c r="E2343" s="103"/>
      <c r="F2343" s="103"/>
      <c r="G2343" s="26"/>
    </row>
    <row r="2344" ht="15.75" spans="1:7">
      <c r="A2344" s="95"/>
      <c r="B2344" s="107"/>
      <c r="C2344" s="95"/>
      <c r="D2344" s="105"/>
      <c r="E2344" s="95"/>
      <c r="F2344" s="97"/>
      <c r="G2344" s="26"/>
    </row>
    <row r="2345" spans="1:7">
      <c r="A2345" s="111"/>
      <c r="B2345" s="112"/>
      <c r="C2345" s="111"/>
      <c r="D2345" s="112"/>
      <c r="E2345" s="111"/>
      <c r="F2345" s="113"/>
      <c r="G2345" s="26"/>
    </row>
    <row r="2346" ht="15.75" customHeight="1" spans="1:7">
      <c r="A2346" s="95"/>
      <c r="B2346" s="114"/>
      <c r="C2346" s="114"/>
      <c r="D2346" s="97"/>
      <c r="E2346" s="97"/>
      <c r="F2346" s="97"/>
      <c r="G2346" s="26"/>
    </row>
    <row r="2347" spans="1:7">
      <c r="A2347" s="68"/>
      <c r="B2347" s="69"/>
      <c r="C2347" s="69"/>
      <c r="D2347" s="69"/>
      <c r="E2347" s="69"/>
      <c r="F2347" s="69"/>
      <c r="G2347" s="26"/>
    </row>
    <row r="2348" ht="27" customHeight="1" spans="1:7">
      <c r="A2348" s="95"/>
      <c r="B2348" s="95"/>
      <c r="C2348" s="95"/>
      <c r="D2348" s="96"/>
      <c r="E2348" s="96"/>
      <c r="F2348" s="97"/>
      <c r="G2348" s="26"/>
    </row>
    <row r="2349" spans="1:7">
      <c r="A2349" s="68"/>
      <c r="B2349" s="68"/>
      <c r="C2349" s="68"/>
      <c r="D2349" s="69"/>
      <c r="E2349" s="69"/>
      <c r="F2349" s="69"/>
      <c r="G2349" s="26"/>
    </row>
    <row r="2350" ht="27" customHeight="1" spans="1:7">
      <c r="A2350" s="95"/>
      <c r="B2350" s="96"/>
      <c r="C2350" s="96"/>
      <c r="D2350" s="96"/>
      <c r="E2350" s="97"/>
      <c r="F2350" s="97"/>
      <c r="G2350" s="26"/>
    </row>
    <row r="2351" spans="1:7">
      <c r="A2351" s="68"/>
      <c r="B2351" s="69"/>
      <c r="C2351" s="69"/>
      <c r="D2351" s="69"/>
      <c r="E2351" s="69"/>
      <c r="F2351" s="69"/>
      <c r="G2351" s="26"/>
    </row>
    <row r="2352" ht="15.75" customHeight="1" spans="1:7">
      <c r="A2352" s="95"/>
      <c r="B2352" s="95"/>
      <c r="C2352" s="95"/>
      <c r="D2352" s="96"/>
      <c r="E2352" s="96"/>
      <c r="F2352" s="97"/>
      <c r="G2352" s="26"/>
    </row>
    <row r="2353" spans="1:7">
      <c r="A2353" s="68"/>
      <c r="B2353" s="68"/>
      <c r="C2353" s="68"/>
      <c r="D2353" s="69"/>
      <c r="E2353" s="69"/>
      <c r="F2353" s="69"/>
      <c r="G2353" s="26"/>
    </row>
    <row r="2354" ht="27" customHeight="1" spans="1:7">
      <c r="A2354" s="95"/>
      <c r="B2354" s="98"/>
      <c r="C2354" s="95"/>
      <c r="D2354" s="99"/>
      <c r="E2354" s="98"/>
      <c r="F2354" s="100"/>
      <c r="G2354" s="26"/>
    </row>
    <row r="2355" ht="15.75" customHeight="1" spans="1:7">
      <c r="A2355" s="95"/>
      <c r="B2355" s="98"/>
      <c r="C2355" s="101"/>
      <c r="D2355" s="99"/>
      <c r="E2355" s="98"/>
      <c r="F2355" s="100"/>
      <c r="G2355" s="26"/>
    </row>
    <row r="2356" spans="1:7">
      <c r="A2356" s="102"/>
      <c r="B2356" s="102"/>
      <c r="C2356" s="101"/>
      <c r="D2356" s="102"/>
      <c r="E2356" s="102"/>
      <c r="F2356" s="103"/>
      <c r="G2356" s="26"/>
    </row>
    <row r="2357" spans="1:7">
      <c r="A2357" s="95"/>
      <c r="B2357" s="104"/>
      <c r="C2357" s="95"/>
      <c r="D2357" s="105"/>
      <c r="E2357" s="95"/>
      <c r="F2357" s="106"/>
      <c r="G2357" s="26"/>
    </row>
    <row r="2358" spans="1:7">
      <c r="A2358" s="102"/>
      <c r="B2358" s="102"/>
      <c r="C2358" s="102"/>
      <c r="D2358" s="102"/>
      <c r="E2358" s="102"/>
      <c r="F2358" s="103"/>
      <c r="G2358" s="26"/>
    </row>
    <row r="2359" ht="15.75" spans="1:7">
      <c r="A2359" s="95"/>
      <c r="B2359" s="95"/>
      <c r="C2359" s="95"/>
      <c r="D2359" s="107"/>
      <c r="E2359" s="95"/>
      <c r="F2359" s="106"/>
      <c r="G2359" s="26"/>
    </row>
    <row r="2360" spans="1:7">
      <c r="A2360" s="68"/>
      <c r="B2360" s="61"/>
      <c r="C2360" s="68"/>
      <c r="D2360" s="68"/>
      <c r="E2360" s="68"/>
      <c r="F2360" s="66"/>
      <c r="G2360" s="26"/>
    </row>
    <row r="2361" spans="1:7">
      <c r="A2361" s="95"/>
      <c r="B2361" s="95"/>
      <c r="C2361" s="95"/>
      <c r="D2361" s="95"/>
      <c r="E2361" s="95"/>
      <c r="F2361" s="106"/>
      <c r="G2361" s="26"/>
    </row>
    <row r="2362" spans="1:7">
      <c r="A2362" s="68"/>
      <c r="B2362" s="61"/>
      <c r="C2362" s="68"/>
      <c r="D2362" s="61"/>
      <c r="E2362" s="68"/>
      <c r="F2362" s="67"/>
      <c r="G2362" s="26"/>
    </row>
    <row r="2363" ht="15.75" spans="1:7">
      <c r="A2363" s="95"/>
      <c r="B2363" s="107"/>
      <c r="C2363" s="95"/>
      <c r="D2363" s="108"/>
      <c r="E2363" s="95"/>
      <c r="F2363" s="109"/>
      <c r="G2363" s="26"/>
    </row>
    <row r="2364" spans="1:7">
      <c r="A2364" s="68"/>
      <c r="B2364" s="68"/>
      <c r="C2364" s="68"/>
      <c r="D2364" s="61"/>
      <c r="E2364" s="68"/>
      <c r="F2364" s="62"/>
      <c r="G2364" s="26"/>
    </row>
    <row r="2365" ht="15.75" spans="1:7">
      <c r="A2365" s="95"/>
      <c r="B2365" s="108"/>
      <c r="C2365" s="95"/>
      <c r="D2365" s="107"/>
      <c r="E2365" s="95"/>
      <c r="F2365" s="97"/>
      <c r="G2365" s="26"/>
    </row>
    <row r="2366" spans="1:7">
      <c r="A2366" s="68"/>
      <c r="B2366" s="63"/>
      <c r="C2366" s="68"/>
      <c r="D2366" s="68"/>
      <c r="E2366" s="68"/>
      <c r="F2366" s="69"/>
      <c r="G2366" s="26"/>
    </row>
    <row r="2367" ht="15.75" spans="1:7">
      <c r="A2367" s="95"/>
      <c r="B2367" s="107"/>
      <c r="C2367" s="95"/>
      <c r="D2367" s="95"/>
      <c r="E2367" s="95"/>
      <c r="F2367" s="109"/>
      <c r="G2367" s="26"/>
    </row>
    <row r="2368" spans="1:7">
      <c r="A2368" s="68"/>
      <c r="B2368" s="68"/>
      <c r="C2368" s="68"/>
      <c r="D2368" s="68"/>
      <c r="E2368" s="68"/>
      <c r="F2368" s="69"/>
      <c r="G2368" s="26"/>
    </row>
    <row r="2369" ht="15.75" spans="1:7">
      <c r="A2369" s="95"/>
      <c r="B2369" s="107"/>
      <c r="C2369" s="95"/>
      <c r="D2369" s="95"/>
      <c r="E2369" s="107"/>
      <c r="F2369" s="97"/>
      <c r="G2369" s="26"/>
    </row>
    <row r="2370" spans="1:7">
      <c r="A2370" s="102"/>
      <c r="B2370" s="102"/>
      <c r="C2370" s="102"/>
      <c r="D2370" s="102"/>
      <c r="E2370" s="102"/>
      <c r="F2370" s="103"/>
      <c r="G2370" s="26"/>
    </row>
    <row r="2371" ht="15.75" spans="1:7">
      <c r="A2371" s="110"/>
      <c r="B2371" s="97"/>
      <c r="C2371" s="97"/>
      <c r="D2371" s="97"/>
      <c r="E2371" s="97"/>
      <c r="F2371" s="97"/>
      <c r="G2371" s="26"/>
    </row>
    <row r="2372" spans="1:7">
      <c r="A2372" s="103"/>
      <c r="B2372" s="103"/>
      <c r="C2372" s="103"/>
      <c r="D2372" s="103"/>
      <c r="E2372" s="103"/>
      <c r="F2372" s="103"/>
      <c r="G2372" s="26"/>
    </row>
    <row r="2373" ht="15.75" spans="1:7">
      <c r="A2373" s="95"/>
      <c r="B2373" s="107"/>
      <c r="C2373" s="95"/>
      <c r="D2373" s="105"/>
      <c r="E2373" s="95"/>
      <c r="F2373" s="97"/>
      <c r="G2373" s="26"/>
    </row>
    <row r="2374" spans="1:7">
      <c r="A2374" s="111"/>
      <c r="B2374" s="112"/>
      <c r="C2374" s="111"/>
      <c r="D2374" s="112"/>
      <c r="E2374" s="111"/>
      <c r="F2374" s="113"/>
      <c r="G2374" s="26"/>
    </row>
    <row r="2375" ht="25.5" customHeight="1" spans="1:7">
      <c r="A2375" s="95"/>
      <c r="B2375" s="114"/>
      <c r="C2375" s="114"/>
      <c r="D2375" s="97"/>
      <c r="E2375" s="97"/>
      <c r="F2375" s="97"/>
      <c r="G2375" s="26"/>
    </row>
    <row r="2376" spans="1:7">
      <c r="A2376" s="68"/>
      <c r="B2376" s="69"/>
      <c r="C2376" s="69"/>
      <c r="D2376" s="69"/>
      <c r="E2376" s="69"/>
      <c r="F2376" s="69"/>
      <c r="G2376" s="26"/>
    </row>
    <row r="2377" ht="27" customHeight="1" spans="1:7">
      <c r="A2377" s="95"/>
      <c r="B2377" s="95"/>
      <c r="C2377" s="95"/>
      <c r="D2377" s="96"/>
      <c r="E2377" s="96"/>
      <c r="F2377" s="97"/>
      <c r="G2377" s="26"/>
    </row>
    <row r="2378" spans="1:7">
      <c r="A2378" s="68"/>
      <c r="B2378" s="68"/>
      <c r="C2378" s="68"/>
      <c r="D2378" s="69"/>
      <c r="E2378" s="69"/>
      <c r="F2378" s="69"/>
      <c r="G2378" s="26"/>
    </row>
    <row r="2379" ht="27" customHeight="1" spans="1:7">
      <c r="A2379" s="95"/>
      <c r="B2379" s="96"/>
      <c r="C2379" s="96"/>
      <c r="D2379" s="96"/>
      <c r="E2379" s="96"/>
      <c r="F2379" s="97"/>
      <c r="G2379" s="26"/>
    </row>
    <row r="2380" spans="1:7">
      <c r="A2380" s="68"/>
      <c r="B2380" s="69"/>
      <c r="C2380" s="69"/>
      <c r="D2380" s="69"/>
      <c r="E2380" s="69"/>
      <c r="F2380" s="69"/>
      <c r="G2380" s="26"/>
    </row>
    <row r="2381" ht="27" customHeight="1" spans="1:7">
      <c r="A2381" s="95"/>
      <c r="B2381" s="95"/>
      <c r="C2381" s="95"/>
      <c r="D2381" s="96"/>
      <c r="E2381" s="96"/>
      <c r="F2381" s="97"/>
      <c r="G2381" s="26"/>
    </row>
    <row r="2382" spans="1:7">
      <c r="A2382" s="68"/>
      <c r="B2382" s="68"/>
      <c r="C2382" s="68"/>
      <c r="D2382" s="69"/>
      <c r="E2382" s="69"/>
      <c r="F2382" s="69"/>
      <c r="G2382" s="26"/>
    </row>
    <row r="2383" ht="27" customHeight="1" spans="1:7">
      <c r="A2383" s="95"/>
      <c r="B2383" s="98"/>
      <c r="C2383" s="95"/>
      <c r="D2383" s="99"/>
      <c r="E2383" s="98"/>
      <c r="F2383" s="100"/>
      <c r="G2383" s="26"/>
    </row>
    <row r="2384" ht="15.75" customHeight="1" spans="1:7">
      <c r="A2384" s="95"/>
      <c r="B2384" s="98"/>
      <c r="C2384" s="101"/>
      <c r="D2384" s="99"/>
      <c r="E2384" s="98"/>
      <c r="F2384" s="100"/>
      <c r="G2384" s="26"/>
    </row>
    <row r="2385" spans="1:7">
      <c r="A2385" s="102"/>
      <c r="B2385" s="102"/>
      <c r="C2385" s="101"/>
      <c r="D2385" s="102"/>
      <c r="E2385" s="102"/>
      <c r="F2385" s="103"/>
      <c r="G2385" s="26"/>
    </row>
    <row r="2386" spans="1:7">
      <c r="A2386" s="95"/>
      <c r="B2386" s="104"/>
      <c r="C2386" s="95"/>
      <c r="D2386" s="105"/>
      <c r="E2386" s="95"/>
      <c r="F2386" s="106"/>
      <c r="G2386" s="26"/>
    </row>
    <row r="2387" spans="1:7">
      <c r="A2387" s="102"/>
      <c r="B2387" s="102"/>
      <c r="C2387" s="102"/>
      <c r="D2387" s="102"/>
      <c r="E2387" s="102"/>
      <c r="F2387" s="103"/>
      <c r="G2387" s="26"/>
    </row>
    <row r="2388" ht="15.75" spans="1:7">
      <c r="A2388" s="95"/>
      <c r="B2388" s="95"/>
      <c r="C2388" s="95"/>
      <c r="D2388" s="107"/>
      <c r="E2388" s="95"/>
      <c r="F2388" s="106"/>
      <c r="G2388" s="26"/>
    </row>
    <row r="2389" spans="1:7">
      <c r="A2389" s="68"/>
      <c r="B2389" s="61"/>
      <c r="C2389" s="68"/>
      <c r="D2389" s="68"/>
      <c r="E2389" s="68"/>
      <c r="F2389" s="66"/>
      <c r="G2389" s="26"/>
    </row>
    <row r="2390" spans="1:7">
      <c r="A2390" s="95"/>
      <c r="B2390" s="95"/>
      <c r="C2390" s="95"/>
      <c r="D2390" s="95"/>
      <c r="E2390" s="95"/>
      <c r="F2390" s="106"/>
      <c r="G2390" s="26"/>
    </row>
    <row r="2391" spans="1:7">
      <c r="A2391" s="68"/>
      <c r="B2391" s="61"/>
      <c r="C2391" s="68"/>
      <c r="D2391" s="61"/>
      <c r="E2391" s="68"/>
      <c r="F2391" s="67"/>
      <c r="G2391" s="26"/>
    </row>
    <row r="2392" ht="15.75" spans="1:7">
      <c r="A2392" s="95"/>
      <c r="B2392" s="107"/>
      <c r="C2392" s="95"/>
      <c r="D2392" s="108"/>
      <c r="E2392" s="95"/>
      <c r="F2392" s="109"/>
      <c r="G2392" s="26"/>
    </row>
    <row r="2393" spans="1:7">
      <c r="A2393" s="68"/>
      <c r="B2393" s="68"/>
      <c r="C2393" s="68"/>
      <c r="D2393" s="61"/>
      <c r="E2393" s="68"/>
      <c r="F2393" s="62"/>
      <c r="G2393" s="26"/>
    </row>
    <row r="2394" ht="15.75" spans="1:7">
      <c r="A2394" s="95"/>
      <c r="B2394" s="108"/>
      <c r="C2394" s="95"/>
      <c r="D2394" s="107"/>
      <c r="E2394" s="95"/>
      <c r="F2394" s="97"/>
      <c r="G2394" s="26"/>
    </row>
    <row r="2395" spans="1:7">
      <c r="A2395" s="68"/>
      <c r="B2395" s="63"/>
      <c r="C2395" s="68"/>
      <c r="D2395" s="68"/>
      <c r="E2395" s="68"/>
      <c r="F2395" s="69"/>
      <c r="G2395" s="26"/>
    </row>
    <row r="2396" ht="15.75" spans="1:7">
      <c r="A2396" s="95"/>
      <c r="B2396" s="107"/>
      <c r="C2396" s="95"/>
      <c r="D2396" s="95"/>
      <c r="E2396" s="95"/>
      <c r="F2396" s="109"/>
      <c r="G2396" s="26"/>
    </row>
    <row r="2397" spans="1:7">
      <c r="A2397" s="68"/>
      <c r="B2397" s="68"/>
      <c r="C2397" s="68"/>
      <c r="D2397" s="68"/>
      <c r="E2397" s="68"/>
      <c r="F2397" s="69"/>
      <c r="G2397" s="26"/>
    </row>
    <row r="2398" ht="15.75" spans="1:7">
      <c r="A2398" s="95"/>
      <c r="B2398" s="107"/>
      <c r="C2398" s="95"/>
      <c r="D2398" s="95"/>
      <c r="E2398" s="107"/>
      <c r="F2398" s="97"/>
      <c r="G2398" s="26"/>
    </row>
    <row r="2399" spans="1:7">
      <c r="A2399" s="102"/>
      <c r="B2399" s="102"/>
      <c r="C2399" s="102"/>
      <c r="D2399" s="102"/>
      <c r="E2399" s="102"/>
      <c r="F2399" s="103"/>
      <c r="G2399" s="26"/>
    </row>
    <row r="2400" ht="15.75" spans="1:7">
      <c r="A2400" s="110"/>
      <c r="B2400" s="97"/>
      <c r="C2400" s="97"/>
      <c r="D2400" s="97"/>
      <c r="E2400" s="97"/>
      <c r="F2400" s="97"/>
      <c r="G2400" s="26"/>
    </row>
    <row r="2401" spans="1:7">
      <c r="A2401" s="103"/>
      <c r="B2401" s="103"/>
      <c r="C2401" s="103"/>
      <c r="D2401" s="103"/>
      <c r="E2401" s="103"/>
      <c r="F2401" s="103"/>
      <c r="G2401" s="26"/>
    </row>
    <row r="2402" ht="15.75" spans="1:7">
      <c r="A2402" s="95"/>
      <c r="B2402" s="107"/>
      <c r="C2402" s="95"/>
      <c r="D2402" s="105"/>
      <c r="E2402" s="95"/>
      <c r="F2402" s="97"/>
      <c r="G2402" s="26"/>
    </row>
    <row r="2403" spans="1:7">
      <c r="A2403" s="111"/>
      <c r="B2403" s="112"/>
      <c r="C2403" s="111"/>
      <c r="D2403" s="112"/>
      <c r="E2403" s="111"/>
      <c r="F2403" s="113"/>
      <c r="G2403" s="26"/>
    </row>
    <row r="2404" ht="25.5" customHeight="1" spans="1:7">
      <c r="A2404" s="95"/>
      <c r="B2404" s="114"/>
      <c r="C2404" s="114"/>
      <c r="D2404" s="97"/>
      <c r="E2404" s="97"/>
      <c r="F2404" s="97"/>
      <c r="G2404" s="26"/>
    </row>
    <row r="2405" spans="1:7">
      <c r="A2405" s="68"/>
      <c r="B2405" s="69"/>
      <c r="C2405" s="69"/>
      <c r="D2405" s="69"/>
      <c r="E2405" s="69"/>
      <c r="F2405" s="69"/>
      <c r="G2405" s="26"/>
    </row>
    <row r="2406" ht="27" customHeight="1" spans="1:7">
      <c r="A2406" s="95"/>
      <c r="B2406" s="95"/>
      <c r="C2406" s="95"/>
      <c r="D2406" s="96"/>
      <c r="E2406" s="96"/>
      <c r="F2406" s="97"/>
      <c r="G2406" s="26"/>
    </row>
    <row r="2407" spans="1:7">
      <c r="A2407" s="68"/>
      <c r="B2407" s="68"/>
      <c r="C2407" s="68"/>
      <c r="D2407" s="69"/>
      <c r="E2407" s="69"/>
      <c r="F2407" s="69"/>
      <c r="G2407" s="26"/>
    </row>
    <row r="2408" ht="27" customHeight="1" spans="1:7">
      <c r="A2408" s="95"/>
      <c r="B2408" s="96"/>
      <c r="C2408" s="96"/>
      <c r="D2408" s="96"/>
      <c r="E2408" s="96"/>
      <c r="F2408" s="97"/>
      <c r="G2408" s="26"/>
    </row>
    <row r="2409" spans="1:7">
      <c r="A2409" s="68"/>
      <c r="B2409" s="69"/>
      <c r="C2409" s="69"/>
      <c r="D2409" s="69"/>
      <c r="E2409" s="69"/>
      <c r="F2409" s="69"/>
      <c r="G2409" s="26"/>
    </row>
    <row r="2410" ht="15.75" customHeight="1" spans="1:7">
      <c r="A2410" s="95"/>
      <c r="B2410" s="95"/>
      <c r="C2410" s="95"/>
      <c r="D2410" s="96"/>
      <c r="E2410" s="96"/>
      <c r="F2410" s="97"/>
      <c r="G2410" s="26"/>
    </row>
    <row r="2411" spans="1:7">
      <c r="A2411" s="68"/>
      <c r="B2411" s="68"/>
      <c r="C2411" s="68"/>
      <c r="D2411" s="69"/>
      <c r="E2411" s="69"/>
      <c r="F2411" s="69"/>
      <c r="G2411" s="26"/>
    </row>
    <row r="2412" ht="27" customHeight="1" spans="1:7">
      <c r="A2412" s="95"/>
      <c r="B2412" s="98"/>
      <c r="C2412" s="95"/>
      <c r="D2412" s="99"/>
      <c r="E2412" s="98"/>
      <c r="F2412" s="100"/>
      <c r="G2412" s="26"/>
    </row>
    <row r="2413" ht="15.75" customHeight="1" spans="1:7">
      <c r="A2413" s="95"/>
      <c r="B2413" s="98"/>
      <c r="C2413" s="101"/>
      <c r="D2413" s="99"/>
      <c r="E2413" s="98"/>
      <c r="F2413" s="100"/>
      <c r="G2413" s="26"/>
    </row>
    <row r="2414" spans="1:7">
      <c r="A2414" s="102"/>
      <c r="B2414" s="102"/>
      <c r="C2414" s="101"/>
      <c r="D2414" s="102"/>
      <c r="E2414" s="102"/>
      <c r="F2414" s="103"/>
      <c r="G2414" s="26"/>
    </row>
    <row r="2415" spans="1:7">
      <c r="A2415" s="95"/>
      <c r="B2415" s="104"/>
      <c r="C2415" s="95"/>
      <c r="D2415" s="105"/>
      <c r="E2415" s="95"/>
      <c r="F2415" s="106"/>
      <c r="G2415" s="26"/>
    </row>
    <row r="2416" spans="1:7">
      <c r="A2416" s="102"/>
      <c r="B2416" s="102"/>
      <c r="C2416" s="102"/>
      <c r="D2416" s="102"/>
      <c r="E2416" s="102"/>
      <c r="F2416" s="103"/>
      <c r="G2416" s="26"/>
    </row>
    <row r="2417" ht="15.75" spans="1:7">
      <c r="A2417" s="95"/>
      <c r="B2417" s="95"/>
      <c r="C2417" s="95"/>
      <c r="D2417" s="107"/>
      <c r="E2417" s="95"/>
      <c r="F2417" s="106"/>
      <c r="G2417" s="26"/>
    </row>
    <row r="2418" spans="1:7">
      <c r="A2418" s="68"/>
      <c r="B2418" s="61"/>
      <c r="C2418" s="68"/>
      <c r="D2418" s="68"/>
      <c r="E2418" s="68"/>
      <c r="F2418" s="66"/>
      <c r="G2418" s="26"/>
    </row>
    <row r="2419" spans="1:7">
      <c r="A2419" s="95"/>
      <c r="B2419" s="95"/>
      <c r="C2419" s="95"/>
      <c r="D2419" s="95"/>
      <c r="E2419" s="95"/>
      <c r="F2419" s="106"/>
      <c r="G2419" s="26"/>
    </row>
    <row r="2420" spans="1:7">
      <c r="A2420" s="68"/>
      <c r="B2420" s="61"/>
      <c r="C2420" s="68"/>
      <c r="D2420" s="61"/>
      <c r="E2420" s="68"/>
      <c r="F2420" s="67"/>
      <c r="G2420" s="26"/>
    </row>
    <row r="2421" ht="15.75" spans="1:7">
      <c r="A2421" s="95"/>
      <c r="B2421" s="107"/>
      <c r="C2421" s="95"/>
      <c r="D2421" s="108"/>
      <c r="E2421" s="95"/>
      <c r="F2421" s="109"/>
      <c r="G2421" s="26"/>
    </row>
    <row r="2422" spans="1:7">
      <c r="A2422" s="68"/>
      <c r="B2422" s="68"/>
      <c r="C2422" s="68"/>
      <c r="D2422" s="61"/>
      <c r="E2422" s="68"/>
      <c r="F2422" s="62"/>
      <c r="G2422" s="26"/>
    </row>
    <row r="2423" ht="15.75" spans="1:7">
      <c r="A2423" s="95"/>
      <c r="B2423" s="108"/>
      <c r="C2423" s="95"/>
      <c r="D2423" s="107"/>
      <c r="E2423" s="95"/>
      <c r="F2423" s="97"/>
      <c r="G2423" s="26"/>
    </row>
    <row r="2424" spans="1:7">
      <c r="A2424" s="68"/>
      <c r="B2424" s="63"/>
      <c r="C2424" s="68"/>
      <c r="D2424" s="68"/>
      <c r="E2424" s="68"/>
      <c r="F2424" s="69"/>
      <c r="G2424" s="26"/>
    </row>
    <row r="2425" ht="15.75" spans="1:7">
      <c r="A2425" s="95"/>
      <c r="B2425" s="107"/>
      <c r="C2425" s="95"/>
      <c r="D2425" s="95"/>
      <c r="E2425" s="95"/>
      <c r="F2425" s="109"/>
      <c r="G2425" s="26"/>
    </row>
    <row r="2426" spans="1:7">
      <c r="A2426" s="68"/>
      <c r="B2426" s="68"/>
      <c r="C2426" s="68"/>
      <c r="D2426" s="68"/>
      <c r="E2426" s="68"/>
      <c r="F2426" s="69"/>
      <c r="G2426" s="26"/>
    </row>
    <row r="2427" ht="15.75" spans="1:7">
      <c r="A2427" s="95"/>
      <c r="B2427" s="107"/>
      <c r="C2427" s="95"/>
      <c r="D2427" s="95"/>
      <c r="E2427" s="107"/>
      <c r="F2427" s="97"/>
      <c r="G2427" s="26"/>
    </row>
    <row r="2428" spans="1:7">
      <c r="A2428" s="102"/>
      <c r="B2428" s="102"/>
      <c r="C2428" s="102"/>
      <c r="D2428" s="102"/>
      <c r="E2428" s="102"/>
      <c r="F2428" s="103"/>
      <c r="G2428" s="26"/>
    </row>
    <row r="2429" ht="15.75" spans="1:7">
      <c r="A2429" s="110"/>
      <c r="B2429" s="97"/>
      <c r="C2429" s="97"/>
      <c r="D2429" s="97"/>
      <c r="E2429" s="97"/>
      <c r="F2429" s="97"/>
      <c r="G2429" s="26"/>
    </row>
    <row r="2430" spans="1:7">
      <c r="A2430" s="103"/>
      <c r="B2430" s="103"/>
      <c r="C2430" s="103"/>
      <c r="D2430" s="103"/>
      <c r="E2430" s="103"/>
      <c r="F2430" s="103"/>
      <c r="G2430" s="26"/>
    </row>
    <row r="2431" ht="15.75" spans="1:7">
      <c r="A2431" s="95"/>
      <c r="B2431" s="107"/>
      <c r="C2431" s="95"/>
      <c r="D2431" s="105"/>
      <c r="E2431" s="95"/>
      <c r="F2431" s="97"/>
      <c r="G2431" s="26"/>
    </row>
    <row r="2432" spans="1:7">
      <c r="A2432" s="111"/>
      <c r="B2432" s="112"/>
      <c r="C2432" s="111"/>
      <c r="D2432" s="112"/>
      <c r="E2432" s="111"/>
      <c r="F2432" s="113"/>
      <c r="G2432" s="26"/>
    </row>
    <row r="2433" ht="15.75" customHeight="1" spans="1:7">
      <c r="A2433" s="95"/>
      <c r="B2433" s="114"/>
      <c r="C2433" s="114"/>
      <c r="D2433" s="97"/>
      <c r="E2433" s="97"/>
      <c r="F2433" s="97"/>
      <c r="G2433" s="26"/>
    </row>
    <row r="2434" spans="1:7">
      <c r="A2434" s="68"/>
      <c r="B2434" s="69"/>
      <c r="C2434" s="69"/>
      <c r="D2434" s="69"/>
      <c r="E2434" s="69"/>
      <c r="F2434" s="69"/>
      <c r="G2434" s="26"/>
    </row>
    <row r="2435" ht="15.75" spans="1:7">
      <c r="A2435" s="95"/>
      <c r="B2435" s="95"/>
      <c r="C2435" s="95"/>
      <c r="D2435" s="106"/>
      <c r="E2435" s="97"/>
      <c r="F2435" s="97"/>
      <c r="G2435" s="26"/>
    </row>
    <row r="2436" spans="1:7">
      <c r="A2436" s="68"/>
      <c r="B2436" s="68"/>
      <c r="C2436" s="68"/>
      <c r="D2436" s="69"/>
      <c r="E2436" s="69"/>
      <c r="F2436" s="69"/>
      <c r="G2436" s="26"/>
    </row>
    <row r="2437" ht="27" customHeight="1" spans="1:7">
      <c r="A2437" s="95"/>
      <c r="B2437" s="96"/>
      <c r="C2437" s="96"/>
      <c r="D2437" s="96"/>
      <c r="E2437" s="97"/>
      <c r="F2437" s="97"/>
      <c r="G2437" s="26"/>
    </row>
    <row r="2438" spans="1:7">
      <c r="A2438" s="68"/>
      <c r="B2438" s="69"/>
      <c r="C2438" s="69"/>
      <c r="D2438" s="69"/>
      <c r="E2438" s="69"/>
      <c r="F2438" s="69"/>
      <c r="G2438" s="26"/>
    </row>
    <row r="2439" ht="15.75" customHeight="1" spans="1:7">
      <c r="A2439" s="95"/>
      <c r="B2439" s="95"/>
      <c r="C2439" s="95"/>
      <c r="D2439" s="96"/>
      <c r="E2439" s="96"/>
      <c r="F2439" s="97"/>
      <c r="G2439" s="26"/>
    </row>
    <row r="2440" spans="1:7">
      <c r="A2440" s="68"/>
      <c r="B2440" s="68"/>
      <c r="C2440" s="68"/>
      <c r="D2440" s="69"/>
      <c r="E2440" s="69"/>
      <c r="F2440" s="69"/>
      <c r="G2440" s="26"/>
    </row>
    <row r="2441" ht="27" customHeight="1" spans="1:7">
      <c r="A2441" s="95"/>
      <c r="B2441" s="98"/>
      <c r="C2441" s="95"/>
      <c r="D2441" s="99"/>
      <c r="E2441" s="98"/>
      <c r="F2441" s="100"/>
      <c r="G2441" s="26"/>
    </row>
    <row r="2442" ht="15.75" customHeight="1" spans="1:7">
      <c r="A2442" s="95"/>
      <c r="B2442" s="98"/>
      <c r="C2442" s="101"/>
      <c r="D2442" s="99"/>
      <c r="E2442" s="98"/>
      <c r="F2442" s="100"/>
      <c r="G2442" s="26"/>
    </row>
    <row r="2443" spans="1:7">
      <c r="A2443" s="102"/>
      <c r="B2443" s="102"/>
      <c r="C2443" s="101"/>
      <c r="D2443" s="102"/>
      <c r="E2443" s="102"/>
      <c r="F2443" s="103"/>
      <c r="G2443" s="26"/>
    </row>
    <row r="2444" spans="1:7">
      <c r="A2444" s="95"/>
      <c r="B2444" s="104"/>
      <c r="C2444" s="95"/>
      <c r="D2444" s="105"/>
      <c r="E2444" s="95"/>
      <c r="F2444" s="106"/>
      <c r="G2444" s="26"/>
    </row>
    <row r="2445" spans="1:7">
      <c r="A2445" s="102"/>
      <c r="B2445" s="102"/>
      <c r="C2445" s="102"/>
      <c r="D2445" s="102"/>
      <c r="E2445" s="102"/>
      <c r="F2445" s="103"/>
      <c r="G2445" s="26"/>
    </row>
    <row r="2446" ht="15.75" spans="1:7">
      <c r="A2446" s="95"/>
      <c r="B2446" s="95"/>
      <c r="C2446" s="95"/>
      <c r="D2446" s="107"/>
      <c r="E2446" s="95"/>
      <c r="F2446" s="106"/>
      <c r="G2446" s="26"/>
    </row>
    <row r="2447" spans="1:7">
      <c r="A2447" s="68"/>
      <c r="B2447" s="61"/>
      <c r="C2447" s="68"/>
      <c r="D2447" s="68"/>
      <c r="E2447" s="68"/>
      <c r="F2447" s="66"/>
      <c r="G2447" s="26"/>
    </row>
    <row r="2448" spans="1:7">
      <c r="A2448" s="95"/>
      <c r="B2448" s="95"/>
      <c r="C2448" s="95"/>
      <c r="D2448" s="95"/>
      <c r="E2448" s="95"/>
      <c r="F2448" s="106"/>
      <c r="G2448" s="26"/>
    </row>
    <row r="2449" spans="1:7">
      <c r="A2449" s="68"/>
      <c r="B2449" s="61"/>
      <c r="C2449" s="68"/>
      <c r="D2449" s="61"/>
      <c r="E2449" s="68"/>
      <c r="F2449" s="67"/>
      <c r="G2449" s="26"/>
    </row>
    <row r="2450" ht="15.75" spans="1:7">
      <c r="A2450" s="95"/>
      <c r="B2450" s="107"/>
      <c r="C2450" s="95"/>
      <c r="D2450" s="108"/>
      <c r="E2450" s="95"/>
      <c r="F2450" s="109"/>
      <c r="G2450" s="26"/>
    </row>
    <row r="2451" spans="1:7">
      <c r="A2451" s="68"/>
      <c r="B2451" s="68"/>
      <c r="C2451" s="68"/>
      <c r="D2451" s="61"/>
      <c r="E2451" s="68"/>
      <c r="F2451" s="62"/>
      <c r="G2451" s="26"/>
    </row>
    <row r="2452" ht="15.75" spans="1:7">
      <c r="A2452" s="95"/>
      <c r="B2452" s="108"/>
      <c r="C2452" s="95"/>
      <c r="D2452" s="107"/>
      <c r="E2452" s="95"/>
      <c r="F2452" s="97"/>
      <c r="G2452" s="26"/>
    </row>
    <row r="2453" spans="1:7">
      <c r="A2453" s="68"/>
      <c r="B2453" s="63"/>
      <c r="C2453" s="68"/>
      <c r="D2453" s="68"/>
      <c r="E2453" s="68"/>
      <c r="F2453" s="69"/>
      <c r="G2453" s="26"/>
    </row>
    <row r="2454" ht="15.75" spans="1:7">
      <c r="A2454" s="95"/>
      <c r="B2454" s="107"/>
      <c r="C2454" s="95"/>
      <c r="D2454" s="95"/>
      <c r="E2454" s="95"/>
      <c r="F2454" s="109"/>
      <c r="G2454" s="26"/>
    </row>
    <row r="2455" spans="1:7">
      <c r="A2455" s="68"/>
      <c r="B2455" s="68"/>
      <c r="C2455" s="68"/>
      <c r="D2455" s="68"/>
      <c r="E2455" s="68"/>
      <c r="F2455" s="69"/>
      <c r="G2455" s="26"/>
    </row>
    <row r="2456" ht="15.75" spans="1:7">
      <c r="A2456" s="95"/>
      <c r="B2456" s="107"/>
      <c r="C2456" s="95"/>
      <c r="D2456" s="95"/>
      <c r="E2456" s="107"/>
      <c r="F2456" s="97"/>
      <c r="G2456" s="26"/>
    </row>
    <row r="2457" spans="1:7">
      <c r="A2457" s="102"/>
      <c r="B2457" s="102"/>
      <c r="C2457" s="102"/>
      <c r="D2457" s="102"/>
      <c r="E2457" s="102"/>
      <c r="F2457" s="103"/>
      <c r="G2457" s="26"/>
    </row>
    <row r="2458" ht="15.75" spans="1:7">
      <c r="A2458" s="110"/>
      <c r="B2458" s="97"/>
      <c r="C2458" s="97"/>
      <c r="D2458" s="97"/>
      <c r="E2458" s="97"/>
      <c r="F2458" s="97"/>
      <c r="G2458" s="26"/>
    </row>
    <row r="2459" spans="1:7">
      <c r="A2459" s="103"/>
      <c r="B2459" s="103"/>
      <c r="C2459" s="103"/>
      <c r="D2459" s="103"/>
      <c r="E2459" s="103"/>
      <c r="F2459" s="103"/>
      <c r="G2459" s="26"/>
    </row>
    <row r="2460" ht="15.75" spans="1:7">
      <c r="A2460" s="95"/>
      <c r="B2460" s="107"/>
      <c r="C2460" s="95"/>
      <c r="D2460" s="105"/>
      <c r="E2460" s="95"/>
      <c r="F2460" s="97"/>
      <c r="G2460" s="26"/>
    </row>
    <row r="2461" spans="1:7">
      <c r="A2461" s="111"/>
      <c r="B2461" s="112"/>
      <c r="C2461" s="111"/>
      <c r="D2461" s="112"/>
      <c r="E2461" s="111"/>
      <c r="F2461" s="113"/>
      <c r="G2461" s="26"/>
    </row>
    <row r="2462" ht="15.75" customHeight="1" spans="1:7">
      <c r="A2462" s="95"/>
      <c r="B2462" s="114"/>
      <c r="C2462" s="114"/>
      <c r="D2462" s="97"/>
      <c r="E2462" s="97"/>
      <c r="F2462" s="97"/>
      <c r="G2462" s="26"/>
    </row>
    <row r="2463" spans="1:7">
      <c r="A2463" s="68"/>
      <c r="B2463" s="69"/>
      <c r="C2463" s="69"/>
      <c r="D2463" s="69"/>
      <c r="E2463" s="69"/>
      <c r="F2463" s="69"/>
      <c r="G2463" s="26"/>
    </row>
    <row r="2464" ht="15.75" spans="1:7">
      <c r="A2464" s="95"/>
      <c r="B2464" s="95"/>
      <c r="C2464" s="95"/>
      <c r="D2464" s="106"/>
      <c r="E2464" s="97"/>
      <c r="F2464" s="97"/>
      <c r="G2464" s="26"/>
    </row>
    <row r="2465" spans="1:7">
      <c r="A2465" s="68"/>
      <c r="B2465" s="68"/>
      <c r="C2465" s="68"/>
      <c r="D2465" s="69"/>
      <c r="E2465" s="69"/>
      <c r="F2465" s="69"/>
      <c r="G2465" s="26"/>
    </row>
    <row r="2466" ht="27" customHeight="1" spans="1:7">
      <c r="A2466" s="95"/>
      <c r="B2466" s="96"/>
      <c r="C2466" s="96"/>
      <c r="D2466" s="96"/>
      <c r="E2466" s="97"/>
      <c r="F2466" s="97"/>
      <c r="G2466" s="26"/>
    </row>
    <row r="2467" spans="1:7">
      <c r="A2467" s="68"/>
      <c r="B2467" s="69"/>
      <c r="C2467" s="69"/>
      <c r="D2467" s="69"/>
      <c r="E2467" s="69"/>
      <c r="F2467" s="69"/>
      <c r="G2467" s="26"/>
    </row>
    <row r="2468" ht="15.75" customHeight="1" spans="1:7">
      <c r="A2468" s="95"/>
      <c r="B2468" s="95"/>
      <c r="C2468" s="95"/>
      <c r="D2468" s="96"/>
      <c r="E2468" s="96"/>
      <c r="F2468" s="97"/>
      <c r="G2468" s="26"/>
    </row>
    <row r="2469" spans="1:7">
      <c r="A2469" s="68"/>
      <c r="B2469" s="68"/>
      <c r="C2469" s="68"/>
      <c r="D2469" s="69"/>
      <c r="E2469" s="69"/>
      <c r="F2469" s="69"/>
      <c r="G2469" s="26"/>
    </row>
    <row r="2470" ht="27" customHeight="1" spans="1:7">
      <c r="A2470" s="95"/>
      <c r="B2470" s="98"/>
      <c r="C2470" s="95"/>
      <c r="D2470" s="99"/>
      <c r="E2470" s="98"/>
      <c r="F2470" s="100"/>
      <c r="G2470" s="26"/>
    </row>
    <row r="2471" ht="15.75" customHeight="1" spans="1:7">
      <c r="A2471" s="95"/>
      <c r="B2471" s="98"/>
      <c r="C2471" s="101"/>
      <c r="D2471" s="99"/>
      <c r="E2471" s="98"/>
      <c r="F2471" s="100"/>
      <c r="G2471" s="26"/>
    </row>
    <row r="2472" spans="1:7">
      <c r="A2472" s="102"/>
      <c r="B2472" s="102"/>
      <c r="C2472" s="101"/>
      <c r="D2472" s="102"/>
      <c r="E2472" s="102"/>
      <c r="F2472" s="103"/>
      <c r="G2472" s="26"/>
    </row>
    <row r="2473" spans="1:7">
      <c r="A2473" s="95"/>
      <c r="B2473" s="104"/>
      <c r="C2473" s="95"/>
      <c r="D2473" s="105"/>
      <c r="E2473" s="95"/>
      <c r="F2473" s="106"/>
      <c r="G2473" s="26"/>
    </row>
    <row r="2474" spans="1:7">
      <c r="A2474" s="102"/>
      <c r="B2474" s="102"/>
      <c r="C2474" s="102"/>
      <c r="D2474" s="102"/>
      <c r="E2474" s="102"/>
      <c r="F2474" s="103"/>
      <c r="G2474" s="26"/>
    </row>
    <row r="2475" ht="15.75" spans="1:7">
      <c r="A2475" s="95"/>
      <c r="B2475" s="95"/>
      <c r="C2475" s="95"/>
      <c r="D2475" s="107"/>
      <c r="E2475" s="95"/>
      <c r="F2475" s="106"/>
      <c r="G2475" s="26"/>
    </row>
    <row r="2476" spans="1:7">
      <c r="A2476" s="68"/>
      <c r="B2476" s="61"/>
      <c r="C2476" s="68"/>
      <c r="D2476" s="68"/>
      <c r="E2476" s="68"/>
      <c r="F2476" s="66"/>
      <c r="G2476" s="26"/>
    </row>
    <row r="2477" spans="1:7">
      <c r="A2477" s="95"/>
      <c r="B2477" s="95"/>
      <c r="C2477" s="95"/>
      <c r="D2477" s="95"/>
      <c r="E2477" s="95"/>
      <c r="F2477" s="106"/>
      <c r="G2477" s="26"/>
    </row>
    <row r="2478" spans="1:7">
      <c r="A2478" s="68"/>
      <c r="B2478" s="61"/>
      <c r="C2478" s="68"/>
      <c r="D2478" s="61"/>
      <c r="E2478" s="68"/>
      <c r="F2478" s="67"/>
      <c r="G2478" s="26"/>
    </row>
    <row r="2479" ht="15.75" spans="1:7">
      <c r="A2479" s="95"/>
      <c r="B2479" s="107"/>
      <c r="C2479" s="95"/>
      <c r="D2479" s="108"/>
      <c r="E2479" s="95"/>
      <c r="F2479" s="109"/>
      <c r="G2479" s="26"/>
    </row>
    <row r="2480" spans="1:7">
      <c r="A2480" s="68"/>
      <c r="B2480" s="68"/>
      <c r="C2480" s="68"/>
      <c r="D2480" s="61"/>
      <c r="E2480" s="68"/>
      <c r="F2480" s="62"/>
      <c r="G2480" s="26"/>
    </row>
    <row r="2481" ht="15.75" spans="1:7">
      <c r="A2481" s="95"/>
      <c r="B2481" s="108"/>
      <c r="C2481" s="95"/>
      <c r="D2481" s="107"/>
      <c r="E2481" s="95"/>
      <c r="F2481" s="97"/>
      <c r="G2481" s="26"/>
    </row>
    <row r="2482" spans="1:7">
      <c r="A2482" s="68"/>
      <c r="B2482" s="63"/>
      <c r="C2482" s="68"/>
      <c r="D2482" s="68"/>
      <c r="E2482" s="68"/>
      <c r="F2482" s="69"/>
      <c r="G2482" s="26"/>
    </row>
    <row r="2483" ht="15.75" spans="1:7">
      <c r="A2483" s="95"/>
      <c r="B2483" s="107"/>
      <c r="C2483" s="95"/>
      <c r="D2483" s="95"/>
      <c r="E2483" s="95"/>
      <c r="F2483" s="109"/>
      <c r="G2483" s="26"/>
    </row>
    <row r="2484" spans="1:7">
      <c r="A2484" s="68"/>
      <c r="B2484" s="68"/>
      <c r="C2484" s="68"/>
      <c r="D2484" s="68"/>
      <c r="E2484" s="68"/>
      <c r="F2484" s="69"/>
      <c r="G2484" s="26"/>
    </row>
    <row r="2485" ht="15.75" spans="1:7">
      <c r="A2485" s="95"/>
      <c r="B2485" s="107"/>
      <c r="C2485" s="95"/>
      <c r="D2485" s="95"/>
      <c r="E2485" s="107"/>
      <c r="F2485" s="97"/>
      <c r="G2485" s="26"/>
    </row>
    <row r="2486" spans="1:7">
      <c r="A2486" s="102"/>
      <c r="B2486" s="102"/>
      <c r="C2486" s="102"/>
      <c r="D2486" s="102"/>
      <c r="E2486" s="102"/>
      <c r="F2486" s="103"/>
      <c r="G2486" s="26"/>
    </row>
    <row r="2487" ht="15.75" spans="1:7">
      <c r="A2487" s="110"/>
      <c r="B2487" s="97"/>
      <c r="C2487" s="97"/>
      <c r="D2487" s="97"/>
      <c r="E2487" s="97"/>
      <c r="F2487" s="97"/>
      <c r="G2487" s="26"/>
    </row>
    <row r="2488" spans="1:7">
      <c r="A2488" s="103"/>
      <c r="B2488" s="103"/>
      <c r="C2488" s="103"/>
      <c r="D2488" s="103"/>
      <c r="E2488" s="103"/>
      <c r="F2488" s="103"/>
      <c r="G2488" s="26"/>
    </row>
    <row r="2489" ht="15.75" spans="1:7">
      <c r="A2489" s="95"/>
      <c r="B2489" s="107"/>
      <c r="C2489" s="95"/>
      <c r="D2489" s="105"/>
      <c r="E2489" s="95"/>
      <c r="F2489" s="97"/>
      <c r="G2489" s="26"/>
    </row>
    <row r="2490" spans="1:7">
      <c r="A2490" s="111"/>
      <c r="B2490" s="112"/>
      <c r="C2490" s="111"/>
      <c r="D2490" s="112"/>
      <c r="E2490" s="111"/>
      <c r="F2490" s="113"/>
      <c r="G2490" s="26"/>
    </row>
    <row r="2492" ht="15.75" spans="1:6">
      <c r="A2492" s="70"/>
      <c r="B2492" s="71"/>
      <c r="C2492" s="71"/>
      <c r="D2492" s="72"/>
      <c r="E2492" s="72"/>
      <c r="F2492" s="72"/>
    </row>
    <row r="2493" spans="1:6">
      <c r="A2493" s="73"/>
      <c r="B2493" s="74"/>
      <c r="C2493" s="74"/>
      <c r="D2493" s="74"/>
      <c r="E2493" s="74"/>
      <c r="F2493" s="74"/>
    </row>
    <row r="2494" ht="15.75" spans="1:6">
      <c r="A2494" s="75"/>
      <c r="B2494" s="75"/>
      <c r="C2494" s="75"/>
      <c r="D2494" s="77"/>
      <c r="E2494" s="76"/>
      <c r="F2494" s="76"/>
    </row>
    <row r="2495" spans="1:6">
      <c r="A2495" s="73"/>
      <c r="B2495" s="73"/>
      <c r="C2495" s="73"/>
      <c r="D2495" s="74"/>
      <c r="E2495" s="74"/>
      <c r="F2495" s="74"/>
    </row>
    <row r="2496" ht="15.75" spans="1:6">
      <c r="A2496" s="75"/>
      <c r="B2496" s="77"/>
      <c r="C2496" s="77"/>
      <c r="D2496" s="77"/>
      <c r="E2496" s="77"/>
      <c r="F2496" s="76"/>
    </row>
    <row r="2497" spans="1:6">
      <c r="A2497" s="73"/>
      <c r="B2497" s="74"/>
      <c r="C2497" s="74"/>
      <c r="D2497" s="74"/>
      <c r="E2497" s="74"/>
      <c r="F2497" s="74"/>
    </row>
    <row r="2498" ht="15.75" spans="1:6">
      <c r="A2498" s="75"/>
      <c r="B2498" s="75"/>
      <c r="C2498" s="75"/>
      <c r="D2498" s="77"/>
      <c r="E2498" s="76"/>
      <c r="F2498" s="76"/>
    </row>
    <row r="2499" spans="1:6">
      <c r="A2499" s="73"/>
      <c r="B2499" s="73"/>
      <c r="C2499" s="73"/>
      <c r="D2499" s="74"/>
      <c r="E2499" s="74"/>
      <c r="F2499" s="74"/>
    </row>
    <row r="2500" spans="1:6">
      <c r="A2500" s="75"/>
      <c r="B2500" s="75"/>
      <c r="C2500" s="75"/>
      <c r="D2500" s="78"/>
      <c r="E2500" s="75"/>
      <c r="F2500" s="77"/>
    </row>
    <row r="2501" spans="1:6">
      <c r="A2501" s="75"/>
      <c r="B2501" s="75"/>
      <c r="C2501" s="75"/>
      <c r="D2501" s="78"/>
      <c r="E2501" s="75"/>
      <c r="F2501" s="77"/>
    </row>
    <row r="2502" spans="1:6">
      <c r="A2502" s="79"/>
      <c r="B2502" s="79"/>
      <c r="C2502" s="75"/>
      <c r="D2502" s="79"/>
      <c r="E2502" s="79"/>
      <c r="F2502" s="80"/>
    </row>
    <row r="2503" spans="1:6">
      <c r="A2503" s="75"/>
      <c r="B2503" s="81"/>
      <c r="C2503" s="75"/>
      <c r="D2503" s="78"/>
      <c r="E2503" s="75"/>
      <c r="F2503" s="77"/>
    </row>
    <row r="2504" spans="1:6">
      <c r="A2504" s="79"/>
      <c r="B2504" s="79"/>
      <c r="C2504" s="79"/>
      <c r="D2504" s="79"/>
      <c r="E2504" s="79"/>
      <c r="F2504" s="80"/>
    </row>
    <row r="2505" ht="15.75" spans="1:6">
      <c r="A2505" s="75"/>
      <c r="B2505" s="82"/>
      <c r="C2505" s="75"/>
      <c r="D2505" s="83"/>
      <c r="E2505" s="75"/>
      <c r="F2505" s="84"/>
    </row>
    <row r="2506" spans="1:6">
      <c r="A2506" s="73"/>
      <c r="B2506" s="73"/>
      <c r="C2506" s="73"/>
      <c r="D2506" s="73"/>
      <c r="E2506" s="73"/>
      <c r="F2506" s="74"/>
    </row>
    <row r="2507" spans="1:6">
      <c r="A2507" s="75"/>
      <c r="B2507" s="82"/>
      <c r="C2507" s="75"/>
      <c r="D2507" s="82"/>
      <c r="E2507" s="75"/>
      <c r="F2507" s="85"/>
    </row>
    <row r="2508" spans="1:6">
      <c r="A2508" s="73"/>
      <c r="B2508" s="73"/>
      <c r="C2508" s="73"/>
      <c r="D2508" s="73"/>
      <c r="E2508" s="73"/>
      <c r="F2508" s="74"/>
    </row>
    <row r="2509" ht="15.75" spans="1:6">
      <c r="A2509" s="75"/>
      <c r="B2509" s="83"/>
      <c r="C2509" s="75"/>
      <c r="D2509" s="86"/>
      <c r="E2509" s="75"/>
      <c r="F2509" s="87"/>
    </row>
    <row r="2510" spans="1:6">
      <c r="A2510" s="73"/>
      <c r="B2510" s="73"/>
      <c r="C2510" s="73"/>
      <c r="D2510" s="73"/>
      <c r="E2510" s="73"/>
      <c r="F2510" s="74"/>
    </row>
    <row r="2511" ht="15.75" spans="1:6">
      <c r="A2511" s="75"/>
      <c r="B2511" s="88"/>
      <c r="C2511" s="75"/>
      <c r="D2511" s="83"/>
      <c r="E2511" s="75"/>
      <c r="F2511" s="76"/>
    </row>
    <row r="2512" spans="1:6">
      <c r="A2512" s="73"/>
      <c r="B2512" s="73"/>
      <c r="C2512" s="73"/>
      <c r="D2512" s="73"/>
      <c r="E2512" s="73"/>
      <c r="F2512" s="74"/>
    </row>
    <row r="2513" ht="15.75" spans="1:6">
      <c r="A2513" s="75"/>
      <c r="B2513" s="83"/>
      <c r="C2513" s="75"/>
      <c r="D2513" s="75"/>
      <c r="E2513" s="75"/>
      <c r="F2513" s="89"/>
    </row>
    <row r="2514" spans="1:6">
      <c r="A2514" s="73"/>
      <c r="B2514" s="73"/>
      <c r="C2514" s="73"/>
      <c r="D2514" s="73"/>
      <c r="E2514" s="73"/>
      <c r="F2514" s="74"/>
    </row>
    <row r="2515" ht="15.75" spans="1:6">
      <c r="A2515" s="75"/>
      <c r="B2515" s="83"/>
      <c r="C2515" s="75"/>
      <c r="D2515" s="75"/>
      <c r="E2515" s="83"/>
      <c r="F2515" s="76"/>
    </row>
    <row r="2516" spans="1:6">
      <c r="A2516" s="79"/>
      <c r="B2516" s="79"/>
      <c r="C2516" s="79"/>
      <c r="D2516" s="79"/>
      <c r="E2516" s="79"/>
      <c r="F2516" s="80"/>
    </row>
    <row r="2517" ht="15.75" spans="1:6">
      <c r="A2517" s="90"/>
      <c r="B2517" s="76"/>
      <c r="C2517" s="76"/>
      <c r="D2517" s="76"/>
      <c r="E2517" s="76"/>
      <c r="F2517" s="76"/>
    </row>
    <row r="2518" spans="1:6">
      <c r="A2518" s="80"/>
      <c r="B2518" s="80"/>
      <c r="C2518" s="80"/>
      <c r="D2518" s="80"/>
      <c r="E2518" s="80"/>
      <c r="F2518" s="80"/>
    </row>
    <row r="2519" ht="15.75" spans="1:6">
      <c r="A2519" s="75"/>
      <c r="B2519" s="83"/>
      <c r="C2519" s="75"/>
      <c r="D2519" s="78"/>
      <c r="E2519" s="75"/>
      <c r="F2519" s="76"/>
    </row>
    <row r="2520" spans="1:6">
      <c r="A2520" s="91"/>
      <c r="B2520" s="92"/>
      <c r="C2520" s="91"/>
      <c r="D2520" s="92"/>
      <c r="E2520" s="91"/>
      <c r="F2520" s="94"/>
    </row>
    <row r="2521" ht="15.75" spans="1:6">
      <c r="A2521" s="70"/>
      <c r="B2521" s="71"/>
      <c r="C2521" s="71"/>
      <c r="D2521" s="72"/>
      <c r="E2521" s="72"/>
      <c r="F2521" s="72"/>
    </row>
    <row r="2522" spans="1:6">
      <c r="A2522" s="73"/>
      <c r="B2522" s="74"/>
      <c r="C2522" s="74"/>
      <c r="D2522" s="74"/>
      <c r="E2522" s="74"/>
      <c r="F2522" s="74"/>
    </row>
    <row r="2523" spans="1:6">
      <c r="A2523" s="75"/>
      <c r="B2523" s="75"/>
      <c r="C2523" s="75"/>
      <c r="D2523" s="77"/>
      <c r="E2523" s="77"/>
      <c r="F2523" s="77"/>
    </row>
    <row r="2524" spans="1:6">
      <c r="A2524" s="73"/>
      <c r="B2524" s="73"/>
      <c r="C2524" s="73"/>
      <c r="D2524" s="74"/>
      <c r="E2524" s="74"/>
      <c r="F2524" s="74"/>
    </row>
    <row r="2525" ht="15.75" spans="1:6">
      <c r="A2525" s="75"/>
      <c r="B2525" s="77"/>
      <c r="C2525" s="77"/>
      <c r="D2525" s="77"/>
      <c r="E2525" s="76"/>
      <c r="F2525" s="76"/>
    </row>
    <row r="2526" spans="1:6">
      <c r="A2526" s="73"/>
      <c r="B2526" s="74"/>
      <c r="C2526" s="74"/>
      <c r="D2526" s="74"/>
      <c r="E2526" s="74"/>
      <c r="F2526" s="74"/>
    </row>
    <row r="2527" ht="15.75" spans="1:6">
      <c r="A2527" s="75"/>
      <c r="B2527" s="75"/>
      <c r="C2527" s="75"/>
      <c r="D2527" s="77"/>
      <c r="E2527" s="77"/>
      <c r="F2527" s="76"/>
    </row>
    <row r="2528" spans="1:6">
      <c r="A2528" s="73"/>
      <c r="B2528" s="73"/>
      <c r="C2528" s="73"/>
      <c r="D2528" s="74"/>
      <c r="E2528" s="74"/>
      <c r="F2528" s="74"/>
    </row>
    <row r="2529" spans="1:6">
      <c r="A2529" s="75"/>
      <c r="B2529" s="75"/>
      <c r="C2529" s="75"/>
      <c r="D2529" s="78"/>
      <c r="E2529" s="75"/>
      <c r="F2529" s="77"/>
    </row>
    <row r="2530" spans="1:6">
      <c r="A2530" s="75"/>
      <c r="B2530" s="75"/>
      <c r="C2530" s="75"/>
      <c r="D2530" s="78"/>
      <c r="E2530" s="75"/>
      <c r="F2530" s="77"/>
    </row>
    <row r="2531" spans="1:6">
      <c r="A2531" s="79"/>
      <c r="B2531" s="79"/>
      <c r="C2531" s="75"/>
      <c r="D2531" s="79"/>
      <c r="E2531" s="79"/>
      <c r="F2531" s="80"/>
    </row>
    <row r="2532" spans="1:6">
      <c r="A2532" s="75"/>
      <c r="B2532" s="81"/>
      <c r="C2532" s="75"/>
      <c r="D2532" s="78"/>
      <c r="E2532" s="75"/>
      <c r="F2532" s="77"/>
    </row>
    <row r="2533" spans="1:6">
      <c r="A2533" s="79"/>
      <c r="B2533" s="79"/>
      <c r="C2533" s="79"/>
      <c r="D2533" s="79"/>
      <c r="E2533" s="79"/>
      <c r="F2533" s="80"/>
    </row>
    <row r="2534" ht="15.75" spans="1:6">
      <c r="A2534" s="75"/>
      <c r="B2534" s="82"/>
      <c r="C2534" s="75"/>
      <c r="D2534" s="83"/>
      <c r="E2534" s="75"/>
      <c r="F2534" s="84"/>
    </row>
    <row r="2535" spans="1:6">
      <c r="A2535" s="73"/>
      <c r="B2535" s="73"/>
      <c r="C2535" s="73"/>
      <c r="D2535" s="73"/>
      <c r="E2535" s="73"/>
      <c r="F2535" s="74"/>
    </row>
    <row r="2536" spans="1:6">
      <c r="A2536" s="75"/>
      <c r="B2536" s="82"/>
      <c r="C2536" s="75"/>
      <c r="D2536" s="82"/>
      <c r="E2536" s="75"/>
      <c r="F2536" s="85"/>
    </row>
    <row r="2537" spans="1:6">
      <c r="A2537" s="73"/>
      <c r="B2537" s="73"/>
      <c r="C2537" s="73"/>
      <c r="D2537" s="73"/>
      <c r="E2537" s="73"/>
      <c r="F2537" s="74"/>
    </row>
    <row r="2538" ht="15.75" spans="1:6">
      <c r="A2538" s="75"/>
      <c r="B2538" s="83"/>
      <c r="C2538" s="75"/>
      <c r="D2538" s="86"/>
      <c r="E2538" s="75"/>
      <c r="F2538" s="87"/>
    </row>
    <row r="2539" spans="1:6">
      <c r="A2539" s="73"/>
      <c r="B2539" s="73"/>
      <c r="C2539" s="73"/>
      <c r="D2539" s="73"/>
      <c r="E2539" s="73"/>
      <c r="F2539" s="74"/>
    </row>
    <row r="2540" ht="15.75" spans="1:6">
      <c r="A2540" s="75"/>
      <c r="B2540" s="88"/>
      <c r="C2540" s="75"/>
      <c r="D2540" s="83"/>
      <c r="E2540" s="75"/>
      <c r="F2540" s="76"/>
    </row>
    <row r="2541" spans="1:6">
      <c r="A2541" s="73"/>
      <c r="B2541" s="73"/>
      <c r="C2541" s="73"/>
      <c r="D2541" s="73"/>
      <c r="E2541" s="73"/>
      <c r="F2541" s="74"/>
    </row>
    <row r="2542" ht="15.75" spans="1:6">
      <c r="A2542" s="75"/>
      <c r="B2542" s="83"/>
      <c r="C2542" s="75"/>
      <c r="D2542" s="75"/>
      <c r="E2542" s="75"/>
      <c r="F2542" s="89"/>
    </row>
    <row r="2543" spans="1:6">
      <c r="A2543" s="73"/>
      <c r="B2543" s="73"/>
      <c r="C2543" s="73"/>
      <c r="D2543" s="73"/>
      <c r="E2543" s="73"/>
      <c r="F2543" s="74"/>
    </row>
    <row r="2544" ht="15.75" spans="1:6">
      <c r="A2544" s="75"/>
      <c r="B2544" s="83"/>
      <c r="C2544" s="75"/>
      <c r="D2544" s="75"/>
      <c r="E2544" s="83"/>
      <c r="F2544" s="76"/>
    </row>
    <row r="2545" spans="1:6">
      <c r="A2545" s="79"/>
      <c r="B2545" s="79"/>
      <c r="C2545" s="79"/>
      <c r="D2545" s="79"/>
      <c r="E2545" s="79"/>
      <c r="F2545" s="80"/>
    </row>
    <row r="2546" ht="15.75" spans="1:6">
      <c r="A2546" s="90"/>
      <c r="B2546" s="76"/>
      <c r="C2546" s="76"/>
      <c r="D2546" s="76"/>
      <c r="E2546" s="76"/>
      <c r="F2546" s="76"/>
    </row>
    <row r="2547" spans="1:6">
      <c r="A2547" s="80"/>
      <c r="B2547" s="80"/>
      <c r="C2547" s="80"/>
      <c r="D2547" s="80"/>
      <c r="E2547" s="80"/>
      <c r="F2547" s="80"/>
    </row>
    <row r="2548" ht="15.75" spans="1:6">
      <c r="A2548" s="75"/>
      <c r="B2548" s="83"/>
      <c r="C2548" s="75"/>
      <c r="D2548" s="78"/>
      <c r="E2548" s="75"/>
      <c r="F2548" s="76"/>
    </row>
    <row r="2549" spans="1:6">
      <c r="A2549" s="91"/>
      <c r="B2549" s="92"/>
      <c r="C2549" s="91"/>
      <c r="D2549" s="92"/>
      <c r="E2549" s="91"/>
      <c r="F2549" s="94"/>
    </row>
    <row r="2550" ht="15.75" spans="1:6">
      <c r="A2550" s="70"/>
      <c r="B2550" s="71"/>
      <c r="C2550" s="71"/>
      <c r="D2550" s="72"/>
      <c r="E2550" s="72"/>
      <c r="F2550" s="72"/>
    </row>
    <row r="2551" spans="1:6">
      <c r="A2551" s="73"/>
      <c r="B2551" s="74"/>
      <c r="C2551" s="74"/>
      <c r="D2551" s="74"/>
      <c r="E2551" s="74"/>
      <c r="F2551" s="74"/>
    </row>
    <row r="2552" spans="1:6">
      <c r="A2552" s="75"/>
      <c r="B2552" s="75"/>
      <c r="C2552" s="75"/>
      <c r="D2552" s="77"/>
      <c r="E2552" s="77"/>
      <c r="F2552" s="77"/>
    </row>
    <row r="2553" spans="1:6">
      <c r="A2553" s="73"/>
      <c r="B2553" s="73"/>
      <c r="C2553" s="73"/>
      <c r="D2553" s="74"/>
      <c r="E2553" s="74"/>
      <c r="F2553" s="74"/>
    </row>
    <row r="2554" ht="15.75" spans="1:6">
      <c r="A2554" s="75"/>
      <c r="B2554" s="77"/>
      <c r="C2554" s="77"/>
      <c r="D2554" s="77"/>
      <c r="E2554" s="77"/>
      <c r="F2554" s="76"/>
    </row>
    <row r="2555" spans="1:6">
      <c r="A2555" s="73"/>
      <c r="B2555" s="74"/>
      <c r="C2555" s="74"/>
      <c r="D2555" s="74"/>
      <c r="E2555" s="74"/>
      <c r="F2555" s="74"/>
    </row>
    <row r="2556" ht="15.75" spans="1:6">
      <c r="A2556" s="75"/>
      <c r="B2556" s="75"/>
      <c r="C2556" s="75"/>
      <c r="D2556" s="77"/>
      <c r="E2556" s="77"/>
      <c r="F2556" s="76"/>
    </row>
    <row r="2557" spans="1:6">
      <c r="A2557" s="73"/>
      <c r="B2557" s="73"/>
      <c r="C2557" s="73"/>
      <c r="D2557" s="74"/>
      <c r="E2557" s="74"/>
      <c r="F2557" s="74"/>
    </row>
    <row r="2558" spans="1:6">
      <c r="A2558" s="75"/>
      <c r="B2558" s="75"/>
      <c r="C2558" s="75"/>
      <c r="D2558" s="78"/>
      <c r="E2558" s="75"/>
      <c r="F2558" s="77"/>
    </row>
    <row r="2559" spans="1:6">
      <c r="A2559" s="75"/>
      <c r="B2559" s="75"/>
      <c r="C2559" s="75"/>
      <c r="D2559" s="78"/>
      <c r="E2559" s="75"/>
      <c r="F2559" s="77"/>
    </row>
    <row r="2560" spans="1:6">
      <c r="A2560" s="79"/>
      <c r="B2560" s="79"/>
      <c r="C2560" s="75"/>
      <c r="D2560" s="79"/>
      <c r="E2560" s="79"/>
      <c r="F2560" s="80"/>
    </row>
    <row r="2561" spans="1:6">
      <c r="A2561" s="75"/>
      <c r="B2561" s="81"/>
      <c r="C2561" s="75"/>
      <c r="D2561" s="78"/>
      <c r="E2561" s="75"/>
      <c r="F2561" s="77"/>
    </row>
    <row r="2562" spans="1:6">
      <c r="A2562" s="79"/>
      <c r="B2562" s="79"/>
      <c r="C2562" s="79"/>
      <c r="D2562" s="79"/>
      <c r="E2562" s="79"/>
      <c r="F2562" s="80"/>
    </row>
    <row r="2563" ht="15.75" spans="1:6">
      <c r="A2563" s="75"/>
      <c r="B2563" s="82"/>
      <c r="C2563" s="75"/>
      <c r="D2563" s="83"/>
      <c r="E2563" s="75"/>
      <c r="F2563" s="84"/>
    </row>
    <row r="2564" spans="1:6">
      <c r="A2564" s="73"/>
      <c r="B2564" s="73"/>
      <c r="C2564" s="73"/>
      <c r="D2564" s="73"/>
      <c r="E2564" s="73"/>
      <c r="F2564" s="74"/>
    </row>
    <row r="2565" spans="1:6">
      <c r="A2565" s="75"/>
      <c r="B2565" s="82"/>
      <c r="C2565" s="75"/>
      <c r="D2565" s="82"/>
      <c r="E2565" s="75"/>
      <c r="F2565" s="85"/>
    </row>
    <row r="2566" spans="1:6">
      <c r="A2566" s="73"/>
      <c r="B2566" s="73"/>
      <c r="C2566" s="73"/>
      <c r="D2566" s="73"/>
      <c r="E2566" s="73"/>
      <c r="F2566" s="74"/>
    </row>
    <row r="2567" ht="15.75" spans="1:6">
      <c r="A2567" s="75"/>
      <c r="B2567" s="83"/>
      <c r="C2567" s="75"/>
      <c r="D2567" s="86"/>
      <c r="E2567" s="75"/>
      <c r="F2567" s="87"/>
    </row>
    <row r="2568" spans="1:6">
      <c r="A2568" s="73"/>
      <c r="B2568" s="73"/>
      <c r="C2568" s="73"/>
      <c r="D2568" s="73"/>
      <c r="E2568" s="73"/>
      <c r="F2568" s="74"/>
    </row>
    <row r="2569" ht="15.75" spans="1:6">
      <c r="A2569" s="75"/>
      <c r="B2569" s="88"/>
      <c r="C2569" s="75"/>
      <c r="D2569" s="83"/>
      <c r="E2569" s="75"/>
      <c r="F2569" s="76"/>
    </row>
    <row r="2570" spans="1:6">
      <c r="A2570" s="73"/>
      <c r="B2570" s="73"/>
      <c r="C2570" s="73"/>
      <c r="D2570" s="73"/>
      <c r="E2570" s="73"/>
      <c r="F2570" s="74"/>
    </row>
    <row r="2571" ht="15.75" spans="1:6">
      <c r="A2571" s="75"/>
      <c r="B2571" s="83"/>
      <c r="C2571" s="75"/>
      <c r="D2571" s="75"/>
      <c r="E2571" s="75"/>
      <c r="F2571" s="89"/>
    </row>
    <row r="2572" spans="1:6">
      <c r="A2572" s="73"/>
      <c r="B2572" s="73"/>
      <c r="C2572" s="73"/>
      <c r="D2572" s="73"/>
      <c r="E2572" s="73"/>
      <c r="F2572" s="74"/>
    </row>
    <row r="2573" ht="15.75" spans="1:6">
      <c r="A2573" s="75"/>
      <c r="B2573" s="83"/>
      <c r="C2573" s="75"/>
      <c r="D2573" s="75"/>
      <c r="E2573" s="83"/>
      <c r="F2573" s="76"/>
    </row>
    <row r="2574" spans="1:6">
      <c r="A2574" s="79"/>
      <c r="B2574" s="79"/>
      <c r="C2574" s="79"/>
      <c r="D2574" s="79"/>
      <c r="E2574" s="79"/>
      <c r="F2574" s="80"/>
    </row>
    <row r="2575" ht="15.75" spans="1:6">
      <c r="A2575" s="90"/>
      <c r="B2575" s="76"/>
      <c r="C2575" s="76"/>
      <c r="D2575" s="76"/>
      <c r="E2575" s="76"/>
      <c r="F2575" s="76"/>
    </row>
    <row r="2576" spans="1:6">
      <c r="A2576" s="80"/>
      <c r="B2576" s="80"/>
      <c r="C2576" s="80"/>
      <c r="D2576" s="80"/>
      <c r="E2576" s="80"/>
      <c r="F2576" s="80"/>
    </row>
    <row r="2577" ht="15.75" spans="1:6">
      <c r="A2577" s="75"/>
      <c r="B2577" s="83"/>
      <c r="C2577" s="75"/>
      <c r="D2577" s="78"/>
      <c r="E2577" s="75"/>
      <c r="F2577" s="76"/>
    </row>
    <row r="2578" spans="1:6">
      <c r="A2578" s="91"/>
      <c r="B2578" s="92"/>
      <c r="C2578" s="91"/>
      <c r="D2578" s="92"/>
      <c r="E2578" s="91"/>
      <c r="F2578" s="94"/>
    </row>
    <row r="2579" ht="15.75" spans="1:6">
      <c r="A2579" s="70"/>
      <c r="B2579" s="71"/>
      <c r="C2579" s="71"/>
      <c r="D2579" s="72"/>
      <c r="E2579" s="72"/>
      <c r="F2579" s="72"/>
    </row>
    <row r="2580" spans="1:6">
      <c r="A2580" s="73"/>
      <c r="B2580" s="74"/>
      <c r="C2580" s="74"/>
      <c r="D2580" s="74"/>
      <c r="E2580" s="74"/>
      <c r="F2580" s="74"/>
    </row>
    <row r="2581" ht="15.75" spans="1:6">
      <c r="A2581" s="75"/>
      <c r="B2581" s="75"/>
      <c r="C2581" s="75"/>
      <c r="D2581" s="77"/>
      <c r="E2581" s="77"/>
      <c r="F2581" s="76"/>
    </row>
    <row r="2582" spans="1:6">
      <c r="A2582" s="73"/>
      <c r="B2582" s="73"/>
      <c r="C2582" s="73"/>
      <c r="D2582" s="74"/>
      <c r="E2582" s="74"/>
      <c r="F2582" s="74"/>
    </row>
    <row r="2583" ht="15.75" spans="1:6">
      <c r="A2583" s="75"/>
      <c r="B2583" s="77"/>
      <c r="C2583" s="77"/>
      <c r="D2583" s="77"/>
      <c r="E2583" s="77"/>
      <c r="F2583" s="76"/>
    </row>
    <row r="2584" spans="1:6">
      <c r="A2584" s="73"/>
      <c r="B2584" s="74"/>
      <c r="C2584" s="74"/>
      <c r="D2584" s="74"/>
      <c r="E2584" s="74"/>
      <c r="F2584" s="74"/>
    </row>
    <row r="2585" ht="15.75" spans="1:6">
      <c r="A2585" s="75"/>
      <c r="B2585" s="75"/>
      <c r="C2585" s="75"/>
      <c r="D2585" s="77"/>
      <c r="E2585" s="77"/>
      <c r="F2585" s="76"/>
    </row>
    <row r="2586" spans="1:6">
      <c r="A2586" s="73"/>
      <c r="B2586" s="73"/>
      <c r="C2586" s="73"/>
      <c r="D2586" s="74"/>
      <c r="E2586" s="74"/>
      <c r="F2586" s="74"/>
    </row>
    <row r="2587" spans="1:6">
      <c r="A2587" s="75"/>
      <c r="B2587" s="75"/>
      <c r="C2587" s="75"/>
      <c r="D2587" s="78"/>
      <c r="E2587" s="75"/>
      <c r="F2587" s="77"/>
    </row>
    <row r="2588" spans="1:6">
      <c r="A2588" s="75"/>
      <c r="B2588" s="75"/>
      <c r="C2588" s="75"/>
      <c r="D2588" s="78"/>
      <c r="E2588" s="75"/>
      <c r="F2588" s="77"/>
    </row>
    <row r="2589" spans="1:6">
      <c r="A2589" s="79"/>
      <c r="B2589" s="79"/>
      <c r="C2589" s="75"/>
      <c r="D2589" s="79"/>
      <c r="E2589" s="79"/>
      <c r="F2589" s="80"/>
    </row>
    <row r="2590" spans="1:6">
      <c r="A2590" s="75"/>
      <c r="B2590" s="81"/>
      <c r="C2590" s="75"/>
      <c r="D2590" s="78"/>
      <c r="E2590" s="75"/>
      <c r="F2590" s="77"/>
    </row>
    <row r="2591" spans="1:6">
      <c r="A2591" s="79"/>
      <c r="B2591" s="79"/>
      <c r="C2591" s="79"/>
      <c r="D2591" s="79"/>
      <c r="E2591" s="79"/>
      <c r="F2591" s="80"/>
    </row>
    <row r="2592" ht="15.75" spans="1:6">
      <c r="A2592" s="75"/>
      <c r="B2592" s="82"/>
      <c r="C2592" s="75"/>
      <c r="D2592" s="83"/>
      <c r="E2592" s="75"/>
      <c r="F2592" s="84"/>
    </row>
    <row r="2593" spans="1:6">
      <c r="A2593" s="73"/>
      <c r="B2593" s="73"/>
      <c r="C2593" s="73"/>
      <c r="D2593" s="73"/>
      <c r="E2593" s="73"/>
      <c r="F2593" s="74"/>
    </row>
    <row r="2594" spans="1:6">
      <c r="A2594" s="75"/>
      <c r="B2594" s="82"/>
      <c r="C2594" s="75"/>
      <c r="D2594" s="82"/>
      <c r="E2594" s="75"/>
      <c r="F2594" s="85"/>
    </row>
    <row r="2595" spans="1:6">
      <c r="A2595" s="73"/>
      <c r="B2595" s="73"/>
      <c r="C2595" s="73"/>
      <c r="D2595" s="73"/>
      <c r="E2595" s="73"/>
      <c r="F2595" s="74"/>
    </row>
    <row r="2596" ht="15.75" spans="1:6">
      <c r="A2596" s="75"/>
      <c r="B2596" s="83"/>
      <c r="C2596" s="75"/>
      <c r="D2596" s="86"/>
      <c r="E2596" s="75"/>
      <c r="F2596" s="87"/>
    </row>
    <row r="2597" spans="1:6">
      <c r="A2597" s="73"/>
      <c r="B2597" s="73"/>
      <c r="C2597" s="73"/>
      <c r="D2597" s="73"/>
      <c r="E2597" s="73"/>
      <c r="F2597" s="74"/>
    </row>
    <row r="2598" ht="15.75" spans="1:6">
      <c r="A2598" s="75"/>
      <c r="B2598" s="88"/>
      <c r="C2598" s="75"/>
      <c r="D2598" s="83"/>
      <c r="E2598" s="75"/>
      <c r="F2598" s="76"/>
    </row>
    <row r="2599" spans="1:6">
      <c r="A2599" s="73"/>
      <c r="B2599" s="73"/>
      <c r="C2599" s="73"/>
      <c r="D2599" s="73"/>
      <c r="E2599" s="73"/>
      <c r="F2599" s="74"/>
    </row>
    <row r="2600" ht="15.75" spans="1:6">
      <c r="A2600" s="75"/>
      <c r="B2600" s="83"/>
      <c r="C2600" s="75"/>
      <c r="D2600" s="75"/>
      <c r="E2600" s="75"/>
      <c r="F2600" s="89"/>
    </row>
    <row r="2601" spans="1:6">
      <c r="A2601" s="73"/>
      <c r="B2601" s="73"/>
      <c r="C2601" s="73"/>
      <c r="D2601" s="73"/>
      <c r="E2601" s="73"/>
      <c r="F2601" s="74"/>
    </row>
    <row r="2602" ht="15.75" spans="1:6">
      <c r="A2602" s="75"/>
      <c r="B2602" s="83"/>
      <c r="C2602" s="75"/>
      <c r="D2602" s="75"/>
      <c r="E2602" s="83"/>
      <c r="F2602" s="76"/>
    </row>
    <row r="2603" spans="1:6">
      <c r="A2603" s="79"/>
      <c r="B2603" s="79"/>
      <c r="C2603" s="79"/>
      <c r="D2603" s="79"/>
      <c r="E2603" s="79"/>
      <c r="F2603" s="80"/>
    </row>
    <row r="2604" ht="15.75" spans="1:6">
      <c r="A2604" s="90"/>
      <c r="B2604" s="76"/>
      <c r="C2604" s="76"/>
      <c r="D2604" s="76"/>
      <c r="E2604" s="76"/>
      <c r="F2604" s="76"/>
    </row>
    <row r="2605" spans="1:6">
      <c r="A2605" s="80"/>
      <c r="B2605" s="80"/>
      <c r="C2605" s="80"/>
      <c r="D2605" s="80"/>
      <c r="E2605" s="80"/>
      <c r="F2605" s="80"/>
    </row>
    <row r="2606" ht="15.75" spans="1:6">
      <c r="A2606" s="75"/>
      <c r="B2606" s="83"/>
      <c r="C2606" s="75"/>
      <c r="D2606" s="78"/>
      <c r="E2606" s="75"/>
      <c r="F2606" s="76"/>
    </row>
    <row r="2607" spans="1:6">
      <c r="A2607" s="91"/>
      <c r="B2607" s="92"/>
      <c r="C2607" s="91"/>
      <c r="D2607" s="92"/>
      <c r="E2607" s="91"/>
      <c r="F2607" s="94"/>
    </row>
    <row r="2608" ht="15.75" spans="1:6">
      <c r="A2608" s="70"/>
      <c r="B2608" s="71"/>
      <c r="C2608" s="71"/>
      <c r="D2608" s="72"/>
      <c r="E2608" s="72"/>
      <c r="F2608" s="72"/>
    </row>
    <row r="2609" spans="1:6">
      <c r="A2609" s="73"/>
      <c r="B2609" s="74"/>
      <c r="C2609" s="74"/>
      <c r="D2609" s="74"/>
      <c r="E2609" s="74"/>
      <c r="F2609" s="74"/>
    </row>
    <row r="2610" spans="1:6">
      <c r="A2610" s="75"/>
      <c r="B2610" s="75"/>
      <c r="C2610" s="75"/>
      <c r="D2610" s="77"/>
      <c r="E2610" s="77"/>
      <c r="F2610" s="77"/>
    </row>
    <row r="2611" spans="1:6">
      <c r="A2611" s="73"/>
      <c r="B2611" s="73"/>
      <c r="C2611" s="73"/>
      <c r="D2611" s="74"/>
      <c r="E2611" s="74"/>
      <c r="F2611" s="74"/>
    </row>
    <row r="2612" ht="15.75" spans="1:6">
      <c r="A2612" s="75"/>
      <c r="B2612" s="77"/>
      <c r="C2612" s="77"/>
      <c r="D2612" s="77"/>
      <c r="E2612" s="76"/>
      <c r="F2612" s="76"/>
    </row>
    <row r="2613" spans="1:6">
      <c r="A2613" s="73"/>
      <c r="B2613" s="74"/>
      <c r="C2613" s="74"/>
      <c r="D2613" s="74"/>
      <c r="E2613" s="74"/>
      <c r="F2613" s="74"/>
    </row>
    <row r="2614" ht="15.75" spans="1:6">
      <c r="A2614" s="75"/>
      <c r="B2614" s="75"/>
      <c r="C2614" s="75"/>
      <c r="D2614" s="77"/>
      <c r="E2614" s="77"/>
      <c r="F2614" s="76"/>
    </row>
    <row r="2615" spans="1:6">
      <c r="A2615" s="73"/>
      <c r="B2615" s="73"/>
      <c r="C2615" s="73"/>
      <c r="D2615" s="74"/>
      <c r="E2615" s="74"/>
      <c r="F2615" s="74"/>
    </row>
    <row r="2616" spans="1:6">
      <c r="A2616" s="75"/>
      <c r="B2616" s="75"/>
      <c r="C2616" s="75"/>
      <c r="D2616" s="78"/>
      <c r="E2616" s="75"/>
      <c r="F2616" s="77"/>
    </row>
    <row r="2617" spans="1:6">
      <c r="A2617" s="75"/>
      <c r="B2617" s="75"/>
      <c r="C2617" s="75"/>
      <c r="D2617" s="78"/>
      <c r="E2617" s="75"/>
      <c r="F2617" s="77"/>
    </row>
    <row r="2618" spans="1:6">
      <c r="A2618" s="79"/>
      <c r="B2618" s="79"/>
      <c r="C2618" s="75"/>
      <c r="D2618" s="79"/>
      <c r="E2618" s="79"/>
      <c r="F2618" s="80"/>
    </row>
    <row r="2619" spans="1:6">
      <c r="A2619" s="75"/>
      <c r="B2619" s="81"/>
      <c r="C2619" s="75"/>
      <c r="D2619" s="78"/>
      <c r="E2619" s="75"/>
      <c r="F2619" s="77"/>
    </row>
    <row r="2620" spans="1:6">
      <c r="A2620" s="79"/>
      <c r="B2620" s="79"/>
      <c r="C2620" s="79"/>
      <c r="D2620" s="79"/>
      <c r="E2620" s="79"/>
      <c r="F2620" s="80"/>
    </row>
    <row r="2621" ht="15.75" spans="1:6">
      <c r="A2621" s="75"/>
      <c r="B2621" s="82"/>
      <c r="C2621" s="75"/>
      <c r="D2621" s="83"/>
      <c r="E2621" s="75"/>
      <c r="F2621" s="84"/>
    </row>
    <row r="2622" spans="1:6">
      <c r="A2622" s="73"/>
      <c r="B2622" s="73"/>
      <c r="C2622" s="73"/>
      <c r="D2622" s="73"/>
      <c r="E2622" s="73"/>
      <c r="F2622" s="74"/>
    </row>
    <row r="2623" spans="1:6">
      <c r="A2623" s="75"/>
      <c r="B2623" s="82"/>
      <c r="C2623" s="75"/>
      <c r="D2623" s="82"/>
      <c r="E2623" s="75"/>
      <c r="F2623" s="85"/>
    </row>
    <row r="2624" spans="1:6">
      <c r="A2624" s="73"/>
      <c r="B2624" s="73"/>
      <c r="C2624" s="73"/>
      <c r="D2624" s="73"/>
      <c r="E2624" s="73"/>
      <c r="F2624" s="74"/>
    </row>
    <row r="2625" ht="15.75" spans="1:6">
      <c r="A2625" s="75"/>
      <c r="B2625" s="83"/>
      <c r="C2625" s="75"/>
      <c r="D2625" s="86"/>
      <c r="E2625" s="75"/>
      <c r="F2625" s="87"/>
    </row>
    <row r="2626" spans="1:6">
      <c r="A2626" s="73"/>
      <c r="B2626" s="73"/>
      <c r="C2626" s="73"/>
      <c r="D2626" s="73"/>
      <c r="E2626" s="73"/>
      <c r="F2626" s="74"/>
    </row>
    <row r="2627" ht="15.75" spans="1:6">
      <c r="A2627" s="75"/>
      <c r="B2627" s="88"/>
      <c r="C2627" s="75"/>
      <c r="D2627" s="83"/>
      <c r="E2627" s="75"/>
      <c r="F2627" s="76"/>
    </row>
    <row r="2628" spans="1:6">
      <c r="A2628" s="73"/>
      <c r="B2628" s="73"/>
      <c r="C2628" s="73"/>
      <c r="D2628" s="73"/>
      <c r="E2628" s="73"/>
      <c r="F2628" s="74"/>
    </row>
    <row r="2629" ht="15.75" spans="1:6">
      <c r="A2629" s="75"/>
      <c r="B2629" s="83"/>
      <c r="C2629" s="75"/>
      <c r="D2629" s="75"/>
      <c r="E2629" s="75"/>
      <c r="F2629" s="89"/>
    </row>
    <row r="2630" spans="1:6">
      <c r="A2630" s="73"/>
      <c r="B2630" s="73"/>
      <c r="C2630" s="73"/>
      <c r="D2630" s="73"/>
      <c r="E2630" s="73"/>
      <c r="F2630" s="74"/>
    </row>
    <row r="2631" ht="15.75" spans="1:6">
      <c r="A2631" s="75"/>
      <c r="B2631" s="83"/>
      <c r="C2631" s="75"/>
      <c r="D2631" s="75"/>
      <c r="E2631" s="83"/>
      <c r="F2631" s="76"/>
    </row>
    <row r="2632" spans="1:6">
      <c r="A2632" s="79"/>
      <c r="B2632" s="79"/>
      <c r="C2632" s="79"/>
      <c r="D2632" s="79"/>
      <c r="E2632" s="79"/>
      <c r="F2632" s="80"/>
    </row>
    <row r="2633" ht="15.75" spans="1:6">
      <c r="A2633" s="90"/>
      <c r="B2633" s="76"/>
      <c r="C2633" s="76"/>
      <c r="D2633" s="76"/>
      <c r="E2633" s="76"/>
      <c r="F2633" s="76"/>
    </row>
    <row r="2634" spans="1:6">
      <c r="A2634" s="80"/>
      <c r="B2634" s="80"/>
      <c r="C2634" s="80"/>
      <c r="D2634" s="80"/>
      <c r="E2634" s="80"/>
      <c r="F2634" s="80"/>
    </row>
    <row r="2635" ht="15.75" spans="1:6">
      <c r="A2635" s="75"/>
      <c r="B2635" s="83"/>
      <c r="C2635" s="75"/>
      <c r="D2635" s="78"/>
      <c r="E2635" s="75"/>
      <c r="F2635" s="76"/>
    </row>
    <row r="2636" spans="1:6">
      <c r="A2636" s="91"/>
      <c r="B2636" s="92"/>
      <c r="C2636" s="91"/>
      <c r="D2636" s="92"/>
      <c r="E2636" s="91"/>
      <c r="F2636" s="94"/>
    </row>
    <row r="2637" ht="15.75" spans="1:6">
      <c r="A2637" s="70"/>
      <c r="B2637" s="71"/>
      <c r="C2637" s="71"/>
      <c r="D2637" s="72"/>
      <c r="E2637" s="72"/>
      <c r="F2637" s="72"/>
    </row>
    <row r="2638" spans="1:6">
      <c r="A2638" s="73"/>
      <c r="B2638" s="74"/>
      <c r="C2638" s="74"/>
      <c r="D2638" s="74"/>
      <c r="E2638" s="74"/>
      <c r="F2638" s="74"/>
    </row>
    <row r="2639" spans="1:6">
      <c r="A2639" s="75"/>
      <c r="B2639" s="75"/>
      <c r="C2639" s="75"/>
      <c r="D2639" s="77"/>
      <c r="E2639" s="77"/>
      <c r="F2639" s="77"/>
    </row>
    <row r="2640" spans="1:6">
      <c r="A2640" s="73"/>
      <c r="B2640" s="73"/>
      <c r="C2640" s="73"/>
      <c r="D2640" s="74"/>
      <c r="E2640" s="74"/>
      <c r="F2640" s="74"/>
    </row>
    <row r="2641" ht="15.75" spans="1:6">
      <c r="A2641" s="75"/>
      <c r="B2641" s="77"/>
      <c r="C2641" s="77"/>
      <c r="D2641" s="77"/>
      <c r="E2641" s="77"/>
      <c r="F2641" s="76"/>
    </row>
    <row r="2642" spans="1:6">
      <c r="A2642" s="73"/>
      <c r="B2642" s="74"/>
      <c r="C2642" s="74"/>
      <c r="D2642" s="74"/>
      <c r="E2642" s="74"/>
      <c r="F2642" s="74"/>
    </row>
    <row r="2643" ht="15.75" spans="1:6">
      <c r="A2643" s="75"/>
      <c r="B2643" s="75"/>
      <c r="C2643" s="75"/>
      <c r="D2643" s="77"/>
      <c r="E2643" s="77"/>
      <c r="F2643" s="76"/>
    </row>
    <row r="2644" spans="1:6">
      <c r="A2644" s="73"/>
      <c r="B2644" s="73"/>
      <c r="C2644" s="73"/>
      <c r="D2644" s="74"/>
      <c r="E2644" s="74"/>
      <c r="F2644" s="74"/>
    </row>
    <row r="2645" spans="1:6">
      <c r="A2645" s="75"/>
      <c r="B2645" s="75"/>
      <c r="C2645" s="75"/>
      <c r="D2645" s="78"/>
      <c r="E2645" s="75"/>
      <c r="F2645" s="77"/>
    </row>
    <row r="2646" spans="1:6">
      <c r="A2646" s="75"/>
      <c r="B2646" s="75"/>
      <c r="C2646" s="75"/>
      <c r="D2646" s="78"/>
      <c r="E2646" s="75"/>
      <c r="F2646" s="77"/>
    </row>
    <row r="2647" spans="1:6">
      <c r="A2647" s="79"/>
      <c r="B2647" s="79"/>
      <c r="C2647" s="75"/>
      <c r="D2647" s="79"/>
      <c r="E2647" s="79"/>
      <c r="F2647" s="80"/>
    </row>
    <row r="2648" spans="1:6">
      <c r="A2648" s="75"/>
      <c r="B2648" s="81"/>
      <c r="C2648" s="75"/>
      <c r="D2648" s="78"/>
      <c r="E2648" s="75"/>
      <c r="F2648" s="77"/>
    </row>
    <row r="2649" spans="1:6">
      <c r="A2649" s="79"/>
      <c r="B2649" s="79"/>
      <c r="C2649" s="79"/>
      <c r="D2649" s="79"/>
      <c r="E2649" s="79"/>
      <c r="F2649" s="80"/>
    </row>
    <row r="2650" ht="15.75" spans="1:6">
      <c r="A2650" s="75"/>
      <c r="B2650" s="82"/>
      <c r="C2650" s="75"/>
      <c r="D2650" s="83"/>
      <c r="E2650" s="75"/>
      <c r="F2650" s="84"/>
    </row>
    <row r="2651" spans="1:6">
      <c r="A2651" s="73"/>
      <c r="B2651" s="73"/>
      <c r="C2651" s="73"/>
      <c r="D2651" s="73"/>
      <c r="E2651" s="73"/>
      <c r="F2651" s="74"/>
    </row>
    <row r="2652" spans="1:6">
      <c r="A2652" s="75"/>
      <c r="B2652" s="82"/>
      <c r="C2652" s="75"/>
      <c r="D2652" s="82"/>
      <c r="E2652" s="75"/>
      <c r="F2652" s="85"/>
    </row>
    <row r="2653" spans="1:6">
      <c r="A2653" s="73"/>
      <c r="B2653" s="73"/>
      <c r="C2653" s="73"/>
      <c r="D2653" s="73"/>
      <c r="E2653" s="73"/>
      <c r="F2653" s="74"/>
    </row>
    <row r="2654" ht="15.75" spans="1:6">
      <c r="A2654" s="75"/>
      <c r="B2654" s="83"/>
      <c r="C2654" s="75"/>
      <c r="D2654" s="86"/>
      <c r="E2654" s="75"/>
      <c r="F2654" s="87"/>
    </row>
    <row r="2655" spans="1:6">
      <c r="A2655" s="73"/>
      <c r="B2655" s="73"/>
      <c r="C2655" s="73"/>
      <c r="D2655" s="73"/>
      <c r="E2655" s="73"/>
      <c r="F2655" s="74"/>
    </row>
    <row r="2656" ht="15.75" spans="1:6">
      <c r="A2656" s="75"/>
      <c r="B2656" s="88"/>
      <c r="C2656" s="75"/>
      <c r="D2656" s="83"/>
      <c r="E2656" s="75"/>
      <c r="F2656" s="76"/>
    </row>
    <row r="2657" spans="1:6">
      <c r="A2657" s="73"/>
      <c r="B2657" s="73"/>
      <c r="C2657" s="73"/>
      <c r="D2657" s="73"/>
      <c r="E2657" s="73"/>
      <c r="F2657" s="74"/>
    </row>
    <row r="2658" ht="15.75" spans="1:6">
      <c r="A2658" s="75"/>
      <c r="B2658" s="83"/>
      <c r="C2658" s="75"/>
      <c r="D2658" s="75"/>
      <c r="E2658" s="75"/>
      <c r="F2658" s="89"/>
    </row>
    <row r="2659" spans="1:6">
      <c r="A2659" s="73"/>
      <c r="B2659" s="73"/>
      <c r="C2659" s="73"/>
      <c r="D2659" s="73"/>
      <c r="E2659" s="73"/>
      <c r="F2659" s="74"/>
    </row>
    <row r="2660" ht="15.75" spans="1:6">
      <c r="A2660" s="75"/>
      <c r="B2660" s="83"/>
      <c r="C2660" s="75"/>
      <c r="D2660" s="75"/>
      <c r="E2660" s="83"/>
      <c r="F2660" s="76"/>
    </row>
    <row r="2661" spans="1:6">
      <c r="A2661" s="79"/>
      <c r="B2661" s="79"/>
      <c r="C2661" s="79"/>
      <c r="D2661" s="79"/>
      <c r="E2661" s="79"/>
      <c r="F2661" s="80"/>
    </row>
    <row r="2662" ht="15.75" spans="1:6">
      <c r="A2662" s="90"/>
      <c r="B2662" s="76"/>
      <c r="C2662" s="76"/>
      <c r="D2662" s="76"/>
      <c r="E2662" s="76"/>
      <c r="F2662" s="76"/>
    </row>
    <row r="2663" spans="1:6">
      <c r="A2663" s="80"/>
      <c r="B2663" s="80"/>
      <c r="C2663" s="80"/>
      <c r="D2663" s="80"/>
      <c r="E2663" s="80"/>
      <c r="F2663" s="80"/>
    </row>
    <row r="2664" ht="15.75" spans="1:6">
      <c r="A2664" s="75"/>
      <c r="B2664" s="83"/>
      <c r="C2664" s="75"/>
      <c r="D2664" s="78"/>
      <c r="E2664" s="75"/>
      <c r="F2664" s="76"/>
    </row>
    <row r="2665" spans="1:6">
      <c r="A2665" s="91"/>
      <c r="B2665" s="92"/>
      <c r="C2665" s="91"/>
      <c r="D2665" s="92"/>
      <c r="E2665" s="91"/>
      <c r="F2665" s="94"/>
    </row>
    <row r="2666" ht="15.75" spans="1:6">
      <c r="A2666" s="70"/>
      <c r="B2666" s="71"/>
      <c r="C2666" s="71"/>
      <c r="D2666" s="72"/>
      <c r="E2666" s="72"/>
      <c r="F2666" s="72"/>
    </row>
    <row r="2667" spans="1:6">
      <c r="A2667" s="73"/>
      <c r="B2667" s="74"/>
      <c r="C2667" s="74"/>
      <c r="D2667" s="74"/>
      <c r="E2667" s="74"/>
      <c r="F2667" s="74"/>
    </row>
    <row r="2668" ht="15.75" spans="1:6">
      <c r="A2668" s="75"/>
      <c r="B2668" s="75"/>
      <c r="C2668" s="75"/>
      <c r="D2668" s="77"/>
      <c r="E2668" s="77"/>
      <c r="F2668" s="76"/>
    </row>
    <row r="2669" spans="1:6">
      <c r="A2669" s="73"/>
      <c r="B2669" s="73"/>
      <c r="C2669" s="73"/>
      <c r="D2669" s="74"/>
      <c r="E2669" s="74"/>
      <c r="F2669" s="74"/>
    </row>
    <row r="2670" ht="15.75" spans="1:6">
      <c r="A2670" s="75"/>
      <c r="B2670" s="77"/>
      <c r="C2670" s="77"/>
      <c r="D2670" s="77"/>
      <c r="E2670" s="77"/>
      <c r="F2670" s="76"/>
    </row>
    <row r="2671" spans="1:6">
      <c r="A2671" s="73"/>
      <c r="B2671" s="74"/>
      <c r="C2671" s="74"/>
      <c r="D2671" s="74"/>
      <c r="E2671" s="74"/>
      <c r="F2671" s="74"/>
    </row>
    <row r="2672" ht="15.75" spans="1:6">
      <c r="A2672" s="75"/>
      <c r="B2672" s="75"/>
      <c r="C2672" s="75"/>
      <c r="D2672" s="77"/>
      <c r="E2672" s="77"/>
      <c r="F2672" s="76"/>
    </row>
    <row r="2673" spans="1:6">
      <c r="A2673" s="73"/>
      <c r="B2673" s="73"/>
      <c r="C2673" s="73"/>
      <c r="D2673" s="74"/>
      <c r="E2673" s="74"/>
      <c r="F2673" s="74"/>
    </row>
    <row r="2674" spans="1:6">
      <c r="A2674" s="75"/>
      <c r="B2674" s="75"/>
      <c r="C2674" s="75"/>
      <c r="D2674" s="78"/>
      <c r="E2674" s="75"/>
      <c r="F2674" s="77"/>
    </row>
    <row r="2675" spans="1:6">
      <c r="A2675" s="75"/>
      <c r="B2675" s="75"/>
      <c r="C2675" s="75"/>
      <c r="D2675" s="78"/>
      <c r="E2675" s="75"/>
      <c r="F2675" s="77"/>
    </row>
    <row r="2676" spans="1:6">
      <c r="A2676" s="79"/>
      <c r="B2676" s="79"/>
      <c r="C2676" s="75"/>
      <c r="D2676" s="79"/>
      <c r="E2676" s="79"/>
      <c r="F2676" s="80"/>
    </row>
    <row r="2677" spans="1:6">
      <c r="A2677" s="75"/>
      <c r="B2677" s="81"/>
      <c r="C2677" s="75"/>
      <c r="D2677" s="78"/>
      <c r="E2677" s="75"/>
      <c r="F2677" s="77"/>
    </row>
    <row r="2678" spans="1:6">
      <c r="A2678" s="79"/>
      <c r="B2678" s="79"/>
      <c r="C2678" s="79"/>
      <c r="D2678" s="79"/>
      <c r="E2678" s="79"/>
      <c r="F2678" s="80"/>
    </row>
    <row r="2679" ht="15.75" spans="1:6">
      <c r="A2679" s="75"/>
      <c r="B2679" s="82"/>
      <c r="C2679" s="75"/>
      <c r="D2679" s="83"/>
      <c r="E2679" s="75"/>
      <c r="F2679" s="84"/>
    </row>
    <row r="2680" spans="1:6">
      <c r="A2680" s="73"/>
      <c r="B2680" s="73"/>
      <c r="C2680" s="73"/>
      <c r="D2680" s="73"/>
      <c r="E2680" s="73"/>
      <c r="F2680" s="74"/>
    </row>
    <row r="2681" spans="1:6">
      <c r="A2681" s="75"/>
      <c r="B2681" s="82"/>
      <c r="C2681" s="75"/>
      <c r="D2681" s="82"/>
      <c r="E2681" s="75"/>
      <c r="F2681" s="85"/>
    </row>
    <row r="2682" spans="1:6">
      <c r="A2682" s="73"/>
      <c r="B2682" s="73"/>
      <c r="C2682" s="73"/>
      <c r="D2682" s="73"/>
      <c r="E2682" s="73"/>
      <c r="F2682" s="74"/>
    </row>
    <row r="2683" ht="15.75" spans="1:6">
      <c r="A2683" s="75"/>
      <c r="B2683" s="83"/>
      <c r="C2683" s="75"/>
      <c r="D2683" s="86"/>
      <c r="E2683" s="75"/>
      <c r="F2683" s="87"/>
    </row>
    <row r="2684" spans="1:6">
      <c r="A2684" s="73"/>
      <c r="B2684" s="73"/>
      <c r="C2684" s="73"/>
      <c r="D2684" s="73"/>
      <c r="E2684" s="73"/>
      <c r="F2684" s="74"/>
    </row>
    <row r="2685" ht="15.75" spans="1:6">
      <c r="A2685" s="75"/>
      <c r="B2685" s="88"/>
      <c r="C2685" s="75"/>
      <c r="D2685" s="83"/>
      <c r="E2685" s="75"/>
      <c r="F2685" s="76"/>
    </row>
    <row r="2686" spans="1:6">
      <c r="A2686" s="73"/>
      <c r="B2686" s="73"/>
      <c r="C2686" s="73"/>
      <c r="D2686" s="73"/>
      <c r="E2686" s="73"/>
      <c r="F2686" s="74"/>
    </row>
    <row r="2687" ht="15.75" spans="1:6">
      <c r="A2687" s="75"/>
      <c r="B2687" s="83"/>
      <c r="C2687" s="75"/>
      <c r="D2687" s="75"/>
      <c r="E2687" s="75"/>
      <c r="F2687" s="89"/>
    </row>
    <row r="2688" spans="1:6">
      <c r="A2688" s="73"/>
      <c r="B2688" s="73"/>
      <c r="C2688" s="73"/>
      <c r="D2688" s="73"/>
      <c r="E2688" s="73"/>
      <c r="F2688" s="74"/>
    </row>
    <row r="2689" ht="15.75" spans="1:6">
      <c r="A2689" s="75"/>
      <c r="B2689" s="83"/>
      <c r="C2689" s="75"/>
      <c r="D2689" s="75"/>
      <c r="E2689" s="83"/>
      <c r="F2689" s="76"/>
    </row>
    <row r="2690" spans="1:6">
      <c r="A2690" s="79"/>
      <c r="B2690" s="79"/>
      <c r="C2690" s="79"/>
      <c r="D2690" s="79"/>
      <c r="E2690" s="79"/>
      <c r="F2690" s="80"/>
    </row>
    <row r="2691" ht="15.75" spans="1:6">
      <c r="A2691" s="90"/>
      <c r="B2691" s="76"/>
      <c r="C2691" s="76"/>
      <c r="D2691" s="76"/>
      <c r="E2691" s="76"/>
      <c r="F2691" s="76"/>
    </row>
    <row r="2692" spans="1:6">
      <c r="A2692" s="80"/>
      <c r="B2692" s="80"/>
      <c r="C2692" s="80"/>
      <c r="D2692" s="80"/>
      <c r="E2692" s="80"/>
      <c r="F2692" s="80"/>
    </row>
    <row r="2693" ht="15.75" spans="1:6">
      <c r="A2693" s="75"/>
      <c r="B2693" s="83"/>
      <c r="C2693" s="75"/>
      <c r="D2693" s="78"/>
      <c r="E2693" s="75"/>
      <c r="F2693" s="76"/>
    </row>
    <row r="2694" spans="1:6">
      <c r="A2694" s="91"/>
      <c r="B2694" s="92"/>
      <c r="C2694" s="91"/>
      <c r="D2694" s="92"/>
      <c r="E2694" s="91"/>
      <c r="F2694" s="94"/>
    </row>
  </sheetData>
  <mergeCells count="117">
    <mergeCell ref="B2002:C2002"/>
    <mergeCell ref="E2004:F2004"/>
    <mergeCell ref="C2005:D2005"/>
    <mergeCell ref="B2006:E2006"/>
    <mergeCell ref="B2031:C2031"/>
    <mergeCell ref="D2033:E2033"/>
    <mergeCell ref="B2035:D2035"/>
    <mergeCell ref="D2037:E2037"/>
    <mergeCell ref="B2060:C2060"/>
    <mergeCell ref="D2062:F2062"/>
    <mergeCell ref="B2064:E2064"/>
    <mergeCell ref="D2066:E2066"/>
    <mergeCell ref="B2089:C2089"/>
    <mergeCell ref="D2091:E2091"/>
    <mergeCell ref="B2093:D2093"/>
    <mergeCell ref="B2118:C2118"/>
    <mergeCell ref="D2120:E2120"/>
    <mergeCell ref="B2122:D2122"/>
    <mergeCell ref="D2124:E2124"/>
    <mergeCell ref="B2492:C2492"/>
    <mergeCell ref="B2496:E2496"/>
    <mergeCell ref="B2521:C2521"/>
    <mergeCell ref="D2523:F2523"/>
    <mergeCell ref="B2525:D2525"/>
    <mergeCell ref="D2527:E2527"/>
    <mergeCell ref="B2550:C2550"/>
    <mergeCell ref="D2552:F2552"/>
    <mergeCell ref="B2554:E2554"/>
    <mergeCell ref="D2556:E2556"/>
    <mergeCell ref="B2579:C2579"/>
    <mergeCell ref="D2581:E2581"/>
    <mergeCell ref="B2583:E2583"/>
    <mergeCell ref="D2585:E2585"/>
    <mergeCell ref="B2608:C2608"/>
    <mergeCell ref="D2610:F2610"/>
    <mergeCell ref="B2612:D2612"/>
    <mergeCell ref="D2614:E2614"/>
    <mergeCell ref="B2637:C2637"/>
    <mergeCell ref="D2639:F2639"/>
    <mergeCell ref="B2641:E2641"/>
    <mergeCell ref="D2643:E2643"/>
    <mergeCell ref="B2666:C2666"/>
    <mergeCell ref="D2668:E2668"/>
    <mergeCell ref="B2670:E2670"/>
    <mergeCell ref="D2672:E2672"/>
    <mergeCell ref="A2010:A2011"/>
    <mergeCell ref="A2039:A2040"/>
    <mergeCell ref="A2068:A2069"/>
    <mergeCell ref="A2097:A2098"/>
    <mergeCell ref="A2126:A2127"/>
    <mergeCell ref="A2500:A2501"/>
    <mergeCell ref="A2529:A2530"/>
    <mergeCell ref="A2558:A2559"/>
    <mergeCell ref="A2587:A2588"/>
    <mergeCell ref="A2616:A2617"/>
    <mergeCell ref="A2645:A2646"/>
    <mergeCell ref="A2674:A2675"/>
    <mergeCell ref="B2010:B2011"/>
    <mergeCell ref="B2039:B2040"/>
    <mergeCell ref="B2068:B2069"/>
    <mergeCell ref="B2097:B2098"/>
    <mergeCell ref="B2126:B2127"/>
    <mergeCell ref="B2500:B2501"/>
    <mergeCell ref="B2529:B2530"/>
    <mergeCell ref="B2558:B2559"/>
    <mergeCell ref="B2587:B2588"/>
    <mergeCell ref="B2616:B2617"/>
    <mergeCell ref="B2645:B2646"/>
    <mergeCell ref="B2674:B2675"/>
    <mergeCell ref="C2011:C2012"/>
    <mergeCell ref="C2040:C2041"/>
    <mergeCell ref="C2069:C2070"/>
    <mergeCell ref="C2098:C2099"/>
    <mergeCell ref="C2127:C2128"/>
    <mergeCell ref="C2501:C2502"/>
    <mergeCell ref="C2530:C2531"/>
    <mergeCell ref="C2559:C2560"/>
    <mergeCell ref="C2588:C2589"/>
    <mergeCell ref="C2617:C2618"/>
    <mergeCell ref="C2646:C2647"/>
    <mergeCell ref="C2675:C2676"/>
    <mergeCell ref="D2010:D2011"/>
    <mergeCell ref="D2039:D2040"/>
    <mergeCell ref="D2068:D2069"/>
    <mergeCell ref="D2097:D2098"/>
    <mergeCell ref="D2126:D2127"/>
    <mergeCell ref="D2500:D2501"/>
    <mergeCell ref="D2529:D2530"/>
    <mergeCell ref="D2558:D2559"/>
    <mergeCell ref="D2587:D2588"/>
    <mergeCell ref="D2616:D2617"/>
    <mergeCell ref="D2645:D2646"/>
    <mergeCell ref="D2674:D2675"/>
    <mergeCell ref="E2010:E2011"/>
    <mergeCell ref="E2039:E2040"/>
    <mergeCell ref="E2068:E2069"/>
    <mergeCell ref="E2097:E2098"/>
    <mergeCell ref="E2126:E2127"/>
    <mergeCell ref="E2500:E2501"/>
    <mergeCell ref="E2529:E2530"/>
    <mergeCell ref="E2558:E2559"/>
    <mergeCell ref="E2587:E2588"/>
    <mergeCell ref="E2616:E2617"/>
    <mergeCell ref="E2645:E2646"/>
    <mergeCell ref="E2674:E2675"/>
    <mergeCell ref="F2010:F2011"/>
    <mergeCell ref="F2039:F2040"/>
    <mergeCell ref="F2068:F2069"/>
    <mergeCell ref="F2097:F2098"/>
    <mergeCell ref="F2126:F2127"/>
    <mergeCell ref="F2500:F2501"/>
    <mergeCell ref="F2529:F2530"/>
    <mergeCell ref="F2558:F2559"/>
    <mergeCell ref="F2587:F2588"/>
    <mergeCell ref="F2616:F2617"/>
    <mergeCell ref="F2645:F2646"/>
    <mergeCell ref="F2674:F2675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7"/>
  <dimension ref="A1"/>
  <sheetViews>
    <sheetView workbookViewId="0">
      <selection activeCell="A4" sqref="A$1:A$1048576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3"/>
  <dimension ref="A1:AS154"/>
  <sheetViews>
    <sheetView topLeftCell="A3" workbookViewId="0">
      <selection activeCell="A2" sqref="$A2:$XFD75"/>
    </sheetView>
  </sheetViews>
  <sheetFormatPr defaultColWidth="9" defaultRowHeight="14.25"/>
  <cols>
    <col min="1" max="1" width="12.125" customWidth="1"/>
    <col min="2" max="2" width="50.5" customWidth="1"/>
    <col min="3" max="3" width="11.875" customWidth="1"/>
    <col min="5" max="6" width="9" hidden="1" customWidth="1"/>
    <col min="8" max="8" width="13.5" customWidth="1"/>
    <col min="9" max="11" width="9" hidden="1" customWidth="1"/>
    <col min="12" max="12" width="16.25" customWidth="1"/>
    <col min="13" max="15" width="16.25" hidden="1" customWidth="1"/>
    <col min="16" max="16" width="13.625" customWidth="1"/>
    <col min="17" max="18" width="13.625" hidden="1" customWidth="1"/>
    <col min="19" max="19" width="11.5" style="17"/>
    <col min="20" max="20" width="10.375"/>
    <col min="21" max="37" width="10.375" hidden="1" customWidth="1"/>
    <col min="38" max="38" width="11.5"/>
    <col min="39" max="39" width="10.375"/>
    <col min="40" max="45" width="9" hidden="1" customWidth="1"/>
  </cols>
  <sheetData>
    <row r="1" ht="57" spans="1:45">
      <c r="A1" t="s">
        <v>3</v>
      </c>
      <c r="B1" t="s">
        <v>4</v>
      </c>
      <c r="C1" t="s">
        <v>5</v>
      </c>
      <c r="D1" t="s">
        <v>6</v>
      </c>
      <c r="E1" s="18" t="s">
        <v>7</v>
      </c>
      <c r="F1" s="18" t="s">
        <v>8</v>
      </c>
      <c r="G1" t="s">
        <v>9</v>
      </c>
      <c r="H1" t="s">
        <v>10</v>
      </c>
      <c r="I1" s="18" t="s">
        <v>11</v>
      </c>
      <c r="J1" s="18" t="s">
        <v>12</v>
      </c>
      <c r="K1" s="18" t="s">
        <v>13</v>
      </c>
      <c r="L1" t="s">
        <v>14</v>
      </c>
      <c r="M1" s="18" t="s">
        <v>15</v>
      </c>
      <c r="N1" s="18" t="s">
        <v>16</v>
      </c>
      <c r="O1" s="18" t="s">
        <v>17</v>
      </c>
      <c r="P1" t="s">
        <v>18</v>
      </c>
      <c r="Q1" s="18" t="s">
        <v>19</v>
      </c>
      <c r="R1" s="18" t="s">
        <v>20</v>
      </c>
      <c r="S1" s="17" t="s">
        <v>21</v>
      </c>
      <c r="T1" t="s">
        <v>22</v>
      </c>
      <c r="U1" s="18" t="s">
        <v>23</v>
      </c>
      <c r="V1" s="18" t="s">
        <v>24</v>
      </c>
      <c r="W1" s="18" t="s">
        <v>25</v>
      </c>
      <c r="X1" s="18" t="s">
        <v>26</v>
      </c>
      <c r="Y1" s="18" t="s">
        <v>27</v>
      </c>
      <c r="Z1" s="18" t="s">
        <v>28</v>
      </c>
      <c r="AA1" s="18" t="s">
        <v>29</v>
      </c>
      <c r="AB1" s="18" t="s">
        <v>30</v>
      </c>
      <c r="AC1" s="18" t="s">
        <v>31</v>
      </c>
      <c r="AD1" s="18" t="s">
        <v>32</v>
      </c>
      <c r="AE1" s="18" t="s">
        <v>33</v>
      </c>
      <c r="AF1" s="18" t="s">
        <v>34</v>
      </c>
      <c r="AG1" s="18" t="s">
        <v>35</v>
      </c>
      <c r="AH1" s="18" t="s">
        <v>36</v>
      </c>
      <c r="AI1" s="18" t="s">
        <v>37</v>
      </c>
      <c r="AJ1" s="18" t="s">
        <v>38</v>
      </c>
      <c r="AK1" s="18" t="s">
        <v>39</v>
      </c>
      <c r="AL1" t="s">
        <v>40</v>
      </c>
      <c r="AM1" t="s">
        <v>41</v>
      </c>
      <c r="AN1" s="18" t="s">
        <v>42</v>
      </c>
      <c r="AO1" s="18" t="s">
        <v>43</v>
      </c>
      <c r="AP1" s="18" t="s">
        <v>44</v>
      </c>
      <c r="AQ1" s="18" t="s">
        <v>45</v>
      </c>
      <c r="AR1" s="18" t="s">
        <v>46</v>
      </c>
      <c r="AS1" s="18" t="s">
        <v>47</v>
      </c>
    </row>
    <row r="2" spans="1:39">
      <c r="A2" s="19" t="e">
        <f>VLOOKUP(B2,CES主表内容!A:F,2,FALSE)</f>
        <v>#N/A</v>
      </c>
      <c r="B2">
        <f>源!B5</f>
        <v>0</v>
      </c>
      <c r="C2" s="20">
        <f ca="1">NOW()-1</f>
        <v>42604.4343865741</v>
      </c>
      <c r="D2" t="s">
        <v>48</v>
      </c>
      <c r="G2" t="s">
        <v>49</v>
      </c>
      <c r="H2">
        <f>源!B12</f>
        <v>0</v>
      </c>
      <c r="L2">
        <f>源!D9*100000000</f>
        <v>0</v>
      </c>
      <c r="P2">
        <f>L2</f>
        <v>0</v>
      </c>
      <c r="S2" s="17">
        <f>源!D18</f>
        <v>0</v>
      </c>
      <c r="T2" s="10">
        <f>S2</f>
        <v>0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>
        <f>源!D16</f>
        <v>0</v>
      </c>
      <c r="AM2" s="10">
        <f>AL2</f>
        <v>0</v>
      </c>
    </row>
    <row r="3" spans="1:39">
      <c r="A3" s="19" t="e">
        <f>VLOOKUP(B3,CES主表内容!A:F,2,FALSE)</f>
        <v>#N/A</v>
      </c>
      <c r="B3" s="19">
        <f>INDEX(源!B:B,29*ROW(源!B1)+5)</f>
        <v>0</v>
      </c>
      <c r="C3" s="20">
        <f ca="1">NOW()-1</f>
        <v>42604.4343865741</v>
      </c>
      <c r="D3" t="s">
        <v>48</v>
      </c>
      <c r="G3" t="s">
        <v>49</v>
      </c>
      <c r="H3">
        <f>INDEX(源!B:B,29*ROW(源!B1)+12)</f>
        <v>0</v>
      </c>
      <c r="L3">
        <f>INDEX(源!D:D,29*ROW(源!D1)+9)*100000000</f>
        <v>0</v>
      </c>
      <c r="P3">
        <f>L3</f>
        <v>0</v>
      </c>
      <c r="S3" s="17">
        <f>INDEX(源!D:D,29*ROW(源!D1)+18)</f>
        <v>0</v>
      </c>
      <c r="T3" s="10">
        <f>S3</f>
        <v>0</v>
      </c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7">
        <f>INDEX(源!D:D,29*ROW(源!D1)+16)</f>
        <v>0</v>
      </c>
      <c r="AM3" s="10">
        <f>AL3</f>
        <v>0</v>
      </c>
    </row>
    <row r="4" spans="1:39">
      <c r="A4" s="19" t="e">
        <f>VLOOKUP(B4,CES主表内容!A:F,2,FALSE)</f>
        <v>#N/A</v>
      </c>
      <c r="B4" s="19">
        <f>INDEX(源!B:B,29*ROW(源!B2)+5)</f>
        <v>0</v>
      </c>
      <c r="C4" s="20">
        <f ca="1" t="shared" ref="C4:C13" si="0">NOW()-1</f>
        <v>42604.4343865741</v>
      </c>
      <c r="D4" t="s">
        <v>48</v>
      </c>
      <c r="G4" t="s">
        <v>49</v>
      </c>
      <c r="H4">
        <f>INDEX(源!B:B,29*ROW(源!B2)+12)</f>
        <v>0</v>
      </c>
      <c r="L4">
        <f>INDEX(源!D:D,29*ROW(源!D2)+9)*100000000</f>
        <v>0</v>
      </c>
      <c r="P4">
        <f t="shared" ref="P4:P35" si="1">L4</f>
        <v>0</v>
      </c>
      <c r="S4" s="17">
        <f>INDEX(源!D:D,29*ROW(源!D2)+18)</f>
        <v>0</v>
      </c>
      <c r="T4" s="10">
        <f t="shared" ref="T4:T35" si="2">S4</f>
        <v>0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7">
        <f>INDEX(源!D:D,29*ROW(源!D2)+16)</f>
        <v>0</v>
      </c>
      <c r="AM4" s="10">
        <f t="shared" ref="AM4:AM35" si="3">AL4</f>
        <v>0</v>
      </c>
    </row>
    <row r="5" spans="1:39">
      <c r="A5" s="19" t="e">
        <f>VLOOKUP(B5,CES主表内容!A:F,2,FALSE)</f>
        <v>#N/A</v>
      </c>
      <c r="B5" s="19">
        <f>INDEX(源!B:B,29*ROW(源!B3)+5)</f>
        <v>0</v>
      </c>
      <c r="C5" s="20">
        <f ca="1" t="shared" si="0"/>
        <v>42604.4343865741</v>
      </c>
      <c r="D5" t="s">
        <v>48</v>
      </c>
      <c r="G5" t="s">
        <v>49</v>
      </c>
      <c r="H5">
        <f>INDEX(源!B:B,29*ROW(源!B3)+12)</f>
        <v>0</v>
      </c>
      <c r="L5">
        <f>INDEX(源!D:D,29*ROW(源!D3)+9)*100000000</f>
        <v>0</v>
      </c>
      <c r="P5">
        <f t="shared" si="1"/>
        <v>0</v>
      </c>
      <c r="S5" s="17">
        <f>INDEX(源!D:D,29*ROW(源!D3)+18)</f>
        <v>0</v>
      </c>
      <c r="T5" s="10">
        <f t="shared" si="2"/>
        <v>0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7">
        <f>INDEX(源!D:D,29*ROW(源!D3)+16)</f>
        <v>0</v>
      </c>
      <c r="AM5" s="10">
        <f t="shared" si="3"/>
        <v>0</v>
      </c>
    </row>
    <row r="6" spans="1:39">
      <c r="A6" s="19" t="e">
        <f>VLOOKUP(B6,CES主表内容!A:F,2,FALSE)</f>
        <v>#N/A</v>
      </c>
      <c r="B6" s="19">
        <f>INDEX(源!B:B,29*ROW(源!B4)+5)</f>
        <v>0</v>
      </c>
      <c r="C6" s="20">
        <f ca="1" t="shared" si="0"/>
        <v>42604.4343865741</v>
      </c>
      <c r="D6" t="s">
        <v>48</v>
      </c>
      <c r="G6" t="s">
        <v>49</v>
      </c>
      <c r="H6">
        <f>INDEX(源!B:B,29*ROW(源!B4)+12)</f>
        <v>0</v>
      </c>
      <c r="L6">
        <f>INDEX(源!D:D,29*ROW(源!D4)+9)*100000000</f>
        <v>0</v>
      </c>
      <c r="P6">
        <f t="shared" si="1"/>
        <v>0</v>
      </c>
      <c r="S6" s="17">
        <f>INDEX(源!D:D,29*ROW(源!D4)+18)</f>
        <v>0</v>
      </c>
      <c r="T6" s="10">
        <f t="shared" si="2"/>
        <v>0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7">
        <f>INDEX(源!D:D,29*ROW(源!D4)+16)</f>
        <v>0</v>
      </c>
      <c r="AM6" s="10">
        <f t="shared" si="3"/>
        <v>0</v>
      </c>
    </row>
    <row r="7" spans="1:39">
      <c r="A7" s="19" t="e">
        <f>VLOOKUP(B7,CES主表内容!A:F,2,FALSE)</f>
        <v>#N/A</v>
      </c>
      <c r="B7" s="19">
        <f>INDEX(源!B:B,29*ROW(源!B5)+5)</f>
        <v>0</v>
      </c>
      <c r="C7" s="20">
        <f ca="1" t="shared" si="0"/>
        <v>42604.4343865741</v>
      </c>
      <c r="D7" t="s">
        <v>48</v>
      </c>
      <c r="G7" t="s">
        <v>49</v>
      </c>
      <c r="H7">
        <f>INDEX(源!B:B,29*ROW(源!B5)+12)</f>
        <v>0</v>
      </c>
      <c r="L7">
        <f>INDEX(源!D:D,29*ROW(源!D5)+9)*100000000</f>
        <v>0</v>
      </c>
      <c r="P7">
        <f t="shared" si="1"/>
        <v>0</v>
      </c>
      <c r="S7" s="17">
        <f>INDEX(源!D:D,29*ROW(源!D5)+18)</f>
        <v>0</v>
      </c>
      <c r="T7" s="10">
        <f t="shared" si="2"/>
        <v>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7">
        <f>INDEX(源!D:D,29*ROW(源!D5)+16)</f>
        <v>0</v>
      </c>
      <c r="AM7" s="10">
        <f t="shared" si="3"/>
        <v>0</v>
      </c>
    </row>
    <row r="8" spans="1:39">
      <c r="A8" s="19" t="e">
        <f>VLOOKUP(B8,CES主表内容!A:F,2,FALSE)</f>
        <v>#N/A</v>
      </c>
      <c r="B8" s="19">
        <f>INDEX(源!B:B,29*ROW(源!B6)+5)</f>
        <v>0</v>
      </c>
      <c r="C8" s="20">
        <f ca="1" t="shared" si="0"/>
        <v>42604.4343865741</v>
      </c>
      <c r="D8" t="s">
        <v>48</v>
      </c>
      <c r="G8" t="s">
        <v>49</v>
      </c>
      <c r="H8">
        <f>INDEX(源!B:B,29*ROW(源!B6)+12)</f>
        <v>0</v>
      </c>
      <c r="L8">
        <f>INDEX(源!D:D,29*ROW(源!D6)+9)*100000000</f>
        <v>0</v>
      </c>
      <c r="P8">
        <f t="shared" si="1"/>
        <v>0</v>
      </c>
      <c r="S8" s="17">
        <f>INDEX(源!D:D,29*ROW(源!D6)+18)</f>
        <v>0</v>
      </c>
      <c r="T8" s="10">
        <f t="shared" si="2"/>
        <v>0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7">
        <f>INDEX(源!D:D,29*ROW(源!D6)+16)</f>
        <v>0</v>
      </c>
      <c r="AM8" s="10">
        <f t="shared" si="3"/>
        <v>0</v>
      </c>
    </row>
    <row r="9" spans="1:39">
      <c r="A9" s="19" t="e">
        <f>VLOOKUP(B9,CES主表内容!A:F,2,FALSE)</f>
        <v>#N/A</v>
      </c>
      <c r="B9" s="19">
        <f>INDEX(源!B:B,29*ROW(源!B7)+5)</f>
        <v>0</v>
      </c>
      <c r="C9" s="20">
        <f ca="1" t="shared" si="0"/>
        <v>42604.4343865741</v>
      </c>
      <c r="D9" t="s">
        <v>48</v>
      </c>
      <c r="G9" t="s">
        <v>49</v>
      </c>
      <c r="H9">
        <f>INDEX(源!B:B,29*ROW(源!B7)+12)</f>
        <v>0</v>
      </c>
      <c r="L9">
        <f>INDEX(源!D:D,29*ROW(源!D7)+9)*100000000</f>
        <v>0</v>
      </c>
      <c r="P9">
        <f t="shared" si="1"/>
        <v>0</v>
      </c>
      <c r="S9" s="17">
        <f>INDEX(源!D:D,29*ROW(源!D7)+18)</f>
        <v>0</v>
      </c>
      <c r="T9" s="10">
        <f t="shared" si="2"/>
        <v>0</v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7">
        <f>INDEX(源!D:D,29*ROW(源!D7)+16)</f>
        <v>0</v>
      </c>
      <c r="AM9" s="10">
        <f t="shared" si="3"/>
        <v>0</v>
      </c>
    </row>
    <row r="10" spans="1:39">
      <c r="A10" s="19" t="e">
        <f>VLOOKUP(B10,CES主表内容!A:F,2,FALSE)</f>
        <v>#N/A</v>
      </c>
      <c r="B10" s="19">
        <f>INDEX(源!B:B,29*ROW(源!B8)+5)</f>
        <v>0</v>
      </c>
      <c r="C10" s="20">
        <f ca="1" t="shared" si="0"/>
        <v>42604.4343865741</v>
      </c>
      <c r="D10" t="s">
        <v>48</v>
      </c>
      <c r="G10" t="s">
        <v>49</v>
      </c>
      <c r="H10">
        <f>INDEX(源!B:B,29*ROW(源!B8)+12)</f>
        <v>0</v>
      </c>
      <c r="L10">
        <f>INDEX(源!D:D,29*ROW(源!D8)+9)*100000000</f>
        <v>0</v>
      </c>
      <c r="P10">
        <f t="shared" si="1"/>
        <v>0</v>
      </c>
      <c r="S10" s="17">
        <f>INDEX(源!D:D,29*ROW(源!D8)+18)</f>
        <v>0</v>
      </c>
      <c r="T10" s="10">
        <f t="shared" si="2"/>
        <v>0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7">
        <f>INDEX(源!D:D,29*ROW(源!D8)+16)</f>
        <v>0</v>
      </c>
      <c r="AM10" s="10">
        <f t="shared" si="3"/>
        <v>0</v>
      </c>
    </row>
    <row r="11" spans="1:39">
      <c r="A11" s="19" t="e">
        <f>VLOOKUP(B11,CES主表内容!A:F,2,FALSE)</f>
        <v>#N/A</v>
      </c>
      <c r="B11" s="19">
        <f>INDEX(源!B:B,29*ROW(源!B9)+5)</f>
        <v>0</v>
      </c>
      <c r="C11" s="20">
        <f ca="1" t="shared" si="0"/>
        <v>42604.4343865741</v>
      </c>
      <c r="D11" t="s">
        <v>48</v>
      </c>
      <c r="G11" t="s">
        <v>49</v>
      </c>
      <c r="H11">
        <f>INDEX(源!B:B,29*ROW(源!B9)+12)</f>
        <v>0</v>
      </c>
      <c r="L11">
        <f>INDEX(源!D:D,29*ROW(源!D9)+9)*100000000</f>
        <v>0</v>
      </c>
      <c r="P11">
        <f t="shared" si="1"/>
        <v>0</v>
      </c>
      <c r="S11" s="17">
        <f>INDEX(源!D:D,29*ROW(源!D9)+18)</f>
        <v>0</v>
      </c>
      <c r="T11" s="10">
        <f t="shared" si="2"/>
        <v>0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7">
        <f>INDEX(源!D:D,29*ROW(源!D9)+16)</f>
        <v>0</v>
      </c>
      <c r="AM11" s="10">
        <f t="shared" si="3"/>
        <v>0</v>
      </c>
    </row>
    <row r="12" spans="1:39">
      <c r="A12" s="19" t="e">
        <f>VLOOKUP(B12,CES主表内容!A:F,2,FALSE)</f>
        <v>#N/A</v>
      </c>
      <c r="B12" s="19">
        <f>INDEX(源!B:B,29*ROW(源!B10)+5)</f>
        <v>0</v>
      </c>
      <c r="C12" s="20">
        <f ca="1" t="shared" si="0"/>
        <v>42604.4343865741</v>
      </c>
      <c r="D12" t="s">
        <v>48</v>
      </c>
      <c r="G12" t="s">
        <v>49</v>
      </c>
      <c r="H12">
        <f>INDEX(源!B:B,29*ROW(源!B10)+12)</f>
        <v>0</v>
      </c>
      <c r="L12">
        <f>INDEX(源!D:D,29*ROW(源!D10)+9)*100000000</f>
        <v>0</v>
      </c>
      <c r="P12">
        <f t="shared" si="1"/>
        <v>0</v>
      </c>
      <c r="S12" s="17">
        <f>INDEX(源!D:D,29*ROW(源!D10)+18)</f>
        <v>0</v>
      </c>
      <c r="T12" s="10">
        <f t="shared" si="2"/>
        <v>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7">
        <f>INDEX(源!D:D,29*ROW(源!D10)+16)</f>
        <v>0</v>
      </c>
      <c r="AM12" s="10">
        <f t="shared" si="3"/>
        <v>0</v>
      </c>
    </row>
    <row r="13" spans="1:39">
      <c r="A13" s="19" t="e">
        <f>VLOOKUP(B13,CES主表内容!A:F,2,FALSE)</f>
        <v>#N/A</v>
      </c>
      <c r="B13" s="19">
        <f>INDEX(源!B:B,29*ROW(源!B11)+5)</f>
        <v>0</v>
      </c>
      <c r="C13" s="20">
        <f ca="1" t="shared" si="0"/>
        <v>42604.4343865741</v>
      </c>
      <c r="D13" t="s">
        <v>48</v>
      </c>
      <c r="G13" t="s">
        <v>49</v>
      </c>
      <c r="H13">
        <f>INDEX(源!B:B,29*ROW(源!B11)+12)</f>
        <v>0</v>
      </c>
      <c r="L13">
        <f>INDEX(源!D:D,29*ROW(源!D11)+9)*100000000</f>
        <v>0</v>
      </c>
      <c r="P13">
        <f t="shared" si="1"/>
        <v>0</v>
      </c>
      <c r="S13" s="17">
        <f>INDEX(源!D:D,29*ROW(源!D11)+18)</f>
        <v>0</v>
      </c>
      <c r="T13" s="10">
        <f t="shared" si="2"/>
        <v>0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7">
        <f>INDEX(源!D:D,29*ROW(源!D11)+16)</f>
        <v>0</v>
      </c>
      <c r="AM13" s="10">
        <f t="shared" si="3"/>
        <v>0</v>
      </c>
    </row>
    <row r="14" spans="1:39">
      <c r="A14" s="19" t="e">
        <f>VLOOKUP(B14,CES主表内容!A:F,2,FALSE)</f>
        <v>#N/A</v>
      </c>
      <c r="B14" s="19">
        <f>INDEX(源!B:B,29*ROW(源!B12)+5)</f>
        <v>0</v>
      </c>
      <c r="C14" s="20">
        <f ca="1" t="shared" ref="C14:C23" si="4">NOW()-1</f>
        <v>42604.4343865741</v>
      </c>
      <c r="D14" t="s">
        <v>48</v>
      </c>
      <c r="G14" t="s">
        <v>49</v>
      </c>
      <c r="H14">
        <f>INDEX(源!B:B,29*ROW(源!B12)+12)</f>
        <v>0</v>
      </c>
      <c r="L14">
        <f>INDEX(源!D:D,29*ROW(源!D12)+9)*100000000</f>
        <v>0</v>
      </c>
      <c r="P14">
        <f t="shared" si="1"/>
        <v>0</v>
      </c>
      <c r="S14" s="17">
        <f>INDEX(源!D:D,29*ROW(源!D12)+18)</f>
        <v>0</v>
      </c>
      <c r="T14" s="10">
        <f t="shared" si="2"/>
        <v>0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>
        <f>INDEX(源!D:D,29*ROW(源!D12)+16)</f>
        <v>0</v>
      </c>
      <c r="AM14" s="10">
        <f t="shared" si="3"/>
        <v>0</v>
      </c>
    </row>
    <row r="15" spans="1:39">
      <c r="A15" s="19" t="e">
        <f>VLOOKUP(B15,CES主表内容!A:F,2,FALSE)</f>
        <v>#N/A</v>
      </c>
      <c r="B15" s="19">
        <f>INDEX(源!B:B,29*ROW(源!B13)+5)</f>
        <v>0</v>
      </c>
      <c r="C15" s="20">
        <f ca="1" t="shared" si="4"/>
        <v>42604.4343865741</v>
      </c>
      <c r="D15" t="s">
        <v>48</v>
      </c>
      <c r="G15" t="s">
        <v>49</v>
      </c>
      <c r="H15">
        <f>INDEX(源!B:B,29*ROW(源!B13)+12)</f>
        <v>0</v>
      </c>
      <c r="L15">
        <f>INDEX(源!D:D,29*ROW(源!D13)+9)*100000000</f>
        <v>0</v>
      </c>
      <c r="P15">
        <f t="shared" si="1"/>
        <v>0</v>
      </c>
      <c r="S15" s="17">
        <f>INDEX(源!D:D,29*ROW(源!D13)+18)</f>
        <v>0</v>
      </c>
      <c r="T15" s="10">
        <f t="shared" si="2"/>
        <v>0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7">
        <f>INDEX(源!D:D,29*ROW(源!D13)+16)</f>
        <v>0</v>
      </c>
      <c r="AM15" s="10">
        <f t="shared" si="3"/>
        <v>0</v>
      </c>
    </row>
    <row r="16" spans="1:39">
      <c r="A16" s="19" t="e">
        <f>VLOOKUP(B16,CES主表内容!A:F,2,FALSE)</f>
        <v>#N/A</v>
      </c>
      <c r="B16" s="19">
        <f>INDEX(源!B:B,29*ROW(源!B14)+5)</f>
        <v>0</v>
      </c>
      <c r="C16" s="20">
        <f ca="1" t="shared" si="4"/>
        <v>42604.4343865741</v>
      </c>
      <c r="D16" t="s">
        <v>48</v>
      </c>
      <c r="G16" t="s">
        <v>49</v>
      </c>
      <c r="H16">
        <f>INDEX(源!B:B,29*ROW(源!B14)+12)</f>
        <v>0</v>
      </c>
      <c r="L16">
        <f>INDEX(源!D:D,29*ROW(源!D14)+9)*100000000</f>
        <v>0</v>
      </c>
      <c r="P16">
        <f t="shared" si="1"/>
        <v>0</v>
      </c>
      <c r="S16" s="17">
        <f>INDEX(源!D:D,29*ROW(源!D14)+18)</f>
        <v>0</v>
      </c>
      <c r="T16" s="10">
        <f t="shared" si="2"/>
        <v>0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7">
        <f>INDEX(源!D:D,29*ROW(源!D14)+16)</f>
        <v>0</v>
      </c>
      <c r="AM16" s="10">
        <f t="shared" si="3"/>
        <v>0</v>
      </c>
    </row>
    <row r="17" spans="1:39">
      <c r="A17" s="19" t="e">
        <f>VLOOKUP(B17,CES主表内容!A:F,2,FALSE)</f>
        <v>#N/A</v>
      </c>
      <c r="B17" s="19">
        <f>INDEX(源!B:B,29*ROW(源!B15)+5)</f>
        <v>0</v>
      </c>
      <c r="C17" s="20">
        <f ca="1" t="shared" si="4"/>
        <v>42604.4343865741</v>
      </c>
      <c r="D17" t="s">
        <v>48</v>
      </c>
      <c r="G17" t="s">
        <v>49</v>
      </c>
      <c r="H17">
        <f>INDEX(源!B:B,29*ROW(源!B15)+12)</f>
        <v>0</v>
      </c>
      <c r="L17">
        <f>INDEX(源!D:D,29*ROW(源!D15)+9)*100000000</f>
        <v>0</v>
      </c>
      <c r="P17">
        <f t="shared" si="1"/>
        <v>0</v>
      </c>
      <c r="S17" s="17">
        <f>INDEX(源!D:D,29*ROW(源!D15)+18)</f>
        <v>0</v>
      </c>
      <c r="T17" s="10">
        <f t="shared" si="2"/>
        <v>0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7">
        <f>INDEX(源!D:D,29*ROW(源!D15)+16)</f>
        <v>0</v>
      </c>
      <c r="AM17" s="10">
        <f t="shared" si="3"/>
        <v>0</v>
      </c>
    </row>
    <row r="18" spans="1:39">
      <c r="A18" s="19" t="e">
        <f>VLOOKUP(B18,CES主表内容!A:F,2,FALSE)</f>
        <v>#N/A</v>
      </c>
      <c r="B18" s="19">
        <f>INDEX(源!B:B,29*ROW(源!B16)+5)</f>
        <v>0</v>
      </c>
      <c r="C18" s="20">
        <f ca="1" t="shared" si="4"/>
        <v>42604.4343865741</v>
      </c>
      <c r="D18" t="s">
        <v>48</v>
      </c>
      <c r="G18" t="s">
        <v>49</v>
      </c>
      <c r="H18">
        <f>INDEX(源!B:B,29*ROW(源!B16)+12)</f>
        <v>0</v>
      </c>
      <c r="L18">
        <f>INDEX(源!D:D,29*ROW(源!D16)+9)*100000000</f>
        <v>0</v>
      </c>
      <c r="P18">
        <f t="shared" si="1"/>
        <v>0</v>
      </c>
      <c r="S18" s="17">
        <f>INDEX(源!D:D,29*ROW(源!D16)+18)</f>
        <v>0</v>
      </c>
      <c r="T18" s="10">
        <f t="shared" si="2"/>
        <v>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7">
        <f>INDEX(源!D:D,29*ROW(源!D16)+16)</f>
        <v>0</v>
      </c>
      <c r="AM18" s="10">
        <f t="shared" si="3"/>
        <v>0</v>
      </c>
    </row>
    <row r="19" spans="1:39">
      <c r="A19" s="19" t="e">
        <f>VLOOKUP(B19,CES主表内容!A:F,2,FALSE)</f>
        <v>#N/A</v>
      </c>
      <c r="B19" s="19">
        <f>INDEX(源!B:B,29*ROW(源!B17)+5)</f>
        <v>0</v>
      </c>
      <c r="C19" s="20">
        <f ca="1" t="shared" si="4"/>
        <v>42604.4343865741</v>
      </c>
      <c r="D19" t="s">
        <v>48</v>
      </c>
      <c r="G19" t="s">
        <v>49</v>
      </c>
      <c r="H19">
        <f>INDEX(源!B:B,29*ROW(源!B17)+12)</f>
        <v>0</v>
      </c>
      <c r="L19">
        <f>INDEX(源!D:D,29*ROW(源!D17)+9)*100000000</f>
        <v>0</v>
      </c>
      <c r="P19">
        <f t="shared" si="1"/>
        <v>0</v>
      </c>
      <c r="S19" s="17">
        <f>INDEX(源!D:D,29*ROW(源!D17)+18)</f>
        <v>0</v>
      </c>
      <c r="T19" s="10">
        <f t="shared" si="2"/>
        <v>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7">
        <f>INDEX(源!D:D,29*ROW(源!D17)+16)</f>
        <v>0</v>
      </c>
      <c r="AM19" s="10">
        <f t="shared" si="3"/>
        <v>0</v>
      </c>
    </row>
    <row r="20" spans="1:39">
      <c r="A20" s="19" t="e">
        <f>VLOOKUP(B20,CES主表内容!A:F,2,FALSE)</f>
        <v>#N/A</v>
      </c>
      <c r="B20" s="19">
        <f>INDEX(源!B:B,29*ROW(源!B18)+5)</f>
        <v>0</v>
      </c>
      <c r="C20" s="20">
        <f ca="1" t="shared" si="4"/>
        <v>42604.4343865741</v>
      </c>
      <c r="D20" t="s">
        <v>48</v>
      </c>
      <c r="G20" t="s">
        <v>49</v>
      </c>
      <c r="H20">
        <f>INDEX(源!B:B,29*ROW(源!B18)+12)</f>
        <v>0</v>
      </c>
      <c r="L20">
        <f>INDEX(源!D:D,29*ROW(源!D18)+9)*100000000</f>
        <v>0</v>
      </c>
      <c r="P20">
        <f t="shared" si="1"/>
        <v>0</v>
      </c>
      <c r="S20" s="17">
        <f>INDEX(源!D:D,29*ROW(源!D18)+18)</f>
        <v>0</v>
      </c>
      <c r="T20" s="10">
        <f t="shared" si="2"/>
        <v>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7">
        <f>INDEX(源!D:D,29*ROW(源!D18)+16)</f>
        <v>0</v>
      </c>
      <c r="AM20" s="10">
        <f t="shared" si="3"/>
        <v>0</v>
      </c>
    </row>
    <row r="21" spans="1:39">
      <c r="A21" s="19" t="e">
        <f>VLOOKUP(B21,CES主表内容!A:F,2,FALSE)</f>
        <v>#N/A</v>
      </c>
      <c r="B21" s="19">
        <f>INDEX(源!B:B,29*ROW(源!B19)+5)</f>
        <v>0</v>
      </c>
      <c r="C21" s="20">
        <f ca="1" t="shared" si="4"/>
        <v>42604.4343865741</v>
      </c>
      <c r="D21" t="s">
        <v>48</v>
      </c>
      <c r="G21" t="s">
        <v>49</v>
      </c>
      <c r="H21">
        <f>INDEX(源!B:B,29*ROW(源!B19)+12)</f>
        <v>0</v>
      </c>
      <c r="L21">
        <f>INDEX(源!D:D,29*ROW(源!D19)+9)*100000000</f>
        <v>0</v>
      </c>
      <c r="P21">
        <f t="shared" si="1"/>
        <v>0</v>
      </c>
      <c r="S21" s="17">
        <f>INDEX(源!D:D,29*ROW(源!D19)+18)</f>
        <v>0</v>
      </c>
      <c r="T21" s="10">
        <f t="shared" si="2"/>
        <v>0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7">
        <f>INDEX(源!D:D,29*ROW(源!D19)+16)</f>
        <v>0</v>
      </c>
      <c r="AM21" s="10">
        <f t="shared" si="3"/>
        <v>0</v>
      </c>
    </row>
    <row r="22" spans="1:39">
      <c r="A22" s="19" t="e">
        <f>VLOOKUP(B22,CES主表内容!A:F,2,FALSE)</f>
        <v>#N/A</v>
      </c>
      <c r="B22" s="19">
        <f>INDEX(源!B:B,29*ROW(源!B20)+5)</f>
        <v>0</v>
      </c>
      <c r="C22" s="20">
        <f ca="1" t="shared" si="4"/>
        <v>42604.4343865741</v>
      </c>
      <c r="D22" t="s">
        <v>48</v>
      </c>
      <c r="G22" t="s">
        <v>49</v>
      </c>
      <c r="H22">
        <f>INDEX(源!B:B,29*ROW(源!B20)+12)</f>
        <v>0</v>
      </c>
      <c r="L22">
        <f>INDEX(源!D:D,29*ROW(源!D20)+9)*100000000</f>
        <v>0</v>
      </c>
      <c r="P22">
        <f t="shared" si="1"/>
        <v>0</v>
      </c>
      <c r="S22" s="17">
        <f>INDEX(源!D:D,29*ROW(源!D20)+18)</f>
        <v>0</v>
      </c>
      <c r="T22" s="10">
        <f t="shared" si="2"/>
        <v>0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7">
        <f>INDEX(源!D:D,29*ROW(源!D20)+16)</f>
        <v>0</v>
      </c>
      <c r="AM22" s="10">
        <f t="shared" si="3"/>
        <v>0</v>
      </c>
    </row>
    <row r="23" spans="1:39">
      <c r="A23" s="19" t="e">
        <f>VLOOKUP(B23,CES主表内容!A:F,2,FALSE)</f>
        <v>#N/A</v>
      </c>
      <c r="B23" s="19">
        <f>INDEX(源!B:B,29*ROW(源!B21)+5)</f>
        <v>0</v>
      </c>
      <c r="C23" s="20">
        <f ca="1" t="shared" si="4"/>
        <v>42604.4343865741</v>
      </c>
      <c r="D23" t="s">
        <v>48</v>
      </c>
      <c r="G23" t="s">
        <v>49</v>
      </c>
      <c r="H23">
        <f>INDEX(源!B:B,29*ROW(源!B21)+12)</f>
        <v>0</v>
      </c>
      <c r="L23">
        <f>INDEX(源!D:D,29*ROW(源!D21)+9)*100000000</f>
        <v>0</v>
      </c>
      <c r="P23">
        <f t="shared" si="1"/>
        <v>0</v>
      </c>
      <c r="S23" s="17">
        <f>INDEX(源!D:D,29*ROW(源!D21)+18)</f>
        <v>0</v>
      </c>
      <c r="T23" s="10">
        <f t="shared" si="2"/>
        <v>0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7">
        <f>INDEX(源!D:D,29*ROW(源!D21)+16)</f>
        <v>0</v>
      </c>
      <c r="AM23" s="10">
        <f t="shared" si="3"/>
        <v>0</v>
      </c>
    </row>
    <row r="24" spans="1:39">
      <c r="A24" s="19" t="e">
        <f>VLOOKUP(B24,CES主表内容!A:F,2,FALSE)</f>
        <v>#N/A</v>
      </c>
      <c r="B24" s="19">
        <f>INDEX(源!B:B,29*ROW(源!B22)+5)</f>
        <v>0</v>
      </c>
      <c r="C24" s="20">
        <f ca="1" t="shared" ref="C24:C33" si="5">NOW()-1</f>
        <v>42604.4343865741</v>
      </c>
      <c r="D24" t="s">
        <v>48</v>
      </c>
      <c r="G24" t="s">
        <v>49</v>
      </c>
      <c r="H24">
        <f>INDEX(源!B:B,29*ROW(源!B22)+12)</f>
        <v>0</v>
      </c>
      <c r="L24">
        <f>INDEX(源!D:D,29*ROW(源!D22)+9)*100000000</f>
        <v>0</v>
      </c>
      <c r="P24">
        <f t="shared" si="1"/>
        <v>0</v>
      </c>
      <c r="S24" s="17">
        <f>INDEX(源!D:D,29*ROW(源!D22)+18)</f>
        <v>0</v>
      </c>
      <c r="T24" s="10">
        <f t="shared" si="2"/>
        <v>0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7">
        <f>INDEX(源!D:D,29*ROW(源!D22)+16)</f>
        <v>0</v>
      </c>
      <c r="AM24" s="10">
        <f t="shared" si="3"/>
        <v>0</v>
      </c>
    </row>
    <row r="25" spans="1:39">
      <c r="A25" s="19" t="e">
        <f>VLOOKUP(B25,CES主表内容!A:F,2,FALSE)</f>
        <v>#N/A</v>
      </c>
      <c r="B25" s="19">
        <f>INDEX(源!B:B,29*ROW(源!B23)+5)</f>
        <v>0</v>
      </c>
      <c r="C25" s="20">
        <f ca="1" t="shared" si="5"/>
        <v>42604.4343865741</v>
      </c>
      <c r="D25" t="s">
        <v>48</v>
      </c>
      <c r="G25" t="s">
        <v>49</v>
      </c>
      <c r="H25">
        <f>INDEX(源!B:B,29*ROW(源!B23)+12)</f>
        <v>0</v>
      </c>
      <c r="L25">
        <f>INDEX(源!D:D,29*ROW(源!D23)+9)*100000000</f>
        <v>0</v>
      </c>
      <c r="P25">
        <f t="shared" si="1"/>
        <v>0</v>
      </c>
      <c r="S25" s="17">
        <f>INDEX(源!D:D,29*ROW(源!D23)+18)</f>
        <v>0</v>
      </c>
      <c r="T25" s="10">
        <f t="shared" si="2"/>
        <v>0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7">
        <f>INDEX(源!D:D,29*ROW(源!D23)+16)</f>
        <v>0</v>
      </c>
      <c r="AM25" s="10">
        <f t="shared" si="3"/>
        <v>0</v>
      </c>
    </row>
    <row r="26" spans="1:39">
      <c r="A26" s="19" t="e">
        <f>VLOOKUP(B26,CES主表内容!A:F,2,FALSE)</f>
        <v>#N/A</v>
      </c>
      <c r="B26" s="19">
        <f>INDEX(源!B:B,29*ROW(源!B24)+5)</f>
        <v>0</v>
      </c>
      <c r="C26" s="20">
        <f ca="1" t="shared" si="5"/>
        <v>42604.4343865741</v>
      </c>
      <c r="D26" t="s">
        <v>48</v>
      </c>
      <c r="G26" t="s">
        <v>49</v>
      </c>
      <c r="H26">
        <f>INDEX(源!B:B,29*ROW(源!B24)+12)</f>
        <v>0</v>
      </c>
      <c r="L26">
        <f>INDEX(源!D:D,29*ROW(源!D24)+9)*100000000</f>
        <v>0</v>
      </c>
      <c r="P26">
        <f t="shared" si="1"/>
        <v>0</v>
      </c>
      <c r="S26" s="17">
        <f>INDEX(源!D:D,29*ROW(源!D24)+18)</f>
        <v>0</v>
      </c>
      <c r="T26" s="10">
        <f t="shared" si="2"/>
        <v>0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7">
        <f>INDEX(源!D:D,29*ROW(源!D24)+16)</f>
        <v>0</v>
      </c>
      <c r="AM26" s="10">
        <f t="shared" si="3"/>
        <v>0</v>
      </c>
    </row>
    <row r="27" spans="1:39">
      <c r="A27" s="19" t="e">
        <f>VLOOKUP(B27,CES主表内容!A:F,2,FALSE)</f>
        <v>#N/A</v>
      </c>
      <c r="B27" s="19">
        <f>INDEX(源!B:B,29*ROW(源!B25)+5)</f>
        <v>0</v>
      </c>
      <c r="C27" s="20">
        <f ca="1" t="shared" si="5"/>
        <v>42604.4343865741</v>
      </c>
      <c r="D27" t="s">
        <v>48</v>
      </c>
      <c r="G27" t="s">
        <v>49</v>
      </c>
      <c r="H27">
        <f>INDEX(源!B:B,29*ROW(源!B25)+12)</f>
        <v>0</v>
      </c>
      <c r="L27">
        <f>INDEX(源!D:D,29*ROW(源!D25)+9)*100000000</f>
        <v>0</v>
      </c>
      <c r="P27">
        <f t="shared" si="1"/>
        <v>0</v>
      </c>
      <c r="S27" s="17">
        <f>INDEX(源!D:D,29*ROW(源!D25)+18)</f>
        <v>0</v>
      </c>
      <c r="T27" s="10">
        <f t="shared" si="2"/>
        <v>0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7">
        <f>INDEX(源!D:D,29*ROW(源!D25)+16)</f>
        <v>0</v>
      </c>
      <c r="AM27" s="10">
        <f t="shared" si="3"/>
        <v>0</v>
      </c>
    </row>
    <row r="28" spans="1:39">
      <c r="A28" s="19" t="e">
        <f>VLOOKUP(B28,CES主表内容!A:F,2,FALSE)</f>
        <v>#N/A</v>
      </c>
      <c r="B28" s="19">
        <f>INDEX(源!B:B,29*ROW(源!B26)+5)</f>
        <v>0</v>
      </c>
      <c r="C28" s="20">
        <f ca="1" t="shared" si="5"/>
        <v>42604.4343865741</v>
      </c>
      <c r="D28" t="s">
        <v>48</v>
      </c>
      <c r="G28" t="s">
        <v>49</v>
      </c>
      <c r="H28">
        <f>INDEX(源!B:B,29*ROW(源!B26)+12)</f>
        <v>0</v>
      </c>
      <c r="L28">
        <f>INDEX(源!D:D,29*ROW(源!D26)+9)*100000000</f>
        <v>0</v>
      </c>
      <c r="P28">
        <f t="shared" si="1"/>
        <v>0</v>
      </c>
      <c r="S28" s="17">
        <f>INDEX(源!D:D,29*ROW(源!D26)+18)</f>
        <v>0</v>
      </c>
      <c r="T28" s="10">
        <f t="shared" si="2"/>
        <v>0</v>
      </c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7">
        <f>INDEX(源!D:D,29*ROW(源!D26)+16)</f>
        <v>0</v>
      </c>
      <c r="AM28" s="10">
        <f t="shared" si="3"/>
        <v>0</v>
      </c>
    </row>
    <row r="29" spans="1:39">
      <c r="A29" s="19" t="e">
        <f>VLOOKUP(B29,CES主表内容!A:F,2,FALSE)</f>
        <v>#N/A</v>
      </c>
      <c r="B29" s="19">
        <f>INDEX(源!B:B,29*ROW(源!B27)+5)</f>
        <v>0</v>
      </c>
      <c r="C29" s="20">
        <f ca="1" t="shared" si="5"/>
        <v>42604.4343865741</v>
      </c>
      <c r="D29" t="s">
        <v>48</v>
      </c>
      <c r="G29" t="s">
        <v>49</v>
      </c>
      <c r="H29">
        <f>INDEX(源!B:B,29*ROW(源!B27)+12)</f>
        <v>0</v>
      </c>
      <c r="L29">
        <f>INDEX(源!D:D,29*ROW(源!D27)+9)*100000000</f>
        <v>0</v>
      </c>
      <c r="P29">
        <f t="shared" si="1"/>
        <v>0</v>
      </c>
      <c r="S29" s="17">
        <f>INDEX(源!D:D,29*ROW(源!D27)+18)</f>
        <v>0</v>
      </c>
      <c r="T29" s="10">
        <f t="shared" si="2"/>
        <v>0</v>
      </c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7">
        <f>INDEX(源!D:D,29*ROW(源!D27)+16)</f>
        <v>0</v>
      </c>
      <c r="AM29" s="10">
        <f t="shared" si="3"/>
        <v>0</v>
      </c>
    </row>
    <row r="30" spans="1:39">
      <c r="A30" s="19" t="e">
        <f>VLOOKUP(B30,CES主表内容!A:F,2,FALSE)</f>
        <v>#N/A</v>
      </c>
      <c r="B30" s="19">
        <f>INDEX(源!B:B,29*ROW(源!B28)+5)</f>
        <v>0</v>
      </c>
      <c r="C30" s="20">
        <f ca="1" t="shared" si="5"/>
        <v>42604.4343865741</v>
      </c>
      <c r="D30" t="s">
        <v>48</v>
      </c>
      <c r="G30" t="s">
        <v>49</v>
      </c>
      <c r="H30">
        <f>INDEX(源!B:B,29*ROW(源!B28)+12)</f>
        <v>0</v>
      </c>
      <c r="L30">
        <f>INDEX(源!D:D,29*ROW(源!D28)+9)*100000000</f>
        <v>0</v>
      </c>
      <c r="P30">
        <f t="shared" si="1"/>
        <v>0</v>
      </c>
      <c r="S30" s="17">
        <f>INDEX(源!D:D,29*ROW(源!D28)+18)</f>
        <v>0</v>
      </c>
      <c r="T30" s="10">
        <f t="shared" si="2"/>
        <v>0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7">
        <f>INDEX(源!D:D,29*ROW(源!D28)+16)</f>
        <v>0</v>
      </c>
      <c r="AM30" s="10">
        <f t="shared" si="3"/>
        <v>0</v>
      </c>
    </row>
    <row r="31" spans="1:39">
      <c r="A31" s="19" t="e">
        <f>VLOOKUP(B31,CES主表内容!A:F,2,FALSE)</f>
        <v>#N/A</v>
      </c>
      <c r="B31" s="19">
        <f>INDEX(源!B:B,29*ROW(源!B29)+5)</f>
        <v>0</v>
      </c>
      <c r="C31" s="20">
        <f ca="1" t="shared" si="5"/>
        <v>42604.4343865741</v>
      </c>
      <c r="D31" t="s">
        <v>48</v>
      </c>
      <c r="G31" t="s">
        <v>49</v>
      </c>
      <c r="H31">
        <f>INDEX(源!B:B,29*ROW(源!B29)+12)</f>
        <v>0</v>
      </c>
      <c r="L31">
        <f>INDEX(源!D:D,29*ROW(源!D29)+9)*100000000</f>
        <v>0</v>
      </c>
      <c r="P31">
        <f t="shared" si="1"/>
        <v>0</v>
      </c>
      <c r="S31" s="17">
        <f>INDEX(源!D:D,29*ROW(源!D29)+18)</f>
        <v>0</v>
      </c>
      <c r="T31" s="10">
        <f t="shared" si="2"/>
        <v>0</v>
      </c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7">
        <f>INDEX(源!D:D,29*ROW(源!D29)+16)</f>
        <v>0</v>
      </c>
      <c r="AM31" s="10">
        <f t="shared" si="3"/>
        <v>0</v>
      </c>
    </row>
    <row r="32" spans="1:39">
      <c r="A32" s="19" t="e">
        <f>VLOOKUP(B32,CES主表内容!A:F,2,FALSE)</f>
        <v>#N/A</v>
      </c>
      <c r="B32" s="19">
        <f>INDEX(源!B:B,29*ROW(源!B30)+5)</f>
        <v>0</v>
      </c>
      <c r="C32" s="20">
        <f ca="1" t="shared" si="5"/>
        <v>42604.4343865741</v>
      </c>
      <c r="D32" t="s">
        <v>48</v>
      </c>
      <c r="G32" t="s">
        <v>49</v>
      </c>
      <c r="H32">
        <f>INDEX(源!B:B,29*ROW(源!B30)+12)</f>
        <v>0</v>
      </c>
      <c r="L32">
        <f>INDEX(源!D:D,29*ROW(源!D30)+9)*100000000</f>
        <v>0</v>
      </c>
      <c r="P32">
        <f t="shared" si="1"/>
        <v>0</v>
      </c>
      <c r="S32" s="17">
        <f>INDEX(源!D:D,29*ROW(源!D30)+18)</f>
        <v>0</v>
      </c>
      <c r="T32" s="10">
        <f t="shared" si="2"/>
        <v>0</v>
      </c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7">
        <f>INDEX(源!D:D,29*ROW(源!D30)+16)</f>
        <v>0</v>
      </c>
      <c r="AM32" s="10">
        <f t="shared" si="3"/>
        <v>0</v>
      </c>
    </row>
    <row r="33" spans="1:39">
      <c r="A33" s="19" t="e">
        <f>VLOOKUP(B33,CES主表内容!A:F,2,FALSE)</f>
        <v>#N/A</v>
      </c>
      <c r="B33" s="19">
        <f>INDEX(源!B:B,29*ROW(源!B31)+5)</f>
        <v>0</v>
      </c>
      <c r="C33" s="20">
        <f ca="1" t="shared" si="5"/>
        <v>42604.4343865741</v>
      </c>
      <c r="D33" t="s">
        <v>48</v>
      </c>
      <c r="G33" t="s">
        <v>49</v>
      </c>
      <c r="H33">
        <f>INDEX(源!B:B,29*ROW(源!B31)+12)</f>
        <v>0</v>
      </c>
      <c r="L33">
        <f>INDEX(源!D:D,29*ROW(源!D31)+9)*100000000</f>
        <v>0</v>
      </c>
      <c r="P33">
        <f t="shared" si="1"/>
        <v>0</v>
      </c>
      <c r="S33" s="17">
        <f>INDEX(源!D:D,29*ROW(源!D31)+18)</f>
        <v>0</v>
      </c>
      <c r="T33" s="10">
        <f t="shared" si="2"/>
        <v>0</v>
      </c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7">
        <f>INDEX(源!D:D,29*ROW(源!D31)+16)</f>
        <v>0</v>
      </c>
      <c r="AM33" s="10">
        <f t="shared" si="3"/>
        <v>0</v>
      </c>
    </row>
    <row r="34" spans="1:39">
      <c r="A34" s="19" t="e">
        <f>VLOOKUP(B34,CES主表内容!A:F,2,FALSE)</f>
        <v>#N/A</v>
      </c>
      <c r="B34" s="19">
        <f>INDEX(源!B:B,29*ROW(源!B32)+5)</f>
        <v>0</v>
      </c>
      <c r="C34" s="20">
        <f ca="1" t="shared" ref="C34:C43" si="6">NOW()-1</f>
        <v>42604.4343865741</v>
      </c>
      <c r="D34" t="s">
        <v>48</v>
      </c>
      <c r="G34" t="s">
        <v>49</v>
      </c>
      <c r="H34">
        <f>INDEX(源!B:B,29*ROW(源!B32)+12)</f>
        <v>0</v>
      </c>
      <c r="L34">
        <f>INDEX(源!D:D,29*ROW(源!D32)+9)*100000000</f>
        <v>0</v>
      </c>
      <c r="P34">
        <f t="shared" si="1"/>
        <v>0</v>
      </c>
      <c r="S34" s="17">
        <f>INDEX(源!D:D,29*ROW(源!D32)+18)</f>
        <v>0</v>
      </c>
      <c r="T34" s="10">
        <f t="shared" si="2"/>
        <v>0</v>
      </c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7">
        <f>INDEX(源!D:D,29*ROW(源!D32)+16)</f>
        <v>0</v>
      </c>
      <c r="AM34" s="10">
        <f t="shared" si="3"/>
        <v>0</v>
      </c>
    </row>
    <row r="35" spans="1:39">
      <c r="A35" s="19" t="e">
        <f>VLOOKUP(B35,CES主表内容!A:F,2,FALSE)</f>
        <v>#N/A</v>
      </c>
      <c r="B35" s="19">
        <f>INDEX(源!B:B,29*ROW(源!B33)+5)</f>
        <v>0</v>
      </c>
      <c r="C35" s="20">
        <f ca="1" t="shared" si="6"/>
        <v>42604.4343865741</v>
      </c>
      <c r="D35" t="s">
        <v>48</v>
      </c>
      <c r="G35" t="s">
        <v>49</v>
      </c>
      <c r="H35">
        <f>INDEX(源!B:B,29*ROW(源!B33)+12)</f>
        <v>0</v>
      </c>
      <c r="L35">
        <f>INDEX(源!D:D,29*ROW(源!D33)+9)*100000000</f>
        <v>0</v>
      </c>
      <c r="P35">
        <f t="shared" si="1"/>
        <v>0</v>
      </c>
      <c r="S35" s="17">
        <f>INDEX(源!D:D,29*ROW(源!D33)+18)</f>
        <v>0</v>
      </c>
      <c r="T35" s="10">
        <f t="shared" si="2"/>
        <v>0</v>
      </c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7">
        <f>INDEX(源!D:D,29*ROW(源!D33)+16)</f>
        <v>0</v>
      </c>
      <c r="AM35" s="10">
        <f t="shared" si="3"/>
        <v>0</v>
      </c>
    </row>
    <row r="36" spans="1:39">
      <c r="A36" s="19" t="e">
        <f>VLOOKUP(B36,CES主表内容!A:F,2,FALSE)</f>
        <v>#N/A</v>
      </c>
      <c r="B36" s="19">
        <f>INDEX(源!B:B,29*ROW(源!B34)+5)</f>
        <v>0</v>
      </c>
      <c r="C36" s="20">
        <f ca="1" t="shared" si="6"/>
        <v>42604.4343865741</v>
      </c>
      <c r="D36" t="s">
        <v>48</v>
      </c>
      <c r="G36" t="s">
        <v>49</v>
      </c>
      <c r="H36">
        <f>INDEX(源!B:B,29*ROW(源!B34)+12)</f>
        <v>0</v>
      </c>
      <c r="L36">
        <f>INDEX(源!D:D,29*ROW(源!D34)+9)*100000000</f>
        <v>0</v>
      </c>
      <c r="P36">
        <f t="shared" ref="P36:P67" si="7">L36</f>
        <v>0</v>
      </c>
      <c r="S36" s="17">
        <f>INDEX(源!D:D,29*ROW(源!D34)+18)</f>
        <v>0</v>
      </c>
      <c r="T36" s="10">
        <f t="shared" ref="T36:T67" si="8">S36</f>
        <v>0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7">
        <f>INDEX(源!D:D,29*ROW(源!D34)+16)</f>
        <v>0</v>
      </c>
      <c r="AM36" s="10">
        <f t="shared" ref="AM36:AM67" si="9">AL36</f>
        <v>0</v>
      </c>
    </row>
    <row r="37" spans="1:39">
      <c r="A37" s="19" t="e">
        <f>VLOOKUP(B37,CES主表内容!A:F,2,FALSE)</f>
        <v>#N/A</v>
      </c>
      <c r="B37" s="19">
        <f>INDEX(源!B:B,29*ROW(源!B35)+5)</f>
        <v>0</v>
      </c>
      <c r="C37" s="20">
        <f ca="1" t="shared" si="6"/>
        <v>42604.4343865741</v>
      </c>
      <c r="D37" t="s">
        <v>48</v>
      </c>
      <c r="G37" t="s">
        <v>49</v>
      </c>
      <c r="H37">
        <f>INDEX(源!B:B,29*ROW(源!B35)+12)</f>
        <v>0</v>
      </c>
      <c r="L37">
        <f>INDEX(源!D:D,29*ROW(源!D35)+9)*100000000</f>
        <v>0</v>
      </c>
      <c r="P37">
        <f t="shared" si="7"/>
        <v>0</v>
      </c>
      <c r="S37" s="17">
        <f>INDEX(源!D:D,29*ROW(源!D35)+18)</f>
        <v>0</v>
      </c>
      <c r="T37" s="10">
        <f t="shared" si="8"/>
        <v>0</v>
      </c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7">
        <f>INDEX(源!D:D,29*ROW(源!D35)+16)</f>
        <v>0</v>
      </c>
      <c r="AM37" s="10">
        <f t="shared" si="9"/>
        <v>0</v>
      </c>
    </row>
    <row r="38" spans="1:39">
      <c r="A38" s="19" t="e">
        <f>VLOOKUP(B38,CES主表内容!A:F,2,FALSE)</f>
        <v>#N/A</v>
      </c>
      <c r="B38" s="19">
        <f>INDEX(源!B:B,29*ROW(源!B36)+5)</f>
        <v>0</v>
      </c>
      <c r="C38" s="20">
        <f ca="1" t="shared" si="6"/>
        <v>42604.4343865741</v>
      </c>
      <c r="D38" t="s">
        <v>48</v>
      </c>
      <c r="G38" t="s">
        <v>49</v>
      </c>
      <c r="H38">
        <f>INDEX(源!B:B,29*ROW(源!B36)+12)</f>
        <v>0</v>
      </c>
      <c r="L38">
        <f>INDEX(源!D:D,29*ROW(源!C36)+9)*100000000</f>
        <v>0</v>
      </c>
      <c r="P38">
        <f t="shared" si="7"/>
        <v>0</v>
      </c>
      <c r="S38" s="17">
        <f>INDEX(源!D:D,29*ROW(源!C36)+18)</f>
        <v>0</v>
      </c>
      <c r="T38" s="10">
        <f t="shared" si="8"/>
        <v>0</v>
      </c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7">
        <f>INDEX(源!D:D,29*ROW(源!C36)+16)</f>
        <v>0</v>
      </c>
      <c r="AM38" s="10">
        <f t="shared" si="9"/>
        <v>0</v>
      </c>
    </row>
    <row r="39" spans="1:39">
      <c r="A39" s="19" t="e">
        <f>VLOOKUP(B39,CES主表内容!A:F,2,FALSE)</f>
        <v>#N/A</v>
      </c>
      <c r="B39" s="19">
        <f>INDEX(源!B:B,29*ROW(源!B37)+5)</f>
        <v>0</v>
      </c>
      <c r="C39" s="20">
        <f ca="1" t="shared" si="6"/>
        <v>42604.4343865741</v>
      </c>
      <c r="D39" t="s">
        <v>48</v>
      </c>
      <c r="G39" t="s">
        <v>49</v>
      </c>
      <c r="H39">
        <f>INDEX(源!B:B,29*ROW(源!B37)+12)</f>
        <v>0</v>
      </c>
      <c r="L39">
        <f>INDEX(源!D:D,29*ROW(源!C37)+9)*100000000</f>
        <v>0</v>
      </c>
      <c r="P39">
        <f t="shared" si="7"/>
        <v>0</v>
      </c>
      <c r="S39" s="17">
        <f>INDEX(源!D:D,29*ROW(源!C37)+18)</f>
        <v>0</v>
      </c>
      <c r="T39" s="10">
        <f t="shared" si="8"/>
        <v>0</v>
      </c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7">
        <f>INDEX(源!D:D,29*ROW(源!C37)+16)</f>
        <v>0</v>
      </c>
      <c r="AM39" s="10">
        <f t="shared" si="9"/>
        <v>0</v>
      </c>
    </row>
    <row r="40" spans="1:39">
      <c r="A40" s="19" t="e">
        <f>VLOOKUP(B40,CES主表内容!A:F,2,FALSE)</f>
        <v>#N/A</v>
      </c>
      <c r="B40" s="19">
        <f>INDEX(源!B:B,29*ROW(源!B38)+5)</f>
        <v>0</v>
      </c>
      <c r="C40" s="20">
        <f ca="1" t="shared" si="6"/>
        <v>42604.4343865741</v>
      </c>
      <c r="D40" t="s">
        <v>48</v>
      </c>
      <c r="G40" t="s">
        <v>49</v>
      </c>
      <c r="H40">
        <f>INDEX(源!B:B,29*ROW(源!B38)+12)</f>
        <v>0</v>
      </c>
      <c r="L40">
        <f>INDEX(源!D:D,29*ROW(源!C38)+9)*100000000</f>
        <v>0</v>
      </c>
      <c r="P40">
        <f t="shared" si="7"/>
        <v>0</v>
      </c>
      <c r="S40" s="17">
        <f>INDEX(源!D:D,29*ROW(源!C38)+18)</f>
        <v>0</v>
      </c>
      <c r="T40" s="10">
        <f t="shared" si="8"/>
        <v>0</v>
      </c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7">
        <f>INDEX(源!D:D,29*ROW(源!C38)+16)</f>
        <v>0</v>
      </c>
      <c r="AM40" s="10">
        <f t="shared" si="9"/>
        <v>0</v>
      </c>
    </row>
    <row r="41" spans="1:39">
      <c r="A41" s="19" t="e">
        <f>VLOOKUP(B41,CES主表内容!A:F,2,FALSE)</f>
        <v>#N/A</v>
      </c>
      <c r="B41" s="19">
        <f>INDEX(源!B:B,29*ROW(源!B39)+5)</f>
        <v>0</v>
      </c>
      <c r="C41" s="20">
        <f ca="1" t="shared" si="6"/>
        <v>42604.4343865741</v>
      </c>
      <c r="D41" t="s">
        <v>48</v>
      </c>
      <c r="G41" t="s">
        <v>49</v>
      </c>
      <c r="H41">
        <f>INDEX(源!B:B,29*ROW(源!B39)+12)</f>
        <v>0</v>
      </c>
      <c r="L41">
        <f>INDEX(源!D:D,29*ROW(源!C39)+9)*100000000</f>
        <v>0</v>
      </c>
      <c r="P41">
        <f t="shared" si="7"/>
        <v>0</v>
      </c>
      <c r="S41" s="17">
        <f>INDEX(源!D:D,29*ROW(源!C39)+18)</f>
        <v>0</v>
      </c>
      <c r="T41" s="10">
        <f t="shared" si="8"/>
        <v>0</v>
      </c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7">
        <f>INDEX(源!D:D,29*ROW(源!C39)+16)</f>
        <v>0</v>
      </c>
      <c r="AM41" s="10">
        <f t="shared" si="9"/>
        <v>0</v>
      </c>
    </row>
    <row r="42" spans="1:39">
      <c r="A42" s="19" t="e">
        <f>VLOOKUP(B42,CES主表内容!A:F,2,FALSE)</f>
        <v>#N/A</v>
      </c>
      <c r="B42" s="19">
        <f>INDEX(源!B:B,29*ROW(源!B40)+5)</f>
        <v>0</v>
      </c>
      <c r="C42" s="20">
        <f ca="1" t="shared" si="6"/>
        <v>42604.4343865741</v>
      </c>
      <c r="D42" t="s">
        <v>48</v>
      </c>
      <c r="G42" t="s">
        <v>49</v>
      </c>
      <c r="H42">
        <f>INDEX(源!B:B,29*ROW(源!B40)+12)</f>
        <v>0</v>
      </c>
      <c r="L42">
        <f>INDEX(源!D:D,29*ROW(源!C40)+9)*100000000</f>
        <v>0</v>
      </c>
      <c r="P42">
        <f t="shared" si="7"/>
        <v>0</v>
      </c>
      <c r="S42" s="17">
        <f>INDEX(源!D:D,29*ROW(源!C40)+18)</f>
        <v>0</v>
      </c>
      <c r="T42" s="10">
        <f t="shared" si="8"/>
        <v>0</v>
      </c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7">
        <f>INDEX(源!D:D,29*ROW(源!C40)+16)</f>
        <v>0</v>
      </c>
      <c r="AM42" s="10">
        <f t="shared" si="9"/>
        <v>0</v>
      </c>
    </row>
    <row r="43" spans="1:39">
      <c r="A43" s="19" t="e">
        <f>VLOOKUP(B43,CES主表内容!A:F,2,FALSE)</f>
        <v>#N/A</v>
      </c>
      <c r="B43" s="19">
        <f>INDEX(源!B:B,29*ROW(源!B41)+5)</f>
        <v>0</v>
      </c>
      <c r="C43" s="20">
        <f ca="1" t="shared" si="6"/>
        <v>42604.4343865741</v>
      </c>
      <c r="D43" t="s">
        <v>48</v>
      </c>
      <c r="G43" t="s">
        <v>49</v>
      </c>
      <c r="H43">
        <f>INDEX(源!B:B,29*ROW(源!B41)+12)</f>
        <v>0</v>
      </c>
      <c r="L43">
        <f>INDEX(源!D:D,29*ROW(源!C41)+9)*100000000</f>
        <v>0</v>
      </c>
      <c r="P43">
        <f t="shared" si="7"/>
        <v>0</v>
      </c>
      <c r="S43" s="17">
        <f>INDEX(源!D:D,29*ROW(源!C41)+18)</f>
        <v>0</v>
      </c>
      <c r="T43" s="10">
        <f t="shared" si="8"/>
        <v>0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7">
        <f>INDEX(源!D:D,29*ROW(源!C41)+16)</f>
        <v>0</v>
      </c>
      <c r="AM43" s="10">
        <f t="shared" si="9"/>
        <v>0</v>
      </c>
    </row>
    <row r="44" spans="1:39">
      <c r="A44" s="19" t="e">
        <f>VLOOKUP(B44,CES主表内容!A:F,2,FALSE)</f>
        <v>#N/A</v>
      </c>
      <c r="B44" s="19">
        <f>INDEX(源!B:B,29*ROW(源!B42)+5)</f>
        <v>0</v>
      </c>
      <c r="C44" s="20">
        <f ca="1" t="shared" ref="C44:C53" si="10">NOW()-1</f>
        <v>42604.4343865741</v>
      </c>
      <c r="D44" t="s">
        <v>48</v>
      </c>
      <c r="G44" t="s">
        <v>49</v>
      </c>
      <c r="H44">
        <f>INDEX(源!B:B,29*ROW(源!B42)+12)</f>
        <v>0</v>
      </c>
      <c r="L44">
        <f>INDEX(源!D:D,29*ROW(源!C42)+9)*100000000</f>
        <v>0</v>
      </c>
      <c r="P44">
        <f t="shared" si="7"/>
        <v>0</v>
      </c>
      <c r="S44" s="17">
        <f>INDEX(源!D:D,29*ROW(源!C42)+18)</f>
        <v>0</v>
      </c>
      <c r="T44" s="10">
        <f t="shared" si="8"/>
        <v>0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7">
        <f>INDEX(源!D:D,29*ROW(源!C42)+16)</f>
        <v>0</v>
      </c>
      <c r="AM44" s="10">
        <f t="shared" si="9"/>
        <v>0</v>
      </c>
    </row>
    <row r="45" spans="1:39">
      <c r="A45" s="19" t="e">
        <f>VLOOKUP(B45,CES主表内容!A:F,2,FALSE)</f>
        <v>#N/A</v>
      </c>
      <c r="B45" s="19">
        <f>INDEX(源!B:B,29*ROW(源!B43)+5)</f>
        <v>0</v>
      </c>
      <c r="C45" s="20">
        <f ca="1" t="shared" si="10"/>
        <v>42604.4343865741</v>
      </c>
      <c r="D45" t="s">
        <v>48</v>
      </c>
      <c r="G45" t="s">
        <v>49</v>
      </c>
      <c r="H45">
        <f>INDEX(源!B:B,29*ROW(源!B43)+12)</f>
        <v>0</v>
      </c>
      <c r="L45">
        <f>INDEX(源!D:D,29*ROW(源!C43)+9)*100000000</f>
        <v>0</v>
      </c>
      <c r="P45">
        <f t="shared" si="7"/>
        <v>0</v>
      </c>
      <c r="S45" s="17">
        <f>INDEX(源!D:D,29*ROW(源!C43)+18)</f>
        <v>0</v>
      </c>
      <c r="T45" s="10">
        <f t="shared" si="8"/>
        <v>0</v>
      </c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7">
        <f>INDEX(源!D:D,29*ROW(源!C43)+16)</f>
        <v>0</v>
      </c>
      <c r="AM45" s="10">
        <f t="shared" si="9"/>
        <v>0</v>
      </c>
    </row>
    <row r="46" spans="1:39">
      <c r="A46" s="19" t="e">
        <f>VLOOKUP(B46,CES主表内容!A:F,2,FALSE)</f>
        <v>#N/A</v>
      </c>
      <c r="B46" s="19">
        <f>INDEX(源!B:B,29*ROW(源!B44)+5)</f>
        <v>0</v>
      </c>
      <c r="C46" s="20">
        <f ca="1" t="shared" si="10"/>
        <v>42604.4343865741</v>
      </c>
      <c r="D46" t="s">
        <v>48</v>
      </c>
      <c r="G46" t="s">
        <v>49</v>
      </c>
      <c r="H46">
        <f>INDEX(源!B:B,29*ROW(源!B44)+12)</f>
        <v>0</v>
      </c>
      <c r="L46">
        <f>INDEX(源!D:D,29*ROW(源!C44)+9)*100000000</f>
        <v>0</v>
      </c>
      <c r="P46">
        <f t="shared" si="7"/>
        <v>0</v>
      </c>
      <c r="S46" s="17">
        <f>INDEX(源!D:D,29*ROW(源!C44)+18)</f>
        <v>0</v>
      </c>
      <c r="T46" s="10">
        <f t="shared" si="8"/>
        <v>0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7">
        <f>INDEX(源!D:D,29*ROW(源!C44)+16)</f>
        <v>0</v>
      </c>
      <c r="AM46" s="10">
        <f t="shared" si="9"/>
        <v>0</v>
      </c>
    </row>
    <row r="47" spans="1:39">
      <c r="A47" s="19" t="e">
        <f>VLOOKUP(B47,CES主表内容!A:F,2,FALSE)</f>
        <v>#N/A</v>
      </c>
      <c r="B47" s="19">
        <f>INDEX(源!B:B,29*ROW(源!B45)+5)</f>
        <v>0</v>
      </c>
      <c r="C47" s="20">
        <f ca="1" t="shared" si="10"/>
        <v>42604.4343865741</v>
      </c>
      <c r="D47" t="s">
        <v>48</v>
      </c>
      <c r="G47" t="s">
        <v>49</v>
      </c>
      <c r="H47">
        <f>INDEX(源!B:B,29*ROW(源!B45)+12)</f>
        <v>0</v>
      </c>
      <c r="L47">
        <f>INDEX(源!D:D,29*ROW(源!C45)+9)*100000000</f>
        <v>0</v>
      </c>
      <c r="P47">
        <f t="shared" si="7"/>
        <v>0</v>
      </c>
      <c r="S47" s="17">
        <f>INDEX(源!D:D,29*ROW(源!C45)+18)</f>
        <v>0</v>
      </c>
      <c r="T47" s="10">
        <f t="shared" si="8"/>
        <v>0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7">
        <f>INDEX(源!D:D,29*ROW(源!C45)+16)</f>
        <v>0</v>
      </c>
      <c r="AM47" s="10">
        <f t="shared" si="9"/>
        <v>0</v>
      </c>
    </row>
    <row r="48" spans="1:39">
      <c r="A48" s="19" t="e">
        <f>VLOOKUP(B48,CES主表内容!A:F,2,FALSE)</f>
        <v>#N/A</v>
      </c>
      <c r="B48" s="19">
        <f>INDEX(源!B:B,29*ROW(源!B46)+5)</f>
        <v>0</v>
      </c>
      <c r="C48" s="20">
        <f ca="1" t="shared" si="10"/>
        <v>42604.4343865741</v>
      </c>
      <c r="D48" t="s">
        <v>48</v>
      </c>
      <c r="G48" t="s">
        <v>49</v>
      </c>
      <c r="H48">
        <f>INDEX(源!B:B,29*ROW(源!B46)+12)</f>
        <v>0</v>
      </c>
      <c r="L48">
        <f>INDEX(源!D:D,29*ROW(源!C46)+9)*100000000</f>
        <v>0</v>
      </c>
      <c r="P48">
        <f t="shared" si="7"/>
        <v>0</v>
      </c>
      <c r="S48" s="17">
        <f>INDEX(源!D:D,29*ROW(源!C46)+18)</f>
        <v>0</v>
      </c>
      <c r="T48" s="10">
        <f t="shared" si="8"/>
        <v>0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7">
        <f>INDEX(源!D:D,29*ROW(源!C46)+16)</f>
        <v>0</v>
      </c>
      <c r="AM48" s="10">
        <f t="shared" si="9"/>
        <v>0</v>
      </c>
    </row>
    <row r="49" spans="1:39">
      <c r="A49" s="19" t="e">
        <f>VLOOKUP(B49,CES主表内容!A:F,2,FALSE)</f>
        <v>#N/A</v>
      </c>
      <c r="B49" s="19">
        <f>INDEX(源!B:B,29*ROW(源!B47)+5)</f>
        <v>0</v>
      </c>
      <c r="C49" s="20">
        <f ca="1" t="shared" si="10"/>
        <v>42604.4343865741</v>
      </c>
      <c r="D49" t="s">
        <v>48</v>
      </c>
      <c r="G49" t="s">
        <v>49</v>
      </c>
      <c r="H49">
        <f>INDEX(源!B:B,29*ROW(源!B47)+12)</f>
        <v>0</v>
      </c>
      <c r="L49">
        <f>INDEX(源!D:D,29*ROW(源!C47)+9)*100000000</f>
        <v>0</v>
      </c>
      <c r="P49">
        <f t="shared" si="7"/>
        <v>0</v>
      </c>
      <c r="S49" s="17">
        <f>INDEX(源!D:D,29*ROW(源!C47)+18)</f>
        <v>0</v>
      </c>
      <c r="T49" s="10">
        <f t="shared" si="8"/>
        <v>0</v>
      </c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7">
        <f>INDEX(源!D:D,29*ROW(源!C47)+16)</f>
        <v>0</v>
      </c>
      <c r="AM49" s="10">
        <f t="shared" si="9"/>
        <v>0</v>
      </c>
    </row>
    <row r="50" spans="1:39">
      <c r="A50" s="19" t="e">
        <f>VLOOKUP(B50,CES主表内容!A:F,2,FALSE)</f>
        <v>#N/A</v>
      </c>
      <c r="B50" s="19">
        <f>INDEX(源!B:B,29*ROW(源!B48)+5)</f>
        <v>0</v>
      </c>
      <c r="C50" s="20">
        <f ca="1" t="shared" si="10"/>
        <v>42604.4343865741</v>
      </c>
      <c r="D50" t="s">
        <v>48</v>
      </c>
      <c r="G50" t="s">
        <v>49</v>
      </c>
      <c r="H50">
        <f>INDEX(源!B:B,29*ROW(源!B48)+12)</f>
        <v>0</v>
      </c>
      <c r="L50">
        <f>INDEX(源!D:D,29*ROW(源!C48)+9)*100000000</f>
        <v>0</v>
      </c>
      <c r="P50">
        <f t="shared" si="7"/>
        <v>0</v>
      </c>
      <c r="S50" s="17">
        <f>INDEX(源!D:D,29*ROW(源!C48)+18)</f>
        <v>0</v>
      </c>
      <c r="T50" s="10">
        <f t="shared" si="8"/>
        <v>0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7">
        <f>INDEX(源!D:D,29*ROW(源!C48)+16)</f>
        <v>0</v>
      </c>
      <c r="AM50" s="10">
        <f t="shared" si="9"/>
        <v>0</v>
      </c>
    </row>
    <row r="51" spans="1:39">
      <c r="A51" s="19" t="e">
        <f>VLOOKUP(B51,CES主表内容!A:F,2,FALSE)</f>
        <v>#N/A</v>
      </c>
      <c r="B51" s="19">
        <f>INDEX(源!B:B,29*ROW(源!B49)+5)</f>
        <v>0</v>
      </c>
      <c r="C51" s="20">
        <f ca="1" t="shared" si="10"/>
        <v>42604.4343865741</v>
      </c>
      <c r="D51" t="s">
        <v>48</v>
      </c>
      <c r="G51" t="s">
        <v>49</v>
      </c>
      <c r="H51">
        <f>INDEX(源!B:B,29*ROW(源!B49)+12)</f>
        <v>0</v>
      </c>
      <c r="L51">
        <f>INDEX(源!D:D,29*ROW(源!C49)+9)*100000000</f>
        <v>0</v>
      </c>
      <c r="P51">
        <f t="shared" si="7"/>
        <v>0</v>
      </c>
      <c r="S51" s="17">
        <f>INDEX(源!D:D,29*ROW(源!C49)+18)</f>
        <v>0</v>
      </c>
      <c r="T51" s="10">
        <f t="shared" si="8"/>
        <v>0</v>
      </c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7">
        <f>INDEX(源!D:D,29*ROW(源!C49)+16)</f>
        <v>0</v>
      </c>
      <c r="AM51" s="10">
        <f t="shared" si="9"/>
        <v>0</v>
      </c>
    </row>
    <row r="52" spans="1:39">
      <c r="A52" s="19" t="e">
        <f>VLOOKUP(B52,CES主表内容!A:F,2,FALSE)</f>
        <v>#N/A</v>
      </c>
      <c r="B52" s="19">
        <f>INDEX(源!B:B,29*ROW(源!B50)+5)</f>
        <v>0</v>
      </c>
      <c r="C52" s="20">
        <f ca="1" t="shared" si="10"/>
        <v>42604.4343865741</v>
      </c>
      <c r="D52" t="s">
        <v>48</v>
      </c>
      <c r="G52" t="s">
        <v>49</v>
      </c>
      <c r="H52">
        <f>INDEX(源!B:B,29*ROW(源!B50)+12)</f>
        <v>0</v>
      </c>
      <c r="L52">
        <f>INDEX(源!D:D,29*ROW(源!C50)+9)*100000000</f>
        <v>0</v>
      </c>
      <c r="P52">
        <f t="shared" si="7"/>
        <v>0</v>
      </c>
      <c r="S52" s="17">
        <f>INDEX(源!D:D,29*ROW(源!C50)+18)</f>
        <v>0</v>
      </c>
      <c r="T52" s="10">
        <f t="shared" si="8"/>
        <v>0</v>
      </c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7">
        <f>INDEX(源!D:D,29*ROW(源!C50)+16)</f>
        <v>0</v>
      </c>
      <c r="AM52" s="10">
        <f t="shared" si="9"/>
        <v>0</v>
      </c>
    </row>
    <row r="53" spans="1:39">
      <c r="A53" s="19" t="e">
        <f>VLOOKUP(B53,CES主表内容!A:F,2,FALSE)</f>
        <v>#N/A</v>
      </c>
      <c r="B53" s="19">
        <f>INDEX(源!B:B,29*ROW(源!B51)+5)</f>
        <v>0</v>
      </c>
      <c r="C53" s="20">
        <f ca="1" t="shared" si="10"/>
        <v>42604.4343865741</v>
      </c>
      <c r="D53" t="s">
        <v>48</v>
      </c>
      <c r="G53" t="s">
        <v>49</v>
      </c>
      <c r="H53">
        <f>INDEX(源!B:B,29*ROW(源!B51)+12)</f>
        <v>0</v>
      </c>
      <c r="L53">
        <f>INDEX(源!D:D,29*ROW(源!C51)+9)*100000000</f>
        <v>0</v>
      </c>
      <c r="P53">
        <f t="shared" si="7"/>
        <v>0</v>
      </c>
      <c r="S53" s="17">
        <f>INDEX(源!D:D,29*ROW(源!C51)+18)</f>
        <v>0</v>
      </c>
      <c r="T53" s="10">
        <f t="shared" si="8"/>
        <v>0</v>
      </c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7">
        <f>INDEX(源!D:D,29*ROW(源!C51)+16)</f>
        <v>0</v>
      </c>
      <c r="AM53" s="10">
        <f t="shared" si="9"/>
        <v>0</v>
      </c>
    </row>
    <row r="54" spans="1:39">
      <c r="A54" s="19" t="e">
        <f>VLOOKUP(B54,CES主表内容!A:F,2,FALSE)</f>
        <v>#N/A</v>
      </c>
      <c r="B54" s="19">
        <f>INDEX(源!B:B,29*ROW(源!B52)+5)</f>
        <v>0</v>
      </c>
      <c r="C54" s="20">
        <f ca="1" t="shared" ref="C54:C63" si="11">NOW()-1</f>
        <v>42604.4343865741</v>
      </c>
      <c r="D54" t="s">
        <v>48</v>
      </c>
      <c r="G54" t="s">
        <v>49</v>
      </c>
      <c r="H54">
        <f>INDEX(源!B:B,29*ROW(源!B52)+12)</f>
        <v>0</v>
      </c>
      <c r="L54">
        <f>INDEX(源!D:D,29*ROW(源!C52)+9)*100000000</f>
        <v>0</v>
      </c>
      <c r="P54">
        <f t="shared" si="7"/>
        <v>0</v>
      </c>
      <c r="S54" s="17">
        <f>INDEX(源!D:D,29*ROW(源!C52)+18)</f>
        <v>0</v>
      </c>
      <c r="T54" s="10">
        <f t="shared" si="8"/>
        <v>0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7">
        <f>INDEX(源!D:D,29*ROW(源!C52)+16)</f>
        <v>0</v>
      </c>
      <c r="AM54" s="10">
        <f t="shared" si="9"/>
        <v>0</v>
      </c>
    </row>
    <row r="55" spans="1:39">
      <c r="A55" s="19" t="e">
        <f>VLOOKUP(B55,CES主表内容!A:F,2,FALSE)</f>
        <v>#N/A</v>
      </c>
      <c r="B55" s="19">
        <f>INDEX(源!B:B,29*ROW(源!B53)+5)</f>
        <v>0</v>
      </c>
      <c r="C55" s="20">
        <f ca="1" t="shared" si="11"/>
        <v>42604.4343865741</v>
      </c>
      <c r="D55" t="s">
        <v>48</v>
      </c>
      <c r="G55" t="s">
        <v>49</v>
      </c>
      <c r="H55">
        <f>INDEX(源!B:B,29*ROW(源!B53)+12)</f>
        <v>0</v>
      </c>
      <c r="L55">
        <f>INDEX(源!D:D,29*ROW(源!C53)+9)*100000000</f>
        <v>0</v>
      </c>
      <c r="P55">
        <f t="shared" si="7"/>
        <v>0</v>
      </c>
      <c r="S55" s="17">
        <f>INDEX(源!D:D,29*ROW(源!C53)+18)</f>
        <v>0</v>
      </c>
      <c r="T55" s="10">
        <f t="shared" si="8"/>
        <v>0</v>
      </c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7">
        <f>INDEX(源!D:D,29*ROW(源!C53)+16)</f>
        <v>0</v>
      </c>
      <c r="AM55" s="10">
        <f t="shared" si="9"/>
        <v>0</v>
      </c>
    </row>
    <row r="56" spans="1:39">
      <c r="A56" s="19" t="e">
        <f>VLOOKUP(B56,CES主表内容!A:F,2,FALSE)</f>
        <v>#N/A</v>
      </c>
      <c r="B56" s="19">
        <f>INDEX(源!B:B,29*ROW(源!B54)+5)</f>
        <v>0</v>
      </c>
      <c r="C56" s="20">
        <f ca="1" t="shared" si="11"/>
        <v>42604.4343865741</v>
      </c>
      <c r="D56" t="s">
        <v>48</v>
      </c>
      <c r="G56" t="s">
        <v>49</v>
      </c>
      <c r="H56">
        <f>INDEX(源!B:B,29*ROW(源!B54)+12)</f>
        <v>0</v>
      </c>
      <c r="L56">
        <f>INDEX(源!D:D,29*ROW(源!C54)+9)*100000000</f>
        <v>0</v>
      </c>
      <c r="P56">
        <f t="shared" si="7"/>
        <v>0</v>
      </c>
      <c r="S56" s="17">
        <f>INDEX(源!D:D,29*ROW(源!C54)+18)</f>
        <v>0</v>
      </c>
      <c r="T56" s="10">
        <f t="shared" si="8"/>
        <v>0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7">
        <f>INDEX(源!D:D,29*ROW(源!C54)+16)</f>
        <v>0</v>
      </c>
      <c r="AM56" s="10">
        <f t="shared" si="9"/>
        <v>0</v>
      </c>
    </row>
    <row r="57" spans="1:39">
      <c r="A57" s="19" t="e">
        <f>VLOOKUP(B57,CES主表内容!A:F,2,FALSE)</f>
        <v>#N/A</v>
      </c>
      <c r="B57" s="19">
        <f>INDEX(源!B:B,29*ROW(源!B55)+5)</f>
        <v>0</v>
      </c>
      <c r="C57" s="20">
        <f ca="1" t="shared" si="11"/>
        <v>42604.4343865741</v>
      </c>
      <c r="D57" t="s">
        <v>48</v>
      </c>
      <c r="G57" t="s">
        <v>49</v>
      </c>
      <c r="H57">
        <f>INDEX(源!B:B,29*ROW(源!B55)+12)</f>
        <v>0</v>
      </c>
      <c r="L57">
        <f>INDEX(源!D:D,29*ROW(源!C55)+9)*100000000</f>
        <v>0</v>
      </c>
      <c r="P57">
        <f t="shared" si="7"/>
        <v>0</v>
      </c>
      <c r="S57" s="17">
        <f>INDEX(源!D:D,29*ROW(源!C55)+18)</f>
        <v>0</v>
      </c>
      <c r="T57" s="10">
        <f t="shared" si="8"/>
        <v>0</v>
      </c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7">
        <f>INDEX(源!D:D,29*ROW(源!C55)+16)</f>
        <v>0</v>
      </c>
      <c r="AM57" s="10">
        <f t="shared" si="9"/>
        <v>0</v>
      </c>
    </row>
    <row r="58" spans="1:39">
      <c r="A58" s="19" t="e">
        <f>VLOOKUP(B58,CES主表内容!A:F,2,FALSE)</f>
        <v>#N/A</v>
      </c>
      <c r="B58" s="19">
        <f>INDEX(源!B:B,29*ROW(源!B56)+5)</f>
        <v>0</v>
      </c>
      <c r="C58" s="20">
        <f ca="1" t="shared" si="11"/>
        <v>42604.4343865741</v>
      </c>
      <c r="D58" t="s">
        <v>48</v>
      </c>
      <c r="G58" t="s">
        <v>49</v>
      </c>
      <c r="H58">
        <f>INDEX(源!B:B,29*ROW(源!B56)+12)</f>
        <v>0</v>
      </c>
      <c r="L58">
        <f>INDEX(源!D:D,29*ROW(源!C56)+9)*100000000</f>
        <v>0</v>
      </c>
      <c r="P58">
        <f t="shared" si="7"/>
        <v>0</v>
      </c>
      <c r="S58" s="17">
        <f>INDEX(源!D:D,29*ROW(源!C56)+18)</f>
        <v>0</v>
      </c>
      <c r="T58" s="10">
        <f t="shared" si="8"/>
        <v>0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7">
        <f>INDEX(源!D:D,29*ROW(源!C56)+16)</f>
        <v>0</v>
      </c>
      <c r="AM58" s="10">
        <f t="shared" si="9"/>
        <v>0</v>
      </c>
    </row>
    <row r="59" spans="1:39">
      <c r="A59" s="19" t="e">
        <f>VLOOKUP(B59,CES主表内容!A:F,2,FALSE)</f>
        <v>#N/A</v>
      </c>
      <c r="B59" s="19">
        <f>INDEX(源!B:B,29*ROW(源!B57)+5)</f>
        <v>0</v>
      </c>
      <c r="C59" s="20">
        <f ca="1" t="shared" si="11"/>
        <v>42604.4343865741</v>
      </c>
      <c r="D59" t="s">
        <v>48</v>
      </c>
      <c r="G59" t="s">
        <v>49</v>
      </c>
      <c r="H59">
        <f>INDEX(源!B:B,29*ROW(源!B57)+12)</f>
        <v>0</v>
      </c>
      <c r="L59">
        <f>INDEX(源!D:D,29*ROW(源!C57)+9)*100000000</f>
        <v>0</v>
      </c>
      <c r="P59">
        <f t="shared" si="7"/>
        <v>0</v>
      </c>
      <c r="S59" s="17">
        <f>INDEX(源!D:D,29*ROW(源!C57)+18)</f>
        <v>0</v>
      </c>
      <c r="T59" s="10">
        <f t="shared" si="8"/>
        <v>0</v>
      </c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7">
        <f>INDEX(源!D:D,29*ROW(源!C57)+16)</f>
        <v>0</v>
      </c>
      <c r="AM59" s="10">
        <f t="shared" si="9"/>
        <v>0</v>
      </c>
    </row>
    <row r="60" spans="1:39">
      <c r="A60" s="19" t="e">
        <f>VLOOKUP(B60,CES主表内容!A:F,2,FALSE)</f>
        <v>#N/A</v>
      </c>
      <c r="B60" s="19">
        <f>INDEX(源!B:B,29*ROW(源!B58)+5)</f>
        <v>0</v>
      </c>
      <c r="C60" s="20">
        <f ca="1" t="shared" si="11"/>
        <v>42604.4343865741</v>
      </c>
      <c r="D60" t="s">
        <v>48</v>
      </c>
      <c r="G60" t="s">
        <v>49</v>
      </c>
      <c r="H60">
        <f>INDEX(源!B:B,29*ROW(源!B58)+12)</f>
        <v>0</v>
      </c>
      <c r="L60">
        <f>INDEX(源!D:D,29*ROW(源!C58)+9)*100000000</f>
        <v>0</v>
      </c>
      <c r="P60">
        <f t="shared" si="7"/>
        <v>0</v>
      </c>
      <c r="S60" s="17">
        <f>INDEX(源!D:D,29*ROW(源!C58)+18)</f>
        <v>0</v>
      </c>
      <c r="T60" s="10">
        <f t="shared" si="8"/>
        <v>0</v>
      </c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7">
        <f>INDEX(源!D:D,29*ROW(源!C58)+16)</f>
        <v>0</v>
      </c>
      <c r="AM60" s="10">
        <f t="shared" si="9"/>
        <v>0</v>
      </c>
    </row>
    <row r="61" spans="1:39">
      <c r="A61" s="19" t="e">
        <f>VLOOKUP(B61,CES主表内容!A:F,2,FALSE)</f>
        <v>#N/A</v>
      </c>
      <c r="B61" s="19">
        <f>INDEX(源!B:B,29*ROW(源!B59)+5)</f>
        <v>0</v>
      </c>
      <c r="C61" s="20">
        <f ca="1" t="shared" si="11"/>
        <v>42604.4343865741</v>
      </c>
      <c r="D61" t="s">
        <v>48</v>
      </c>
      <c r="G61" t="s">
        <v>49</v>
      </c>
      <c r="H61">
        <f>INDEX(源!B:B,29*ROW(源!B59)+12)</f>
        <v>0</v>
      </c>
      <c r="L61">
        <f>INDEX(源!D:D,29*ROW(源!D59)+9)*100000000</f>
        <v>0</v>
      </c>
      <c r="P61">
        <f t="shared" si="7"/>
        <v>0</v>
      </c>
      <c r="S61" s="17">
        <f>INDEX(源!D:D,29*ROW(源!D59)+18)</f>
        <v>0</v>
      </c>
      <c r="T61" s="10">
        <f t="shared" si="8"/>
        <v>0</v>
      </c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7">
        <f>INDEX(源!D:D,29*ROW(源!D59)+16)</f>
        <v>0</v>
      </c>
      <c r="AM61" s="10">
        <f t="shared" si="9"/>
        <v>0</v>
      </c>
    </row>
    <row r="62" spans="1:39">
      <c r="A62" s="19" t="e">
        <f>VLOOKUP(B62,CES主表内容!A:F,2,FALSE)</f>
        <v>#N/A</v>
      </c>
      <c r="B62" s="19">
        <f>INDEX(源!B:B,29*ROW(源!B60)+5)</f>
        <v>0</v>
      </c>
      <c r="C62" s="20">
        <f ca="1" t="shared" si="11"/>
        <v>42604.4343865741</v>
      </c>
      <c r="D62" t="s">
        <v>48</v>
      </c>
      <c r="G62" t="s">
        <v>49</v>
      </c>
      <c r="H62">
        <f>INDEX(源!B:B,29*ROW(源!B60)+12)</f>
        <v>0</v>
      </c>
      <c r="L62">
        <f>INDEX(源!D:D,29*ROW(源!D60)+9)*100000000</f>
        <v>0</v>
      </c>
      <c r="P62">
        <f t="shared" si="7"/>
        <v>0</v>
      </c>
      <c r="S62" s="17">
        <f>INDEX(源!D:D,29*ROW(源!D60)+18)</f>
        <v>0</v>
      </c>
      <c r="T62" s="10">
        <f t="shared" si="8"/>
        <v>0</v>
      </c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7">
        <f>INDEX(源!D:D,29*ROW(源!D60)+16)</f>
        <v>0</v>
      </c>
      <c r="AM62" s="10">
        <f t="shared" si="9"/>
        <v>0</v>
      </c>
    </row>
    <row r="63" spans="1:39">
      <c r="A63" s="19" t="e">
        <f>VLOOKUP(B63,CES主表内容!A:F,2,FALSE)</f>
        <v>#N/A</v>
      </c>
      <c r="B63" s="19">
        <f>INDEX(源!B:B,29*ROW(源!B61)+5)</f>
        <v>0</v>
      </c>
      <c r="C63" s="20">
        <f ca="1" t="shared" si="11"/>
        <v>42604.4343865741</v>
      </c>
      <c r="D63" t="s">
        <v>48</v>
      </c>
      <c r="G63" t="s">
        <v>49</v>
      </c>
      <c r="H63">
        <f>INDEX(源!B:B,29*ROW(源!B61)+12)</f>
        <v>0</v>
      </c>
      <c r="L63">
        <f>INDEX(源!D:D,29*ROW(源!D61)+9)*100000000</f>
        <v>0</v>
      </c>
      <c r="P63">
        <f t="shared" si="7"/>
        <v>0</v>
      </c>
      <c r="S63" s="17">
        <f>INDEX(源!D:D,29*ROW(源!D61)+18)</f>
        <v>0</v>
      </c>
      <c r="T63" s="10">
        <f t="shared" si="8"/>
        <v>0</v>
      </c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7">
        <f>INDEX(源!D:D,29*ROW(源!D61)+16)</f>
        <v>0</v>
      </c>
      <c r="AM63" s="10">
        <f t="shared" si="9"/>
        <v>0</v>
      </c>
    </row>
    <row r="64" spans="1:39">
      <c r="A64" s="19" t="e">
        <f>VLOOKUP(B64,CES主表内容!A:F,2,FALSE)</f>
        <v>#N/A</v>
      </c>
      <c r="B64" s="19">
        <f>INDEX(源!B:B,29*ROW(源!B62)+5)</f>
        <v>0</v>
      </c>
      <c r="C64" s="20">
        <f ca="1" t="shared" ref="C64:C73" si="12">NOW()-1</f>
        <v>42604.4343865741</v>
      </c>
      <c r="D64" t="s">
        <v>48</v>
      </c>
      <c r="G64" t="s">
        <v>49</v>
      </c>
      <c r="H64">
        <f>INDEX(源!B:B,29*ROW(源!B62)+12)</f>
        <v>0</v>
      </c>
      <c r="L64">
        <f>INDEX(源!D:D,29*ROW(源!D62)+9)*100000000</f>
        <v>0</v>
      </c>
      <c r="P64">
        <f t="shared" si="7"/>
        <v>0</v>
      </c>
      <c r="S64" s="17">
        <f>INDEX(源!D:D,29*ROW(源!D62)+18)</f>
        <v>0</v>
      </c>
      <c r="T64" s="10">
        <f t="shared" si="8"/>
        <v>0</v>
      </c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7">
        <f>INDEX(源!D:D,29*ROW(源!D62)+16)</f>
        <v>0</v>
      </c>
      <c r="AM64" s="10">
        <f t="shared" si="9"/>
        <v>0</v>
      </c>
    </row>
    <row r="65" spans="1:39">
      <c r="A65" s="19" t="e">
        <f>VLOOKUP(B65,CES主表内容!A:F,2,FALSE)</f>
        <v>#N/A</v>
      </c>
      <c r="B65" s="19">
        <f>INDEX(源!B:B,29*ROW(源!B63)+5)</f>
        <v>0</v>
      </c>
      <c r="C65" s="20">
        <f ca="1" t="shared" si="12"/>
        <v>42604.4343865741</v>
      </c>
      <c r="D65" t="s">
        <v>48</v>
      </c>
      <c r="G65" t="s">
        <v>49</v>
      </c>
      <c r="H65">
        <f>INDEX(源!B:B,29*ROW(源!B63)+12)</f>
        <v>0</v>
      </c>
      <c r="L65">
        <f>INDEX(源!D:D,29*ROW(源!D63)+9)*100000000</f>
        <v>0</v>
      </c>
      <c r="P65">
        <f t="shared" si="7"/>
        <v>0</v>
      </c>
      <c r="S65" s="17">
        <f>INDEX(源!D:D,29*ROW(源!D63)+18)</f>
        <v>0</v>
      </c>
      <c r="T65" s="10">
        <f t="shared" si="8"/>
        <v>0</v>
      </c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7">
        <f>INDEX(源!D:D,29*ROW(源!D63)+16)</f>
        <v>0</v>
      </c>
      <c r="AM65" s="10">
        <f t="shared" si="9"/>
        <v>0</v>
      </c>
    </row>
    <row r="66" spans="1:39">
      <c r="A66" s="19" t="e">
        <f>VLOOKUP(B66,CES主表内容!A:F,2,FALSE)</f>
        <v>#N/A</v>
      </c>
      <c r="B66" s="19">
        <f>INDEX(源!B:B,29*ROW(源!B64)+5)</f>
        <v>0</v>
      </c>
      <c r="C66" s="20">
        <f ca="1" t="shared" si="12"/>
        <v>42604.4343865741</v>
      </c>
      <c r="D66" t="s">
        <v>48</v>
      </c>
      <c r="G66" t="s">
        <v>49</v>
      </c>
      <c r="H66">
        <f>INDEX(源!B:B,29*ROW(源!B64)+12)</f>
        <v>0</v>
      </c>
      <c r="L66">
        <f>INDEX(源!D:D,29*ROW(源!D64)+9)*100000000</f>
        <v>0</v>
      </c>
      <c r="P66">
        <f t="shared" si="7"/>
        <v>0</v>
      </c>
      <c r="S66" s="17">
        <f>INDEX(源!D:D,29*ROW(源!D64)+18)</f>
        <v>0</v>
      </c>
      <c r="T66" s="10">
        <f t="shared" si="8"/>
        <v>0</v>
      </c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7">
        <f>INDEX(源!D:D,29*ROW(源!D64)+16)</f>
        <v>0</v>
      </c>
      <c r="AM66" s="10">
        <f t="shared" si="9"/>
        <v>0</v>
      </c>
    </row>
    <row r="67" spans="1:39">
      <c r="A67" s="19" t="e">
        <f>VLOOKUP(B67,CES主表内容!A:F,2,FALSE)</f>
        <v>#N/A</v>
      </c>
      <c r="B67" s="19">
        <f>INDEX(源!B:B,29*ROW(源!B65)+5)</f>
        <v>0</v>
      </c>
      <c r="C67" s="20">
        <f ca="1" t="shared" si="12"/>
        <v>42604.4343865741</v>
      </c>
      <c r="D67" t="s">
        <v>48</v>
      </c>
      <c r="G67" t="s">
        <v>49</v>
      </c>
      <c r="H67">
        <f>INDEX(源!B:B,29*ROW(源!B65)+12)</f>
        <v>0</v>
      </c>
      <c r="L67">
        <f>INDEX(源!D:D,29*ROW(源!D65)+9)*100000000</f>
        <v>0</v>
      </c>
      <c r="P67">
        <f t="shared" si="7"/>
        <v>0</v>
      </c>
      <c r="S67" s="17">
        <f>INDEX(源!D:D,29*ROW(源!D65)+18)</f>
        <v>0</v>
      </c>
      <c r="T67" s="10">
        <f t="shared" si="8"/>
        <v>0</v>
      </c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7">
        <f>INDEX(源!D:D,29*ROW(源!D65)+16)</f>
        <v>0</v>
      </c>
      <c r="AM67" s="10">
        <f t="shared" si="9"/>
        <v>0</v>
      </c>
    </row>
    <row r="68" spans="1:39">
      <c r="A68" s="19" t="e">
        <f>VLOOKUP(B68,CES主表内容!A:F,2,FALSE)</f>
        <v>#N/A</v>
      </c>
      <c r="B68" s="19">
        <f>INDEX(源!B:B,29*ROW(源!B66)+5)</f>
        <v>0</v>
      </c>
      <c r="C68" s="20">
        <f ca="1" t="shared" si="12"/>
        <v>42604.4343865741</v>
      </c>
      <c r="D68" t="s">
        <v>48</v>
      </c>
      <c r="G68" t="s">
        <v>49</v>
      </c>
      <c r="H68">
        <f>INDEX(源!B:B,29*ROW(源!B66)+12)</f>
        <v>0</v>
      </c>
      <c r="L68">
        <f>INDEX(源!D:D,29*ROW(源!D66)+9)*100000000</f>
        <v>0</v>
      </c>
      <c r="P68">
        <f t="shared" ref="P68:P126" si="13">L68</f>
        <v>0</v>
      </c>
      <c r="S68" s="17">
        <f>INDEX(源!D:D,29*ROW(源!D66)+18)</f>
        <v>0</v>
      </c>
      <c r="T68" s="10">
        <f t="shared" ref="T68:T126" si="14">S68</f>
        <v>0</v>
      </c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7">
        <f>INDEX(源!D:D,29*ROW(源!D66)+16)</f>
        <v>0</v>
      </c>
      <c r="AM68" s="10">
        <f t="shared" ref="AM68:AM126" si="15">AL68</f>
        <v>0</v>
      </c>
    </row>
    <row r="69" spans="1:39">
      <c r="A69" s="19" t="e">
        <f>VLOOKUP(B69,CES主表内容!A:F,2,FALSE)</f>
        <v>#N/A</v>
      </c>
      <c r="B69" s="19">
        <f>INDEX(源!B:B,29*ROW(源!B67)+5)</f>
        <v>0</v>
      </c>
      <c r="C69" s="20">
        <f ca="1" t="shared" si="12"/>
        <v>42604.4343865741</v>
      </c>
      <c r="D69" t="s">
        <v>48</v>
      </c>
      <c r="G69" t="s">
        <v>49</v>
      </c>
      <c r="H69">
        <f>INDEX(源!B:B,29*ROW(源!B67)+12)</f>
        <v>0</v>
      </c>
      <c r="L69">
        <f>INDEX(源!D:D,29*ROW(源!D67)+9)*100000000</f>
        <v>0</v>
      </c>
      <c r="P69">
        <f t="shared" si="13"/>
        <v>0</v>
      </c>
      <c r="S69" s="17">
        <f>INDEX(源!D:D,29*ROW(源!D67)+18)</f>
        <v>0</v>
      </c>
      <c r="T69" s="10">
        <f t="shared" si="14"/>
        <v>0</v>
      </c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7">
        <f>INDEX(源!D:D,29*ROW(源!D67)+16)</f>
        <v>0</v>
      </c>
      <c r="AM69" s="10">
        <f t="shared" si="15"/>
        <v>0</v>
      </c>
    </row>
    <row r="70" spans="1:39">
      <c r="A70" s="19" t="e">
        <f>VLOOKUP(B70,CES主表内容!A:F,2,FALSE)</f>
        <v>#N/A</v>
      </c>
      <c r="B70" s="19">
        <f>INDEX(源!B:B,29*ROW(源!B68)+5)</f>
        <v>0</v>
      </c>
      <c r="C70" s="20">
        <f ca="1" t="shared" si="12"/>
        <v>42604.4343865741</v>
      </c>
      <c r="D70" t="s">
        <v>48</v>
      </c>
      <c r="G70" t="s">
        <v>49</v>
      </c>
      <c r="H70">
        <f>INDEX(源!B:B,29*ROW(源!B68)+12)</f>
        <v>0</v>
      </c>
      <c r="L70">
        <f>INDEX(源!D:D,29*ROW(源!D68)+9)*100000000</f>
        <v>0</v>
      </c>
      <c r="P70">
        <f t="shared" si="13"/>
        <v>0</v>
      </c>
      <c r="S70" s="17">
        <f>INDEX(源!D:D,29*ROW(源!D68)+18)</f>
        <v>0</v>
      </c>
      <c r="T70" s="10">
        <f t="shared" si="14"/>
        <v>0</v>
      </c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7">
        <f>INDEX(源!D:D,29*ROW(源!D68)+16)</f>
        <v>0</v>
      </c>
      <c r="AM70" s="10">
        <f t="shared" si="15"/>
        <v>0</v>
      </c>
    </row>
    <row r="71" spans="1:39">
      <c r="A71" s="19" t="e">
        <f>VLOOKUP(B71,CES主表内容!A:F,2,FALSE)</f>
        <v>#N/A</v>
      </c>
      <c r="B71" s="19">
        <f>INDEX(源!B:B,29*ROW(源!B69)+5)</f>
        <v>0</v>
      </c>
      <c r="C71" s="20">
        <f ca="1" t="shared" si="12"/>
        <v>42604.4343865741</v>
      </c>
      <c r="D71" t="s">
        <v>48</v>
      </c>
      <c r="G71" t="s">
        <v>49</v>
      </c>
      <c r="H71">
        <f>INDEX(源!B:B,29*ROW(源!B69)+12)</f>
        <v>0</v>
      </c>
      <c r="L71">
        <f>INDEX(源!D:D,29*ROW(源!D69)+9)*100000000</f>
        <v>0</v>
      </c>
      <c r="P71">
        <f t="shared" si="13"/>
        <v>0</v>
      </c>
      <c r="S71" s="17">
        <f>INDEX(源!D:D,29*ROW(源!D69)+18)</f>
        <v>0</v>
      </c>
      <c r="T71" s="10">
        <f t="shared" si="14"/>
        <v>0</v>
      </c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7">
        <f>INDEX(源!D:D,29*ROW(源!D69)+16)</f>
        <v>0</v>
      </c>
      <c r="AM71" s="10">
        <f t="shared" si="15"/>
        <v>0</v>
      </c>
    </row>
    <row r="72" spans="1:39">
      <c r="A72" s="19" t="e">
        <f>VLOOKUP(B72,CES主表内容!A:F,2,FALSE)</f>
        <v>#N/A</v>
      </c>
      <c r="B72" s="19">
        <f>INDEX(源!B:B,29*ROW(源!B70)+5)</f>
        <v>0</v>
      </c>
      <c r="C72" s="20">
        <f ca="1" t="shared" si="12"/>
        <v>42604.4343865741</v>
      </c>
      <c r="D72" t="s">
        <v>48</v>
      </c>
      <c r="G72" t="s">
        <v>49</v>
      </c>
      <c r="H72">
        <f>INDEX(源!B:B,29*ROW(源!B70)+12)</f>
        <v>0</v>
      </c>
      <c r="L72">
        <f>INDEX(源!D:D,29*ROW(源!D70)+9)*100000000</f>
        <v>0</v>
      </c>
      <c r="P72">
        <f t="shared" si="13"/>
        <v>0</v>
      </c>
      <c r="S72" s="17">
        <f>INDEX(源!D:D,29*ROW(源!D70)+18)</f>
        <v>0</v>
      </c>
      <c r="T72" s="10">
        <f t="shared" si="14"/>
        <v>0</v>
      </c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7">
        <f>INDEX(源!D:D,29*ROW(源!D70)+16)</f>
        <v>0</v>
      </c>
      <c r="AM72" s="10">
        <f t="shared" si="15"/>
        <v>0</v>
      </c>
    </row>
    <row r="73" spans="1:39">
      <c r="A73" s="19" t="e">
        <f>VLOOKUP(B73,CES主表内容!A:F,2,FALSE)</f>
        <v>#N/A</v>
      </c>
      <c r="B73" s="19">
        <f>INDEX(源!B:B,29*ROW(源!B71)+5)</f>
        <v>0</v>
      </c>
      <c r="C73" s="20">
        <f ca="1" t="shared" si="12"/>
        <v>42604.4343865741</v>
      </c>
      <c r="D73" t="s">
        <v>48</v>
      </c>
      <c r="G73" t="s">
        <v>49</v>
      </c>
      <c r="H73">
        <f>INDEX(源!B:B,29*ROW(源!B71)+12)</f>
        <v>0</v>
      </c>
      <c r="L73">
        <f>INDEX(源!D:D,29*ROW(源!D71)+9)*100000000</f>
        <v>0</v>
      </c>
      <c r="P73">
        <f t="shared" si="13"/>
        <v>0</v>
      </c>
      <c r="S73" s="17">
        <f>INDEX(源!D:D,29*ROW(源!D71)+18)</f>
        <v>0</v>
      </c>
      <c r="T73" s="10">
        <f t="shared" si="14"/>
        <v>0</v>
      </c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7">
        <f>INDEX(源!D:D,29*ROW(源!D71)+16)</f>
        <v>0</v>
      </c>
      <c r="AM73" s="10">
        <f t="shared" si="15"/>
        <v>0</v>
      </c>
    </row>
    <row r="74" spans="1:39">
      <c r="A74" s="19" t="e">
        <f>VLOOKUP(B74,CES主表内容!A:F,2,FALSE)</f>
        <v>#N/A</v>
      </c>
      <c r="B74" s="19">
        <f>INDEX(源!B:B,29*ROW(源!B72)+5)</f>
        <v>0</v>
      </c>
      <c r="C74" s="20">
        <f ca="1" t="shared" ref="C74:C83" si="16">NOW()-1</f>
        <v>42604.4343865741</v>
      </c>
      <c r="D74" t="s">
        <v>48</v>
      </c>
      <c r="G74" t="s">
        <v>49</v>
      </c>
      <c r="H74">
        <f>INDEX(源!B:B,29*ROW(源!B72)+12)</f>
        <v>0</v>
      </c>
      <c r="L74">
        <f>INDEX(源!D:D,29*ROW(源!D72)+9)*100000000</f>
        <v>0</v>
      </c>
      <c r="P74">
        <f t="shared" si="13"/>
        <v>0</v>
      </c>
      <c r="S74" s="17">
        <f>INDEX(源!D:D,29*ROW(源!D72)+18)</f>
        <v>0</v>
      </c>
      <c r="T74" s="10">
        <f t="shared" si="14"/>
        <v>0</v>
      </c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7">
        <f>INDEX(源!D:D,29*ROW(源!D72)+16)</f>
        <v>0</v>
      </c>
      <c r="AM74" s="10">
        <f t="shared" si="15"/>
        <v>0</v>
      </c>
    </row>
    <row r="75" spans="1:39">
      <c r="A75" s="19" t="e">
        <f>VLOOKUP(B75,CES主表内容!A:F,2,FALSE)</f>
        <v>#N/A</v>
      </c>
      <c r="B75" s="19">
        <f>INDEX(源!B:B,29*ROW(源!B73)+5)</f>
        <v>0</v>
      </c>
      <c r="C75" s="20">
        <f ca="1" t="shared" si="16"/>
        <v>42604.4343865741</v>
      </c>
      <c r="D75" t="s">
        <v>48</v>
      </c>
      <c r="G75" t="s">
        <v>49</v>
      </c>
      <c r="H75">
        <f>INDEX(源!B:B,29*ROW(源!B73)+12)</f>
        <v>0</v>
      </c>
      <c r="L75">
        <f>INDEX(源!D:D,29*ROW(源!D73)+9)*100000000</f>
        <v>0</v>
      </c>
      <c r="P75">
        <f t="shared" si="13"/>
        <v>0</v>
      </c>
      <c r="S75" s="17">
        <f>INDEX(源!D:D,29*ROW(源!D73)+18)</f>
        <v>0</v>
      </c>
      <c r="T75" s="10">
        <f t="shared" si="14"/>
        <v>0</v>
      </c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7">
        <f>INDEX(源!D:D,29*ROW(源!D73)+16)</f>
        <v>0</v>
      </c>
      <c r="AM75" s="10">
        <f t="shared" si="15"/>
        <v>0</v>
      </c>
    </row>
    <row r="76" spans="1:39">
      <c r="A76" s="19" t="e">
        <f>VLOOKUP(B76,CES主表内容!A:F,2,FALSE)</f>
        <v>#N/A</v>
      </c>
      <c r="B76" s="19">
        <f>INDEX(源!B:B,29*ROW(源!B74)+5)</f>
        <v>0</v>
      </c>
      <c r="C76" s="20">
        <f ca="1" t="shared" si="16"/>
        <v>42604.4343865741</v>
      </c>
      <c r="D76" t="s">
        <v>48</v>
      </c>
      <c r="G76" t="s">
        <v>49</v>
      </c>
      <c r="H76">
        <f>INDEX(源!B:B,29*ROW(源!B74)+12)</f>
        <v>0</v>
      </c>
      <c r="L76">
        <f>INDEX(源!D:D,29*ROW(源!D74)+9)*100000000</f>
        <v>0</v>
      </c>
      <c r="P76">
        <f t="shared" si="13"/>
        <v>0</v>
      </c>
      <c r="S76" s="17">
        <f>INDEX(源!D:D,29*ROW(源!D74)+18)</f>
        <v>0</v>
      </c>
      <c r="T76" s="10">
        <f t="shared" si="14"/>
        <v>0</v>
      </c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7">
        <f>INDEX(源!D:D,29*ROW(源!D74)+16)</f>
        <v>0</v>
      </c>
      <c r="AM76" s="10">
        <f t="shared" si="15"/>
        <v>0</v>
      </c>
    </row>
    <row r="77" spans="1:39">
      <c r="A77" s="19" t="e">
        <f>VLOOKUP(B77,CES主表内容!A:F,2,FALSE)</f>
        <v>#N/A</v>
      </c>
      <c r="B77" s="19">
        <f>INDEX(源!B:B,29*ROW(源!B75)+5)</f>
        <v>0</v>
      </c>
      <c r="C77" s="20">
        <f ca="1" t="shared" si="16"/>
        <v>42604.4343865741</v>
      </c>
      <c r="D77" t="s">
        <v>48</v>
      </c>
      <c r="G77" t="s">
        <v>49</v>
      </c>
      <c r="H77">
        <f>INDEX(源!B:B,29*ROW(源!B75)+12)</f>
        <v>0</v>
      </c>
      <c r="L77">
        <f>INDEX(源!D:D,29*ROW(源!D75)+9)*100000000</f>
        <v>0</v>
      </c>
      <c r="P77">
        <f t="shared" si="13"/>
        <v>0</v>
      </c>
      <c r="S77" s="17">
        <f>INDEX(源!D:D,29*ROW(源!D75)+18)</f>
        <v>0</v>
      </c>
      <c r="T77" s="10">
        <f t="shared" si="14"/>
        <v>0</v>
      </c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7">
        <f>INDEX(源!D:D,29*ROW(源!D75)+16)</f>
        <v>0</v>
      </c>
      <c r="AM77" s="10">
        <f t="shared" si="15"/>
        <v>0</v>
      </c>
    </row>
    <row r="78" spans="1:39">
      <c r="A78" s="19" t="e">
        <f>VLOOKUP(B78,CES主表内容!A:F,2,FALSE)</f>
        <v>#N/A</v>
      </c>
      <c r="B78" s="19">
        <f>INDEX(源!B:B,29*ROW(源!B76)+5)</f>
        <v>0</v>
      </c>
      <c r="C78" s="20">
        <f ca="1" t="shared" si="16"/>
        <v>42604.4343865741</v>
      </c>
      <c r="D78" t="s">
        <v>48</v>
      </c>
      <c r="G78" t="s">
        <v>49</v>
      </c>
      <c r="H78">
        <f>INDEX(源!B:B,29*ROW(源!B76)+12)</f>
        <v>0</v>
      </c>
      <c r="L78">
        <f>INDEX(源!D:D,29*ROW(源!D76)+9)*100000000</f>
        <v>0</v>
      </c>
      <c r="P78">
        <f t="shared" si="13"/>
        <v>0</v>
      </c>
      <c r="S78" s="17">
        <f>INDEX(源!D:D,29*ROW(源!D76)+18)</f>
        <v>0</v>
      </c>
      <c r="T78" s="10">
        <f t="shared" si="14"/>
        <v>0</v>
      </c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7">
        <f>INDEX(源!D:D,29*ROW(源!D76)+16)</f>
        <v>0</v>
      </c>
      <c r="AM78" s="10">
        <f t="shared" si="15"/>
        <v>0</v>
      </c>
    </row>
    <row r="79" spans="1:39">
      <c r="A79" s="19" t="e">
        <f>VLOOKUP(B79,CES主表内容!A:F,2,FALSE)</f>
        <v>#N/A</v>
      </c>
      <c r="B79" s="19">
        <f>INDEX(源!B:B,29*ROW(源!B77)+5)</f>
        <v>0</v>
      </c>
      <c r="C79" s="20">
        <f ca="1" t="shared" si="16"/>
        <v>42604.4343865741</v>
      </c>
      <c r="D79" t="s">
        <v>48</v>
      </c>
      <c r="G79" t="s">
        <v>49</v>
      </c>
      <c r="H79">
        <f>INDEX(源!B:B,29*ROW(源!B77)+12)</f>
        <v>0</v>
      </c>
      <c r="L79">
        <f>INDEX(源!D:D,29*ROW(源!D77)+9)*100000000</f>
        <v>0</v>
      </c>
      <c r="P79">
        <f t="shared" si="13"/>
        <v>0</v>
      </c>
      <c r="S79" s="17">
        <f>INDEX(源!D:D,29*ROW(源!D77)+18)</f>
        <v>0</v>
      </c>
      <c r="T79" s="10">
        <f t="shared" si="14"/>
        <v>0</v>
      </c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7">
        <f>INDEX(源!D:D,29*ROW(源!D77)+16)</f>
        <v>0</v>
      </c>
      <c r="AM79" s="10">
        <f t="shared" si="15"/>
        <v>0</v>
      </c>
    </row>
    <row r="80" spans="1:39">
      <c r="A80" s="19" t="e">
        <f>VLOOKUP(B80,CES主表内容!A:F,2,FALSE)</f>
        <v>#N/A</v>
      </c>
      <c r="B80" s="19">
        <f>INDEX(源!B:B,29*ROW(源!B78)+5)</f>
        <v>0</v>
      </c>
      <c r="C80" s="20">
        <f ca="1" t="shared" si="16"/>
        <v>42604.4343865741</v>
      </c>
      <c r="D80" t="s">
        <v>48</v>
      </c>
      <c r="G80" t="s">
        <v>49</v>
      </c>
      <c r="H80">
        <f>INDEX(源!B:B,29*ROW(源!B78)+12)</f>
        <v>0</v>
      </c>
      <c r="L80">
        <f>INDEX(源!D:D,29*ROW(源!D78)+9)*100000000</f>
        <v>0</v>
      </c>
      <c r="P80">
        <f t="shared" si="13"/>
        <v>0</v>
      </c>
      <c r="S80" s="17">
        <f>INDEX(源!D:D,29*ROW(源!D78)+18)</f>
        <v>0</v>
      </c>
      <c r="T80" s="10">
        <f t="shared" si="14"/>
        <v>0</v>
      </c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7">
        <f>INDEX(源!D:D,29*ROW(源!D78)+16)</f>
        <v>0</v>
      </c>
      <c r="AM80" s="10">
        <f t="shared" si="15"/>
        <v>0</v>
      </c>
    </row>
    <row r="81" spans="1:39">
      <c r="A81" s="19" t="e">
        <f>VLOOKUP(B81,CES主表内容!A:F,2,FALSE)</f>
        <v>#N/A</v>
      </c>
      <c r="B81" s="19">
        <f>INDEX(源!B:B,29*ROW(源!B79)+5)</f>
        <v>0</v>
      </c>
      <c r="C81" s="20">
        <f ca="1" t="shared" si="16"/>
        <v>42604.4343865741</v>
      </c>
      <c r="D81" t="s">
        <v>48</v>
      </c>
      <c r="G81" t="s">
        <v>49</v>
      </c>
      <c r="H81">
        <f>INDEX(源!B:B,29*ROW(源!B79)+12)</f>
        <v>0</v>
      </c>
      <c r="L81">
        <f>INDEX(源!D:D,29*ROW(源!D79)+9)*100000000</f>
        <v>0</v>
      </c>
      <c r="P81">
        <f t="shared" si="13"/>
        <v>0</v>
      </c>
      <c r="S81" s="17">
        <f>INDEX(源!D:D,29*ROW(源!D79)+18)</f>
        <v>0</v>
      </c>
      <c r="T81" s="10">
        <f t="shared" si="14"/>
        <v>0</v>
      </c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7">
        <f>INDEX(源!D:D,29*ROW(源!D79)+16)</f>
        <v>0</v>
      </c>
      <c r="AM81" s="10">
        <f t="shared" si="15"/>
        <v>0</v>
      </c>
    </row>
    <row r="82" spans="1:39">
      <c r="A82" s="19" t="e">
        <f>VLOOKUP(B82,CES主表内容!A:F,2,FALSE)</f>
        <v>#N/A</v>
      </c>
      <c r="B82" s="19">
        <f>INDEX(源!B:B,29*ROW(源!B80)+5)</f>
        <v>0</v>
      </c>
      <c r="C82" s="20">
        <f ca="1" t="shared" si="16"/>
        <v>42604.4343865741</v>
      </c>
      <c r="D82" t="s">
        <v>48</v>
      </c>
      <c r="G82" t="s">
        <v>49</v>
      </c>
      <c r="H82">
        <f>INDEX(源!B:B,29*ROW(源!B80)+12)</f>
        <v>0</v>
      </c>
      <c r="L82">
        <f>INDEX(源!D:D,29*ROW(源!D80)+9)*100000000</f>
        <v>0</v>
      </c>
      <c r="P82">
        <f t="shared" si="13"/>
        <v>0</v>
      </c>
      <c r="S82" s="17">
        <f>INDEX(源!D:D,29*ROW(源!D80)+18)</f>
        <v>0</v>
      </c>
      <c r="T82" s="10">
        <f t="shared" si="14"/>
        <v>0</v>
      </c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7">
        <f>INDEX(源!D:D,29*ROW(源!D80)+16)</f>
        <v>0</v>
      </c>
      <c r="AM82" s="10">
        <f t="shared" si="15"/>
        <v>0</v>
      </c>
    </row>
    <row r="83" spans="1:39">
      <c r="A83" s="19" t="e">
        <f>VLOOKUP(B83,CES主表内容!A:F,2,FALSE)</f>
        <v>#N/A</v>
      </c>
      <c r="B83" s="19">
        <f>INDEX(源!B:B,29*ROW(源!B81)+5)</f>
        <v>0</v>
      </c>
      <c r="C83" s="20">
        <f ca="1" t="shared" si="16"/>
        <v>42604.4343865741</v>
      </c>
      <c r="D83" t="s">
        <v>48</v>
      </c>
      <c r="G83" t="s">
        <v>49</v>
      </c>
      <c r="H83">
        <f>INDEX(源!B:B,29*ROW(源!B81)+12)</f>
        <v>0</v>
      </c>
      <c r="L83">
        <f>INDEX(源!D:D,29*ROW(源!D81)+9)*100000000</f>
        <v>0</v>
      </c>
      <c r="P83">
        <f t="shared" si="13"/>
        <v>0</v>
      </c>
      <c r="S83" s="17">
        <f>INDEX(源!D:D,29*ROW(源!D81)+18)</f>
        <v>0</v>
      </c>
      <c r="T83" s="10">
        <f t="shared" si="14"/>
        <v>0</v>
      </c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7">
        <f>INDEX(源!D:D,29*ROW(源!D81)+16)</f>
        <v>0</v>
      </c>
      <c r="AM83" s="10">
        <f t="shared" si="15"/>
        <v>0</v>
      </c>
    </row>
    <row r="84" spans="1:39">
      <c r="A84" s="19" t="e">
        <f>VLOOKUP(B84,CES主表内容!A:F,2,FALSE)</f>
        <v>#N/A</v>
      </c>
      <c r="B84" s="19">
        <f>INDEX(源!B:B,29*ROW(源!B82)+5)</f>
        <v>0</v>
      </c>
      <c r="C84" s="20">
        <f ca="1" t="shared" ref="C84:C93" si="17">NOW()-1</f>
        <v>42604.4343865741</v>
      </c>
      <c r="D84" t="s">
        <v>48</v>
      </c>
      <c r="G84" t="s">
        <v>49</v>
      </c>
      <c r="H84">
        <f>INDEX(源!B:B,29*ROW(源!B82)+12)</f>
        <v>0</v>
      </c>
      <c r="L84">
        <f>INDEX(源!D:D,29*ROW(源!D82)+9)*100000000</f>
        <v>0</v>
      </c>
      <c r="P84">
        <f t="shared" si="13"/>
        <v>0</v>
      </c>
      <c r="S84" s="17">
        <f>INDEX(源!D:D,29*ROW(源!D82)+18)</f>
        <v>0</v>
      </c>
      <c r="T84" s="10">
        <f t="shared" si="14"/>
        <v>0</v>
      </c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7">
        <f>INDEX(源!D:D,29*ROW(源!D82)+16)</f>
        <v>0</v>
      </c>
      <c r="AM84" s="10">
        <f t="shared" si="15"/>
        <v>0</v>
      </c>
    </row>
    <row r="85" spans="1:39">
      <c r="A85" s="19" t="e">
        <f>VLOOKUP(B85,CES主表内容!A:F,2,FALSE)</f>
        <v>#N/A</v>
      </c>
      <c r="B85" s="19">
        <f>INDEX(源!B:B,29*ROW(源!B83)+5)</f>
        <v>0</v>
      </c>
      <c r="C85" s="20">
        <f ca="1" t="shared" si="17"/>
        <v>42604.4343865741</v>
      </c>
      <c r="D85" t="s">
        <v>48</v>
      </c>
      <c r="G85" t="s">
        <v>49</v>
      </c>
      <c r="H85">
        <f>INDEX(源!B:B,29*ROW(源!B83)+12)</f>
        <v>0</v>
      </c>
      <c r="L85">
        <f>INDEX(源!D:D,29*ROW(源!D83)+9)*100000000</f>
        <v>0</v>
      </c>
      <c r="P85">
        <f t="shared" si="13"/>
        <v>0</v>
      </c>
      <c r="S85" s="17">
        <f>INDEX(源!D:D,29*ROW(源!D83)+18)</f>
        <v>0</v>
      </c>
      <c r="T85" s="10">
        <f t="shared" si="14"/>
        <v>0</v>
      </c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7">
        <f>INDEX(源!D:D,29*ROW(源!D83)+16)</f>
        <v>0</v>
      </c>
      <c r="AM85" s="10">
        <f t="shared" si="15"/>
        <v>0</v>
      </c>
    </row>
    <row r="86" spans="1:39">
      <c r="A86" s="19" t="e">
        <f>VLOOKUP(B86,CES主表内容!A:F,2,FALSE)</f>
        <v>#N/A</v>
      </c>
      <c r="B86" s="19">
        <f>INDEX(源!B:B,29*ROW(源!B84)+5)</f>
        <v>0</v>
      </c>
      <c r="C86" s="20">
        <f ca="1" t="shared" si="17"/>
        <v>42604.4343865741</v>
      </c>
      <c r="D86" t="s">
        <v>48</v>
      </c>
      <c r="G86" t="s">
        <v>49</v>
      </c>
      <c r="H86">
        <f>INDEX(源!B:B,29*ROW(源!B84)+12)</f>
        <v>0</v>
      </c>
      <c r="L86">
        <f>INDEX(源!D:D,29*ROW(源!D84)+9)*100000000</f>
        <v>0</v>
      </c>
      <c r="P86">
        <f t="shared" si="13"/>
        <v>0</v>
      </c>
      <c r="S86" s="17">
        <f>INDEX(源!D:D,29*ROW(源!D84)+18)</f>
        <v>0</v>
      </c>
      <c r="T86" s="10">
        <f t="shared" si="14"/>
        <v>0</v>
      </c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7">
        <f>INDEX(源!D:D,29*ROW(源!D84)+16)</f>
        <v>0</v>
      </c>
      <c r="AM86" s="10">
        <f t="shared" si="15"/>
        <v>0</v>
      </c>
    </row>
    <row r="87" spans="1:39">
      <c r="A87" s="19" t="e">
        <f>VLOOKUP(B87,CES主表内容!A:F,2,FALSE)</f>
        <v>#N/A</v>
      </c>
      <c r="B87" s="19">
        <f>INDEX(源!B:B,29*ROW(源!B85)+5)</f>
        <v>0</v>
      </c>
      <c r="C87" s="20">
        <f ca="1" t="shared" si="17"/>
        <v>42604.4343865741</v>
      </c>
      <c r="D87" t="s">
        <v>48</v>
      </c>
      <c r="G87" t="s">
        <v>49</v>
      </c>
      <c r="H87">
        <f>INDEX(源!B:B,29*ROW(源!B85)+12)</f>
        <v>0</v>
      </c>
      <c r="L87">
        <f>INDEX(源!D:D,29*ROW(源!D85)+9)*100000000</f>
        <v>0</v>
      </c>
      <c r="P87">
        <f t="shared" si="13"/>
        <v>0</v>
      </c>
      <c r="S87" s="17">
        <f>INDEX(源!D:D,29*ROW(源!D85)+18)</f>
        <v>0</v>
      </c>
      <c r="T87" s="10">
        <f t="shared" si="14"/>
        <v>0</v>
      </c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7">
        <f>INDEX(源!D:D,29*ROW(源!D85)+16)</f>
        <v>0</v>
      </c>
      <c r="AM87" s="10">
        <f t="shared" si="15"/>
        <v>0</v>
      </c>
    </row>
    <row r="88" spans="1:39">
      <c r="A88" s="19" t="e">
        <f>VLOOKUP(B88,CES主表内容!A:F,2,FALSE)</f>
        <v>#N/A</v>
      </c>
      <c r="B88" s="19">
        <f>INDEX(源!B:B,29*ROW(源!B86)+5)</f>
        <v>0</v>
      </c>
      <c r="C88" s="20">
        <f ca="1" t="shared" si="17"/>
        <v>42604.4343865741</v>
      </c>
      <c r="D88" t="s">
        <v>48</v>
      </c>
      <c r="G88" t="s">
        <v>49</v>
      </c>
      <c r="H88">
        <f>INDEX(源!B:B,29*ROW(源!B86)+12)</f>
        <v>0</v>
      </c>
      <c r="L88">
        <f>INDEX(源!D:D,29*ROW(源!D86)+9)*100000000</f>
        <v>0</v>
      </c>
      <c r="P88">
        <f t="shared" si="13"/>
        <v>0</v>
      </c>
      <c r="S88" s="17">
        <f>INDEX(源!D:D,29*ROW(源!D86)+18)</f>
        <v>0</v>
      </c>
      <c r="T88" s="10">
        <f t="shared" si="14"/>
        <v>0</v>
      </c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7">
        <f>INDEX(源!D:D,29*ROW(源!D86)+16)</f>
        <v>0</v>
      </c>
      <c r="AM88" s="10">
        <f t="shared" si="15"/>
        <v>0</v>
      </c>
    </row>
    <row r="89" spans="1:39">
      <c r="A89" s="19" t="e">
        <f>VLOOKUP(B89,CES主表内容!A:F,2,FALSE)</f>
        <v>#N/A</v>
      </c>
      <c r="B89" s="19">
        <f>INDEX(源!B:B,29*ROW(源!B87)+5)</f>
        <v>0</v>
      </c>
      <c r="C89" s="20">
        <f ca="1" t="shared" si="17"/>
        <v>42604.4343865741</v>
      </c>
      <c r="D89" t="s">
        <v>48</v>
      </c>
      <c r="G89" t="s">
        <v>49</v>
      </c>
      <c r="H89">
        <f>INDEX(源!B:B,29*ROW(源!B87)+12)</f>
        <v>0</v>
      </c>
      <c r="L89">
        <f>INDEX(源!D:D,29*ROW(源!D87)+9)*100000000</f>
        <v>0</v>
      </c>
      <c r="P89">
        <f t="shared" si="13"/>
        <v>0</v>
      </c>
      <c r="S89" s="17">
        <f>INDEX(源!D:D,29*ROW(源!D87)+18)</f>
        <v>0</v>
      </c>
      <c r="T89" s="10">
        <f t="shared" si="14"/>
        <v>0</v>
      </c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7">
        <f>INDEX(源!D:D,29*ROW(源!D87)+16)</f>
        <v>0</v>
      </c>
      <c r="AM89" s="10">
        <f t="shared" si="15"/>
        <v>0</v>
      </c>
    </row>
    <row r="90" spans="1:39">
      <c r="A90" s="19" t="e">
        <f>VLOOKUP(B90,CES主表内容!A:F,2,FALSE)</f>
        <v>#N/A</v>
      </c>
      <c r="B90" s="19">
        <f>INDEX(源!B:B,29*ROW(源!B88)+5)</f>
        <v>0</v>
      </c>
      <c r="C90" s="20">
        <f ca="1" t="shared" si="17"/>
        <v>42604.4343865741</v>
      </c>
      <c r="D90" t="s">
        <v>48</v>
      </c>
      <c r="G90" t="s">
        <v>49</v>
      </c>
      <c r="H90">
        <f>INDEX(源!B:B,29*ROW(源!B88)+12)</f>
        <v>0</v>
      </c>
      <c r="L90">
        <f>INDEX(源!D:D,29*ROW(源!D88)+9)*100000000</f>
        <v>0</v>
      </c>
      <c r="P90">
        <f t="shared" si="13"/>
        <v>0</v>
      </c>
      <c r="S90" s="17">
        <f>INDEX(源!D:D,29*ROW(源!D88)+18)</f>
        <v>0</v>
      </c>
      <c r="T90" s="10">
        <f t="shared" si="14"/>
        <v>0</v>
      </c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7">
        <f>INDEX(源!D:D,29*ROW(源!D88)+16)</f>
        <v>0</v>
      </c>
      <c r="AM90" s="10">
        <f t="shared" si="15"/>
        <v>0</v>
      </c>
    </row>
    <row r="91" spans="1:39">
      <c r="A91" s="19" t="e">
        <f>VLOOKUP(B91,CES主表内容!A:F,2,FALSE)</f>
        <v>#N/A</v>
      </c>
      <c r="B91" s="19">
        <f>INDEX(源!B:B,29*ROW(源!B89)+5)</f>
        <v>0</v>
      </c>
      <c r="C91" s="20">
        <f ca="1" t="shared" si="17"/>
        <v>42604.4343865741</v>
      </c>
      <c r="D91" t="s">
        <v>48</v>
      </c>
      <c r="G91" t="s">
        <v>49</v>
      </c>
      <c r="H91">
        <f>INDEX(源!B:B,29*ROW(源!B89)+12)</f>
        <v>0</v>
      </c>
      <c r="L91">
        <f>INDEX(源!D:D,29*ROW(源!D89)+9)*100000000</f>
        <v>0</v>
      </c>
      <c r="P91">
        <f t="shared" si="13"/>
        <v>0</v>
      </c>
      <c r="S91" s="17">
        <f>INDEX(源!D:D,29*ROW(源!D89)+18)</f>
        <v>0</v>
      </c>
      <c r="T91" s="10">
        <f t="shared" si="14"/>
        <v>0</v>
      </c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7">
        <f>INDEX(源!D:D,29*ROW(源!D89)+16)</f>
        <v>0</v>
      </c>
      <c r="AM91" s="10">
        <f t="shared" si="15"/>
        <v>0</v>
      </c>
    </row>
    <row r="92" spans="1:39">
      <c r="A92" s="19" t="e">
        <f>VLOOKUP(B92,CES主表内容!A:F,2,FALSE)</f>
        <v>#N/A</v>
      </c>
      <c r="B92" s="19">
        <f>INDEX(源!B:B,29*ROW(源!B90)+5)</f>
        <v>0</v>
      </c>
      <c r="C92" s="20">
        <f ca="1" t="shared" si="17"/>
        <v>42604.4343865741</v>
      </c>
      <c r="D92" t="s">
        <v>48</v>
      </c>
      <c r="G92" t="s">
        <v>49</v>
      </c>
      <c r="H92">
        <f>INDEX(源!B:B,29*ROW(源!B90)+12)</f>
        <v>0</v>
      </c>
      <c r="L92">
        <f>INDEX(源!D:D,29*ROW(源!D90)+9)*100000000</f>
        <v>0</v>
      </c>
      <c r="P92">
        <f t="shared" si="13"/>
        <v>0</v>
      </c>
      <c r="S92" s="17">
        <f>INDEX(源!D:D,29*ROW(源!D90)+18)</f>
        <v>0</v>
      </c>
      <c r="T92" s="10">
        <f t="shared" si="14"/>
        <v>0</v>
      </c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7">
        <f>INDEX(源!D:D,29*ROW(源!D90)+16)</f>
        <v>0</v>
      </c>
      <c r="AM92" s="10">
        <f t="shared" si="15"/>
        <v>0</v>
      </c>
    </row>
    <row r="93" spans="1:39">
      <c r="A93" s="19" t="e">
        <f>VLOOKUP(B93,CES主表内容!A:F,2,FALSE)</f>
        <v>#N/A</v>
      </c>
      <c r="B93" s="19">
        <f>INDEX(源!B:B,29*ROW(源!B91)+5)</f>
        <v>0</v>
      </c>
      <c r="C93" s="20">
        <f ca="1" t="shared" si="17"/>
        <v>42604.4343865741</v>
      </c>
      <c r="D93" t="s">
        <v>48</v>
      </c>
      <c r="G93" t="s">
        <v>49</v>
      </c>
      <c r="H93">
        <f>INDEX(源!B:B,29*ROW(源!B91)+12)</f>
        <v>0</v>
      </c>
      <c r="L93">
        <f>INDEX(源!D:D,29*ROW(源!D91)+9)*100000000</f>
        <v>0</v>
      </c>
      <c r="P93">
        <f t="shared" si="13"/>
        <v>0</v>
      </c>
      <c r="S93" s="17">
        <f>INDEX(源!D:D,29*ROW(源!D91)+18)</f>
        <v>0</v>
      </c>
      <c r="T93" s="10">
        <f t="shared" si="14"/>
        <v>0</v>
      </c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7">
        <f>INDEX(源!D:D,29*ROW(源!D91)+16)</f>
        <v>0</v>
      </c>
      <c r="AM93" s="10">
        <f t="shared" si="15"/>
        <v>0</v>
      </c>
    </row>
    <row r="94" spans="1:39">
      <c r="A94" s="19" t="e">
        <f>VLOOKUP(B94,CES主表内容!A:F,2,FALSE)</f>
        <v>#N/A</v>
      </c>
      <c r="B94" s="19">
        <f>INDEX(源!B:B,29*ROW(源!B92)+5)</f>
        <v>0</v>
      </c>
      <c r="C94" s="20">
        <f ca="1" t="shared" ref="C94:C103" si="18">NOW()-1</f>
        <v>42604.4343865741</v>
      </c>
      <c r="D94" t="s">
        <v>48</v>
      </c>
      <c r="G94" t="s">
        <v>49</v>
      </c>
      <c r="H94">
        <f>INDEX(源!B:B,29*ROW(源!B92)+12)</f>
        <v>0</v>
      </c>
      <c r="L94">
        <f>INDEX(源!D:D,29*ROW(源!D92)+9)*100000000</f>
        <v>0</v>
      </c>
      <c r="P94">
        <f t="shared" si="13"/>
        <v>0</v>
      </c>
      <c r="S94" s="17">
        <f>INDEX(源!D:D,29*ROW(源!D92)+18)</f>
        <v>0</v>
      </c>
      <c r="T94" s="10">
        <f t="shared" si="14"/>
        <v>0</v>
      </c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7">
        <f>INDEX(源!D:D,29*ROW(源!D92)+16)</f>
        <v>0</v>
      </c>
      <c r="AM94" s="10">
        <f t="shared" si="15"/>
        <v>0</v>
      </c>
    </row>
    <row r="95" spans="1:39">
      <c r="A95" s="19" t="e">
        <f>VLOOKUP(B95,CES主表内容!A:F,2,FALSE)</f>
        <v>#N/A</v>
      </c>
      <c r="B95" s="19">
        <f>INDEX(源!B:B,29*ROW(源!B93)+5)</f>
        <v>0</v>
      </c>
      <c r="C95" s="20">
        <f ca="1" t="shared" si="18"/>
        <v>42604.4343865741</v>
      </c>
      <c r="D95" t="s">
        <v>48</v>
      </c>
      <c r="G95" t="s">
        <v>49</v>
      </c>
      <c r="H95">
        <f>INDEX(源!B:B,29*ROW(源!B93)+12)</f>
        <v>0</v>
      </c>
      <c r="L95">
        <f>INDEX(源!D:D,29*ROW(源!D93)+9)*100000000</f>
        <v>0</v>
      </c>
      <c r="P95">
        <f t="shared" si="13"/>
        <v>0</v>
      </c>
      <c r="S95" s="17">
        <f>INDEX(源!D:D,29*ROW(源!D93)+18)</f>
        <v>0</v>
      </c>
      <c r="T95" s="10">
        <f t="shared" si="14"/>
        <v>0</v>
      </c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7">
        <f>INDEX(源!D:D,29*ROW(源!D93)+16)</f>
        <v>0</v>
      </c>
      <c r="AM95" s="10">
        <f t="shared" si="15"/>
        <v>0</v>
      </c>
    </row>
    <row r="96" spans="1:39">
      <c r="A96" s="19" t="e">
        <f>VLOOKUP(B96,CES主表内容!A:F,2,FALSE)</f>
        <v>#N/A</v>
      </c>
      <c r="B96" s="19">
        <f>INDEX(源!B:B,29*ROW(源!B94)+5)</f>
        <v>0</v>
      </c>
      <c r="C96" s="20">
        <f ca="1" t="shared" si="18"/>
        <v>42604.4343865741</v>
      </c>
      <c r="D96" t="s">
        <v>48</v>
      </c>
      <c r="G96" t="s">
        <v>49</v>
      </c>
      <c r="H96">
        <f>INDEX(源!B:B,29*ROW(源!B94)+12)</f>
        <v>0</v>
      </c>
      <c r="L96">
        <f>INDEX(源!D:D,29*ROW(源!D94)+9)*100000000</f>
        <v>0</v>
      </c>
      <c r="P96">
        <f t="shared" si="13"/>
        <v>0</v>
      </c>
      <c r="S96" s="17">
        <f>INDEX(源!D:D,29*ROW(源!D94)+18)</f>
        <v>0</v>
      </c>
      <c r="T96" s="10">
        <f t="shared" si="14"/>
        <v>0</v>
      </c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7">
        <f>INDEX(源!D:D,29*ROW(源!D94)+16)</f>
        <v>0</v>
      </c>
      <c r="AM96" s="10">
        <f t="shared" si="15"/>
        <v>0</v>
      </c>
    </row>
    <row r="97" spans="1:39">
      <c r="A97" s="19" t="e">
        <f>VLOOKUP(B97,CES主表内容!A:F,2,FALSE)</f>
        <v>#N/A</v>
      </c>
      <c r="B97" s="19">
        <f>INDEX(源!B:B,29*ROW(源!B95)+5)</f>
        <v>0</v>
      </c>
      <c r="C97" s="20">
        <f ca="1" t="shared" si="18"/>
        <v>42604.4343865741</v>
      </c>
      <c r="D97" t="s">
        <v>48</v>
      </c>
      <c r="G97" t="s">
        <v>49</v>
      </c>
      <c r="H97">
        <f>INDEX(源!B:B,29*ROW(源!B95)+12)</f>
        <v>0</v>
      </c>
      <c r="L97">
        <f>INDEX(源!D:D,29*ROW(源!D95)+9)*100000000</f>
        <v>0</v>
      </c>
      <c r="P97">
        <f t="shared" si="13"/>
        <v>0</v>
      </c>
      <c r="S97" s="17">
        <f>INDEX(源!D:D,29*ROW(源!D95)+18)</f>
        <v>0</v>
      </c>
      <c r="T97" s="10">
        <f t="shared" si="14"/>
        <v>0</v>
      </c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7">
        <f>INDEX(源!D:D,29*ROW(源!D95)+16)</f>
        <v>0</v>
      </c>
      <c r="AM97" s="10">
        <f t="shared" si="15"/>
        <v>0</v>
      </c>
    </row>
    <row r="98" spans="1:39">
      <c r="A98" s="19" t="e">
        <f>VLOOKUP(B98,CES主表内容!A:F,2,FALSE)</f>
        <v>#N/A</v>
      </c>
      <c r="B98" s="19">
        <f>INDEX(源!B:B,29*ROW(源!B96)+5)</f>
        <v>0</v>
      </c>
      <c r="C98" s="20">
        <f ca="1" t="shared" si="18"/>
        <v>42604.4343865741</v>
      </c>
      <c r="D98" t="s">
        <v>48</v>
      </c>
      <c r="G98" t="s">
        <v>49</v>
      </c>
      <c r="H98">
        <f>INDEX(源!B:B,29*ROW(源!B96)+12)</f>
        <v>0</v>
      </c>
      <c r="L98">
        <f>INDEX(源!D:D,29*ROW(源!D96)+9)*100000000</f>
        <v>0</v>
      </c>
      <c r="P98">
        <f t="shared" si="13"/>
        <v>0</v>
      </c>
      <c r="S98" s="17">
        <f>INDEX(源!D:D,29*ROW(源!D96)+18)</f>
        <v>0</v>
      </c>
      <c r="T98" s="10">
        <f t="shared" si="14"/>
        <v>0</v>
      </c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7">
        <f>INDEX(源!D:D,29*ROW(源!D96)+16)</f>
        <v>0</v>
      </c>
      <c r="AM98" s="10">
        <f t="shared" si="15"/>
        <v>0</v>
      </c>
    </row>
    <row r="99" spans="1:39">
      <c r="A99" s="19" t="e">
        <f>VLOOKUP(B99,CES主表内容!A:F,2,FALSE)</f>
        <v>#N/A</v>
      </c>
      <c r="B99" s="19">
        <f>INDEX(源!B:B,29*ROW(源!B97)+5)</f>
        <v>0</v>
      </c>
      <c r="C99" s="20">
        <f ca="1" t="shared" si="18"/>
        <v>42604.4343865741</v>
      </c>
      <c r="D99" t="s">
        <v>48</v>
      </c>
      <c r="G99" t="s">
        <v>49</v>
      </c>
      <c r="H99">
        <f>INDEX(源!B:B,29*ROW(源!B97)+12)</f>
        <v>0</v>
      </c>
      <c r="L99">
        <f>INDEX(源!D:D,29*ROW(源!D97)+9)*100000000</f>
        <v>0</v>
      </c>
      <c r="P99">
        <f t="shared" si="13"/>
        <v>0</v>
      </c>
      <c r="S99" s="17">
        <f>INDEX(源!D:D,29*ROW(源!D97)+18)</f>
        <v>0</v>
      </c>
      <c r="T99" s="10">
        <f t="shared" si="14"/>
        <v>0</v>
      </c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7">
        <f>INDEX(源!D:D,29*ROW(源!D97)+16)</f>
        <v>0</v>
      </c>
      <c r="AM99" s="10">
        <f t="shared" si="15"/>
        <v>0</v>
      </c>
    </row>
    <row r="100" spans="1:39">
      <c r="A100" s="19" t="e">
        <f>VLOOKUP(B100,CES主表内容!#REF!,2,FALSE)</f>
        <v>#REF!</v>
      </c>
      <c r="B100" s="19">
        <f>INDEX(源!B:B,29*ROW(源!B98)+5)</f>
        <v>0</v>
      </c>
      <c r="C100" s="20">
        <f ca="1" t="shared" si="18"/>
        <v>42604.4343865741</v>
      </c>
      <c r="D100" t="s">
        <v>48</v>
      </c>
      <c r="G100" t="s">
        <v>49</v>
      </c>
      <c r="H100">
        <f>INDEX(源!B:B,29*ROW(源!B98)+12)</f>
        <v>0</v>
      </c>
      <c r="L100">
        <f>INDEX(源!D:D,29*ROW(源!D98)+9)*100000000</f>
        <v>0</v>
      </c>
      <c r="P100">
        <f t="shared" si="13"/>
        <v>0</v>
      </c>
      <c r="S100" s="17">
        <f>INDEX(源!D:D,29*ROW(源!D98)+18)</f>
        <v>0</v>
      </c>
      <c r="T100" s="10">
        <f t="shared" si="14"/>
        <v>0</v>
      </c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7">
        <f>INDEX(源!D:D,29*ROW(源!D98)+16)</f>
        <v>0</v>
      </c>
      <c r="AM100" s="10">
        <f t="shared" si="15"/>
        <v>0</v>
      </c>
    </row>
    <row r="101" spans="1:39">
      <c r="A101" s="19" t="e">
        <f>VLOOKUP(B101,CES主表内容!#REF!,2,FALSE)</f>
        <v>#REF!</v>
      </c>
      <c r="B101" s="19">
        <f>INDEX(源!B:B,29*ROW(源!B99)+5)</f>
        <v>0</v>
      </c>
      <c r="C101" s="20">
        <f ca="1" t="shared" si="18"/>
        <v>42604.4343865741</v>
      </c>
      <c r="D101" t="s">
        <v>48</v>
      </c>
      <c r="G101" t="s">
        <v>49</v>
      </c>
      <c r="H101">
        <f>INDEX(源!B:B,29*ROW(源!B99)+12)</f>
        <v>0</v>
      </c>
      <c r="L101">
        <f>INDEX(源!D:D,29*ROW(源!D99)+9)*100000000</f>
        <v>0</v>
      </c>
      <c r="P101">
        <f t="shared" si="13"/>
        <v>0</v>
      </c>
      <c r="S101" s="17">
        <f>INDEX(源!D:D,29*ROW(源!D99)+18)</f>
        <v>0</v>
      </c>
      <c r="T101" s="10">
        <f t="shared" si="14"/>
        <v>0</v>
      </c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7">
        <f>INDEX(源!D:D,29*ROW(源!D99)+16)</f>
        <v>0</v>
      </c>
      <c r="AM101" s="10">
        <f t="shared" si="15"/>
        <v>0</v>
      </c>
    </row>
    <row r="102" spans="1:39">
      <c r="A102" s="19" t="e">
        <f>VLOOKUP(B102,CES主表内容!#REF!,2,FALSE)</f>
        <v>#REF!</v>
      </c>
      <c r="B102" s="19">
        <f>INDEX(源!B:B,29*ROW(源!B100)+5)</f>
        <v>0</v>
      </c>
      <c r="C102" s="20">
        <f ca="1" t="shared" si="18"/>
        <v>42604.4343865741</v>
      </c>
      <c r="D102" t="s">
        <v>48</v>
      </c>
      <c r="G102" t="s">
        <v>49</v>
      </c>
      <c r="H102">
        <f>INDEX(源!B:B,29*ROW(源!B100)+12)</f>
        <v>0</v>
      </c>
      <c r="L102">
        <f>INDEX(源!D:D,29*ROW(源!D100)+9)*100000000</f>
        <v>0</v>
      </c>
      <c r="P102">
        <f t="shared" si="13"/>
        <v>0</v>
      </c>
      <c r="S102" s="17">
        <f>INDEX(源!D:D,29*ROW(源!D100)+18)</f>
        <v>0</v>
      </c>
      <c r="T102" s="10">
        <f t="shared" si="14"/>
        <v>0</v>
      </c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7">
        <f>INDEX(源!D:D,29*ROW(源!D100)+16)</f>
        <v>0</v>
      </c>
      <c r="AM102" s="10">
        <f t="shared" si="15"/>
        <v>0</v>
      </c>
    </row>
    <row r="103" spans="1:39">
      <c r="A103" s="19" t="e">
        <f>VLOOKUP(B103,CES主表内容!#REF!,2,FALSE)</f>
        <v>#REF!</v>
      </c>
      <c r="B103" s="19">
        <f>INDEX(源!B:B,29*ROW(源!B101)+5)</f>
        <v>0</v>
      </c>
      <c r="C103" s="20">
        <f ca="1" t="shared" si="18"/>
        <v>42604.4343865741</v>
      </c>
      <c r="D103" t="s">
        <v>48</v>
      </c>
      <c r="G103" t="s">
        <v>49</v>
      </c>
      <c r="H103">
        <f>INDEX(源!B:B,29*ROW(源!B101)+12)</f>
        <v>0</v>
      </c>
      <c r="L103">
        <f>INDEX(源!D:D,29*ROW(源!D101)+9)*100000000</f>
        <v>0</v>
      </c>
      <c r="P103">
        <f t="shared" si="13"/>
        <v>0</v>
      </c>
      <c r="S103" s="17">
        <f>INDEX(源!D:D,29*ROW(源!D101)+18)</f>
        <v>0</v>
      </c>
      <c r="T103" s="10">
        <f t="shared" si="14"/>
        <v>0</v>
      </c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7">
        <f>INDEX(源!D:D,29*ROW(源!D101)+16)</f>
        <v>0</v>
      </c>
      <c r="AM103" s="10">
        <f t="shared" si="15"/>
        <v>0</v>
      </c>
    </row>
    <row r="104" spans="1:39">
      <c r="A104" s="19" t="e">
        <f>VLOOKUP(B104,CES主表内容!#REF!,2,FALSE)</f>
        <v>#REF!</v>
      </c>
      <c r="B104" s="19">
        <f>INDEX(源!B:B,29*ROW(源!B102)+5)</f>
        <v>0</v>
      </c>
      <c r="C104" s="20">
        <f ca="1" t="shared" ref="C104:C113" si="19">NOW()-1</f>
        <v>42604.4343865741</v>
      </c>
      <c r="D104" t="s">
        <v>48</v>
      </c>
      <c r="G104" t="s">
        <v>49</v>
      </c>
      <c r="H104">
        <f>INDEX(源!B:B,29*ROW(源!B102)+12)</f>
        <v>0</v>
      </c>
      <c r="L104">
        <f>INDEX(源!D:D,29*ROW(源!D102)+9)*100000000</f>
        <v>0</v>
      </c>
      <c r="P104">
        <f t="shared" si="13"/>
        <v>0</v>
      </c>
      <c r="S104" s="17">
        <f>INDEX(源!D:D,29*ROW(源!D102)+18)</f>
        <v>0</v>
      </c>
      <c r="T104" s="10">
        <f t="shared" si="14"/>
        <v>0</v>
      </c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7">
        <f>INDEX(源!D:D,29*ROW(源!D102)+16)</f>
        <v>0</v>
      </c>
      <c r="AM104" s="10">
        <f t="shared" si="15"/>
        <v>0</v>
      </c>
    </row>
    <row r="105" spans="1:39">
      <c r="A105" s="19" t="e">
        <f>VLOOKUP(B105,CES主表内容!#REF!,2,FALSE)</f>
        <v>#REF!</v>
      </c>
      <c r="B105" s="19">
        <f>INDEX(源!B:B,29*ROW(源!B103)+5)</f>
        <v>0</v>
      </c>
      <c r="C105" s="20">
        <f ca="1" t="shared" si="19"/>
        <v>42604.4343865741</v>
      </c>
      <c r="D105" t="s">
        <v>48</v>
      </c>
      <c r="G105" t="s">
        <v>49</v>
      </c>
      <c r="H105">
        <f>INDEX(源!B:B,29*ROW(源!B103)+12)</f>
        <v>0</v>
      </c>
      <c r="L105">
        <f>INDEX(源!D:D,29*ROW(源!D103)+9)*100000000</f>
        <v>0</v>
      </c>
      <c r="P105">
        <f t="shared" si="13"/>
        <v>0</v>
      </c>
      <c r="S105" s="17">
        <f>INDEX(源!D:D,29*ROW(源!D103)+18)</f>
        <v>0</v>
      </c>
      <c r="T105" s="10">
        <f t="shared" si="14"/>
        <v>0</v>
      </c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7">
        <f>INDEX(源!D:D,29*ROW(源!D103)+16)</f>
        <v>0</v>
      </c>
      <c r="AM105" s="10">
        <f t="shared" si="15"/>
        <v>0</v>
      </c>
    </row>
    <row r="106" spans="1:39">
      <c r="A106" s="19" t="e">
        <f>VLOOKUP(B106,CES主表内容!#REF!,2,FALSE)</f>
        <v>#REF!</v>
      </c>
      <c r="B106" s="19">
        <f>INDEX(源!B:B,29*ROW(源!B104)+5)</f>
        <v>0</v>
      </c>
      <c r="C106" s="20">
        <f ca="1" t="shared" si="19"/>
        <v>42604.4343865741</v>
      </c>
      <c r="D106" t="s">
        <v>48</v>
      </c>
      <c r="G106" t="s">
        <v>49</v>
      </c>
      <c r="H106">
        <f>INDEX(源!B:B,29*ROW(源!B104)+12)</f>
        <v>0</v>
      </c>
      <c r="L106">
        <f>INDEX(源!D:D,29*ROW(源!D104)+9)*100000000</f>
        <v>0</v>
      </c>
      <c r="P106">
        <f t="shared" si="13"/>
        <v>0</v>
      </c>
      <c r="S106" s="17">
        <f>INDEX(源!D:D,29*ROW(源!D104)+18)</f>
        <v>0</v>
      </c>
      <c r="T106" s="10">
        <f t="shared" si="14"/>
        <v>0</v>
      </c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7">
        <f>INDEX(源!D:D,29*ROW(源!D104)+16)</f>
        <v>0</v>
      </c>
      <c r="AM106" s="10">
        <f t="shared" si="15"/>
        <v>0</v>
      </c>
    </row>
    <row r="107" spans="1:39">
      <c r="A107" s="19" t="e">
        <f>VLOOKUP(B107,CES主表内容!#REF!,2,FALSE)</f>
        <v>#REF!</v>
      </c>
      <c r="B107" s="19">
        <f>INDEX(源!B:B,29*ROW(源!B105)+5)</f>
        <v>0</v>
      </c>
      <c r="C107" s="20">
        <f ca="1" t="shared" si="19"/>
        <v>42604.4343865741</v>
      </c>
      <c r="D107" t="s">
        <v>48</v>
      </c>
      <c r="G107" t="s">
        <v>49</v>
      </c>
      <c r="H107">
        <f>INDEX(源!B:B,29*ROW(源!B105)+12)</f>
        <v>0</v>
      </c>
      <c r="L107">
        <f>INDEX(源!D:D,29*ROW(源!D105)+9)*100000000</f>
        <v>0</v>
      </c>
      <c r="P107">
        <f t="shared" si="13"/>
        <v>0</v>
      </c>
      <c r="S107" s="17">
        <f>INDEX(源!D:D,29*ROW(源!D105)+18)</f>
        <v>0</v>
      </c>
      <c r="T107" s="10">
        <f t="shared" si="14"/>
        <v>0</v>
      </c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7">
        <f>INDEX(源!D:D,29*ROW(源!D105)+16)</f>
        <v>0</v>
      </c>
      <c r="AM107" s="10">
        <f t="shared" si="15"/>
        <v>0</v>
      </c>
    </row>
    <row r="108" spans="1:39">
      <c r="A108" s="19" t="e">
        <f>VLOOKUP(B108,CES主表内容!#REF!,2,FALSE)</f>
        <v>#REF!</v>
      </c>
      <c r="B108" s="19">
        <f>INDEX(源!B:B,29*ROW(源!B106)+5)</f>
        <v>0</v>
      </c>
      <c r="C108" s="20">
        <f ca="1" t="shared" si="19"/>
        <v>42604.4343865741</v>
      </c>
      <c r="D108" t="s">
        <v>48</v>
      </c>
      <c r="G108" t="s">
        <v>49</v>
      </c>
      <c r="H108">
        <f>INDEX(源!B:B,29*ROW(源!B106)+12)</f>
        <v>0</v>
      </c>
      <c r="L108">
        <f>INDEX(源!D:D,29*ROW(源!D106)+9)*100000000</f>
        <v>0</v>
      </c>
      <c r="P108">
        <f t="shared" si="13"/>
        <v>0</v>
      </c>
      <c r="S108" s="17">
        <f>INDEX(源!D:D,29*ROW(源!D106)+18)</f>
        <v>0</v>
      </c>
      <c r="T108" s="10">
        <f t="shared" si="14"/>
        <v>0</v>
      </c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7">
        <f>INDEX(源!D:D,29*ROW(源!D106)+16)</f>
        <v>0</v>
      </c>
      <c r="AM108" s="10">
        <f t="shared" si="15"/>
        <v>0</v>
      </c>
    </row>
    <row r="109" spans="1:39">
      <c r="A109" s="19" t="e">
        <f>VLOOKUP(B109,CES主表内容!#REF!,2,FALSE)</f>
        <v>#REF!</v>
      </c>
      <c r="B109" s="19">
        <f>INDEX(源!B:B,29*ROW(源!B107)+5)</f>
        <v>0</v>
      </c>
      <c r="C109" s="20">
        <f ca="1" t="shared" si="19"/>
        <v>42604.4343865741</v>
      </c>
      <c r="D109" t="s">
        <v>48</v>
      </c>
      <c r="G109" t="s">
        <v>49</v>
      </c>
      <c r="H109">
        <f>INDEX(源!B:B,29*ROW(源!B107)+12)</f>
        <v>0</v>
      </c>
      <c r="L109">
        <f>INDEX(源!D:D,29*ROW(源!D107)+9)*100000000</f>
        <v>0</v>
      </c>
      <c r="P109">
        <f t="shared" si="13"/>
        <v>0</v>
      </c>
      <c r="S109" s="17">
        <f>INDEX(源!D:D,29*ROW(源!D107)+18)</f>
        <v>0</v>
      </c>
      <c r="T109" s="10">
        <f t="shared" si="14"/>
        <v>0</v>
      </c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7">
        <f>INDEX(源!D:D,29*ROW(源!D107)+16)</f>
        <v>0</v>
      </c>
      <c r="AM109" s="10">
        <f t="shared" si="15"/>
        <v>0</v>
      </c>
    </row>
    <row r="110" spans="1:39">
      <c r="A110" s="19" t="e">
        <f>VLOOKUP(B110,CES主表内容!#REF!,2,FALSE)</f>
        <v>#REF!</v>
      </c>
      <c r="B110" s="19">
        <f>INDEX(源!B:B,29*ROW(源!B108)+5)</f>
        <v>0</v>
      </c>
      <c r="C110" s="20">
        <f ca="1" t="shared" si="19"/>
        <v>42604.4343865741</v>
      </c>
      <c r="D110" t="s">
        <v>48</v>
      </c>
      <c r="G110" t="s">
        <v>49</v>
      </c>
      <c r="H110">
        <f>INDEX(源!B:B,29*ROW(源!B108)+12)</f>
        <v>0</v>
      </c>
      <c r="L110">
        <f>INDEX(源!D:D,29*ROW(源!D108)+9)*100000000</f>
        <v>0</v>
      </c>
      <c r="P110">
        <f t="shared" si="13"/>
        <v>0</v>
      </c>
      <c r="S110" s="17">
        <f>INDEX(源!D:D,29*ROW(源!D108)+18)</f>
        <v>0</v>
      </c>
      <c r="T110" s="10">
        <f t="shared" si="14"/>
        <v>0</v>
      </c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7">
        <f>INDEX(源!D:D,29*ROW(源!D108)+16)</f>
        <v>0</v>
      </c>
      <c r="AM110" s="10">
        <f t="shared" si="15"/>
        <v>0</v>
      </c>
    </row>
    <row r="111" spans="1:39">
      <c r="A111" s="19" t="e">
        <f>VLOOKUP(B111,CES主表内容!#REF!,2,FALSE)</f>
        <v>#REF!</v>
      </c>
      <c r="B111" s="19">
        <f>INDEX(源!B:B,29*ROW(源!B109)+5)</f>
        <v>0</v>
      </c>
      <c r="C111" s="20">
        <f ca="1" t="shared" si="19"/>
        <v>42604.4343865741</v>
      </c>
      <c r="D111" t="s">
        <v>48</v>
      </c>
      <c r="G111" t="s">
        <v>49</v>
      </c>
      <c r="H111">
        <f>INDEX(源!B:B,29*ROW(源!B109)+12)</f>
        <v>0</v>
      </c>
      <c r="L111">
        <f>INDEX(源!D:D,29*ROW(源!D109)+9)*100000000</f>
        <v>0</v>
      </c>
      <c r="P111">
        <f t="shared" si="13"/>
        <v>0</v>
      </c>
      <c r="S111" s="17">
        <f>INDEX(源!D:D,29*ROW(源!D109)+18)</f>
        <v>0</v>
      </c>
      <c r="T111" s="10">
        <f t="shared" si="14"/>
        <v>0</v>
      </c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7">
        <f>INDEX(源!D:D,29*ROW(源!D109)+16)</f>
        <v>0</v>
      </c>
      <c r="AM111" s="10">
        <f t="shared" si="15"/>
        <v>0</v>
      </c>
    </row>
    <row r="112" spans="1:39">
      <c r="A112" s="19" t="e">
        <f>VLOOKUP(B112,CES主表内容!#REF!,2,FALSE)</f>
        <v>#REF!</v>
      </c>
      <c r="B112" s="19">
        <f>INDEX(源!B:B,29*ROW(源!B110)+5)</f>
        <v>0</v>
      </c>
      <c r="C112" s="20">
        <f ca="1" t="shared" si="19"/>
        <v>42604.4343865741</v>
      </c>
      <c r="D112" t="s">
        <v>48</v>
      </c>
      <c r="G112" t="s">
        <v>49</v>
      </c>
      <c r="H112">
        <f>INDEX(源!B:B,29*ROW(源!B110)+12)</f>
        <v>0</v>
      </c>
      <c r="L112">
        <f>INDEX(源!D:D,29*ROW(源!D110)+9)*100000000</f>
        <v>0</v>
      </c>
      <c r="P112">
        <f t="shared" si="13"/>
        <v>0</v>
      </c>
      <c r="S112" s="17">
        <f>INDEX(源!D:D,29*ROW(源!D110)+18)</f>
        <v>0</v>
      </c>
      <c r="T112" s="10">
        <f t="shared" si="14"/>
        <v>0</v>
      </c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7">
        <f>INDEX(源!D:D,29*ROW(源!D110)+16)</f>
        <v>0</v>
      </c>
      <c r="AM112" s="10">
        <f t="shared" si="15"/>
        <v>0</v>
      </c>
    </row>
    <row r="113" spans="1:39">
      <c r="A113" s="19" t="e">
        <f>VLOOKUP(B113,CES主表内容!#REF!,2,FALSE)</f>
        <v>#REF!</v>
      </c>
      <c r="B113" s="19">
        <f>INDEX(源!B:B,29*ROW(源!B111)+5)</f>
        <v>0</v>
      </c>
      <c r="C113" s="20">
        <f ca="1" t="shared" si="19"/>
        <v>42604.4343865741</v>
      </c>
      <c r="D113" t="s">
        <v>48</v>
      </c>
      <c r="G113" t="s">
        <v>49</v>
      </c>
      <c r="H113">
        <f>INDEX(源!B:B,29*ROW(源!B111)+12)</f>
        <v>0</v>
      </c>
      <c r="L113">
        <f>INDEX(源!D:D,29*ROW(源!D111)+9)*100000000</f>
        <v>0</v>
      </c>
      <c r="P113">
        <f t="shared" si="13"/>
        <v>0</v>
      </c>
      <c r="S113" s="17">
        <f>INDEX(源!D:D,29*ROW(源!D111)+18)</f>
        <v>0</v>
      </c>
      <c r="T113" s="10">
        <f t="shared" si="14"/>
        <v>0</v>
      </c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7">
        <f>INDEX(源!D:D,29*ROW(源!D111)+16)</f>
        <v>0</v>
      </c>
      <c r="AM113" s="10">
        <f t="shared" si="15"/>
        <v>0</v>
      </c>
    </row>
    <row r="114" spans="1:39">
      <c r="A114" s="19" t="e">
        <f>VLOOKUP(B114,CES主表内容!#REF!,2,FALSE)</f>
        <v>#REF!</v>
      </c>
      <c r="B114" s="19">
        <f>INDEX(源!B:B,29*ROW(源!B113)+5)</f>
        <v>0</v>
      </c>
      <c r="C114" s="20">
        <f ca="1" t="shared" ref="C114:C121" si="20">NOW()-1</f>
        <v>42604.4343865741</v>
      </c>
      <c r="D114" t="s">
        <v>48</v>
      </c>
      <c r="G114" t="s">
        <v>49</v>
      </c>
      <c r="H114">
        <f>INDEX(源!B:B,29*ROW(源!B113)+12)</f>
        <v>0</v>
      </c>
      <c r="L114">
        <f>INDEX(源!D:D,29*ROW(源!D113)+9)*100000000</f>
        <v>0</v>
      </c>
      <c r="P114">
        <f t="shared" si="13"/>
        <v>0</v>
      </c>
      <c r="S114" s="17">
        <f>INDEX(源!D:D,29*ROW(源!D113)+18)</f>
        <v>0</v>
      </c>
      <c r="T114" s="10">
        <f t="shared" si="14"/>
        <v>0</v>
      </c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7">
        <f>INDEX(源!D:D,29*ROW(源!D113)+16)</f>
        <v>0</v>
      </c>
      <c r="AM114" s="10">
        <f t="shared" si="15"/>
        <v>0</v>
      </c>
    </row>
    <row r="115" spans="1:39">
      <c r="A115" s="19" t="e">
        <f>VLOOKUP(B115,CES主表内容!#REF!,2,FALSE)</f>
        <v>#REF!</v>
      </c>
      <c r="B115" s="19">
        <f>INDEX(源!B:B,29*ROW(源!B114)+5)</f>
        <v>0</v>
      </c>
      <c r="C115" s="20">
        <f ca="1" t="shared" si="20"/>
        <v>42604.4343865741</v>
      </c>
      <c r="D115" t="s">
        <v>48</v>
      </c>
      <c r="G115" t="s">
        <v>49</v>
      </c>
      <c r="H115">
        <f>INDEX(源!B:B,29*ROW(源!B114)+12)</f>
        <v>0</v>
      </c>
      <c r="L115">
        <f>INDEX(源!D:D,29*ROW(源!D114)+9)*100000000</f>
        <v>0</v>
      </c>
      <c r="P115">
        <f t="shared" si="13"/>
        <v>0</v>
      </c>
      <c r="S115" s="17">
        <f>INDEX(源!D:D,29*ROW(源!D114)+18)</f>
        <v>0</v>
      </c>
      <c r="T115" s="10">
        <f t="shared" si="14"/>
        <v>0</v>
      </c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7">
        <f>INDEX(源!D:D,29*ROW(源!D114)+16)</f>
        <v>0</v>
      </c>
      <c r="AM115" s="10">
        <f t="shared" si="15"/>
        <v>0</v>
      </c>
    </row>
    <row r="116" spans="1:39">
      <c r="A116" s="19" t="e">
        <f>VLOOKUP(B116,CES主表内容!#REF!,2,FALSE)</f>
        <v>#REF!</v>
      </c>
      <c r="B116" s="19">
        <f>INDEX(源!B:B,29*ROW(源!B115)+5)</f>
        <v>0</v>
      </c>
      <c r="C116" s="20">
        <f ca="1" t="shared" si="20"/>
        <v>42604.4343865741</v>
      </c>
      <c r="D116" t="s">
        <v>48</v>
      </c>
      <c r="G116" t="s">
        <v>49</v>
      </c>
      <c r="H116">
        <f>INDEX(源!B:B,29*ROW(源!B115)+12)</f>
        <v>0</v>
      </c>
      <c r="L116">
        <f>INDEX(源!D:D,29*ROW(源!D115)+9)*100000000</f>
        <v>0</v>
      </c>
      <c r="P116">
        <f t="shared" si="13"/>
        <v>0</v>
      </c>
      <c r="S116" s="17">
        <f>INDEX(源!D:D,29*ROW(源!D115)+18)</f>
        <v>0</v>
      </c>
      <c r="T116" s="10">
        <f t="shared" si="14"/>
        <v>0</v>
      </c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7">
        <f>INDEX(源!D:D,29*ROW(源!D115)+16)</f>
        <v>0</v>
      </c>
      <c r="AM116" s="10">
        <f t="shared" si="15"/>
        <v>0</v>
      </c>
    </row>
    <row r="117" spans="1:39">
      <c r="A117" s="19" t="e">
        <f>VLOOKUP(B117,CES主表内容!#REF!,2,FALSE)</f>
        <v>#REF!</v>
      </c>
      <c r="B117" s="19">
        <f>INDEX(源!B:B,29*ROW(源!B116)+5)</f>
        <v>0</v>
      </c>
      <c r="C117" s="20">
        <f ca="1" t="shared" si="20"/>
        <v>42604.4343865741</v>
      </c>
      <c r="D117" t="s">
        <v>48</v>
      </c>
      <c r="G117" t="s">
        <v>49</v>
      </c>
      <c r="H117">
        <f>INDEX(源!B:B,29*ROW(源!B116)+12)</f>
        <v>0</v>
      </c>
      <c r="L117">
        <f>INDEX(源!D:D,29*ROW(源!D116)+9)*100000000</f>
        <v>0</v>
      </c>
      <c r="P117">
        <f t="shared" si="13"/>
        <v>0</v>
      </c>
      <c r="S117" s="17">
        <f>INDEX(源!D:D,29*ROW(源!D116)+18)</f>
        <v>0</v>
      </c>
      <c r="T117" s="10">
        <f t="shared" si="14"/>
        <v>0</v>
      </c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7">
        <f>INDEX(源!D:D,29*ROW(源!D116)+16)</f>
        <v>0</v>
      </c>
      <c r="AM117" s="10">
        <f t="shared" si="15"/>
        <v>0</v>
      </c>
    </row>
    <row r="118" spans="1:39">
      <c r="A118" s="19" t="e">
        <f>VLOOKUP(B118,CES主表内容!#REF!,2,FALSE)</f>
        <v>#REF!</v>
      </c>
      <c r="B118" s="19">
        <f>INDEX(源!B:B,29*ROW(源!B117)+5)</f>
        <v>0</v>
      </c>
      <c r="C118" s="20">
        <f ca="1" t="shared" si="20"/>
        <v>42604.4343865741</v>
      </c>
      <c r="D118" t="s">
        <v>48</v>
      </c>
      <c r="G118" t="s">
        <v>49</v>
      </c>
      <c r="H118">
        <f>INDEX(源!B:B,29*ROW(源!B117)+12)</f>
        <v>0</v>
      </c>
      <c r="L118">
        <f>INDEX(源!D:D,29*ROW(源!D117)+9)*100000000</f>
        <v>0</v>
      </c>
      <c r="P118">
        <f t="shared" si="13"/>
        <v>0</v>
      </c>
      <c r="S118" s="17">
        <f>INDEX(源!D:D,29*ROW(源!D117)+18)</f>
        <v>0</v>
      </c>
      <c r="T118" s="10">
        <f t="shared" si="14"/>
        <v>0</v>
      </c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7">
        <f>INDEX(源!D:D,29*ROW(源!D117)+16)</f>
        <v>0</v>
      </c>
      <c r="AM118" s="10">
        <f t="shared" si="15"/>
        <v>0</v>
      </c>
    </row>
    <row r="119" spans="1:39">
      <c r="A119" s="19" t="e">
        <f>VLOOKUP(B119,CES主表内容!#REF!,2,FALSE)</f>
        <v>#REF!</v>
      </c>
      <c r="B119" s="19">
        <f>INDEX(源!B:B,29*ROW(源!B118)+5)</f>
        <v>0</v>
      </c>
      <c r="C119" s="20">
        <f ca="1" t="shared" si="20"/>
        <v>42604.4343865741</v>
      </c>
      <c r="D119" t="s">
        <v>48</v>
      </c>
      <c r="G119" t="s">
        <v>49</v>
      </c>
      <c r="H119">
        <f>INDEX(源!B:B,29*ROW(源!B118)+12)</f>
        <v>0</v>
      </c>
      <c r="L119">
        <f>INDEX(源!D:D,29*ROW(源!D118)+9)*100000000</f>
        <v>0</v>
      </c>
      <c r="P119">
        <f t="shared" si="13"/>
        <v>0</v>
      </c>
      <c r="S119" s="17">
        <f>INDEX(源!D:D,29*ROW(源!D118)+18)</f>
        <v>0</v>
      </c>
      <c r="T119" s="10">
        <f t="shared" si="14"/>
        <v>0</v>
      </c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7">
        <f>INDEX(源!D:D,29*ROW(源!D118)+16)</f>
        <v>0</v>
      </c>
      <c r="AM119" s="10">
        <f t="shared" si="15"/>
        <v>0</v>
      </c>
    </row>
    <row r="120" spans="1:39">
      <c r="A120" s="19" t="e">
        <f>VLOOKUP(B120,CES主表内容!#REF!,2,FALSE)</f>
        <v>#REF!</v>
      </c>
      <c r="B120" s="19">
        <f>INDEX(源!B:B,29*ROW(源!B119)+5)</f>
        <v>0</v>
      </c>
      <c r="C120" s="20">
        <f ca="1" t="shared" si="20"/>
        <v>42604.4343865741</v>
      </c>
      <c r="D120" t="s">
        <v>48</v>
      </c>
      <c r="G120" t="s">
        <v>49</v>
      </c>
      <c r="H120">
        <f>INDEX(源!B:B,29*ROW(源!B119)+12)</f>
        <v>0</v>
      </c>
      <c r="L120">
        <f>INDEX(源!D:D,29*ROW(源!D119)+9)*100000000</f>
        <v>0</v>
      </c>
      <c r="P120">
        <f t="shared" si="13"/>
        <v>0</v>
      </c>
      <c r="S120" s="17">
        <f>INDEX(源!D:D,29*ROW(源!D119)+18)</f>
        <v>0</v>
      </c>
      <c r="T120" s="10">
        <f t="shared" si="14"/>
        <v>0</v>
      </c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7">
        <f>INDEX(源!D:D,29*ROW(源!D119)+16)</f>
        <v>0</v>
      </c>
      <c r="AM120" s="10">
        <f t="shared" si="15"/>
        <v>0</v>
      </c>
    </row>
    <row r="121" spans="1:39">
      <c r="A121" s="19" t="e">
        <f>VLOOKUP(B121,CES主表内容!#REF!,2,FALSE)</f>
        <v>#REF!</v>
      </c>
      <c r="B121" s="19">
        <f>INDEX(源!B:B,29*ROW(源!B120)+5)</f>
        <v>0</v>
      </c>
      <c r="C121" s="20">
        <f ca="1" t="shared" si="20"/>
        <v>42604.4343865741</v>
      </c>
      <c r="D121" t="s">
        <v>48</v>
      </c>
      <c r="G121" t="s">
        <v>49</v>
      </c>
      <c r="H121">
        <f>INDEX(源!B:B,29*ROW(源!B120)+12)</f>
        <v>0</v>
      </c>
      <c r="L121">
        <f>INDEX(源!D:D,29*ROW(源!D120)+9)*100000000</f>
        <v>0</v>
      </c>
      <c r="P121">
        <f t="shared" si="13"/>
        <v>0</v>
      </c>
      <c r="S121" s="17">
        <f>INDEX(源!D:D,29*ROW(源!D120)+18)</f>
        <v>0</v>
      </c>
      <c r="T121" s="10">
        <f t="shared" si="14"/>
        <v>0</v>
      </c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7">
        <f>INDEX(源!D:D,29*ROW(源!D120)+16)</f>
        <v>0</v>
      </c>
      <c r="AM121" s="10">
        <f t="shared" si="15"/>
        <v>0</v>
      </c>
    </row>
    <row r="122" spans="1:39">
      <c r="A122" s="19" t="e">
        <f>VLOOKUP(B122,CES主表内容!#REF!,2,FALSE)</f>
        <v>#REF!</v>
      </c>
      <c r="B122" s="19">
        <f>INDEX(源!B:B,29*ROW(源!B121)+5)</f>
        <v>0</v>
      </c>
      <c r="C122" s="20">
        <v>42700</v>
      </c>
      <c r="D122" t="s">
        <v>48</v>
      </c>
      <c r="G122" t="s">
        <v>49</v>
      </c>
      <c r="H122">
        <f>INDEX(源!B:B,29*ROW(源!B121)+12)</f>
        <v>0</v>
      </c>
      <c r="L122">
        <f>INDEX(源!D:D,29*ROW(源!D121)+9)*100000000</f>
        <v>0</v>
      </c>
      <c r="P122">
        <f t="shared" si="13"/>
        <v>0</v>
      </c>
      <c r="S122" s="17">
        <f>INDEX(源!D:D,29*ROW(源!D121)+18)</f>
        <v>0</v>
      </c>
      <c r="T122" s="10">
        <f t="shared" si="14"/>
        <v>0</v>
      </c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7">
        <f>INDEX(源!D:D,29*ROW(源!D121)+16)</f>
        <v>0</v>
      </c>
      <c r="AM122" s="10">
        <f t="shared" si="15"/>
        <v>0</v>
      </c>
    </row>
    <row r="123" spans="1:39">
      <c r="A123" s="19" t="e">
        <f>VLOOKUP(B123,CES主表内容!#REF!,2,FALSE)</f>
        <v>#REF!</v>
      </c>
      <c r="B123" s="19">
        <f>INDEX(源!B:B,29*ROW(源!B122)+5)</f>
        <v>0</v>
      </c>
      <c r="C123" s="20">
        <v>42701</v>
      </c>
      <c r="D123" t="s">
        <v>48</v>
      </c>
      <c r="G123" t="s">
        <v>49</v>
      </c>
      <c r="H123">
        <f>INDEX(源!B:B,29*ROW(源!B122)+12)</f>
        <v>0</v>
      </c>
      <c r="L123">
        <f>INDEX(源!D:D,29*ROW(源!D122)+9)*100000000</f>
        <v>0</v>
      </c>
      <c r="P123">
        <f t="shared" si="13"/>
        <v>0</v>
      </c>
      <c r="S123" s="17">
        <f>INDEX(源!D:D,29*ROW(源!D122)+18)</f>
        <v>0</v>
      </c>
      <c r="T123" s="10">
        <f t="shared" si="14"/>
        <v>0</v>
      </c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7">
        <f>INDEX(源!D:D,29*ROW(源!D122)+16)</f>
        <v>0</v>
      </c>
      <c r="AM123" s="10">
        <f t="shared" si="15"/>
        <v>0</v>
      </c>
    </row>
    <row r="124" spans="1:39">
      <c r="A124" s="19" t="e">
        <f>VLOOKUP(B124,CES主表内容!#REF!,2,FALSE)</f>
        <v>#REF!</v>
      </c>
      <c r="B124" s="19">
        <f>INDEX(源!B:B,29*ROW(源!B123)+5)</f>
        <v>0</v>
      </c>
      <c r="C124" s="20">
        <v>42702</v>
      </c>
      <c r="D124" t="s">
        <v>48</v>
      </c>
      <c r="G124" t="s">
        <v>49</v>
      </c>
      <c r="H124">
        <f>INDEX(源!B:B,29*ROW(源!B123)+12)</f>
        <v>0</v>
      </c>
      <c r="L124">
        <f>INDEX(源!D:D,29*ROW(源!D123)+9)*100000000</f>
        <v>0</v>
      </c>
      <c r="P124">
        <f t="shared" si="13"/>
        <v>0</v>
      </c>
      <c r="S124" s="17">
        <f>INDEX(源!D:D,29*ROW(源!D123)+18)</f>
        <v>0</v>
      </c>
      <c r="T124" s="10">
        <f t="shared" si="14"/>
        <v>0</v>
      </c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7">
        <f>INDEX(源!D:D,29*ROW(源!D123)+16)</f>
        <v>0</v>
      </c>
      <c r="AM124" s="10">
        <f t="shared" si="15"/>
        <v>0</v>
      </c>
    </row>
    <row r="125" spans="1:39">
      <c r="A125" s="19" t="e">
        <f>VLOOKUP(B125,CES主表内容!#REF!,2,FALSE)</f>
        <v>#REF!</v>
      </c>
      <c r="B125" s="19">
        <f>INDEX(源!B:B,29*ROW(源!B124)+5)</f>
        <v>0</v>
      </c>
      <c r="C125" s="20">
        <v>42703</v>
      </c>
      <c r="D125" t="s">
        <v>48</v>
      </c>
      <c r="G125" t="s">
        <v>49</v>
      </c>
      <c r="H125">
        <f>INDEX(源!B:B,29*ROW(源!B124)+12)</f>
        <v>0</v>
      </c>
      <c r="L125">
        <f>INDEX(源!D:D,29*ROW(源!D124)+9)*100000000</f>
        <v>0</v>
      </c>
      <c r="P125">
        <f t="shared" si="13"/>
        <v>0</v>
      </c>
      <c r="S125" s="17">
        <f>INDEX(源!D:D,29*ROW(源!D124)+18)</f>
        <v>0</v>
      </c>
      <c r="T125" s="10">
        <f t="shared" si="14"/>
        <v>0</v>
      </c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7">
        <f>INDEX(源!D:D,29*ROW(源!D124)+16)</f>
        <v>0</v>
      </c>
      <c r="AM125" s="10">
        <f t="shared" si="15"/>
        <v>0</v>
      </c>
    </row>
    <row r="126" spans="1:39">
      <c r="A126" s="19" t="e">
        <f>VLOOKUP(B126,CES主表内容!#REF!,2,FALSE)</f>
        <v>#REF!</v>
      </c>
      <c r="B126" s="19">
        <f>INDEX(源!B:B,29*ROW(源!B125)+5)</f>
        <v>0</v>
      </c>
      <c r="C126" s="20">
        <v>42704</v>
      </c>
      <c r="D126" t="s">
        <v>48</v>
      </c>
      <c r="G126" t="s">
        <v>49</v>
      </c>
      <c r="H126">
        <f>INDEX(源!B:B,29*ROW(源!B125)+12)</f>
        <v>0</v>
      </c>
      <c r="L126">
        <f>INDEX(源!D:D,29*ROW(源!D125)+9)*100000000</f>
        <v>0</v>
      </c>
      <c r="P126">
        <f t="shared" si="13"/>
        <v>0</v>
      </c>
      <c r="S126" s="17">
        <f>INDEX(源!D:D,29*ROW(源!D125)+18)</f>
        <v>0</v>
      </c>
      <c r="T126" s="10">
        <f t="shared" si="14"/>
        <v>0</v>
      </c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7">
        <f>INDEX(源!D:D,29*ROW(源!D125)+16)</f>
        <v>0</v>
      </c>
      <c r="AM126" s="10">
        <f t="shared" si="15"/>
        <v>0</v>
      </c>
    </row>
    <row r="127" spans="1:1">
      <c r="A127" s="19" t="e">
        <f>VLOOKUP(B127,CES主表内容!#REF!,2,FALSE)</f>
        <v>#REF!</v>
      </c>
    </row>
    <row r="128" spans="1:1">
      <c r="A128" s="19" t="e">
        <f>VLOOKUP(B128,CES主表内容!#REF!,2,FALSE)</f>
        <v>#REF!</v>
      </c>
    </row>
    <row r="129" spans="1:1">
      <c r="A129" s="19" t="e">
        <f>VLOOKUP(B129,CES主表内容!#REF!,2,FALSE)</f>
        <v>#REF!</v>
      </c>
    </row>
    <row r="130" spans="1:1">
      <c r="A130" s="19" t="e">
        <f>VLOOKUP(B130,CES主表内容!#REF!,2,FALSE)</f>
        <v>#REF!</v>
      </c>
    </row>
    <row r="131" spans="1:1">
      <c r="A131" s="19" t="e">
        <f>VLOOKUP(B131,CES主表内容!#REF!,2,FALSE)</f>
        <v>#REF!</v>
      </c>
    </row>
    <row r="132" spans="1:1">
      <c r="A132" s="19" t="e">
        <f>VLOOKUP(B132,CES主表内容!#REF!,2,FALSE)</f>
        <v>#REF!</v>
      </c>
    </row>
    <row r="133" spans="1:1">
      <c r="A133" s="19" t="e">
        <f>VLOOKUP(B133,CES主表内容!#REF!,2,FALSE)</f>
        <v>#REF!</v>
      </c>
    </row>
    <row r="134" spans="1:1">
      <c r="A134" s="19" t="e">
        <f>VLOOKUP(B134,CES主表内容!#REF!,2,FALSE)</f>
        <v>#REF!</v>
      </c>
    </row>
    <row r="135" spans="1:1">
      <c r="A135" s="19" t="e">
        <f>VLOOKUP(B135,CES主表内容!#REF!,2,FALSE)</f>
        <v>#REF!</v>
      </c>
    </row>
    <row r="136" spans="1:1">
      <c r="A136" s="19" t="e">
        <f>VLOOKUP(B136,CES主表内容!#REF!,2,FALSE)</f>
        <v>#REF!</v>
      </c>
    </row>
    <row r="137" spans="1:1">
      <c r="A137" s="19" t="e">
        <f>VLOOKUP(B137,CES主表内容!#REF!,2,FALSE)</f>
        <v>#REF!</v>
      </c>
    </row>
    <row r="138" spans="1:1">
      <c r="A138" s="19" t="e">
        <f>VLOOKUP(B138,CES主表内容!#REF!,2,FALSE)</f>
        <v>#REF!</v>
      </c>
    </row>
    <row r="139" spans="1:1">
      <c r="A139" s="19" t="e">
        <f>VLOOKUP(B139,CES主表内容!#REF!,2,FALSE)</f>
        <v>#REF!</v>
      </c>
    </row>
    <row r="140" spans="1:1">
      <c r="A140" s="19" t="e">
        <f>VLOOKUP(B140,CES主表内容!#REF!,2,FALSE)</f>
        <v>#REF!</v>
      </c>
    </row>
    <row r="141" spans="1:1">
      <c r="A141" s="19" t="e">
        <f>VLOOKUP(B141,CES主表内容!#REF!,2,FALSE)</f>
        <v>#REF!</v>
      </c>
    </row>
    <row r="142" spans="1:1">
      <c r="A142" s="19" t="e">
        <f>VLOOKUP(B142,CES主表内容!#REF!,2,FALSE)</f>
        <v>#REF!</v>
      </c>
    </row>
    <row r="143" spans="1:1">
      <c r="A143" s="19" t="e">
        <f>VLOOKUP(B143,CES主表内容!#REF!,2,FALSE)</f>
        <v>#REF!</v>
      </c>
    </row>
    <row r="144" spans="1:1">
      <c r="A144" s="19" t="e">
        <f>VLOOKUP(B144,CES主表内容!#REF!,2,FALSE)</f>
        <v>#REF!</v>
      </c>
    </row>
    <row r="145" spans="1:1">
      <c r="A145" s="19" t="e">
        <f>VLOOKUP(B145,CES主表内容!#REF!,2,FALSE)</f>
        <v>#REF!</v>
      </c>
    </row>
    <row r="146" spans="1:1">
      <c r="A146" s="19" t="e">
        <f>VLOOKUP(B146,CES主表内容!#REF!,2,FALSE)</f>
        <v>#REF!</v>
      </c>
    </row>
    <row r="147" spans="1:1">
      <c r="A147" s="19" t="e">
        <f>VLOOKUP(B147,CES主表内容!#REF!,2,FALSE)</f>
        <v>#REF!</v>
      </c>
    </row>
    <row r="148" spans="1:1">
      <c r="A148" s="19" t="e">
        <f>VLOOKUP(B148,CES主表内容!#REF!,2,FALSE)</f>
        <v>#REF!</v>
      </c>
    </row>
    <row r="149" spans="1:1">
      <c r="A149" s="19" t="e">
        <f>VLOOKUP(B149,CES主表内容!#REF!,2,FALSE)</f>
        <v>#REF!</v>
      </c>
    </row>
    <row r="150" spans="1:1">
      <c r="A150" s="19" t="e">
        <f>VLOOKUP(B150,CES主表内容!#REF!,2,FALSE)</f>
        <v>#REF!</v>
      </c>
    </row>
    <row r="151" spans="1:1">
      <c r="A151" s="19" t="e">
        <f>VLOOKUP(B151,CES主表内容!#REF!,2,FALSE)</f>
        <v>#REF!</v>
      </c>
    </row>
    <row r="152" spans="1:1">
      <c r="A152" s="19" t="e">
        <f>VLOOKUP(B152,CES主表内容!#REF!,2,FALSE)</f>
        <v>#REF!</v>
      </c>
    </row>
    <row r="153" spans="1:1">
      <c r="A153" s="19" t="e">
        <f>VLOOKUP(B153,CES主表内容!#REF!,2,FALSE)</f>
        <v>#REF!</v>
      </c>
    </row>
    <row r="154" spans="1:1">
      <c r="A154" s="19" t="e">
        <f>VLOOKUP(B154,CES主表内容!#REF!,2,FALSE)</f>
        <v>#REF!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4"/>
  <dimension ref="A1:AI121"/>
  <sheetViews>
    <sheetView workbookViewId="0">
      <pane ySplit="1" topLeftCell="A56" activePane="bottomLeft" state="frozen"/>
      <selection/>
      <selection pane="bottomLeft" activeCell="D59" sqref="D59"/>
    </sheetView>
  </sheetViews>
  <sheetFormatPr defaultColWidth="9" defaultRowHeight="14.25"/>
  <cols>
    <col min="1" max="1" width="10.375"/>
    <col min="2" max="2" width="14.25" customWidth="1"/>
    <col min="3" max="3" width="8.625" hidden="1" customWidth="1"/>
    <col min="4" max="4" width="27.875" customWidth="1"/>
    <col min="5" max="6" width="27.875" hidden="1" customWidth="1"/>
    <col min="7" max="7" width="12.625" customWidth="1"/>
    <col min="8" max="8" width="11.75" customWidth="1"/>
    <col min="9" max="9" width="9.875" customWidth="1"/>
    <col min="10" max="10" width="18.625" hidden="1" customWidth="1"/>
    <col min="11" max="12" width="27.875" hidden="1" customWidth="1"/>
    <col min="13" max="13" width="10.5" customWidth="1"/>
    <col min="14" max="14" width="8" customWidth="1"/>
    <col min="15" max="15" width="0.125" customWidth="1"/>
    <col min="16" max="16" width="10.375" style="10"/>
    <col min="17" max="17" width="13.625" customWidth="1"/>
    <col min="18" max="18" width="8.125" style="10" customWidth="1"/>
    <col min="19" max="19" width="11.375" customWidth="1"/>
    <col min="21" max="23" width="9.375"/>
    <col min="24" max="24" width="13.875" customWidth="1"/>
    <col min="26" max="27" width="12.625" hidden="1" customWidth="1"/>
    <col min="28" max="29" width="12.625" customWidth="1"/>
    <col min="30" max="30" width="9.375" hidden="1" customWidth="1"/>
    <col min="31" max="33" width="9" hidden="1" customWidth="1"/>
    <col min="34" max="34" width="9.375"/>
    <col min="35" max="35" width="9" hidden="1" customWidth="1"/>
  </cols>
  <sheetData>
    <row r="1" ht="93" spans="1:35">
      <c r="A1" t="s">
        <v>50</v>
      </c>
      <c r="B1" t="s">
        <v>4</v>
      </c>
      <c r="C1" s="11" t="s">
        <v>51</v>
      </c>
      <c r="D1" t="s">
        <v>52</v>
      </c>
      <c r="E1" s="12" t="s">
        <v>53</v>
      </c>
      <c r="F1" s="11" t="s">
        <v>54</v>
      </c>
      <c r="G1" s="9" t="s">
        <v>55</v>
      </c>
      <c r="H1" s="9" t="s">
        <v>56</v>
      </c>
      <c r="I1" t="s">
        <v>57</v>
      </c>
      <c r="J1" s="11" t="s">
        <v>58</v>
      </c>
      <c r="K1" s="11" t="s">
        <v>59</v>
      </c>
      <c r="L1" s="11" t="s">
        <v>60</v>
      </c>
      <c r="M1" t="s">
        <v>61</v>
      </c>
      <c r="N1" t="s">
        <v>62</v>
      </c>
      <c r="O1" s="12" t="s">
        <v>63</v>
      </c>
      <c r="P1" s="10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s="13" t="s">
        <v>70</v>
      </c>
      <c r="W1" s="13" t="s">
        <v>71</v>
      </c>
      <c r="X1" s="13" t="s">
        <v>72</v>
      </c>
      <c r="Y1" t="s">
        <v>73</v>
      </c>
      <c r="Z1" s="15" t="s">
        <v>74</v>
      </c>
      <c r="AA1" s="15" t="s">
        <v>75</v>
      </c>
      <c r="AB1" s="10" t="s">
        <v>76</v>
      </c>
      <c r="AC1" t="s">
        <v>77</v>
      </c>
      <c r="AD1" s="12" t="s">
        <v>78</v>
      </c>
      <c r="AE1" s="15" t="s">
        <v>79</v>
      </c>
      <c r="AF1" s="15" t="s">
        <v>80</v>
      </c>
      <c r="AG1" s="15" t="s">
        <v>81</v>
      </c>
      <c r="AH1" t="s">
        <v>82</v>
      </c>
      <c r="AI1" s="16" t="s">
        <v>83</v>
      </c>
    </row>
    <row r="2" spans="1:34">
      <c r="A2" t="e">
        <f>VLOOKUP(B2,CES主表内容!A:F,3,FALSE)</f>
        <v>#N/A</v>
      </c>
      <c r="B2">
        <f>源!B5</f>
        <v>0</v>
      </c>
      <c r="D2" t="e">
        <f>VLOOKUP(B2,CES主表内容!A:F,6,FALSE)</f>
        <v>#N/A</v>
      </c>
      <c r="G2" t="s">
        <v>84</v>
      </c>
      <c r="H2">
        <v>100</v>
      </c>
      <c r="I2" t="str">
        <f t="shared" ref="I2:I6" si="0">IF(R2="贴现",H2,"")</f>
        <v/>
      </c>
      <c r="M2" t="str">
        <f>LEFT(IF(ISERROR(VLOOKUP(源!F9,常量!$B$1:$B$10,1,FALSE)),"",VLOOKUP(源!F9,常量!$B$1:$B$10,1,FALSE)),1)</f>
        <v/>
      </c>
      <c r="N2" t="str">
        <f>LEFT(IF(ISERROR(VLOOKUP(源!F9,常量!$A$1:$A$4,1,FALSE)),"",(VLOOKUP(源!F9,常量!$A$1:$A$4,1,FALSE))),1)</f>
        <v/>
      </c>
      <c r="P2" s="10">
        <f>源!B14</f>
        <v>0</v>
      </c>
      <c r="Q2" s="10">
        <f>源!F14</f>
        <v>0</v>
      </c>
      <c r="R2">
        <f>IF(源!F12="零息","贴现",源!F12)</f>
        <v>0</v>
      </c>
      <c r="T2" t="s">
        <v>85</v>
      </c>
      <c r="U2">
        <f>源!F16</f>
        <v>0</v>
      </c>
      <c r="X2">
        <f>IF(源!D22="期满","期满",源!D22)</f>
        <v>0</v>
      </c>
      <c r="Y2" t="s">
        <v>86</v>
      </c>
      <c r="AB2" s="10">
        <f>源!B16</f>
        <v>0</v>
      </c>
      <c r="AC2" s="10">
        <f>AB2</f>
        <v>0</v>
      </c>
      <c r="AH2" t="s">
        <v>87</v>
      </c>
    </row>
    <row r="3" spans="1:34">
      <c r="A3" t="e">
        <f>VLOOKUP(B3,CES主表内容!A:F,3,FALSE)</f>
        <v>#N/A</v>
      </c>
      <c r="B3">
        <f>INDEX(源!B:B,29*ROW(源!B1)+5)</f>
        <v>0</v>
      </c>
      <c r="D3" t="e">
        <f>VLOOKUP(B3,CES主表内容!A:F,6,FALSE)</f>
        <v>#N/A</v>
      </c>
      <c r="G3" t="s">
        <v>84</v>
      </c>
      <c r="H3">
        <v>100</v>
      </c>
      <c r="I3" t="str">
        <f t="shared" si="0"/>
        <v/>
      </c>
      <c r="M3" t="str">
        <f>LEFT(IF(ISERROR(VLOOKUP(INDEX(源!F:F,29*ROW(源!F1)+9),常量!$B$1:$B$10,1,FALSE)),"",VLOOKUP(INDEX(源!F:F,29*ROW(源!F1)+9),常量!$B$1:$B$10,1,FALSE)),1)</f>
        <v/>
      </c>
      <c r="N3" t="str">
        <f>LEFT(IF(ISERROR(VLOOKUP(INDEX(源!F:F,29*ROW(源!F1)+9),常量!$A$1:$A$4,1,FALSE)),"",VLOOKUP(INDEX(源!F:F,29*ROW(源!F1)+9),常量!$A$1:$A$4,1,FALSE)),1)</f>
        <v/>
      </c>
      <c r="P3" s="10">
        <f>INDEX(源!B:B,29*ROW(源!B1)+14)</f>
        <v>0</v>
      </c>
      <c r="Q3" s="10">
        <f>INDEX(源!F:F,29*ROW(源!F1)+14)</f>
        <v>0</v>
      </c>
      <c r="R3" s="14">
        <f>IF(IF(IF(INDEX(源!F:F,29*ROW(源!F1)+12)="零息","贴现",INDEX(源!F:F,29*ROW(源!F1)+12))="浮息","浮动利率",IF(INDEX(源!F:F,29*ROW(源!F1)+12)="零息","贴现",INDEX(源!F:F,29*ROW(源!F1)+12)))="固息","固定利率",IF(IF(INDEX(源!F:F,29*ROW(源!F1)+12)="零息","贴现",INDEX(源!F:F,29*ROW(源!F1)+12))="浮息","浮动利率",IF(INDEX(源!F:F,29*ROW(源!F1)+12)="零息","贴现",INDEX(源!F:F,29*ROW(源!F1)+12))))</f>
        <v>0</v>
      </c>
      <c r="S3">
        <f>IF(IF(X3="期满","",X3)="季","每季付息",IF(X3="期满","",X3))</f>
        <v>0</v>
      </c>
      <c r="T3" t="s">
        <v>85</v>
      </c>
      <c r="U3">
        <f>IF(R3="浮动利率","",INDEX(源!F:F,29*ROW(源!F1)+16))</f>
        <v>0</v>
      </c>
      <c r="V3" t="str">
        <f>IF(R3="浮动利率",LEFT(INDEX(源!F:F,29*ROW(源!F1)+16),12),"")</f>
        <v/>
      </c>
      <c r="W3" t="str">
        <f>IF(R3="浮动利率",RIGHT(LEFT(INDEX(源!F:F,29*ROW(源!F1)+16),12),2)*0.0001,"")</f>
        <v/>
      </c>
      <c r="X3">
        <f>IF(INDEX(源!D:D,29*ROW(源!F1)+12)="期满","期满",INDEX(源!D:D,29*ROW(源!F1)+22))</f>
        <v>0</v>
      </c>
      <c r="Y3" t="s">
        <v>86</v>
      </c>
      <c r="AB3" s="10">
        <f>INDEX(源!B:B,29*ROW(源!B1)+16)</f>
        <v>0</v>
      </c>
      <c r="AC3" s="10">
        <f>AB3</f>
        <v>0</v>
      </c>
      <c r="AH3" t="s">
        <v>87</v>
      </c>
    </row>
    <row r="4" spans="1:34">
      <c r="A4" t="e">
        <f>VLOOKUP(B4,CES主表内容!A:F,3,FALSE)</f>
        <v>#N/A</v>
      </c>
      <c r="B4">
        <f>INDEX(源!B:B,29*ROW(源!B2)+5)</f>
        <v>0</v>
      </c>
      <c r="D4" t="e">
        <f>VLOOKUP(B4,CES主表内容!A:F,6,FALSE)</f>
        <v>#N/A</v>
      </c>
      <c r="G4" t="s">
        <v>84</v>
      </c>
      <c r="H4">
        <v>100</v>
      </c>
      <c r="I4" t="str">
        <f t="shared" si="0"/>
        <v/>
      </c>
      <c r="M4" t="str">
        <f>LEFT(IF(ISERROR(VLOOKUP(INDEX(源!F:F,29*ROW(源!F2)+9),常量!$B$1:$B$10,1,FALSE)),"",VLOOKUP(INDEX(源!F:F,29*ROW(源!F2)+9),常量!$B$1:$B$10,1,FALSE)),1)</f>
        <v/>
      </c>
      <c r="N4" t="str">
        <f>LEFT(IF(ISERROR(VLOOKUP(INDEX(源!F:F,29*ROW(源!F2)+9),常量!$A$1:$A$4,1,FALSE)),"",VLOOKUP(INDEX(源!F:F,29*ROW(源!F2)+9),常量!$A$1:$A$4,1,FALSE)),1)</f>
        <v/>
      </c>
      <c r="P4" s="10">
        <f>INDEX(源!B:B,29*ROW(源!B2)+14)</f>
        <v>0</v>
      </c>
      <c r="Q4" s="10">
        <f>INDEX(源!F:F,29*ROW(源!F2)+14)</f>
        <v>0</v>
      </c>
      <c r="R4" s="14">
        <f>IF(IF(IF(INDEX(源!F:F,29*ROW(源!F2)+12)="零息","贴现",INDEX(源!F:F,29*ROW(源!F2)+12))="浮息","浮动利率",IF(INDEX(源!F:F,29*ROW(源!F2)+12)="零息","贴现",INDEX(源!F:F,29*ROW(源!F2)+12)))="固息","固定利率",IF(IF(INDEX(源!F:F,29*ROW(源!F2)+12)="零息","贴现",INDEX(源!F:F,29*ROW(源!F2)+12))="浮息","浮动利率",IF(INDEX(源!F:F,29*ROW(源!F2)+12)="零息","贴现",INDEX(源!F:F,29*ROW(源!F2)+12))))</f>
        <v>0</v>
      </c>
      <c r="S4">
        <f t="shared" ref="S4:S48" si="1">IF(IF(X4="期满","",X4)="季","每季付息",IF(X4="期满","",X4))</f>
        <v>0</v>
      </c>
      <c r="T4" t="s">
        <v>85</v>
      </c>
      <c r="U4">
        <f>IF(R4="浮动利率","",INDEX(源!F:F,29*ROW(源!F2)+16))</f>
        <v>0</v>
      </c>
      <c r="V4" t="str">
        <f>IF(R4="浮动利率",LEFT(INDEX(源!F:F,29*ROW(源!F2)+16),12),"")</f>
        <v/>
      </c>
      <c r="W4" t="str">
        <f>IF(R4="浮动利率",RIGHT(LEFT(INDEX(源!F:F,29*ROW(源!F2)+16),12),2)*0.0001,"")</f>
        <v/>
      </c>
      <c r="X4">
        <f>IF(INDEX(源!D:D,29*ROW(源!F2)+12)="期满","期满",INDEX(源!D:D,29*ROW(源!F2)+22))</f>
        <v>0</v>
      </c>
      <c r="Y4" t="s">
        <v>86</v>
      </c>
      <c r="AB4" s="10">
        <f>INDEX(源!B:B,29*ROW(源!B2)+16)</f>
        <v>0</v>
      </c>
      <c r="AC4" s="10">
        <f t="shared" ref="AC4:AC35" si="2">AB4</f>
        <v>0</v>
      </c>
      <c r="AH4" t="s">
        <v>87</v>
      </c>
    </row>
    <row r="5" spans="1:34">
      <c r="A5" t="e">
        <f>VLOOKUP(B5,CES主表内容!A:F,3,FALSE)</f>
        <v>#N/A</v>
      </c>
      <c r="B5">
        <f>INDEX(源!B:B,29*ROW(源!B3)+5)</f>
        <v>0</v>
      </c>
      <c r="D5" t="e">
        <f>VLOOKUP(B5,CES主表内容!A:F,6,FALSE)</f>
        <v>#N/A</v>
      </c>
      <c r="G5" t="s">
        <v>84</v>
      </c>
      <c r="H5">
        <v>100</v>
      </c>
      <c r="I5" t="str">
        <f t="shared" si="0"/>
        <v/>
      </c>
      <c r="M5" t="str">
        <f>LEFT(IF(ISERROR(VLOOKUP(INDEX(源!F:F,29*ROW(源!F3)+9),常量!$B$1:$B$10,1,FALSE)),"",VLOOKUP(INDEX(源!F:F,29*ROW(源!F3)+9),常量!$B$1:$B$10,1,FALSE)),1)</f>
        <v/>
      </c>
      <c r="N5" t="str">
        <f>LEFT(IF(ISERROR(VLOOKUP(INDEX(源!F:F,29*ROW(源!F3)+9),常量!$A$1:$A$4,1,FALSE)),"",VLOOKUP(INDEX(源!F:F,29*ROW(源!F3)+9),常量!$A$1:$A$4,1,FALSE)),1)</f>
        <v/>
      </c>
      <c r="P5" s="10">
        <f>INDEX(源!B:B,29*ROW(源!B3)+14)</f>
        <v>0</v>
      </c>
      <c r="Q5" s="10">
        <f>INDEX(源!F:F,29*ROW(源!F3)+14)</f>
        <v>0</v>
      </c>
      <c r="R5" s="14">
        <f>IF(IF(IF(INDEX(源!F:F,29*ROW(源!F3)+12)="零息","贴现",INDEX(源!F:F,29*ROW(源!F3)+12))="浮息","浮动利率",IF(INDEX(源!F:F,29*ROW(源!F3)+12)="零息","贴现",INDEX(源!F:F,29*ROW(源!F3)+12)))="固息","固定利率",IF(IF(INDEX(源!F:F,29*ROW(源!F3)+12)="零息","贴现",INDEX(源!F:F,29*ROW(源!F3)+12))="浮息","浮动利率",IF(INDEX(源!F:F,29*ROW(源!F3)+12)="零息","贴现",INDEX(源!F:F,29*ROW(源!F3)+12))))</f>
        <v>0</v>
      </c>
      <c r="S5">
        <f t="shared" si="1"/>
        <v>0</v>
      </c>
      <c r="T5" t="s">
        <v>85</v>
      </c>
      <c r="U5">
        <f>IF(R5="浮动利率","",INDEX(源!F:F,29*ROW(源!F3)+16))</f>
        <v>0</v>
      </c>
      <c r="V5" t="str">
        <f>IF(R5="浮动利率",LEFT(INDEX(源!F:F,29*ROW(源!F3)+16),12),"")</f>
        <v/>
      </c>
      <c r="W5" t="str">
        <f>IF(R5="浮动利率",RIGHT(LEFT(INDEX(源!F:F,29*ROW(源!F3)+16),12),2)*0.0001,"")</f>
        <v/>
      </c>
      <c r="X5">
        <f>IF(INDEX(源!D:D,29*ROW(源!F3)+12)="期满","期满",INDEX(源!D:D,29*ROW(源!F3)+22))</f>
        <v>0</v>
      </c>
      <c r="Y5" t="s">
        <v>86</v>
      </c>
      <c r="AB5" s="10">
        <f>INDEX(源!B:B,29*ROW(源!B3)+16)</f>
        <v>0</v>
      </c>
      <c r="AC5" s="10">
        <f t="shared" si="2"/>
        <v>0</v>
      </c>
      <c r="AH5" t="s">
        <v>87</v>
      </c>
    </row>
    <row r="6" spans="1:34">
      <c r="A6" t="e">
        <f>VLOOKUP(B6,CES主表内容!A:F,3,FALSE)</f>
        <v>#N/A</v>
      </c>
      <c r="B6">
        <f>INDEX(源!B:B,29*ROW(源!B4)+5)</f>
        <v>0</v>
      </c>
      <c r="D6" t="e">
        <f>VLOOKUP(B6,CES主表内容!A:F,6,FALSE)</f>
        <v>#N/A</v>
      </c>
      <c r="G6" t="s">
        <v>84</v>
      </c>
      <c r="H6">
        <v>100</v>
      </c>
      <c r="I6" t="str">
        <f t="shared" si="0"/>
        <v/>
      </c>
      <c r="M6" t="str">
        <f>LEFT(IF(ISERROR(VLOOKUP(INDEX(源!F:F,29*ROW(源!F4)+9),常量!$B$1:$B$10,1,FALSE)),"",VLOOKUP(INDEX(源!F:F,29*ROW(源!F4)+9),常量!$B$1:$B$10,1,FALSE)),1)</f>
        <v/>
      </c>
      <c r="N6" t="str">
        <f>LEFT(IF(ISERROR(VLOOKUP(INDEX(源!F:F,29*ROW(源!F4)+9),常量!$A$1:$A$4,1,FALSE)),"",VLOOKUP(INDEX(源!F:F,29*ROW(源!F4)+9),常量!$A$1:$A$4,1,FALSE)),1)</f>
        <v/>
      </c>
      <c r="P6" s="10">
        <f>INDEX(源!B:B,29*ROW(源!B4)+14)</f>
        <v>0</v>
      </c>
      <c r="Q6" s="10">
        <f>INDEX(源!F:F,29*ROW(源!F4)+14)</f>
        <v>0</v>
      </c>
      <c r="R6" s="14">
        <f>IF(IF(IF(INDEX(源!F:F,29*ROW(源!F4)+12)="零息","贴现",INDEX(源!F:F,29*ROW(源!F4)+12))="浮息","浮动利率",IF(INDEX(源!F:F,29*ROW(源!F4)+12)="零息","贴现",INDEX(源!F:F,29*ROW(源!F4)+12)))="固息","固定利率",IF(IF(INDEX(源!F:F,29*ROW(源!F4)+12)="零息","贴现",INDEX(源!F:F,29*ROW(源!F4)+12))="浮息","浮动利率",IF(INDEX(源!F:F,29*ROW(源!F4)+12)="零息","贴现",INDEX(源!F:F,29*ROW(源!F4)+12))))</f>
        <v>0</v>
      </c>
      <c r="S6">
        <f t="shared" si="1"/>
        <v>0</v>
      </c>
      <c r="T6" t="s">
        <v>85</v>
      </c>
      <c r="U6">
        <f>IF(R6="浮动利率","",INDEX(源!F:F,29*ROW(源!F4)+16))</f>
        <v>0</v>
      </c>
      <c r="V6" t="str">
        <f>IF(R6="浮动利率",LEFT(INDEX(源!F:F,29*ROW(源!F4)+16),12),"")</f>
        <v/>
      </c>
      <c r="W6" t="str">
        <f>IF(R6="浮动利率",RIGHT(LEFT(INDEX(源!F:F,29*ROW(源!F4)+16),12),2)*0.0001,"")</f>
        <v/>
      </c>
      <c r="X6">
        <f>IF(INDEX(源!D:D,29*ROW(源!F4)+12)="期满","期满",INDEX(源!D:D,29*ROW(源!F4)+22))</f>
        <v>0</v>
      </c>
      <c r="Y6" t="s">
        <v>86</v>
      </c>
      <c r="AB6" s="10">
        <f>INDEX(源!B:B,29*ROW(源!B4)+16)</f>
        <v>0</v>
      </c>
      <c r="AC6" s="10">
        <f t="shared" si="2"/>
        <v>0</v>
      </c>
      <c r="AH6" t="s">
        <v>87</v>
      </c>
    </row>
    <row r="7" spans="1:34">
      <c r="A7" t="e">
        <f>VLOOKUP(B7,CES主表内容!A:F,3,FALSE)</f>
        <v>#N/A</v>
      </c>
      <c r="B7">
        <f>INDEX(源!B:B,29*ROW(源!B5)+5)</f>
        <v>0</v>
      </c>
      <c r="D7" t="e">
        <f>VLOOKUP(B7,CES主表内容!A:F,6,FALSE)</f>
        <v>#N/A</v>
      </c>
      <c r="G7" t="s">
        <v>84</v>
      </c>
      <c r="H7">
        <v>100</v>
      </c>
      <c r="I7" t="str">
        <f t="shared" ref="I7:I38" si="3">IF(R7="贴现",H7,"")</f>
        <v/>
      </c>
      <c r="M7" t="str">
        <f>LEFT(IF(ISERROR(VLOOKUP(INDEX(源!F:F,29*ROW(源!F5)+9),常量!$B$1:$B$10,1,FALSE)),"",VLOOKUP(INDEX(源!F:F,29*ROW(源!F5)+9),常量!$B$1:$B$10,1,FALSE)),1)</f>
        <v/>
      </c>
      <c r="N7" t="str">
        <f>LEFT(IF(ISERROR(VLOOKUP(INDEX(源!F:F,29*ROW(源!F5)+9),常量!$A$1:$A$4,1,FALSE)),"",VLOOKUP(INDEX(源!F:F,29*ROW(源!F5)+9),常量!$A$1:$A$4,1,FALSE)),1)</f>
        <v/>
      </c>
      <c r="P7" s="10">
        <f>INDEX(源!B:B,29*ROW(源!B5)+14)</f>
        <v>0</v>
      </c>
      <c r="Q7" s="10">
        <f>INDEX(源!F:F,29*ROW(源!F5)+14)</f>
        <v>0</v>
      </c>
      <c r="R7" s="14">
        <f>IF(IF(IF(INDEX(源!F:F,29*ROW(源!F5)+12)="零息","贴现",INDEX(源!F:F,29*ROW(源!F5)+12))="浮息","浮动利率",IF(INDEX(源!F:F,29*ROW(源!F5)+12)="零息","贴现",INDEX(源!F:F,29*ROW(源!F5)+12)))="固息","固定利率",IF(IF(INDEX(源!F:F,29*ROW(源!F5)+12)="零息","贴现",INDEX(源!F:F,29*ROW(源!F5)+12))="浮息","浮动利率",IF(INDEX(源!F:F,29*ROW(源!F5)+12)="零息","贴现",INDEX(源!F:F,29*ROW(源!F5)+12))))</f>
        <v>0</v>
      </c>
      <c r="S7">
        <f t="shared" si="1"/>
        <v>0</v>
      </c>
      <c r="T7" t="s">
        <v>85</v>
      </c>
      <c r="U7">
        <f>IF(R7="浮动利率","",INDEX(源!F:F,29*ROW(源!F5)+16))</f>
        <v>0</v>
      </c>
      <c r="V7" t="str">
        <f>IF(R7="浮动利率",LEFT(INDEX(源!F:F,29*ROW(源!F5)+16),12),"")</f>
        <v/>
      </c>
      <c r="W7" t="str">
        <f>IF(R7="浮动利率",RIGHT(LEFT(INDEX(源!F:F,29*ROW(源!F5)+16),12),2)*0.0001,"")</f>
        <v/>
      </c>
      <c r="X7">
        <f>IF(INDEX(源!D:D,29*ROW(源!F5)+12)="期满","期满",INDEX(源!D:D,29*ROW(源!F5)+22))</f>
        <v>0</v>
      </c>
      <c r="Y7" t="s">
        <v>86</v>
      </c>
      <c r="AB7" s="10">
        <f>INDEX(源!B:B,29*ROW(源!B5)+16)</f>
        <v>0</v>
      </c>
      <c r="AC7" s="10">
        <f t="shared" si="2"/>
        <v>0</v>
      </c>
      <c r="AH7" t="s">
        <v>87</v>
      </c>
    </row>
    <row r="8" spans="1:34">
      <c r="A8" t="e">
        <f>VLOOKUP(B8,CES主表内容!A:F,3,FALSE)</f>
        <v>#N/A</v>
      </c>
      <c r="B8">
        <f>INDEX(源!B:B,29*ROW(源!B6)+5)</f>
        <v>0</v>
      </c>
      <c r="D8" t="e">
        <f>VLOOKUP(B8,CES主表内容!A:F,6,FALSE)</f>
        <v>#N/A</v>
      </c>
      <c r="G8" t="s">
        <v>84</v>
      </c>
      <c r="H8">
        <v>100</v>
      </c>
      <c r="I8" t="str">
        <f t="shared" si="3"/>
        <v/>
      </c>
      <c r="M8" t="str">
        <f>LEFT(IF(ISERROR(VLOOKUP(INDEX(源!F:F,29*ROW(源!F6)+9),常量!$B$1:$B$10,1,FALSE)),"",VLOOKUP(INDEX(源!F:F,29*ROW(源!F6)+9),常量!$B$1:$B$10,1,FALSE)),1)</f>
        <v/>
      </c>
      <c r="N8" t="str">
        <f>LEFT(IF(ISERROR(VLOOKUP(INDEX(源!F:F,29*ROW(源!F6)+9),常量!$A$1:$A$4,1,FALSE)),"",VLOOKUP(INDEX(源!F:F,29*ROW(源!F6)+9),常量!$A$1:$A$4,1,FALSE)),1)</f>
        <v/>
      </c>
      <c r="P8" s="10">
        <f>INDEX(源!B:B,29*ROW(源!B6)+14)</f>
        <v>0</v>
      </c>
      <c r="Q8" s="10">
        <f>INDEX(源!F:F,29*ROW(源!F6)+14)</f>
        <v>0</v>
      </c>
      <c r="R8" s="14">
        <f>IF(IF(IF(INDEX(源!F:F,29*ROW(源!F6)+12)="零息","贴现",INDEX(源!F:F,29*ROW(源!F6)+12))="浮息","浮动利率",IF(INDEX(源!F:F,29*ROW(源!F6)+12)="零息","贴现",INDEX(源!F:F,29*ROW(源!F6)+12)))="固息","固定利率",IF(IF(INDEX(源!F:F,29*ROW(源!F6)+12)="零息","贴现",INDEX(源!F:F,29*ROW(源!F6)+12))="浮息","浮动利率",IF(INDEX(源!F:F,29*ROW(源!F6)+12)="零息","贴现",INDEX(源!F:F,29*ROW(源!F6)+12))))</f>
        <v>0</v>
      </c>
      <c r="S8">
        <f t="shared" si="1"/>
        <v>0</v>
      </c>
      <c r="T8" t="s">
        <v>85</v>
      </c>
      <c r="U8">
        <f>IF(R8="浮动利率","",INDEX(源!F:F,29*ROW(源!F6)+16))</f>
        <v>0</v>
      </c>
      <c r="V8" t="str">
        <f>IF(R8="浮动利率",LEFT(INDEX(源!F:F,29*ROW(源!F6)+16),12),"")</f>
        <v/>
      </c>
      <c r="W8" t="str">
        <f>IF(R8="浮动利率",RIGHT(LEFT(INDEX(源!F:F,29*ROW(源!F6)+16),12),2)*0.0001,"")</f>
        <v/>
      </c>
      <c r="X8">
        <f>IF(INDEX(源!D:D,29*ROW(源!F6)+12)="期满","期满",INDEX(源!D:D,29*ROW(源!F6)+22))</f>
        <v>0</v>
      </c>
      <c r="Y8" t="s">
        <v>86</v>
      </c>
      <c r="AB8" s="10">
        <f>INDEX(源!B:B,29*ROW(源!B6)+16)</f>
        <v>0</v>
      </c>
      <c r="AC8" s="10">
        <f t="shared" si="2"/>
        <v>0</v>
      </c>
      <c r="AH8" t="s">
        <v>87</v>
      </c>
    </row>
    <row r="9" spans="1:34">
      <c r="A9" t="e">
        <f>VLOOKUP(B9,CES主表内容!A:F,3,FALSE)</f>
        <v>#N/A</v>
      </c>
      <c r="B9">
        <f>INDEX(源!B:B,29*ROW(源!B7)+5)</f>
        <v>0</v>
      </c>
      <c r="D9" t="e">
        <f>VLOOKUP(B9,CES主表内容!A:F,6,FALSE)</f>
        <v>#N/A</v>
      </c>
      <c r="G9" t="s">
        <v>84</v>
      </c>
      <c r="H9">
        <v>100</v>
      </c>
      <c r="I9" t="str">
        <f t="shared" si="3"/>
        <v/>
      </c>
      <c r="M9" t="str">
        <f>LEFT(IF(ISERROR(VLOOKUP(INDEX(源!F:F,29*ROW(源!F7)+9),常量!$B$1:$B$10,1,FALSE)),"",VLOOKUP(INDEX(源!F:F,29*ROW(源!F7)+9),常量!$B$1:$B$10,1,FALSE)),1)</f>
        <v/>
      </c>
      <c r="N9" t="str">
        <f>LEFT(IF(ISERROR(VLOOKUP(INDEX(源!F:F,29*ROW(源!F7)+9),常量!$A$1:$A$4,1,FALSE)),"",VLOOKUP(INDEX(源!F:F,29*ROW(源!F7)+9),常量!$A$1:$A$4,1,FALSE)),1)</f>
        <v/>
      </c>
      <c r="P9" s="10">
        <f>INDEX(源!B:B,29*ROW(源!B7)+14)</f>
        <v>0</v>
      </c>
      <c r="Q9" s="10">
        <f>INDEX(源!F:F,29*ROW(源!F7)+14)</f>
        <v>0</v>
      </c>
      <c r="R9" s="14">
        <f>IF(IF(IF(INDEX(源!F:F,29*ROW(源!F7)+12)="零息","贴现",INDEX(源!F:F,29*ROW(源!F7)+12))="浮息","浮动利率",IF(INDEX(源!F:F,29*ROW(源!F7)+12)="零息","贴现",INDEX(源!F:F,29*ROW(源!F7)+12)))="固息","固定利率",IF(IF(INDEX(源!F:F,29*ROW(源!F7)+12)="零息","贴现",INDEX(源!F:F,29*ROW(源!F7)+12))="浮息","浮动利率",IF(INDEX(源!F:F,29*ROW(源!F7)+12)="零息","贴现",INDEX(源!F:F,29*ROW(源!F7)+12))))</f>
        <v>0</v>
      </c>
      <c r="S9">
        <f t="shared" si="1"/>
        <v>0</v>
      </c>
      <c r="T9" t="s">
        <v>85</v>
      </c>
      <c r="U9">
        <f>IF(R9="浮动利率","",INDEX(源!F:F,29*ROW(源!F7)+16))</f>
        <v>0</v>
      </c>
      <c r="V9" t="str">
        <f>IF(R9="浮动利率",LEFT(INDEX(源!F:F,29*ROW(源!F7)+16),12),"")</f>
        <v/>
      </c>
      <c r="W9" t="str">
        <f>IF(R9="浮动利率",RIGHT(LEFT(INDEX(源!F:F,29*ROW(源!F7)+16),12),2)*0.0001,"")</f>
        <v/>
      </c>
      <c r="X9">
        <f>IF(INDEX(源!D:D,29*ROW(源!F7)+12)="期满","期满",INDEX(源!D:D,29*ROW(源!F7)+22))</f>
        <v>0</v>
      </c>
      <c r="Y9" t="s">
        <v>86</v>
      </c>
      <c r="AB9" s="10">
        <f>INDEX(源!B:B,29*ROW(源!B7)+16)</f>
        <v>0</v>
      </c>
      <c r="AC9" s="10">
        <f t="shared" si="2"/>
        <v>0</v>
      </c>
      <c r="AH9" t="s">
        <v>87</v>
      </c>
    </row>
    <row r="10" spans="1:34">
      <c r="A10" t="e">
        <f>VLOOKUP(B10,CES主表内容!A:F,3,FALSE)</f>
        <v>#N/A</v>
      </c>
      <c r="B10">
        <f>INDEX(源!B:B,29*ROW(源!B8)+5)</f>
        <v>0</v>
      </c>
      <c r="D10" t="e">
        <f>VLOOKUP(B10,CES主表内容!A:F,6,FALSE)</f>
        <v>#N/A</v>
      </c>
      <c r="G10" t="s">
        <v>84</v>
      </c>
      <c r="H10">
        <v>100</v>
      </c>
      <c r="I10" t="str">
        <f t="shared" si="3"/>
        <v/>
      </c>
      <c r="M10" t="str">
        <f>LEFT(IF(ISERROR(VLOOKUP(INDEX(源!F:F,29*ROW(源!F8)+9),常量!$B$1:$B$10,1,FALSE)),"",VLOOKUP(INDEX(源!F:F,29*ROW(源!F8)+9),常量!$B$1:$B$10,1,FALSE)),1)</f>
        <v/>
      </c>
      <c r="N10" t="str">
        <f>LEFT(IF(ISERROR(VLOOKUP(INDEX(源!F:F,29*ROW(源!F8)+9),常量!$A$1:$A$4,1,FALSE)),"",VLOOKUP(INDEX(源!F:F,29*ROW(源!F8)+9),常量!$A$1:$A$4,1,FALSE)),1)</f>
        <v/>
      </c>
      <c r="P10" s="10">
        <f>INDEX(源!B:B,29*ROW(源!B8)+14)</f>
        <v>0</v>
      </c>
      <c r="Q10" s="10">
        <f>INDEX(源!F:F,29*ROW(源!F8)+14)</f>
        <v>0</v>
      </c>
      <c r="R10" s="14">
        <f>IF(IF(IF(INDEX(源!F:F,29*ROW(源!F8)+12)="零息","贴现",INDEX(源!F:F,29*ROW(源!F8)+12))="浮息","浮动利率",IF(INDEX(源!F:F,29*ROW(源!F8)+12)="零息","贴现",INDEX(源!F:F,29*ROW(源!F8)+12)))="固息","固定利率",IF(IF(INDEX(源!F:F,29*ROW(源!F8)+12)="零息","贴现",INDEX(源!F:F,29*ROW(源!F8)+12))="浮息","浮动利率",IF(INDEX(源!F:F,29*ROW(源!F8)+12)="零息","贴现",INDEX(源!F:F,29*ROW(源!F8)+12))))</f>
        <v>0</v>
      </c>
      <c r="S10">
        <f t="shared" si="1"/>
        <v>0</v>
      </c>
      <c r="T10" t="s">
        <v>85</v>
      </c>
      <c r="U10">
        <f>IF(R10="浮动利率","",INDEX(源!F:F,29*ROW(源!F8)+16))</f>
        <v>0</v>
      </c>
      <c r="V10" t="str">
        <f>IF(R10="浮动利率",LEFT(INDEX(源!F:F,29*ROW(源!F8)+16),12),"")</f>
        <v/>
      </c>
      <c r="W10" t="str">
        <f>IF(R10="浮动利率",RIGHT(LEFT(INDEX(源!F:F,29*ROW(源!F8)+16),12),2)*0.0001,"")</f>
        <v/>
      </c>
      <c r="X10">
        <f>IF(INDEX(源!D:D,29*ROW(源!F8)+12)="期满","期满",INDEX(源!D:D,29*ROW(源!F8)+22))</f>
        <v>0</v>
      </c>
      <c r="Y10" t="s">
        <v>86</v>
      </c>
      <c r="AB10" s="10">
        <f>INDEX(源!B:B,29*ROW(源!B8)+16)</f>
        <v>0</v>
      </c>
      <c r="AC10" s="10">
        <f t="shared" si="2"/>
        <v>0</v>
      </c>
      <c r="AH10" t="s">
        <v>87</v>
      </c>
    </row>
    <row r="11" spans="1:34">
      <c r="A11" t="e">
        <f>VLOOKUP(B11,CES主表内容!A:F,3,FALSE)</f>
        <v>#N/A</v>
      </c>
      <c r="B11">
        <f>INDEX(源!B:B,29*ROW(源!B9)+5)</f>
        <v>0</v>
      </c>
      <c r="D11" t="e">
        <f>VLOOKUP(B11,CES主表内容!A:F,6,FALSE)</f>
        <v>#N/A</v>
      </c>
      <c r="G11" t="s">
        <v>84</v>
      </c>
      <c r="H11">
        <v>100</v>
      </c>
      <c r="I11" t="str">
        <f t="shared" si="3"/>
        <v/>
      </c>
      <c r="M11" t="str">
        <f>LEFT(IF(ISERROR(VLOOKUP(INDEX(源!F:F,29*ROW(源!F9)+9),常量!$B$1:$B$10,1,FALSE)),"",VLOOKUP(INDEX(源!F:F,29*ROW(源!F9)+9),常量!$B$1:$B$10,1,FALSE)),1)</f>
        <v/>
      </c>
      <c r="N11" t="str">
        <f>LEFT(IF(ISERROR(VLOOKUP(INDEX(源!F:F,29*ROW(源!F9)+9),常量!$A$1:$A$4,1,FALSE)),"",VLOOKUP(INDEX(源!F:F,29*ROW(源!F9)+9),常量!$A$1:$A$4,1,FALSE)),1)</f>
        <v/>
      </c>
      <c r="P11" s="10">
        <f>INDEX(源!B:B,29*ROW(源!B9)+14)</f>
        <v>0</v>
      </c>
      <c r="Q11" s="10">
        <f>INDEX(源!F:F,29*ROW(源!F9)+14)</f>
        <v>0</v>
      </c>
      <c r="R11" s="14">
        <f>IF(IF(IF(INDEX(源!F:F,29*ROW(源!F9)+12)="零息","贴现",INDEX(源!F:F,29*ROW(源!F9)+12))="浮息","浮动利率",IF(INDEX(源!F:F,29*ROW(源!F9)+12)="零息","贴现",INDEX(源!F:F,29*ROW(源!F9)+12)))="固息","固定利率",IF(IF(INDEX(源!F:F,29*ROW(源!F9)+12)="零息","贴现",INDEX(源!F:F,29*ROW(源!F9)+12))="浮息","浮动利率",IF(INDEX(源!F:F,29*ROW(源!F9)+12)="零息","贴现",INDEX(源!F:F,29*ROW(源!F9)+12))))</f>
        <v>0</v>
      </c>
      <c r="S11">
        <f t="shared" si="1"/>
        <v>0</v>
      </c>
      <c r="T11" t="s">
        <v>85</v>
      </c>
      <c r="U11">
        <f>IF(R11="浮动利率","",INDEX(源!F:F,29*ROW(源!F9)+16))</f>
        <v>0</v>
      </c>
      <c r="V11" t="str">
        <f>IF(R11="浮动利率",LEFT(INDEX(源!F:F,29*ROW(源!F9)+16),12),"")</f>
        <v/>
      </c>
      <c r="W11" t="str">
        <f>IF(R11="浮动利率",RIGHT(LEFT(INDEX(源!F:F,29*ROW(源!F9)+16),12),2)*0.0001,"")</f>
        <v/>
      </c>
      <c r="X11">
        <f>IF(INDEX(源!D:D,29*ROW(源!F9)+12)="期满","期满",INDEX(源!D:D,29*ROW(源!F9)+22))</f>
        <v>0</v>
      </c>
      <c r="Y11" t="s">
        <v>86</v>
      </c>
      <c r="AB11" s="10">
        <f>INDEX(源!B:B,29*ROW(源!B9)+16)</f>
        <v>0</v>
      </c>
      <c r="AC11" s="10">
        <f t="shared" si="2"/>
        <v>0</v>
      </c>
      <c r="AH11" t="s">
        <v>87</v>
      </c>
    </row>
    <row r="12" spans="1:34">
      <c r="A12" t="e">
        <f>VLOOKUP(B12,CES主表内容!A:F,3,FALSE)</f>
        <v>#N/A</v>
      </c>
      <c r="B12">
        <f>INDEX(源!B:B,29*ROW(源!B10)+5)</f>
        <v>0</v>
      </c>
      <c r="D12" t="e">
        <f>VLOOKUP(B12,CES主表内容!A:F,6,FALSE)</f>
        <v>#N/A</v>
      </c>
      <c r="G12" t="s">
        <v>84</v>
      </c>
      <c r="H12">
        <v>100</v>
      </c>
      <c r="I12" t="str">
        <f t="shared" si="3"/>
        <v/>
      </c>
      <c r="M12" t="str">
        <f>LEFT(IF(ISERROR(VLOOKUP(INDEX(源!F:F,29*ROW(源!F10)+9),常量!$B$1:$B$10,1,FALSE)),"",VLOOKUP(INDEX(源!F:F,29*ROW(源!F10)+9),常量!$B$1:$B$10,1,FALSE)),1)</f>
        <v/>
      </c>
      <c r="N12" t="str">
        <f>LEFT(IF(ISERROR(VLOOKUP(INDEX(源!F:F,29*ROW(源!F10)+9),常量!$A$1:$A$4,1,FALSE)),"",VLOOKUP(INDEX(源!F:F,29*ROW(源!F10)+9),常量!$A$1:$A$4,1,FALSE)),1)</f>
        <v/>
      </c>
      <c r="P12" s="10">
        <f>INDEX(源!B:B,29*ROW(源!B10)+14)</f>
        <v>0</v>
      </c>
      <c r="Q12" s="10">
        <f>INDEX(源!F:F,29*ROW(源!F10)+14)</f>
        <v>0</v>
      </c>
      <c r="R12" s="14">
        <f>IF(IF(IF(INDEX(源!F:F,29*ROW(源!F10)+12)="零息","贴现",INDEX(源!F:F,29*ROW(源!F10)+12))="浮息","浮动利率",IF(INDEX(源!F:F,29*ROW(源!F10)+12)="零息","贴现",INDEX(源!F:F,29*ROW(源!F10)+12)))="固息","固定利率",IF(IF(INDEX(源!F:F,29*ROW(源!F10)+12)="零息","贴现",INDEX(源!F:F,29*ROW(源!F10)+12))="浮息","浮动利率",IF(INDEX(源!F:F,29*ROW(源!F10)+12)="零息","贴现",INDEX(源!F:F,29*ROW(源!F10)+12))))</f>
        <v>0</v>
      </c>
      <c r="S12">
        <f t="shared" si="1"/>
        <v>0</v>
      </c>
      <c r="T12" t="s">
        <v>85</v>
      </c>
      <c r="U12">
        <f>IF(R12="浮动利率","",INDEX(源!F:F,29*ROW(源!F10)+16))</f>
        <v>0</v>
      </c>
      <c r="V12" t="str">
        <f>IF(R12="浮动利率",LEFT(INDEX(源!F:F,29*ROW(源!F10)+16),12),"")</f>
        <v/>
      </c>
      <c r="W12" t="str">
        <f>IF(R12="浮动利率",RIGHT(LEFT(INDEX(源!F:F,29*ROW(源!F10)+16),12),2)*0.0001,"")</f>
        <v/>
      </c>
      <c r="X12">
        <f>IF(INDEX(源!D:D,29*ROW(源!F10)+12)="期满","期满",INDEX(源!D:D,29*ROW(源!F10)+22))</f>
        <v>0</v>
      </c>
      <c r="Y12" t="s">
        <v>86</v>
      </c>
      <c r="AB12" s="10">
        <f>INDEX(源!B:B,29*ROW(源!B10)+16)</f>
        <v>0</v>
      </c>
      <c r="AC12" s="10">
        <f t="shared" si="2"/>
        <v>0</v>
      </c>
      <c r="AH12" t="s">
        <v>87</v>
      </c>
    </row>
    <row r="13" spans="1:34">
      <c r="A13" t="e">
        <f>VLOOKUP(B13,CES主表内容!A:F,3,FALSE)</f>
        <v>#N/A</v>
      </c>
      <c r="B13">
        <f>INDEX(源!B:B,29*ROW(源!B11)+5)</f>
        <v>0</v>
      </c>
      <c r="D13" t="e">
        <f>VLOOKUP(B13,CES主表内容!A:F,6,FALSE)</f>
        <v>#N/A</v>
      </c>
      <c r="G13" t="s">
        <v>84</v>
      </c>
      <c r="H13">
        <v>100</v>
      </c>
      <c r="I13" t="str">
        <f t="shared" si="3"/>
        <v/>
      </c>
      <c r="M13" t="str">
        <f>LEFT(IF(ISERROR(VLOOKUP(INDEX(源!F:F,29*ROW(源!F11)+9),常量!$B$1:$B$10,1,FALSE)),"",VLOOKUP(INDEX(源!F:F,29*ROW(源!F11)+9),常量!$B$1:$B$10,1,FALSE)),1)</f>
        <v/>
      </c>
      <c r="N13" t="str">
        <f>LEFT(IF(ISERROR(VLOOKUP(INDEX(源!F:F,29*ROW(源!F11)+9),常量!$A$1:$A$4,1,FALSE)),"",VLOOKUP(INDEX(源!F:F,29*ROW(源!F11)+9),常量!$A$1:$A$4,1,FALSE)),1)</f>
        <v/>
      </c>
      <c r="P13" s="10">
        <f>INDEX(源!B:B,29*ROW(源!B11)+14)</f>
        <v>0</v>
      </c>
      <c r="Q13" s="10">
        <f>INDEX(源!F:F,29*ROW(源!F11)+14)</f>
        <v>0</v>
      </c>
      <c r="R13" s="14">
        <f>IF(IF(IF(INDEX(源!F:F,29*ROW(源!F11)+12)="零息","贴现",INDEX(源!F:F,29*ROW(源!F11)+12))="浮息","浮动利率",IF(INDEX(源!F:F,29*ROW(源!F11)+12)="零息","贴现",INDEX(源!F:F,29*ROW(源!F11)+12)))="固息","固定利率",IF(IF(INDEX(源!F:F,29*ROW(源!F11)+12)="零息","贴现",INDEX(源!F:F,29*ROW(源!F11)+12))="浮息","浮动利率",IF(INDEX(源!F:F,29*ROW(源!F11)+12)="零息","贴现",INDEX(源!F:F,29*ROW(源!F11)+12))))</f>
        <v>0</v>
      </c>
      <c r="S13">
        <f t="shared" si="1"/>
        <v>0</v>
      </c>
      <c r="T13" t="s">
        <v>85</v>
      </c>
      <c r="U13">
        <f>IF(R13="浮动利率","",INDEX(源!F:F,29*ROW(源!F11)+16))</f>
        <v>0</v>
      </c>
      <c r="V13" t="str">
        <f>IF(R13="浮动利率",LEFT(INDEX(源!F:F,29*ROW(源!F11)+16),12),"")</f>
        <v/>
      </c>
      <c r="W13" t="str">
        <f>IF(R13="浮动利率",RIGHT(LEFT(INDEX(源!F:F,29*ROW(源!F11)+16),12),2)*0.0001,"")</f>
        <v/>
      </c>
      <c r="X13">
        <f>IF(INDEX(源!D:D,29*ROW(源!F11)+12)="期满","期满",INDEX(源!D:D,29*ROW(源!F11)+22))</f>
        <v>0</v>
      </c>
      <c r="Y13" t="s">
        <v>86</v>
      </c>
      <c r="AB13" s="10">
        <f>INDEX(源!B:B,29*ROW(源!B11)+16)</f>
        <v>0</v>
      </c>
      <c r="AC13" s="10">
        <f t="shared" si="2"/>
        <v>0</v>
      </c>
      <c r="AH13" t="s">
        <v>87</v>
      </c>
    </row>
    <row r="14" spans="1:34">
      <c r="A14" t="e">
        <f>VLOOKUP(B14,CES主表内容!A:F,3,FALSE)</f>
        <v>#N/A</v>
      </c>
      <c r="B14">
        <f>INDEX(源!B:B,29*ROW(源!B12)+5)</f>
        <v>0</v>
      </c>
      <c r="D14" t="e">
        <f>VLOOKUP(B14,CES主表内容!A:F,6,FALSE)</f>
        <v>#N/A</v>
      </c>
      <c r="G14" t="s">
        <v>84</v>
      </c>
      <c r="H14">
        <v>100</v>
      </c>
      <c r="I14" t="str">
        <f t="shared" si="3"/>
        <v/>
      </c>
      <c r="M14" t="str">
        <f>LEFT(IF(ISERROR(VLOOKUP(INDEX(源!F:F,29*ROW(源!F12)+9),常量!$B$1:$B$10,1,FALSE)),"",VLOOKUP(INDEX(源!F:F,29*ROW(源!F12)+9),常量!$B$1:$B$10,1,FALSE)),1)</f>
        <v/>
      </c>
      <c r="N14" t="str">
        <f>LEFT(IF(ISERROR(VLOOKUP(INDEX(源!F:F,29*ROW(源!F12)+9),常量!$A$1:$A$4,1,FALSE)),"",VLOOKUP(INDEX(源!F:F,29*ROW(源!F12)+9),常量!$A$1:$A$4,1,FALSE)),1)</f>
        <v/>
      </c>
      <c r="P14" s="10">
        <f>INDEX(源!B:B,29*ROW(源!B12)+14)</f>
        <v>0</v>
      </c>
      <c r="Q14" s="10">
        <f>INDEX(源!F:F,29*ROW(源!F12)+14)</f>
        <v>0</v>
      </c>
      <c r="R14" s="14">
        <f>IF(IF(IF(INDEX(源!F:F,29*ROW(源!F12)+12)="零息","贴现",INDEX(源!F:F,29*ROW(源!F12)+12))="浮息","浮动利率",IF(INDEX(源!F:F,29*ROW(源!F12)+12)="零息","贴现",INDEX(源!F:F,29*ROW(源!F12)+12)))="固息","固定利率",IF(IF(INDEX(源!F:F,29*ROW(源!F12)+12)="零息","贴现",INDEX(源!F:F,29*ROW(源!F12)+12))="浮息","浮动利率",IF(INDEX(源!F:F,29*ROW(源!F12)+12)="零息","贴现",INDEX(源!F:F,29*ROW(源!F12)+12))))</f>
        <v>0</v>
      </c>
      <c r="S14">
        <f t="shared" si="1"/>
        <v>0</v>
      </c>
      <c r="T14" t="s">
        <v>85</v>
      </c>
      <c r="U14">
        <f>IF(R14="浮动利率","",INDEX(源!F:F,29*ROW(源!F12)+16))</f>
        <v>0</v>
      </c>
      <c r="V14" t="str">
        <f>IF(R14="浮动利率",LEFT(INDEX(源!F:F,29*ROW(源!F12)+16),12),"")</f>
        <v/>
      </c>
      <c r="W14" t="str">
        <f>IF(R14="浮动利率",RIGHT(LEFT(INDEX(源!F:F,29*ROW(源!F12)+16),12),2)*0.0001,"")</f>
        <v/>
      </c>
      <c r="X14">
        <f>IF(INDEX(源!D:D,29*ROW(源!F12)+12)="期满","期满",INDEX(源!D:D,29*ROW(源!F12)+22))</f>
        <v>0</v>
      </c>
      <c r="Y14" t="s">
        <v>86</v>
      </c>
      <c r="AB14" s="10">
        <f>INDEX(源!B:B,29*ROW(源!B12)+16)</f>
        <v>0</v>
      </c>
      <c r="AC14" s="10">
        <f t="shared" si="2"/>
        <v>0</v>
      </c>
      <c r="AH14" t="s">
        <v>87</v>
      </c>
    </row>
    <row r="15" spans="1:34">
      <c r="A15" t="e">
        <f>VLOOKUP(B15,CES主表内容!A:F,3,FALSE)</f>
        <v>#N/A</v>
      </c>
      <c r="B15">
        <f>INDEX(源!B:B,29*ROW(源!B13)+5)</f>
        <v>0</v>
      </c>
      <c r="D15" t="e">
        <f>VLOOKUP(B15,CES主表内容!A:F,6,FALSE)</f>
        <v>#N/A</v>
      </c>
      <c r="G15" t="s">
        <v>84</v>
      </c>
      <c r="H15">
        <v>100</v>
      </c>
      <c r="I15" t="str">
        <f t="shared" si="3"/>
        <v/>
      </c>
      <c r="M15" t="str">
        <f>LEFT(IF(ISERROR(VLOOKUP(INDEX(源!F:F,29*ROW(源!F13)+9),常量!$B$1:$B$10,1,FALSE)),"",VLOOKUP(INDEX(源!F:F,29*ROW(源!F13)+9),常量!$B$1:$B$10,1,FALSE)),1)</f>
        <v/>
      </c>
      <c r="N15" t="str">
        <f>LEFT(IF(ISERROR(VLOOKUP(INDEX(源!F:F,29*ROW(源!F13)+9),常量!$A$1:$A$4,1,FALSE)),"",VLOOKUP(INDEX(源!F:F,29*ROW(源!F13)+9),常量!$A$1:$A$4,1,FALSE)),1)</f>
        <v/>
      </c>
      <c r="P15" s="10">
        <f>INDEX(源!B:B,29*ROW(源!B13)+14)</f>
        <v>0</v>
      </c>
      <c r="Q15" s="10">
        <f>INDEX(源!F:F,29*ROW(源!F13)+14)</f>
        <v>0</v>
      </c>
      <c r="R15" s="14">
        <f>IF(IF(IF(INDEX(源!F:F,29*ROW(源!F13)+12)="零息","贴现",INDEX(源!F:F,29*ROW(源!F13)+12))="浮息","浮动利率",IF(INDEX(源!F:F,29*ROW(源!F13)+12)="零息","贴现",INDEX(源!F:F,29*ROW(源!F13)+12)))="固息","固定利率",IF(IF(INDEX(源!F:F,29*ROW(源!F13)+12)="零息","贴现",INDEX(源!F:F,29*ROW(源!F13)+12))="浮息","浮动利率",IF(INDEX(源!F:F,29*ROW(源!F13)+12)="零息","贴现",INDEX(源!F:F,29*ROW(源!F13)+12))))</f>
        <v>0</v>
      </c>
      <c r="S15">
        <f t="shared" si="1"/>
        <v>0</v>
      </c>
      <c r="T15" t="s">
        <v>85</v>
      </c>
      <c r="U15">
        <f>IF(R15="浮动利率","",INDEX(源!F:F,29*ROW(源!F13)+16))</f>
        <v>0</v>
      </c>
      <c r="V15" t="str">
        <f>IF(R15="浮动利率",LEFT(INDEX(源!F:F,29*ROW(源!F13)+16),12),"")</f>
        <v/>
      </c>
      <c r="W15" t="str">
        <f>IF(R15="浮动利率",RIGHT(LEFT(INDEX(源!F:F,29*ROW(源!F13)+16),12),2)*0.0001,"")</f>
        <v/>
      </c>
      <c r="X15">
        <f>IF(INDEX(源!D:D,29*ROW(源!F13)+12)="期满","期满",INDEX(源!D:D,29*ROW(源!F13)+22))</f>
        <v>0</v>
      </c>
      <c r="Y15" t="s">
        <v>86</v>
      </c>
      <c r="AB15" s="10">
        <f>INDEX(源!B:B,29*ROW(源!B13)+16)</f>
        <v>0</v>
      </c>
      <c r="AC15" s="10">
        <f t="shared" si="2"/>
        <v>0</v>
      </c>
      <c r="AH15" t="s">
        <v>87</v>
      </c>
    </row>
    <row r="16" spans="1:34">
      <c r="A16" t="e">
        <f>VLOOKUP(B16,CES主表内容!A:F,3,FALSE)</f>
        <v>#N/A</v>
      </c>
      <c r="B16">
        <f>INDEX(源!B:B,29*ROW(源!B14)+5)</f>
        <v>0</v>
      </c>
      <c r="D16" t="e">
        <f>VLOOKUP(B16,CES主表内容!A:F,6,FALSE)</f>
        <v>#N/A</v>
      </c>
      <c r="G16" t="s">
        <v>84</v>
      </c>
      <c r="H16">
        <v>100</v>
      </c>
      <c r="I16" t="str">
        <f t="shared" si="3"/>
        <v/>
      </c>
      <c r="M16" t="str">
        <f>LEFT(IF(ISERROR(VLOOKUP(INDEX(源!F:F,29*ROW(源!F14)+9),常量!$B$1:$B$10,1,FALSE)),"",VLOOKUP(INDEX(源!F:F,29*ROW(源!F14)+9),常量!$B$1:$B$10,1,FALSE)),1)</f>
        <v/>
      </c>
      <c r="N16" t="str">
        <f>LEFT(IF(ISERROR(VLOOKUP(INDEX(源!F:F,29*ROW(源!F14)+9),常量!$A$1:$A$4,1,FALSE)),"",VLOOKUP(INDEX(源!F:F,29*ROW(源!F14)+9),常量!$A$1:$A$4,1,FALSE)),1)</f>
        <v/>
      </c>
      <c r="P16" s="10">
        <f>INDEX(源!B:B,29*ROW(源!B14)+14)</f>
        <v>0</v>
      </c>
      <c r="Q16" s="10">
        <f>INDEX(源!F:F,29*ROW(源!F14)+14)</f>
        <v>0</v>
      </c>
      <c r="R16" s="14">
        <f>IF(IF(IF(INDEX(源!F:F,29*ROW(源!F14)+12)="零息","贴现",INDEX(源!F:F,29*ROW(源!F14)+12))="浮息","浮动利率",IF(INDEX(源!F:F,29*ROW(源!F14)+12)="零息","贴现",INDEX(源!F:F,29*ROW(源!F14)+12)))="固息","固定利率",IF(IF(INDEX(源!F:F,29*ROW(源!F14)+12)="零息","贴现",INDEX(源!F:F,29*ROW(源!F14)+12))="浮息","浮动利率",IF(INDEX(源!F:F,29*ROW(源!F14)+12)="零息","贴现",INDEX(源!F:F,29*ROW(源!F14)+12))))</f>
        <v>0</v>
      </c>
      <c r="S16">
        <f t="shared" si="1"/>
        <v>0</v>
      </c>
      <c r="T16" t="s">
        <v>85</v>
      </c>
      <c r="U16">
        <f>IF(R16="浮动利率","",INDEX(源!F:F,29*ROW(源!F14)+16))</f>
        <v>0</v>
      </c>
      <c r="V16" t="str">
        <f>IF(R16="浮动利率",LEFT(INDEX(源!F:F,29*ROW(源!F14)+16),12),"")</f>
        <v/>
      </c>
      <c r="W16" t="str">
        <f>IF(R16="浮动利率",RIGHT(LEFT(INDEX(源!F:F,29*ROW(源!F14)+16),12),2)*0.0001,"")</f>
        <v/>
      </c>
      <c r="X16">
        <f>IF(INDEX(源!D:D,29*ROW(源!F14)+12)="期满","期满",INDEX(源!D:D,29*ROW(源!F14)+22))</f>
        <v>0</v>
      </c>
      <c r="Y16" t="s">
        <v>86</v>
      </c>
      <c r="AB16" s="10">
        <f>INDEX(源!B:B,29*ROW(源!B14)+16)</f>
        <v>0</v>
      </c>
      <c r="AC16" s="10">
        <f t="shared" si="2"/>
        <v>0</v>
      </c>
      <c r="AH16" t="s">
        <v>87</v>
      </c>
    </row>
    <row r="17" spans="1:34">
      <c r="A17" t="e">
        <f>VLOOKUP(B17,CES主表内容!A:F,3,FALSE)</f>
        <v>#N/A</v>
      </c>
      <c r="B17">
        <f>INDEX(源!B:B,29*ROW(源!B15)+5)</f>
        <v>0</v>
      </c>
      <c r="D17" t="e">
        <f>VLOOKUP(B17,CES主表内容!A:F,6,FALSE)</f>
        <v>#N/A</v>
      </c>
      <c r="G17" t="s">
        <v>84</v>
      </c>
      <c r="H17">
        <v>100</v>
      </c>
      <c r="I17" t="str">
        <f t="shared" si="3"/>
        <v/>
      </c>
      <c r="M17" t="str">
        <f>LEFT(IF(ISERROR(VLOOKUP(INDEX(源!F:F,29*ROW(源!F15)+9),常量!$B$1:$B$10,1,FALSE)),"",VLOOKUP(INDEX(源!F:F,29*ROW(源!F15)+9),常量!$B$1:$B$10,1,FALSE)),1)</f>
        <v/>
      </c>
      <c r="N17" t="str">
        <f>LEFT(IF(ISERROR(VLOOKUP(INDEX(源!F:F,29*ROW(源!F15)+9),常量!$A$1:$A$4,1,FALSE)),"",VLOOKUP(INDEX(源!F:F,29*ROW(源!F15)+9),常量!$A$1:$A$4,1,FALSE)),1)</f>
        <v/>
      </c>
      <c r="P17" s="10">
        <f>INDEX(源!B:B,29*ROW(源!B15)+14)</f>
        <v>0</v>
      </c>
      <c r="Q17" s="10">
        <f>INDEX(源!F:F,29*ROW(源!F15)+14)</f>
        <v>0</v>
      </c>
      <c r="R17" s="14">
        <f>IF(IF(IF(INDEX(源!F:F,29*ROW(源!F15)+12)="零息","贴现",INDEX(源!F:F,29*ROW(源!F15)+12))="浮息","浮动利率",IF(INDEX(源!F:F,29*ROW(源!F15)+12)="零息","贴现",INDEX(源!F:F,29*ROW(源!F15)+12)))="固息","固定利率",IF(IF(INDEX(源!F:F,29*ROW(源!F15)+12)="零息","贴现",INDEX(源!F:F,29*ROW(源!F15)+12))="浮息","浮动利率",IF(INDEX(源!F:F,29*ROW(源!F15)+12)="零息","贴现",INDEX(源!F:F,29*ROW(源!F15)+12))))</f>
        <v>0</v>
      </c>
      <c r="S17">
        <f t="shared" si="1"/>
        <v>0</v>
      </c>
      <c r="T17" t="s">
        <v>85</v>
      </c>
      <c r="U17">
        <f>IF(R17="浮动利率","",INDEX(源!F:F,29*ROW(源!F15)+16))</f>
        <v>0</v>
      </c>
      <c r="V17" t="str">
        <f>IF(R17="浮动利率",LEFT(INDEX(源!F:F,29*ROW(源!F15)+16),12),"")</f>
        <v/>
      </c>
      <c r="W17" t="str">
        <f>IF(R17="浮动利率",RIGHT(LEFT(INDEX(源!F:F,29*ROW(源!F15)+16),12),2)*0.0001,"")</f>
        <v/>
      </c>
      <c r="X17">
        <f>IF(INDEX(源!D:D,29*ROW(源!F15)+12)="期满","期满",INDEX(源!D:D,29*ROW(源!F15)+22))</f>
        <v>0</v>
      </c>
      <c r="Y17" t="s">
        <v>86</v>
      </c>
      <c r="AB17" s="10">
        <f>INDEX(源!B:B,29*ROW(源!B15)+16)</f>
        <v>0</v>
      </c>
      <c r="AC17" s="10">
        <f t="shared" si="2"/>
        <v>0</v>
      </c>
      <c r="AH17" t="s">
        <v>87</v>
      </c>
    </row>
    <row r="18" spans="1:34">
      <c r="A18" t="e">
        <f>VLOOKUP(B18,CES主表内容!A:F,3,FALSE)</f>
        <v>#N/A</v>
      </c>
      <c r="B18">
        <f>INDEX(源!B:B,29*ROW(源!B16)+5)</f>
        <v>0</v>
      </c>
      <c r="D18" t="e">
        <f>VLOOKUP(B18,CES主表内容!A:F,6,FALSE)</f>
        <v>#N/A</v>
      </c>
      <c r="G18" t="s">
        <v>84</v>
      </c>
      <c r="H18">
        <v>100</v>
      </c>
      <c r="I18" t="str">
        <f t="shared" si="3"/>
        <v/>
      </c>
      <c r="M18" t="str">
        <f>LEFT(IF(ISERROR(VLOOKUP(INDEX(源!F:F,29*ROW(源!F16)+9),常量!$B$1:$B$10,1,FALSE)),"",VLOOKUP(INDEX(源!F:F,29*ROW(源!F16)+9),常量!$B$1:$B$10,1,FALSE)),1)</f>
        <v/>
      </c>
      <c r="N18" t="str">
        <f>LEFT(IF(ISERROR(VLOOKUP(INDEX(源!F:F,29*ROW(源!F16)+9),常量!$A$1:$A$4,1,FALSE)),"",VLOOKUP(INDEX(源!F:F,29*ROW(源!F16)+9),常量!$A$1:$A$4,1,FALSE)),1)</f>
        <v/>
      </c>
      <c r="P18" s="10">
        <f>INDEX(源!B:B,29*ROW(源!B16)+14)</f>
        <v>0</v>
      </c>
      <c r="Q18" s="10">
        <f>INDEX(源!F:F,29*ROW(源!F16)+14)</f>
        <v>0</v>
      </c>
      <c r="R18" s="14">
        <f>IF(IF(IF(INDEX(源!F:F,29*ROW(源!F16)+12)="零息","贴现",INDEX(源!F:F,29*ROW(源!F16)+12))="浮息","浮动利率",IF(INDEX(源!F:F,29*ROW(源!F16)+12)="零息","贴现",INDEX(源!F:F,29*ROW(源!F16)+12)))="固息","固定利率",IF(IF(INDEX(源!F:F,29*ROW(源!F16)+12)="零息","贴现",INDEX(源!F:F,29*ROW(源!F16)+12))="浮息","浮动利率",IF(INDEX(源!F:F,29*ROW(源!F16)+12)="零息","贴现",INDEX(源!F:F,29*ROW(源!F16)+12))))</f>
        <v>0</v>
      </c>
      <c r="S18">
        <f t="shared" si="1"/>
        <v>0</v>
      </c>
      <c r="T18" t="s">
        <v>85</v>
      </c>
      <c r="U18">
        <f>IF(R18="浮动利率","",INDEX(源!F:F,29*ROW(源!F16)+16))</f>
        <v>0</v>
      </c>
      <c r="V18" t="str">
        <f>IF(R18="浮动利率",LEFT(INDEX(源!F:F,29*ROW(源!F16)+16),12),"")</f>
        <v/>
      </c>
      <c r="W18" t="str">
        <f>IF(R18="浮动利率",RIGHT(LEFT(INDEX(源!F:F,29*ROW(源!F16)+16),12),2)*0.0001,"")</f>
        <v/>
      </c>
      <c r="X18">
        <f>IF(INDEX(源!D:D,29*ROW(源!F16)+12)="期满","期满",INDEX(源!D:D,29*ROW(源!F16)+22))</f>
        <v>0</v>
      </c>
      <c r="Y18" t="s">
        <v>86</v>
      </c>
      <c r="AB18" s="10">
        <f>INDEX(源!B:B,29*ROW(源!B16)+16)</f>
        <v>0</v>
      </c>
      <c r="AC18" s="10">
        <f t="shared" si="2"/>
        <v>0</v>
      </c>
      <c r="AH18" t="s">
        <v>87</v>
      </c>
    </row>
    <row r="19" spans="1:34">
      <c r="A19" t="e">
        <f>VLOOKUP(B19,CES主表内容!A:F,3,FALSE)</f>
        <v>#N/A</v>
      </c>
      <c r="B19">
        <f>INDEX(源!B:B,29*ROW(源!B17)+5)</f>
        <v>0</v>
      </c>
      <c r="D19" t="e">
        <f>VLOOKUP(B19,CES主表内容!A:F,6,FALSE)</f>
        <v>#N/A</v>
      </c>
      <c r="G19" t="s">
        <v>84</v>
      </c>
      <c r="H19">
        <v>100</v>
      </c>
      <c r="I19" t="str">
        <f t="shared" si="3"/>
        <v/>
      </c>
      <c r="M19" t="str">
        <f>LEFT(IF(ISERROR(VLOOKUP(INDEX(源!F:F,29*ROW(源!F17)+9),常量!$B$1:$B$10,1,FALSE)),"",VLOOKUP(INDEX(源!F:F,29*ROW(源!F17)+9),常量!$B$1:$B$10,1,FALSE)),1)</f>
        <v/>
      </c>
      <c r="N19" t="str">
        <f>LEFT(IF(ISERROR(VLOOKUP(INDEX(源!F:F,29*ROW(源!F17)+9),常量!$A$1:$A$4,1,FALSE)),"",VLOOKUP(INDEX(源!F:F,29*ROW(源!F17)+9),常量!$A$1:$A$4,1,FALSE)),1)</f>
        <v/>
      </c>
      <c r="P19" s="10">
        <f>INDEX(源!B:B,29*ROW(源!B17)+14)</f>
        <v>0</v>
      </c>
      <c r="Q19" s="10">
        <f>INDEX(源!F:F,29*ROW(源!F17)+14)</f>
        <v>0</v>
      </c>
      <c r="R19" s="14">
        <f>IF(IF(IF(INDEX(源!F:F,29*ROW(源!F17)+12)="零息","贴现",INDEX(源!F:F,29*ROW(源!F17)+12))="浮息","浮动利率",IF(INDEX(源!F:F,29*ROW(源!F17)+12)="零息","贴现",INDEX(源!F:F,29*ROW(源!F17)+12)))="固息","固定利率",IF(IF(INDEX(源!F:F,29*ROW(源!F17)+12)="零息","贴现",INDEX(源!F:F,29*ROW(源!F17)+12))="浮息","浮动利率",IF(INDEX(源!F:F,29*ROW(源!F17)+12)="零息","贴现",INDEX(源!F:F,29*ROW(源!F17)+12))))</f>
        <v>0</v>
      </c>
      <c r="S19">
        <f t="shared" si="1"/>
        <v>0</v>
      </c>
      <c r="T19" t="s">
        <v>85</v>
      </c>
      <c r="U19">
        <f>IF(R19="浮动利率","",INDEX(源!F:F,29*ROW(源!F17)+16))</f>
        <v>0</v>
      </c>
      <c r="V19" t="str">
        <f>IF(R19="浮动利率",LEFT(INDEX(源!F:F,29*ROW(源!F17)+16),12),"")</f>
        <v/>
      </c>
      <c r="W19" t="str">
        <f>IF(R19="浮动利率",RIGHT(LEFT(INDEX(源!F:F,29*ROW(源!F17)+16),12),2)*0.0001,"")</f>
        <v/>
      </c>
      <c r="X19">
        <f>IF(INDEX(源!D:D,29*ROW(源!F17)+12)="期满","期满",INDEX(源!D:D,29*ROW(源!F17)+22))</f>
        <v>0</v>
      </c>
      <c r="Y19" t="s">
        <v>86</v>
      </c>
      <c r="AB19" s="10">
        <f>INDEX(源!B:B,29*ROW(源!B17)+16)</f>
        <v>0</v>
      </c>
      <c r="AC19" s="10">
        <f t="shared" si="2"/>
        <v>0</v>
      </c>
      <c r="AH19" t="s">
        <v>87</v>
      </c>
    </row>
    <row r="20" spans="1:34">
      <c r="A20" t="e">
        <f>VLOOKUP(B20,CES主表内容!A:F,3,FALSE)</f>
        <v>#N/A</v>
      </c>
      <c r="B20">
        <f>INDEX(源!B:B,29*ROW(源!B18)+5)</f>
        <v>0</v>
      </c>
      <c r="D20" t="e">
        <f>VLOOKUP(B20,CES主表内容!A:F,6,FALSE)</f>
        <v>#N/A</v>
      </c>
      <c r="G20" t="s">
        <v>84</v>
      </c>
      <c r="H20">
        <v>100</v>
      </c>
      <c r="I20" t="str">
        <f t="shared" si="3"/>
        <v/>
      </c>
      <c r="M20" t="str">
        <f>LEFT(IF(ISERROR(VLOOKUP(INDEX(源!F:F,29*ROW(源!F18)+9),常量!$B$1:$B$10,1,FALSE)),"",VLOOKUP(INDEX(源!F:F,29*ROW(源!F18)+9),常量!$B$1:$B$10,1,FALSE)),1)</f>
        <v/>
      </c>
      <c r="N20" t="str">
        <f>LEFT(IF(ISERROR(VLOOKUP(INDEX(源!F:F,29*ROW(源!F18)+9),常量!$A$1:$A$4,1,FALSE)),"",VLOOKUP(INDEX(源!F:F,29*ROW(源!F18)+9),常量!$A$1:$A$4,1,FALSE)),1)</f>
        <v/>
      </c>
      <c r="P20" s="10">
        <f>INDEX(源!B:B,29*ROW(源!B18)+14)</f>
        <v>0</v>
      </c>
      <c r="Q20" s="10">
        <f>INDEX(源!F:F,29*ROW(源!F18)+14)</f>
        <v>0</v>
      </c>
      <c r="R20" s="14">
        <f>IF(IF(IF(INDEX(源!F:F,29*ROW(源!F18)+12)="零息","贴现",INDEX(源!F:F,29*ROW(源!F18)+12))="浮息","浮动利率",IF(INDEX(源!F:F,29*ROW(源!F18)+12)="零息","贴现",INDEX(源!F:F,29*ROW(源!F18)+12)))="固息","固定利率",IF(IF(INDEX(源!F:F,29*ROW(源!F18)+12)="零息","贴现",INDEX(源!F:F,29*ROW(源!F18)+12))="浮息","浮动利率",IF(INDEX(源!F:F,29*ROW(源!F18)+12)="零息","贴现",INDEX(源!F:F,29*ROW(源!F18)+12))))</f>
        <v>0</v>
      </c>
      <c r="S20">
        <f t="shared" si="1"/>
        <v>0</v>
      </c>
      <c r="T20" t="s">
        <v>85</v>
      </c>
      <c r="U20">
        <f>IF(R20="浮动利率","",INDEX(源!F:F,29*ROW(源!F18)+16))</f>
        <v>0</v>
      </c>
      <c r="V20" t="str">
        <f>IF(R20="浮动利率",LEFT(INDEX(源!F:F,29*ROW(源!F18)+16),12),"")</f>
        <v/>
      </c>
      <c r="W20" t="str">
        <f>IF(R20="浮动利率",RIGHT(LEFT(INDEX(源!F:F,29*ROW(源!F18)+16),12),2)*0.0001,"")</f>
        <v/>
      </c>
      <c r="X20">
        <f>IF(INDEX(源!D:D,29*ROW(源!F18)+12)="期满","期满",INDEX(源!D:D,29*ROW(源!F18)+22))</f>
        <v>0</v>
      </c>
      <c r="Y20" t="s">
        <v>86</v>
      </c>
      <c r="AB20" s="10">
        <f>INDEX(源!B:B,29*ROW(源!B18)+16)</f>
        <v>0</v>
      </c>
      <c r="AC20" s="10">
        <f t="shared" si="2"/>
        <v>0</v>
      </c>
      <c r="AH20" t="s">
        <v>87</v>
      </c>
    </row>
    <row r="21" spans="1:34">
      <c r="A21" t="e">
        <f>VLOOKUP(B21,CES主表内容!A:F,3,FALSE)</f>
        <v>#N/A</v>
      </c>
      <c r="B21">
        <f>INDEX(源!B:B,29*ROW(源!B19)+5)</f>
        <v>0</v>
      </c>
      <c r="D21" t="e">
        <f>VLOOKUP(B21,CES主表内容!A:F,6,FALSE)</f>
        <v>#N/A</v>
      </c>
      <c r="G21" t="s">
        <v>84</v>
      </c>
      <c r="H21">
        <v>100</v>
      </c>
      <c r="I21" t="str">
        <f t="shared" si="3"/>
        <v/>
      </c>
      <c r="M21" t="str">
        <f>LEFT(IF(ISERROR(VLOOKUP(INDEX(源!F:F,29*ROW(源!F19)+9),常量!$B$1:$B$10,1,FALSE)),"",VLOOKUP(INDEX(源!F:F,29*ROW(源!F19)+9),常量!$B$1:$B$10,1,FALSE)),1)</f>
        <v/>
      </c>
      <c r="N21" t="str">
        <f>LEFT(IF(ISERROR(VLOOKUP(INDEX(源!F:F,29*ROW(源!F19)+9),常量!$A$1:$A$4,1,FALSE)),"",VLOOKUP(INDEX(源!F:F,29*ROW(源!F19)+9),常量!$A$1:$A$4,1,FALSE)),1)</f>
        <v/>
      </c>
      <c r="P21" s="10">
        <f>INDEX(源!B:B,29*ROW(源!B19)+14)</f>
        <v>0</v>
      </c>
      <c r="Q21" s="10">
        <f>INDEX(源!F:F,29*ROW(源!F19)+14)</f>
        <v>0</v>
      </c>
      <c r="R21" s="14">
        <f>IF(IF(IF(INDEX(源!F:F,29*ROW(源!F19)+12)="零息","贴现",INDEX(源!F:F,29*ROW(源!F19)+12))="浮息","浮动利率",IF(INDEX(源!F:F,29*ROW(源!F19)+12)="零息","贴现",INDEX(源!F:F,29*ROW(源!F19)+12)))="固息","固定利率",IF(IF(INDEX(源!F:F,29*ROW(源!F19)+12)="零息","贴现",INDEX(源!F:F,29*ROW(源!F19)+12))="浮息","浮动利率",IF(INDEX(源!F:F,29*ROW(源!F19)+12)="零息","贴现",INDEX(源!F:F,29*ROW(源!F19)+12))))</f>
        <v>0</v>
      </c>
      <c r="S21">
        <f t="shared" si="1"/>
        <v>0</v>
      </c>
      <c r="T21" t="s">
        <v>85</v>
      </c>
      <c r="U21">
        <f>IF(R21="浮动利率","",INDEX(源!F:F,29*ROW(源!F19)+16))</f>
        <v>0</v>
      </c>
      <c r="V21" t="str">
        <f>IF(R21="浮动利率",LEFT(INDEX(源!F:F,29*ROW(源!F19)+16),12),"")</f>
        <v/>
      </c>
      <c r="W21" t="str">
        <f>IF(R21="浮动利率",RIGHT(LEFT(INDEX(源!F:F,29*ROW(源!F19)+16),12),2)*0.0001,"")</f>
        <v/>
      </c>
      <c r="X21">
        <f>IF(INDEX(源!D:D,29*ROW(源!F19)+12)="期满","期满",INDEX(源!D:D,29*ROW(源!F19)+22))</f>
        <v>0</v>
      </c>
      <c r="Y21" t="s">
        <v>86</v>
      </c>
      <c r="AB21" s="10">
        <f>INDEX(源!B:B,29*ROW(源!B19)+16)</f>
        <v>0</v>
      </c>
      <c r="AC21" s="10">
        <f t="shared" si="2"/>
        <v>0</v>
      </c>
      <c r="AH21" t="s">
        <v>87</v>
      </c>
    </row>
    <row r="22" spans="1:34">
      <c r="A22" t="e">
        <f>VLOOKUP(B22,CES主表内容!A:F,3,FALSE)</f>
        <v>#N/A</v>
      </c>
      <c r="B22">
        <f>INDEX(源!B:B,29*ROW(源!B20)+5)</f>
        <v>0</v>
      </c>
      <c r="D22" t="e">
        <f>VLOOKUP(B22,CES主表内容!A:F,6,FALSE)</f>
        <v>#N/A</v>
      </c>
      <c r="G22" t="s">
        <v>84</v>
      </c>
      <c r="H22">
        <v>100</v>
      </c>
      <c r="I22" t="str">
        <f t="shared" si="3"/>
        <v/>
      </c>
      <c r="M22" t="str">
        <f>LEFT(IF(ISERROR(VLOOKUP(INDEX(源!F:F,29*ROW(源!F20)+9),常量!$B$1:$B$10,1,FALSE)),"",VLOOKUP(INDEX(源!F:F,29*ROW(源!F20)+9),常量!$B$1:$B$10,1,FALSE)),1)</f>
        <v/>
      </c>
      <c r="N22" t="str">
        <f>LEFT(IF(ISERROR(VLOOKUP(INDEX(源!F:F,29*ROW(源!F20)+9),常量!$A$1:$A$4,1,FALSE)),"",VLOOKUP(INDEX(源!F:F,29*ROW(源!F20)+9),常量!$A$1:$A$4,1,FALSE)),1)</f>
        <v/>
      </c>
      <c r="P22" s="10">
        <f>INDEX(源!B:B,29*ROW(源!B20)+14)</f>
        <v>0</v>
      </c>
      <c r="Q22" s="10">
        <f>INDEX(源!F:F,29*ROW(源!F20)+14)</f>
        <v>0</v>
      </c>
      <c r="R22" s="14">
        <f>IF(IF(IF(INDEX(源!F:F,29*ROW(源!F20)+12)="零息","贴现",INDEX(源!F:F,29*ROW(源!F20)+12))="浮息","浮动利率",IF(INDEX(源!F:F,29*ROW(源!F20)+12)="零息","贴现",INDEX(源!F:F,29*ROW(源!F20)+12)))="固息","固定利率",IF(IF(INDEX(源!F:F,29*ROW(源!F20)+12)="零息","贴现",INDEX(源!F:F,29*ROW(源!F20)+12))="浮息","浮动利率",IF(INDEX(源!F:F,29*ROW(源!F20)+12)="零息","贴现",INDEX(源!F:F,29*ROW(源!F20)+12))))</f>
        <v>0</v>
      </c>
      <c r="S22">
        <f t="shared" si="1"/>
        <v>0</v>
      </c>
      <c r="T22" t="s">
        <v>85</v>
      </c>
      <c r="U22">
        <f>IF(R22="浮动利率","",INDEX(源!F:F,29*ROW(源!F20)+16))</f>
        <v>0</v>
      </c>
      <c r="V22" t="str">
        <f>IF(R22="浮动利率",LEFT(INDEX(源!F:F,29*ROW(源!F20)+16),12),"")</f>
        <v/>
      </c>
      <c r="W22" t="str">
        <f>IF(R22="浮动利率",RIGHT(LEFT(INDEX(源!F:F,29*ROW(源!F20)+16),12),2)*0.0001,"")</f>
        <v/>
      </c>
      <c r="X22">
        <f>IF(INDEX(源!D:D,29*ROW(源!F20)+12)="期满","期满",INDEX(源!D:D,29*ROW(源!F20)+22))</f>
        <v>0</v>
      </c>
      <c r="Y22" t="s">
        <v>86</v>
      </c>
      <c r="AB22" s="10">
        <f>INDEX(源!B:B,29*ROW(源!B20)+16)</f>
        <v>0</v>
      </c>
      <c r="AC22" s="10">
        <f t="shared" si="2"/>
        <v>0</v>
      </c>
      <c r="AH22" t="s">
        <v>87</v>
      </c>
    </row>
    <row r="23" spans="1:34">
      <c r="A23" t="e">
        <f>VLOOKUP(B23,CES主表内容!A:F,3,FALSE)</f>
        <v>#N/A</v>
      </c>
      <c r="B23">
        <f>INDEX(源!B:B,29*ROW(源!B21)+5)</f>
        <v>0</v>
      </c>
      <c r="D23" t="e">
        <f>VLOOKUP(B23,CES主表内容!A:F,6,FALSE)</f>
        <v>#N/A</v>
      </c>
      <c r="G23" t="s">
        <v>84</v>
      </c>
      <c r="H23">
        <v>100</v>
      </c>
      <c r="I23" t="str">
        <f t="shared" si="3"/>
        <v/>
      </c>
      <c r="M23" t="str">
        <f>LEFT(IF(ISERROR(VLOOKUP(INDEX(源!F:F,29*ROW(源!F21)+9),常量!$B$1:$B$10,1,FALSE)),"",VLOOKUP(INDEX(源!F:F,29*ROW(源!F21)+9),常量!$B$1:$B$10,1,FALSE)),1)</f>
        <v/>
      </c>
      <c r="N23" t="str">
        <f>LEFT(IF(ISERROR(VLOOKUP(INDEX(源!F:F,29*ROW(源!F21)+9),常量!$A$1:$A$4,1,FALSE)),"",VLOOKUP(INDEX(源!F:F,29*ROW(源!F21)+9),常量!$A$1:$A$4,1,FALSE)),1)</f>
        <v/>
      </c>
      <c r="P23" s="10">
        <f>INDEX(源!B:B,29*ROW(源!B21)+14)</f>
        <v>0</v>
      </c>
      <c r="Q23" s="10">
        <f>INDEX(源!F:F,29*ROW(源!F21)+14)</f>
        <v>0</v>
      </c>
      <c r="R23" s="14">
        <f>IF(IF(IF(INDEX(源!F:F,29*ROW(源!F21)+12)="零息","贴现",INDEX(源!F:F,29*ROW(源!F21)+12))="浮息","浮动利率",IF(INDEX(源!F:F,29*ROW(源!F21)+12)="零息","贴现",INDEX(源!F:F,29*ROW(源!F21)+12)))="固息","固定利率",IF(IF(INDEX(源!F:F,29*ROW(源!F21)+12)="零息","贴现",INDEX(源!F:F,29*ROW(源!F21)+12))="浮息","浮动利率",IF(INDEX(源!F:F,29*ROW(源!F21)+12)="零息","贴现",INDEX(源!F:F,29*ROW(源!F21)+12))))</f>
        <v>0</v>
      </c>
      <c r="S23">
        <f t="shared" si="1"/>
        <v>0</v>
      </c>
      <c r="T23" t="s">
        <v>85</v>
      </c>
      <c r="U23">
        <f>IF(R23="浮动利率","",INDEX(源!F:F,29*ROW(源!F21)+16))</f>
        <v>0</v>
      </c>
      <c r="V23" t="str">
        <f>IF(R23="浮动利率",LEFT(INDEX(源!F:F,29*ROW(源!F21)+16),12),"")</f>
        <v/>
      </c>
      <c r="W23" t="str">
        <f>IF(R23="浮动利率",RIGHT(LEFT(INDEX(源!F:F,29*ROW(源!F21)+16),12),2)*0.0001,"")</f>
        <v/>
      </c>
      <c r="X23">
        <f>IF(INDEX(源!D:D,29*ROW(源!F21)+12)="期满","期满",INDEX(源!D:D,29*ROW(源!F21)+22))</f>
        <v>0</v>
      </c>
      <c r="Y23" t="s">
        <v>86</v>
      </c>
      <c r="AB23" s="10">
        <f>INDEX(源!B:B,29*ROW(源!B21)+16)</f>
        <v>0</v>
      </c>
      <c r="AC23" s="10">
        <f t="shared" si="2"/>
        <v>0</v>
      </c>
      <c r="AH23" t="s">
        <v>87</v>
      </c>
    </row>
    <row r="24" spans="1:34">
      <c r="A24" t="e">
        <f>VLOOKUP(B24,CES主表内容!A:F,3,FALSE)</f>
        <v>#N/A</v>
      </c>
      <c r="B24">
        <f>INDEX(源!B:B,29*ROW(源!B22)+5)</f>
        <v>0</v>
      </c>
      <c r="D24" t="e">
        <f>VLOOKUP(B24,CES主表内容!A:F,6,FALSE)</f>
        <v>#N/A</v>
      </c>
      <c r="G24" t="s">
        <v>84</v>
      </c>
      <c r="H24">
        <v>100</v>
      </c>
      <c r="I24" t="str">
        <f t="shared" si="3"/>
        <v/>
      </c>
      <c r="M24" t="str">
        <f>LEFT(IF(ISERROR(VLOOKUP(INDEX(源!F:F,29*ROW(源!F22)+9),常量!$B$1:$B$10,1,FALSE)),"",VLOOKUP(INDEX(源!F:F,29*ROW(源!F22)+9),常量!$B$1:$B$10,1,FALSE)),1)</f>
        <v/>
      </c>
      <c r="N24" t="str">
        <f>LEFT(IF(ISERROR(VLOOKUP(INDEX(源!F:F,29*ROW(源!F22)+9),常量!$A$1:$A$4,1,FALSE)),"",VLOOKUP(INDEX(源!F:F,29*ROW(源!F22)+9),常量!$A$1:$A$4,1,FALSE)),1)</f>
        <v/>
      </c>
      <c r="P24" s="10">
        <f>INDEX(源!B:B,29*ROW(源!B22)+14)</f>
        <v>0</v>
      </c>
      <c r="Q24" s="10">
        <f>INDEX(源!F:F,29*ROW(源!F22)+14)</f>
        <v>0</v>
      </c>
      <c r="R24" s="14">
        <f>IF(IF(IF(INDEX(源!F:F,29*ROW(源!F22)+12)="零息","贴现",INDEX(源!F:F,29*ROW(源!F22)+12))="浮息","浮动利率",IF(INDEX(源!F:F,29*ROW(源!F22)+12)="零息","贴现",INDEX(源!F:F,29*ROW(源!F22)+12)))="固息","固定利率",IF(IF(INDEX(源!F:F,29*ROW(源!F22)+12)="零息","贴现",INDEX(源!F:F,29*ROW(源!F22)+12))="浮息","浮动利率",IF(INDEX(源!F:F,29*ROW(源!F22)+12)="零息","贴现",INDEX(源!F:F,29*ROW(源!F22)+12))))</f>
        <v>0</v>
      </c>
      <c r="S24">
        <f t="shared" si="1"/>
        <v>0</v>
      </c>
      <c r="T24" t="s">
        <v>85</v>
      </c>
      <c r="U24">
        <f>IF(R24="浮动利率","",INDEX(源!F:F,29*ROW(源!F22)+16))</f>
        <v>0</v>
      </c>
      <c r="V24" t="str">
        <f>IF(R24="浮动利率",LEFT(INDEX(源!F:F,29*ROW(源!F22)+16),12),"")</f>
        <v/>
      </c>
      <c r="W24" t="str">
        <f>IF(R24="浮动利率",RIGHT(LEFT(INDEX(源!F:F,29*ROW(源!F22)+16),12),2)*0.0001,"")</f>
        <v/>
      </c>
      <c r="X24">
        <f>IF(INDEX(源!D:D,29*ROW(源!F22)+12)="期满","期满",INDEX(源!D:D,29*ROW(源!F22)+22))</f>
        <v>0</v>
      </c>
      <c r="Y24" t="s">
        <v>86</v>
      </c>
      <c r="AB24" s="10">
        <f>INDEX(源!B:B,29*ROW(源!B22)+16)</f>
        <v>0</v>
      </c>
      <c r="AC24" s="10">
        <f t="shared" si="2"/>
        <v>0</v>
      </c>
      <c r="AH24" t="s">
        <v>87</v>
      </c>
    </row>
    <row r="25" spans="1:34">
      <c r="A25" t="e">
        <f>VLOOKUP(B25,CES主表内容!A:F,3,FALSE)</f>
        <v>#N/A</v>
      </c>
      <c r="B25">
        <f>INDEX(源!B:B,29*ROW(源!B23)+5)</f>
        <v>0</v>
      </c>
      <c r="D25" t="e">
        <f>VLOOKUP(B25,CES主表内容!A:F,6,FALSE)</f>
        <v>#N/A</v>
      </c>
      <c r="G25" t="s">
        <v>84</v>
      </c>
      <c r="H25">
        <v>100</v>
      </c>
      <c r="I25" t="str">
        <f t="shared" si="3"/>
        <v/>
      </c>
      <c r="M25" t="str">
        <f>LEFT(IF(ISERROR(VLOOKUP(INDEX(源!F:F,29*ROW(源!F23)+9),常量!$B$1:$B$10,1,FALSE)),"",VLOOKUP(INDEX(源!F:F,29*ROW(源!F23)+9),常量!$B$1:$B$10,1,FALSE)),1)</f>
        <v/>
      </c>
      <c r="N25" t="str">
        <f>LEFT(IF(ISERROR(VLOOKUP(INDEX(源!F:F,29*ROW(源!F23)+9),常量!$A$1:$A$4,1,FALSE)),"",VLOOKUP(INDEX(源!F:F,29*ROW(源!F23)+9),常量!$A$1:$A$4,1,FALSE)),1)</f>
        <v/>
      </c>
      <c r="P25" s="10">
        <f>INDEX(源!B:B,29*ROW(源!B23)+14)</f>
        <v>0</v>
      </c>
      <c r="Q25" s="10">
        <f>INDEX(源!F:F,29*ROW(源!F23)+14)</f>
        <v>0</v>
      </c>
      <c r="R25" s="14">
        <f>IF(IF(IF(INDEX(源!F:F,29*ROW(源!F23)+12)="零息","贴现",INDEX(源!F:F,29*ROW(源!F23)+12))="浮息","浮动利率",IF(INDEX(源!F:F,29*ROW(源!F23)+12)="零息","贴现",INDEX(源!F:F,29*ROW(源!F23)+12)))="固息","固定利率",IF(IF(INDEX(源!F:F,29*ROW(源!F23)+12)="零息","贴现",INDEX(源!F:F,29*ROW(源!F23)+12))="浮息","浮动利率",IF(INDEX(源!F:F,29*ROW(源!F23)+12)="零息","贴现",INDEX(源!F:F,29*ROW(源!F23)+12))))</f>
        <v>0</v>
      </c>
      <c r="S25">
        <f t="shared" si="1"/>
        <v>0</v>
      </c>
      <c r="T25" t="s">
        <v>85</v>
      </c>
      <c r="U25">
        <f>IF(R25="浮动利率","",INDEX(源!F:F,29*ROW(源!F23)+16))</f>
        <v>0</v>
      </c>
      <c r="V25" t="str">
        <f>IF(R25="浮动利率",LEFT(INDEX(源!F:F,29*ROW(源!F23)+16),12),"")</f>
        <v/>
      </c>
      <c r="W25" t="str">
        <f>IF(R25="浮动利率",RIGHT(LEFT(INDEX(源!F:F,29*ROW(源!F23)+16),12),2)*0.0001,"")</f>
        <v/>
      </c>
      <c r="X25">
        <f>IF(INDEX(源!D:D,29*ROW(源!F23)+12)="期满","期满",INDEX(源!D:D,29*ROW(源!F23)+22))</f>
        <v>0</v>
      </c>
      <c r="Y25" t="s">
        <v>86</v>
      </c>
      <c r="AB25" s="10">
        <f>INDEX(源!B:B,29*ROW(源!B23)+16)</f>
        <v>0</v>
      </c>
      <c r="AC25" s="10">
        <f t="shared" si="2"/>
        <v>0</v>
      </c>
      <c r="AH25" t="s">
        <v>87</v>
      </c>
    </row>
    <row r="26" spans="1:34">
      <c r="A26" t="e">
        <f>VLOOKUP(B26,CES主表内容!A:F,3,FALSE)</f>
        <v>#N/A</v>
      </c>
      <c r="B26">
        <f>INDEX(源!B:B,29*ROW(源!B24)+5)</f>
        <v>0</v>
      </c>
      <c r="D26" t="e">
        <f>VLOOKUP(B26,CES主表内容!A:F,6,FALSE)</f>
        <v>#N/A</v>
      </c>
      <c r="G26" t="s">
        <v>84</v>
      </c>
      <c r="H26">
        <v>100</v>
      </c>
      <c r="I26" t="str">
        <f t="shared" si="3"/>
        <v/>
      </c>
      <c r="M26" t="str">
        <f>LEFT(IF(ISERROR(VLOOKUP(INDEX(源!F:F,29*ROW(源!F24)+9),常量!$B$1:$B$10,1,FALSE)),"",VLOOKUP(INDEX(源!F:F,29*ROW(源!F24)+9),常量!$B$1:$B$10,1,FALSE)),1)</f>
        <v/>
      </c>
      <c r="N26" t="str">
        <f>LEFT(IF(ISERROR(VLOOKUP(INDEX(源!F:F,29*ROW(源!F24)+9),常量!$A$1:$A$4,1,FALSE)),"",VLOOKUP(INDEX(源!F:F,29*ROW(源!F24)+9),常量!$A$1:$A$4,1,FALSE)),1)</f>
        <v/>
      </c>
      <c r="P26" s="10">
        <f>INDEX(源!B:B,29*ROW(源!B24)+14)</f>
        <v>0</v>
      </c>
      <c r="Q26" s="10">
        <f>INDEX(源!F:F,29*ROW(源!F24)+14)</f>
        <v>0</v>
      </c>
      <c r="R26" s="14">
        <f>IF(IF(IF(INDEX(源!F:F,29*ROW(源!F24)+12)="零息","贴现",INDEX(源!F:F,29*ROW(源!F24)+12))="浮息","浮动利率",IF(INDEX(源!F:F,29*ROW(源!F24)+12)="零息","贴现",INDEX(源!F:F,29*ROW(源!F24)+12)))="固息","固定利率",IF(IF(INDEX(源!F:F,29*ROW(源!F24)+12)="零息","贴现",INDEX(源!F:F,29*ROW(源!F24)+12))="浮息","浮动利率",IF(INDEX(源!F:F,29*ROW(源!F24)+12)="零息","贴现",INDEX(源!F:F,29*ROW(源!F24)+12))))</f>
        <v>0</v>
      </c>
      <c r="S26">
        <f t="shared" si="1"/>
        <v>0</v>
      </c>
      <c r="T26" t="s">
        <v>85</v>
      </c>
      <c r="U26">
        <f>IF(R26="浮动利率","",INDEX(源!F:F,29*ROW(源!F24)+16))</f>
        <v>0</v>
      </c>
      <c r="V26" t="str">
        <f>IF(R26="浮动利率",LEFT(INDEX(源!F:F,29*ROW(源!F24)+16),12),"")</f>
        <v/>
      </c>
      <c r="W26" t="str">
        <f>IF(R26="浮动利率",RIGHT(LEFT(INDEX(源!F:F,29*ROW(源!F24)+16),12),2)*0.0001,"")</f>
        <v/>
      </c>
      <c r="X26">
        <f>IF(INDEX(源!D:D,29*ROW(源!F24)+12)="期满","期满",INDEX(源!D:D,29*ROW(源!F24)+22))</f>
        <v>0</v>
      </c>
      <c r="Y26" t="s">
        <v>86</v>
      </c>
      <c r="AB26" s="10">
        <f>INDEX(源!B:B,29*ROW(源!B24)+16)</f>
        <v>0</v>
      </c>
      <c r="AC26" s="10">
        <f t="shared" si="2"/>
        <v>0</v>
      </c>
      <c r="AH26" t="s">
        <v>87</v>
      </c>
    </row>
    <row r="27" spans="1:34">
      <c r="A27" t="e">
        <f>VLOOKUP(B27,CES主表内容!A:F,3,FALSE)</f>
        <v>#N/A</v>
      </c>
      <c r="B27">
        <f>INDEX(源!B:B,29*ROW(源!B25)+5)</f>
        <v>0</v>
      </c>
      <c r="D27" t="e">
        <f>VLOOKUP(B27,CES主表内容!A:F,6,FALSE)</f>
        <v>#N/A</v>
      </c>
      <c r="G27" t="s">
        <v>84</v>
      </c>
      <c r="H27">
        <v>100</v>
      </c>
      <c r="I27" t="str">
        <f t="shared" si="3"/>
        <v/>
      </c>
      <c r="M27" t="str">
        <f>LEFT(IF(ISERROR(VLOOKUP(INDEX(源!F:F,29*ROW(源!F25)+9),常量!$B$1:$B$10,1,FALSE)),"",VLOOKUP(INDEX(源!F:F,29*ROW(源!F25)+9),常量!$B$1:$B$10,1,FALSE)),1)</f>
        <v/>
      </c>
      <c r="N27" t="str">
        <f>LEFT(IF(ISERROR(VLOOKUP(INDEX(源!F:F,29*ROW(源!F25)+9),常量!$A$1:$A$4,1,FALSE)),"",VLOOKUP(INDEX(源!F:F,29*ROW(源!F25)+9),常量!$A$1:$A$4,1,FALSE)),1)</f>
        <v/>
      </c>
      <c r="P27" s="10">
        <f>INDEX(源!B:B,29*ROW(源!B25)+14)</f>
        <v>0</v>
      </c>
      <c r="Q27" s="10">
        <f>INDEX(源!F:F,29*ROW(源!F25)+14)</f>
        <v>0</v>
      </c>
      <c r="R27" s="14">
        <f>IF(IF(IF(INDEX(源!F:F,29*ROW(源!F25)+12)="零息","贴现",INDEX(源!F:F,29*ROW(源!F25)+12))="浮息","浮动利率",IF(INDEX(源!F:F,29*ROW(源!F25)+12)="零息","贴现",INDEX(源!F:F,29*ROW(源!F25)+12)))="固息","固定利率",IF(IF(INDEX(源!F:F,29*ROW(源!F25)+12)="零息","贴现",INDEX(源!F:F,29*ROW(源!F25)+12))="浮息","浮动利率",IF(INDEX(源!F:F,29*ROW(源!F25)+12)="零息","贴现",INDEX(源!F:F,29*ROW(源!F25)+12))))</f>
        <v>0</v>
      </c>
      <c r="S27" t="str">
        <f t="shared" si="1"/>
        <v>存续期内每年的8月23日，11月23日，2月23日，5月23日是上一计息季度的付息日，本金随最后一期利息一起支付，如遇节假日则顺延</v>
      </c>
      <c r="T27" t="s">
        <v>85</v>
      </c>
      <c r="U27">
        <f>IF(R27="浮动利率","",INDEX(源!F:F,29*ROW(源!F25)+16))</f>
        <v>0</v>
      </c>
      <c r="V27" t="str">
        <f>IF(R27="浮动利率",LEFT(INDEX(源!F:F,29*ROW(源!F25)+16),12),"")</f>
        <v/>
      </c>
      <c r="W27" t="str">
        <f>IF(R27="浮动利率",RIGHT(LEFT(INDEX(源!F:F,29*ROW(源!F25)+16),12),2)*0.0001,"")</f>
        <v/>
      </c>
      <c r="X27" t="s">
        <v>88</v>
      </c>
      <c r="Y27" t="s">
        <v>86</v>
      </c>
      <c r="AB27" s="10">
        <f>INDEX(源!B:B,29*ROW(源!B25)+16)</f>
        <v>0</v>
      </c>
      <c r="AC27" s="10">
        <f t="shared" si="2"/>
        <v>0</v>
      </c>
      <c r="AH27" t="s">
        <v>87</v>
      </c>
    </row>
    <row r="28" spans="1:34">
      <c r="A28" t="e">
        <f>VLOOKUP(B28,CES主表内容!A:F,3,FALSE)</f>
        <v>#N/A</v>
      </c>
      <c r="B28">
        <f>INDEX(源!B:B,29*ROW(源!B26)+5)</f>
        <v>0</v>
      </c>
      <c r="D28" t="e">
        <f>VLOOKUP(B28,CES主表内容!A:F,6,FALSE)</f>
        <v>#N/A</v>
      </c>
      <c r="G28" t="s">
        <v>84</v>
      </c>
      <c r="H28">
        <v>100</v>
      </c>
      <c r="I28" t="str">
        <f t="shared" si="3"/>
        <v/>
      </c>
      <c r="M28" t="str">
        <f>LEFT(IF(ISERROR(VLOOKUP(INDEX(源!F:F,29*ROW(源!F26)+9),常量!$B$1:$B$10,1,FALSE)),"",VLOOKUP(INDEX(源!F:F,29*ROW(源!F26)+9),常量!$B$1:$B$10,1,FALSE)),1)</f>
        <v/>
      </c>
      <c r="N28" t="str">
        <f>LEFT(IF(ISERROR(VLOOKUP(INDEX(源!F:F,29*ROW(源!F26)+9),常量!$A$1:$A$4,1,FALSE)),"",VLOOKUP(INDEX(源!F:F,29*ROW(源!F26)+9),常量!$A$1:$A$4,1,FALSE)),1)</f>
        <v/>
      </c>
      <c r="P28" s="10">
        <f>INDEX(源!B:B,29*ROW(源!B26)+14)</f>
        <v>0</v>
      </c>
      <c r="Q28" s="10">
        <f>INDEX(源!F:F,29*ROW(源!F26)+14)</f>
        <v>0</v>
      </c>
      <c r="R28" s="14">
        <f>IF(IF(IF(INDEX(源!F:F,29*ROW(源!F26)+12)="零息","贴现",INDEX(源!F:F,29*ROW(源!F26)+12))="浮息","浮动利率",IF(INDEX(源!F:F,29*ROW(源!F26)+12)="零息","贴现",INDEX(源!F:F,29*ROW(源!F26)+12)))="固息","固定利率",IF(IF(INDEX(源!F:F,29*ROW(源!F26)+12)="零息","贴现",INDEX(源!F:F,29*ROW(源!F26)+12))="浮息","浮动利率",IF(INDEX(源!F:F,29*ROW(源!F26)+12)="零息","贴现",INDEX(源!F:F,29*ROW(源!F26)+12))))</f>
        <v>0</v>
      </c>
      <c r="S28">
        <f t="shared" si="1"/>
        <v>0</v>
      </c>
      <c r="T28" t="s">
        <v>85</v>
      </c>
      <c r="U28">
        <f>IF(R28="浮动利率","",INDEX(源!F:F,29*ROW(源!F26)+16))</f>
        <v>0</v>
      </c>
      <c r="V28" t="str">
        <f>IF(R28="浮动利率",LEFT(INDEX(源!F:F,29*ROW(源!F26)+16),12),"")</f>
        <v/>
      </c>
      <c r="W28" t="str">
        <f>IF(R28="浮动利率",RIGHT(LEFT(INDEX(源!F:F,29*ROW(源!F26)+16),12),2)*0.0001,"")</f>
        <v/>
      </c>
      <c r="X28">
        <f>IF(INDEX(源!D:D,29*ROW(源!F26)+12)="期满","期满",INDEX(源!D:D,29*ROW(源!F26)+22))</f>
        <v>0</v>
      </c>
      <c r="Y28" t="s">
        <v>86</v>
      </c>
      <c r="AB28" s="10">
        <f>INDEX(源!B:B,29*ROW(源!B26)+16)</f>
        <v>0</v>
      </c>
      <c r="AC28" s="10">
        <f t="shared" si="2"/>
        <v>0</v>
      </c>
      <c r="AH28" t="s">
        <v>87</v>
      </c>
    </row>
    <row r="29" spans="1:34">
      <c r="A29" t="e">
        <f>VLOOKUP(B29,CES主表内容!A:F,3,FALSE)</f>
        <v>#N/A</v>
      </c>
      <c r="B29">
        <f>INDEX(源!B:B,29*ROW(源!B27)+5)</f>
        <v>0</v>
      </c>
      <c r="D29" t="e">
        <f>VLOOKUP(B29,CES主表内容!A:F,6,FALSE)</f>
        <v>#N/A</v>
      </c>
      <c r="G29" t="s">
        <v>84</v>
      </c>
      <c r="H29">
        <v>100</v>
      </c>
      <c r="I29" t="str">
        <f t="shared" si="3"/>
        <v/>
      </c>
      <c r="M29" t="str">
        <f>LEFT(IF(ISERROR(VLOOKUP(INDEX(源!F:F,29*ROW(源!F27)+9),常量!$B$1:$B$10,1,FALSE)),"",VLOOKUP(INDEX(源!F:F,29*ROW(源!F27)+9),常量!$B$1:$B$10,1,FALSE)),1)</f>
        <v/>
      </c>
      <c r="N29" t="str">
        <f>LEFT(IF(ISERROR(VLOOKUP(INDEX(源!F:F,29*ROW(源!F27)+9),常量!$A$1:$A$4,1,FALSE)),"",VLOOKUP(INDEX(源!F:F,29*ROW(源!F27)+9),常量!$A$1:$A$4,1,FALSE)),1)</f>
        <v/>
      </c>
      <c r="P29" s="10">
        <f>INDEX(源!B:B,29*ROW(源!B27)+14)</f>
        <v>0</v>
      </c>
      <c r="Q29" s="10">
        <f>INDEX(源!F:F,29*ROW(源!F27)+14)</f>
        <v>0</v>
      </c>
      <c r="R29" s="14">
        <f>IF(IF(IF(INDEX(源!F:F,29*ROW(源!F27)+12)="零息","贴现",INDEX(源!F:F,29*ROW(源!F27)+12))="浮息","浮动利率",IF(INDEX(源!F:F,29*ROW(源!F27)+12)="零息","贴现",INDEX(源!F:F,29*ROW(源!F27)+12)))="固息","固定利率",IF(IF(INDEX(源!F:F,29*ROW(源!F27)+12)="零息","贴现",INDEX(源!F:F,29*ROW(源!F27)+12))="浮息","浮动利率",IF(INDEX(源!F:F,29*ROW(源!F27)+12)="零息","贴现",INDEX(源!F:F,29*ROW(源!F27)+12))))</f>
        <v>0</v>
      </c>
      <c r="S29">
        <f t="shared" si="1"/>
        <v>0</v>
      </c>
      <c r="T29" t="s">
        <v>85</v>
      </c>
      <c r="U29">
        <f>IF(R29="浮动利率","",INDEX(源!F:F,29*ROW(源!F27)+16))</f>
        <v>0</v>
      </c>
      <c r="V29" t="str">
        <f>IF(R29="浮动利率",LEFT(INDEX(源!F:F,29*ROW(源!F27)+16),12),"")</f>
        <v/>
      </c>
      <c r="W29" t="str">
        <f>IF(R29="浮动利率",RIGHT(LEFT(INDEX(源!F:F,29*ROW(源!F27)+16),12),2)*0.0001,"")</f>
        <v/>
      </c>
      <c r="X29">
        <f>IF(INDEX(源!D:D,29*ROW(源!F27)+12)="期满","期满",INDEX(源!D:D,29*ROW(源!F27)+22))</f>
        <v>0</v>
      </c>
      <c r="Y29" t="s">
        <v>86</v>
      </c>
      <c r="AB29" s="10">
        <f>INDEX(源!B:B,29*ROW(源!B27)+16)</f>
        <v>0</v>
      </c>
      <c r="AC29" s="10">
        <f t="shared" si="2"/>
        <v>0</v>
      </c>
      <c r="AH29" t="s">
        <v>87</v>
      </c>
    </row>
    <row r="30" spans="1:34">
      <c r="A30" t="e">
        <f>VLOOKUP(B30,CES主表内容!A:F,3,FALSE)</f>
        <v>#N/A</v>
      </c>
      <c r="B30">
        <f>INDEX(源!B:B,29*ROW(源!B28)+5)</f>
        <v>0</v>
      </c>
      <c r="D30" t="e">
        <f>VLOOKUP(B30,CES主表内容!A:F,6,FALSE)</f>
        <v>#N/A</v>
      </c>
      <c r="G30" t="s">
        <v>84</v>
      </c>
      <c r="H30">
        <v>100</v>
      </c>
      <c r="I30" t="str">
        <f t="shared" si="3"/>
        <v/>
      </c>
      <c r="M30" t="str">
        <f>LEFT(IF(ISERROR(VLOOKUP(INDEX(源!F:F,29*ROW(源!F28)+9),常量!$B$1:$B$10,1,FALSE)),"",VLOOKUP(INDEX(源!F:F,29*ROW(源!F28)+9),常量!$B$1:$B$10,1,FALSE)),1)</f>
        <v/>
      </c>
      <c r="N30" t="str">
        <f>LEFT(IF(ISERROR(VLOOKUP(INDEX(源!F:F,29*ROW(源!F28)+9),常量!$A$1:$A$4,1,FALSE)),"",VLOOKUP(INDEX(源!F:F,29*ROW(源!F28)+9),常量!$A$1:$A$4,1,FALSE)),1)</f>
        <v/>
      </c>
      <c r="P30" s="10">
        <f>INDEX(源!B:B,29*ROW(源!B28)+14)</f>
        <v>0</v>
      </c>
      <c r="Q30" s="10">
        <f>INDEX(源!F:F,29*ROW(源!F28)+14)</f>
        <v>0</v>
      </c>
      <c r="R30" s="14">
        <f>IF(IF(IF(INDEX(源!F:F,29*ROW(源!F28)+12)="零息","贴现",INDEX(源!F:F,29*ROW(源!F28)+12))="浮息","浮动利率",IF(INDEX(源!F:F,29*ROW(源!F28)+12)="零息","贴现",INDEX(源!F:F,29*ROW(源!F28)+12)))="固息","固定利率",IF(IF(INDEX(源!F:F,29*ROW(源!F28)+12)="零息","贴现",INDEX(源!F:F,29*ROW(源!F28)+12))="浮息","浮动利率",IF(INDEX(源!F:F,29*ROW(源!F28)+12)="零息","贴现",INDEX(源!F:F,29*ROW(源!F28)+12))))</f>
        <v>0</v>
      </c>
      <c r="S30">
        <f t="shared" si="1"/>
        <v>0</v>
      </c>
      <c r="T30" t="s">
        <v>85</v>
      </c>
      <c r="U30">
        <f>IF(R30="浮动利率","",INDEX(源!F:F,29*ROW(源!F28)+16))</f>
        <v>0</v>
      </c>
      <c r="V30" t="str">
        <f>IF(R30="浮动利率",LEFT(INDEX(源!F:F,29*ROW(源!F28)+16),12),"")</f>
        <v/>
      </c>
      <c r="W30" t="str">
        <f>IF(R30="浮动利率",RIGHT(LEFT(INDEX(源!F:F,29*ROW(源!F28)+16),12),2)*0.0001,"")</f>
        <v/>
      </c>
      <c r="X30">
        <f>IF(INDEX(源!D:D,29*ROW(源!F28)+12)="期满","期满",INDEX(源!D:D,29*ROW(源!F28)+22))</f>
        <v>0</v>
      </c>
      <c r="Y30" t="s">
        <v>86</v>
      </c>
      <c r="AB30" s="10">
        <f>INDEX(源!B:B,29*ROW(源!B28)+16)</f>
        <v>0</v>
      </c>
      <c r="AC30" s="10">
        <f t="shared" si="2"/>
        <v>0</v>
      </c>
      <c r="AH30" t="s">
        <v>87</v>
      </c>
    </row>
    <row r="31" spans="1:34">
      <c r="A31" t="e">
        <f>VLOOKUP(B31,CES主表内容!A:F,3,FALSE)</f>
        <v>#N/A</v>
      </c>
      <c r="B31">
        <f>INDEX(源!B:B,29*ROW(源!B29)+5)</f>
        <v>0</v>
      </c>
      <c r="D31" t="e">
        <f>VLOOKUP(B31,CES主表内容!A:F,6,FALSE)</f>
        <v>#N/A</v>
      </c>
      <c r="G31" t="s">
        <v>84</v>
      </c>
      <c r="H31">
        <v>100</v>
      </c>
      <c r="I31" t="str">
        <f t="shared" si="3"/>
        <v/>
      </c>
      <c r="M31" t="str">
        <f>LEFT(IF(ISERROR(VLOOKUP(INDEX(源!F:F,29*ROW(源!F29)+9),常量!$B$1:$B$10,1,FALSE)),"",VLOOKUP(INDEX(源!F:F,29*ROW(源!F29)+9),常量!$B$1:$B$10,1,FALSE)),1)</f>
        <v/>
      </c>
      <c r="N31" t="str">
        <f>LEFT(IF(ISERROR(VLOOKUP(INDEX(源!F:F,29*ROW(源!F29)+9),常量!$A$1:$A$4,1,FALSE)),"",VLOOKUP(INDEX(源!F:F,29*ROW(源!F29)+9),常量!$A$1:$A$4,1,FALSE)),1)</f>
        <v/>
      </c>
      <c r="P31" s="10">
        <f>INDEX(源!B:B,29*ROW(源!B29)+14)</f>
        <v>0</v>
      </c>
      <c r="Q31" s="10">
        <f>INDEX(源!F:F,29*ROW(源!F29)+14)</f>
        <v>0</v>
      </c>
      <c r="R31" s="14">
        <f>IF(IF(IF(INDEX(源!F:F,29*ROW(源!F29)+12)="零息","贴现",INDEX(源!F:F,29*ROW(源!F29)+12))="浮息","浮动利率",IF(INDEX(源!F:F,29*ROW(源!F29)+12)="零息","贴现",INDEX(源!F:F,29*ROW(源!F29)+12)))="固息","固定利率",IF(IF(INDEX(源!F:F,29*ROW(源!F29)+12)="零息","贴现",INDEX(源!F:F,29*ROW(源!F29)+12))="浮息","浮动利率",IF(INDEX(源!F:F,29*ROW(源!F29)+12)="零息","贴现",INDEX(源!F:F,29*ROW(源!F29)+12))))</f>
        <v>0</v>
      </c>
      <c r="S31">
        <f t="shared" si="1"/>
        <v>0</v>
      </c>
      <c r="T31" t="s">
        <v>85</v>
      </c>
      <c r="U31">
        <f>IF(R31="浮动利率","",INDEX(源!F:F,29*ROW(源!F29)+16))</f>
        <v>0</v>
      </c>
      <c r="V31" t="str">
        <f>IF(R31="浮动利率",LEFT(INDEX(源!F:F,29*ROW(源!F29)+16),12),"")</f>
        <v/>
      </c>
      <c r="W31" t="str">
        <f>IF(R31="浮动利率",RIGHT(LEFT(INDEX(源!F:F,29*ROW(源!F29)+16),12),2)*0.0001,"")</f>
        <v/>
      </c>
      <c r="X31">
        <f>IF(INDEX(源!D:D,29*ROW(源!F29)+12)="期满","期满",INDEX(源!D:D,29*ROW(源!F29)+22))</f>
        <v>0</v>
      </c>
      <c r="Y31" t="s">
        <v>86</v>
      </c>
      <c r="AB31" s="10">
        <f>INDEX(源!B:B,29*ROW(源!B29)+16)</f>
        <v>0</v>
      </c>
      <c r="AC31" s="10">
        <f t="shared" si="2"/>
        <v>0</v>
      </c>
      <c r="AH31" t="s">
        <v>87</v>
      </c>
    </row>
    <row r="32" spans="1:34">
      <c r="A32" t="e">
        <f>VLOOKUP(B32,CES主表内容!A:F,3,FALSE)</f>
        <v>#N/A</v>
      </c>
      <c r="B32">
        <f>INDEX(源!B:B,29*ROW(源!B30)+5)</f>
        <v>0</v>
      </c>
      <c r="D32" t="e">
        <f>VLOOKUP(B32,CES主表内容!A:F,6,FALSE)</f>
        <v>#N/A</v>
      </c>
      <c r="G32" t="s">
        <v>84</v>
      </c>
      <c r="H32">
        <v>100</v>
      </c>
      <c r="I32" t="str">
        <f t="shared" si="3"/>
        <v/>
      </c>
      <c r="M32" t="str">
        <f>LEFT(IF(ISERROR(VLOOKUP(INDEX(源!F:F,29*ROW(源!F30)+9),常量!$B$1:$B$10,1,FALSE)),"",VLOOKUP(INDEX(源!F:F,29*ROW(源!F30)+9),常量!$B$1:$B$10,1,FALSE)),1)</f>
        <v/>
      </c>
      <c r="N32" t="str">
        <f>LEFT(IF(ISERROR(VLOOKUP(INDEX(源!F:F,29*ROW(源!F30)+9),常量!$A$1:$A$4,1,FALSE)),"",VLOOKUP(INDEX(源!F:F,29*ROW(源!F30)+9),常量!$A$1:$A$4,1,FALSE)),1)</f>
        <v/>
      </c>
      <c r="P32" s="10">
        <f>INDEX(源!B:B,29*ROW(源!B30)+14)</f>
        <v>0</v>
      </c>
      <c r="Q32" s="10">
        <f>INDEX(源!F:F,29*ROW(源!F30)+14)</f>
        <v>0</v>
      </c>
      <c r="R32" s="14">
        <f>IF(IF(IF(INDEX(源!F:F,29*ROW(源!F30)+12)="零息","贴现",INDEX(源!F:F,29*ROW(源!F30)+12))="浮息","浮动利率",IF(INDEX(源!F:F,29*ROW(源!F30)+12)="零息","贴现",INDEX(源!F:F,29*ROW(源!F30)+12)))="固息","固定利率",IF(IF(INDEX(源!F:F,29*ROW(源!F30)+12)="零息","贴现",INDEX(源!F:F,29*ROW(源!F30)+12))="浮息","浮动利率",IF(INDEX(源!F:F,29*ROW(源!F30)+12)="零息","贴现",INDEX(源!F:F,29*ROW(源!F30)+12))))</f>
        <v>0</v>
      </c>
      <c r="S32">
        <f t="shared" si="1"/>
        <v>0</v>
      </c>
      <c r="T32" t="s">
        <v>85</v>
      </c>
      <c r="U32">
        <f>IF(R32="浮动利率","",INDEX(源!F:F,29*ROW(源!F30)+16))</f>
        <v>0</v>
      </c>
      <c r="V32" t="str">
        <f>IF(R32="浮动利率",LEFT(INDEX(源!F:F,29*ROW(源!F30)+16),12),"")</f>
        <v/>
      </c>
      <c r="W32" t="str">
        <f>IF(R32="浮动利率",RIGHT(LEFT(INDEX(源!F:F,29*ROW(源!F30)+16),12),2)*0.0001,"")</f>
        <v/>
      </c>
      <c r="X32">
        <f>IF(INDEX(源!D:D,29*ROW(源!F30)+12)="期满","期满",INDEX(源!D:D,29*ROW(源!F30)+22))</f>
        <v>0</v>
      </c>
      <c r="Y32" t="s">
        <v>86</v>
      </c>
      <c r="AB32" s="10">
        <f>INDEX(源!B:B,29*ROW(源!B30)+16)</f>
        <v>0</v>
      </c>
      <c r="AC32" s="10">
        <f t="shared" si="2"/>
        <v>0</v>
      </c>
      <c r="AH32" t="s">
        <v>87</v>
      </c>
    </row>
    <row r="33" spans="1:34">
      <c r="A33" t="e">
        <f>VLOOKUP(B33,CES主表内容!A:F,3,FALSE)</f>
        <v>#N/A</v>
      </c>
      <c r="B33">
        <f>INDEX(源!B:B,29*ROW(源!B31)+5)</f>
        <v>0</v>
      </c>
      <c r="D33" t="e">
        <f>VLOOKUP(B33,CES主表内容!A:F,6,FALSE)</f>
        <v>#N/A</v>
      </c>
      <c r="G33" t="s">
        <v>84</v>
      </c>
      <c r="H33">
        <v>100</v>
      </c>
      <c r="I33" t="str">
        <f t="shared" si="3"/>
        <v/>
      </c>
      <c r="M33" t="str">
        <f>LEFT(IF(ISERROR(VLOOKUP(INDEX(源!F:F,29*ROW(源!F31)+9),常量!$B$1:$B$10,1,FALSE)),"",VLOOKUP(INDEX(源!F:F,29*ROW(源!F31)+9),常量!$B$1:$B$10,1,FALSE)),1)</f>
        <v/>
      </c>
      <c r="N33" t="str">
        <f>LEFT(IF(ISERROR(VLOOKUP(INDEX(源!F:F,29*ROW(源!F31)+9),常量!$A$1:$A$4,1,FALSE)),"",VLOOKUP(INDEX(源!F:F,29*ROW(源!F31)+9),常量!$A$1:$A$4,1,FALSE)),1)</f>
        <v/>
      </c>
      <c r="P33" s="10">
        <f>INDEX(源!B:B,29*ROW(源!B31)+14)</f>
        <v>0</v>
      </c>
      <c r="Q33" s="10">
        <f>INDEX(源!F:F,29*ROW(源!F31)+14)</f>
        <v>0</v>
      </c>
      <c r="R33" s="14">
        <f>IF(IF(IF(INDEX(源!F:F,29*ROW(源!F31)+12)="零息","贴现",INDEX(源!F:F,29*ROW(源!F31)+12))="浮息","浮动利率",IF(INDEX(源!F:F,29*ROW(源!F31)+12)="零息","贴现",INDEX(源!F:F,29*ROW(源!F31)+12)))="固息","固定利率",IF(IF(INDEX(源!F:F,29*ROW(源!F31)+12)="零息","贴现",INDEX(源!F:F,29*ROW(源!F31)+12))="浮息","浮动利率",IF(INDEX(源!F:F,29*ROW(源!F31)+12)="零息","贴现",INDEX(源!F:F,29*ROW(源!F31)+12))))</f>
        <v>0</v>
      </c>
      <c r="S33">
        <f t="shared" si="1"/>
        <v>0</v>
      </c>
      <c r="T33" t="s">
        <v>85</v>
      </c>
      <c r="U33">
        <f>IF(R33="浮动利率","",INDEX(源!F:F,29*ROW(源!F31)+16))</f>
        <v>0</v>
      </c>
      <c r="V33" t="str">
        <f>IF(R33="浮动利率",LEFT(INDEX(源!F:F,29*ROW(源!F31)+16),12),"")</f>
        <v/>
      </c>
      <c r="W33" t="str">
        <f>IF(R33="浮动利率",RIGHT(LEFT(INDEX(源!F:F,29*ROW(源!F31)+16),12),2)*0.0001,"")</f>
        <v/>
      </c>
      <c r="X33">
        <f>IF(INDEX(源!D:D,29*ROW(源!F31)+12)="期满","期满",INDEX(源!D:D,29*ROW(源!F31)+22))</f>
        <v>0</v>
      </c>
      <c r="Y33" t="s">
        <v>86</v>
      </c>
      <c r="AB33" s="10">
        <f>INDEX(源!B:B,29*ROW(源!B31)+16)</f>
        <v>0</v>
      </c>
      <c r="AC33" s="10">
        <f t="shared" si="2"/>
        <v>0</v>
      </c>
      <c r="AH33" t="s">
        <v>87</v>
      </c>
    </row>
    <row r="34" spans="1:34">
      <c r="A34" t="e">
        <f>VLOOKUP(B34,CES主表内容!A:F,3,FALSE)</f>
        <v>#N/A</v>
      </c>
      <c r="B34">
        <f>INDEX(源!B:B,29*ROW(源!B32)+5)</f>
        <v>0</v>
      </c>
      <c r="D34" t="e">
        <f>VLOOKUP(B34,CES主表内容!A:F,6,FALSE)</f>
        <v>#N/A</v>
      </c>
      <c r="G34" t="s">
        <v>84</v>
      </c>
      <c r="H34">
        <v>100</v>
      </c>
      <c r="I34" t="str">
        <f t="shared" si="3"/>
        <v/>
      </c>
      <c r="M34" t="str">
        <f>LEFT(IF(ISERROR(VLOOKUP(INDEX(源!F:F,29*ROW(源!F32)+9),常量!$B$1:$B$10,1,FALSE)),"",VLOOKUP(INDEX(源!F:F,29*ROW(源!F32)+9),常量!$B$1:$B$10,1,FALSE)),1)</f>
        <v/>
      </c>
      <c r="N34" t="str">
        <f>LEFT(IF(ISERROR(VLOOKUP(INDEX(源!F:F,29*ROW(源!F32)+9),常量!$A$1:$A$4,1,FALSE)),"",VLOOKUP(INDEX(源!F:F,29*ROW(源!F32)+9),常量!$A$1:$A$4,1,FALSE)),1)</f>
        <v/>
      </c>
      <c r="P34" s="10">
        <f>INDEX(源!B:B,29*ROW(源!B32)+14)</f>
        <v>0</v>
      </c>
      <c r="Q34" s="10">
        <f>INDEX(源!F:F,29*ROW(源!F32)+14)</f>
        <v>0</v>
      </c>
      <c r="R34" s="14">
        <f>IF(IF(IF(INDEX(源!F:F,29*ROW(源!F32)+12)="零息","贴现",INDEX(源!F:F,29*ROW(源!F32)+12))="浮息","浮动利率",IF(INDEX(源!F:F,29*ROW(源!F32)+12)="零息","贴现",INDEX(源!F:F,29*ROW(源!F32)+12)))="固息","固定利率",IF(IF(INDEX(源!F:F,29*ROW(源!F32)+12)="零息","贴现",INDEX(源!F:F,29*ROW(源!F32)+12))="浮息","浮动利率",IF(INDEX(源!F:F,29*ROW(源!F32)+12)="零息","贴现",INDEX(源!F:F,29*ROW(源!F32)+12))))</f>
        <v>0</v>
      </c>
      <c r="S34">
        <f t="shared" si="1"/>
        <v>0</v>
      </c>
      <c r="T34" t="s">
        <v>85</v>
      </c>
      <c r="U34">
        <f>IF(R34="浮动利率","",INDEX(源!F:F,29*ROW(源!F32)+16))</f>
        <v>0</v>
      </c>
      <c r="V34" t="str">
        <f>IF(R34="浮动利率",LEFT(INDEX(源!F:F,29*ROW(源!F32)+16),12),"")</f>
        <v/>
      </c>
      <c r="W34" t="str">
        <f>IF(R34="浮动利率",RIGHT(LEFT(INDEX(源!F:F,29*ROW(源!F32)+16),12),2)*0.0001,"")</f>
        <v/>
      </c>
      <c r="X34">
        <f>IF(INDEX(源!D:D,29*ROW(源!F32)+12)="期满","期满",INDEX(源!D:D,29*ROW(源!F32)+22))</f>
        <v>0</v>
      </c>
      <c r="Y34" t="s">
        <v>86</v>
      </c>
      <c r="AB34" s="10">
        <f>INDEX(源!B:B,29*ROW(源!B32)+16)</f>
        <v>0</v>
      </c>
      <c r="AC34" s="10">
        <f t="shared" si="2"/>
        <v>0</v>
      </c>
      <c r="AH34" t="s">
        <v>87</v>
      </c>
    </row>
    <row r="35" spans="1:34">
      <c r="A35" t="e">
        <f>VLOOKUP(B35,CES主表内容!A:F,3,FALSE)</f>
        <v>#N/A</v>
      </c>
      <c r="B35">
        <f>INDEX(源!B:B,29*ROW(源!B33)+5)</f>
        <v>0</v>
      </c>
      <c r="D35" t="e">
        <f>VLOOKUP(B35,CES主表内容!A:F,6,FALSE)</f>
        <v>#N/A</v>
      </c>
      <c r="G35" t="s">
        <v>84</v>
      </c>
      <c r="H35">
        <v>100</v>
      </c>
      <c r="I35" t="str">
        <f t="shared" si="3"/>
        <v/>
      </c>
      <c r="M35" t="str">
        <f>LEFT(IF(ISERROR(VLOOKUP(INDEX(源!F:F,29*ROW(源!F33)+9),常量!$B$1:$B$10,1,FALSE)),"",VLOOKUP(INDEX(源!F:F,29*ROW(源!F33)+9),常量!$B$1:$B$10,1,FALSE)),1)</f>
        <v/>
      </c>
      <c r="N35" t="str">
        <f>LEFT(IF(ISERROR(VLOOKUP(INDEX(源!F:F,29*ROW(源!F33)+9),常量!$A$1:$A$4,1,FALSE)),"",VLOOKUP(INDEX(源!F:F,29*ROW(源!F33)+9),常量!$A$1:$A$4,1,FALSE)),1)</f>
        <v/>
      </c>
      <c r="P35" s="10">
        <f>INDEX(源!B:B,29*ROW(源!B33)+14)</f>
        <v>0</v>
      </c>
      <c r="Q35" s="10">
        <f>INDEX(源!F:F,29*ROW(源!F33)+14)</f>
        <v>0</v>
      </c>
      <c r="R35" s="14">
        <f>IF(IF(IF(INDEX(源!F:F,29*ROW(源!F33)+12)="零息","贴现",INDEX(源!F:F,29*ROW(源!F33)+12))="浮息","浮动利率",IF(INDEX(源!F:F,29*ROW(源!F33)+12)="零息","贴现",INDEX(源!F:F,29*ROW(源!F33)+12)))="固息","固定利率",IF(IF(INDEX(源!F:F,29*ROW(源!F33)+12)="零息","贴现",INDEX(源!F:F,29*ROW(源!F33)+12))="浮息","浮动利率",IF(INDEX(源!F:F,29*ROW(源!F33)+12)="零息","贴现",INDEX(源!F:F,29*ROW(源!F33)+12))))</f>
        <v>0</v>
      </c>
      <c r="S35">
        <f t="shared" si="1"/>
        <v>0</v>
      </c>
      <c r="T35" t="s">
        <v>85</v>
      </c>
      <c r="U35">
        <f>IF(R35="浮动利率","",INDEX(源!F:F,29*ROW(源!F33)+16))</f>
        <v>0</v>
      </c>
      <c r="V35" t="str">
        <f>IF(R35="浮动利率",LEFT(INDEX(源!F:F,29*ROW(源!F33)+16),12),"")</f>
        <v/>
      </c>
      <c r="W35" t="str">
        <f>IF(R35="浮动利率",RIGHT(LEFT(INDEX(源!F:F,29*ROW(源!F33)+16),12),2)*0.0001,"")</f>
        <v/>
      </c>
      <c r="X35">
        <f>IF(INDEX(源!D:D,29*ROW(源!F33)+12)="期满","期满",INDEX(源!D:D,29*ROW(源!F33)+22))</f>
        <v>0</v>
      </c>
      <c r="Y35" t="s">
        <v>86</v>
      </c>
      <c r="AB35" s="10">
        <f>INDEX(源!B:B,29*ROW(源!B33)+16)</f>
        <v>0</v>
      </c>
      <c r="AC35" s="10">
        <f t="shared" si="2"/>
        <v>0</v>
      </c>
      <c r="AH35" t="s">
        <v>87</v>
      </c>
    </row>
    <row r="36" spans="1:34">
      <c r="A36" t="e">
        <f>VLOOKUP(B36,CES主表内容!A:F,3,FALSE)</f>
        <v>#N/A</v>
      </c>
      <c r="B36">
        <f>INDEX(源!B:B,29*ROW(源!B34)+5)</f>
        <v>0</v>
      </c>
      <c r="D36" t="e">
        <f>VLOOKUP(B36,CES主表内容!A:F,6,FALSE)</f>
        <v>#N/A</v>
      </c>
      <c r="G36" t="s">
        <v>84</v>
      </c>
      <c r="H36">
        <v>100</v>
      </c>
      <c r="I36" t="str">
        <f t="shared" si="3"/>
        <v/>
      </c>
      <c r="M36" t="str">
        <f>LEFT(IF(ISERROR(VLOOKUP(INDEX(源!F:F,29*ROW(源!F34)+9),常量!$B$1:$B$10,1,FALSE)),"",VLOOKUP(INDEX(源!F:F,29*ROW(源!F34)+9),常量!$B$1:$B$10,1,FALSE)),1)</f>
        <v/>
      </c>
      <c r="N36" t="str">
        <f>LEFT(IF(ISERROR(VLOOKUP(INDEX(源!F:F,29*ROW(源!F34)+9),常量!$A$1:$A$4,1,FALSE)),"",VLOOKUP(INDEX(源!F:F,29*ROW(源!F34)+9),常量!$A$1:$A$4,1,FALSE)),1)</f>
        <v/>
      </c>
      <c r="P36" s="10">
        <f>INDEX(源!B:B,29*ROW(源!B34)+14)</f>
        <v>0</v>
      </c>
      <c r="Q36" s="10">
        <f>INDEX(源!F:F,29*ROW(源!F34)+14)</f>
        <v>0</v>
      </c>
      <c r="R36" s="14">
        <f>IF(IF(IF(INDEX(源!F:F,29*ROW(源!F34)+12)="零息","贴现",INDEX(源!F:F,29*ROW(源!F34)+12))="浮息","浮动利率",IF(INDEX(源!F:F,29*ROW(源!F34)+12)="零息","贴现",INDEX(源!F:F,29*ROW(源!F34)+12)))="固息","固定利率",IF(IF(INDEX(源!F:F,29*ROW(源!F34)+12)="零息","贴现",INDEX(源!F:F,29*ROW(源!F34)+12))="浮息","浮动利率",IF(INDEX(源!F:F,29*ROW(源!F34)+12)="零息","贴现",INDEX(源!F:F,29*ROW(源!F34)+12))))</f>
        <v>0</v>
      </c>
      <c r="S36">
        <f t="shared" si="1"/>
        <v>0</v>
      </c>
      <c r="T36" t="s">
        <v>85</v>
      </c>
      <c r="U36">
        <f>IF(R36="浮动利率","",INDEX(源!F:F,29*ROW(源!F34)+16))</f>
        <v>0</v>
      </c>
      <c r="V36" t="str">
        <f>IF(R36="浮动利率",LEFT(INDEX(源!F:F,29*ROW(源!F34)+16),12),"")</f>
        <v/>
      </c>
      <c r="W36" t="str">
        <f>IF(R36="浮动利率",RIGHT(LEFT(INDEX(源!F:F,29*ROW(源!F34)+16),12),2)*0.0001,"")</f>
        <v/>
      </c>
      <c r="X36">
        <f>IF(INDEX(源!D:D,29*ROW(源!F34)+12)="期满","期满",INDEX(源!D:D,29*ROW(源!F34)+22))</f>
        <v>0</v>
      </c>
      <c r="Y36" t="s">
        <v>86</v>
      </c>
      <c r="AB36" s="10">
        <f>INDEX(源!B:B,29*ROW(源!B34)+16)</f>
        <v>0</v>
      </c>
      <c r="AC36" s="10">
        <f t="shared" ref="AC36:AC67" si="4">AB36</f>
        <v>0</v>
      </c>
      <c r="AH36" t="s">
        <v>87</v>
      </c>
    </row>
    <row r="37" spans="1:34">
      <c r="A37" t="e">
        <f>VLOOKUP(B37,CES主表内容!A:F,3,FALSE)</f>
        <v>#N/A</v>
      </c>
      <c r="B37">
        <f>INDEX(源!B:B,29*ROW(源!B35)+5)</f>
        <v>0</v>
      </c>
      <c r="D37" t="e">
        <f>VLOOKUP(B37,CES主表内容!A:F,6,FALSE)</f>
        <v>#N/A</v>
      </c>
      <c r="G37" t="s">
        <v>84</v>
      </c>
      <c r="H37">
        <v>100</v>
      </c>
      <c r="I37" t="str">
        <f t="shared" si="3"/>
        <v/>
      </c>
      <c r="M37" t="str">
        <f>LEFT(IF(ISERROR(VLOOKUP(INDEX(源!F:F,29*ROW(源!F35)+9),常量!$B$1:$B$10,1,FALSE)),"",VLOOKUP(INDEX(源!F:F,29*ROW(源!F35)+9),常量!$B$1:$B$10,1,FALSE)),1)</f>
        <v/>
      </c>
      <c r="N37" t="str">
        <f>LEFT(IF(ISERROR(VLOOKUP(INDEX(源!F:F,29*ROW(源!F35)+9),常量!$A$1:$A$4,1,FALSE)),"",VLOOKUP(INDEX(源!F:F,29*ROW(源!F35)+9),常量!$A$1:$A$4,1,FALSE)),1)</f>
        <v/>
      </c>
      <c r="P37" s="10">
        <f>INDEX(源!B:B,29*ROW(源!B35)+14)</f>
        <v>0</v>
      </c>
      <c r="Q37" s="10">
        <f>INDEX(源!F:F,29*ROW(源!F35)+14)</f>
        <v>0</v>
      </c>
      <c r="R37" s="14">
        <f>IF(IF(IF(INDEX(源!F:F,29*ROW(源!F35)+12)="零息","贴现",INDEX(源!F:F,29*ROW(源!F35)+12))="浮息","浮动利率",IF(INDEX(源!F:F,29*ROW(源!F35)+12)="零息","贴现",INDEX(源!F:F,29*ROW(源!F35)+12)))="固息","固定利率",IF(IF(INDEX(源!F:F,29*ROW(源!F35)+12)="零息","贴现",INDEX(源!F:F,29*ROW(源!F35)+12))="浮息","浮动利率",IF(INDEX(源!F:F,29*ROW(源!F35)+12)="零息","贴现",INDEX(源!F:F,29*ROW(源!F35)+12))))</f>
        <v>0</v>
      </c>
      <c r="S37">
        <f t="shared" si="1"/>
        <v>0</v>
      </c>
      <c r="T37" t="s">
        <v>85</v>
      </c>
      <c r="U37">
        <f>IF(R37="浮动利率","",INDEX(源!F:F,29*ROW(源!F35)+16))</f>
        <v>0</v>
      </c>
      <c r="V37" t="str">
        <f>IF(R37="浮动利率",LEFT(INDEX(源!F:F,29*ROW(源!F35)+16),12),"")</f>
        <v/>
      </c>
      <c r="W37" t="str">
        <f>IF(R37="浮动利率",RIGHT(LEFT(INDEX(源!F:F,29*ROW(源!F35)+16),12),2)*0.0001,"")</f>
        <v/>
      </c>
      <c r="X37">
        <f>IF(INDEX(源!D:D,29*ROW(源!F35)+12)="期满","期满",INDEX(源!D:D,29*ROW(源!F35)+22))</f>
        <v>0</v>
      </c>
      <c r="Y37" t="s">
        <v>86</v>
      </c>
      <c r="AB37" s="10">
        <f>INDEX(源!B:B,29*ROW(源!B35)+16)</f>
        <v>0</v>
      </c>
      <c r="AC37" s="10">
        <f t="shared" si="4"/>
        <v>0</v>
      </c>
      <c r="AH37" t="s">
        <v>87</v>
      </c>
    </row>
    <row r="38" spans="1:34">
      <c r="A38" t="e">
        <f>VLOOKUP(B38,CES主表内容!A:F,3,FALSE)</f>
        <v>#N/A</v>
      </c>
      <c r="B38">
        <f>INDEX(源!B:B,29*ROW(源!B36)+5)</f>
        <v>0</v>
      </c>
      <c r="D38" t="e">
        <f>VLOOKUP(B38,CES主表内容!A:F,6,FALSE)</f>
        <v>#N/A</v>
      </c>
      <c r="G38" t="s">
        <v>84</v>
      </c>
      <c r="H38">
        <v>100</v>
      </c>
      <c r="I38" t="str">
        <f t="shared" si="3"/>
        <v/>
      </c>
      <c r="M38" t="str">
        <f>LEFT(IF(ISERROR(VLOOKUP(INDEX(源!F:F,29*ROW(源!E36)+9),常量!$B$1:$B$10,1,FALSE)),"",VLOOKUP(INDEX(源!F:F,29*ROW(源!E36)+9),常量!$B$1:$B$10,1,FALSE)),1)</f>
        <v/>
      </c>
      <c r="N38" t="str">
        <f>LEFT(IF(ISERROR(VLOOKUP(INDEX(源!F:F,29*ROW(源!E36)+9),常量!$A$1:$A$4,1,FALSE)),"",VLOOKUP(INDEX(源!F:F,29*ROW(源!E36)+9),常量!$A$1:$A$4,1,FALSE)),1)</f>
        <v/>
      </c>
      <c r="P38" s="10">
        <f>INDEX(源!B:B,29*ROW(源!B36)+14)</f>
        <v>0</v>
      </c>
      <c r="Q38" s="10">
        <f>INDEX(源!F:F,29*ROW(源!E36)+14)</f>
        <v>0</v>
      </c>
      <c r="R38" s="14">
        <f>IF(IF(IF(INDEX(源!F:F,29*ROW(源!E36)+12)="零息","贴现",INDEX(源!F:F,29*ROW(源!E36)+12))="浮息","浮动利率",IF(INDEX(源!F:F,29*ROW(源!E36)+12)="零息","贴现",INDEX(源!F:F,29*ROW(源!E36)+12)))="固息","固定利率",IF(IF(INDEX(源!F:F,29*ROW(源!E36)+12)="零息","贴现",INDEX(源!F:F,29*ROW(源!E36)+12))="浮息","浮动利率",IF(INDEX(源!F:F,29*ROW(源!E36)+12)="零息","贴现",INDEX(源!F:F,29*ROW(源!E36)+12))))</f>
        <v>0</v>
      </c>
      <c r="S38">
        <f t="shared" si="1"/>
        <v>0</v>
      </c>
      <c r="T38" t="s">
        <v>85</v>
      </c>
      <c r="U38">
        <f>IF(R38="浮动利率","",INDEX(源!F:F,29*ROW(源!E36)+16))</f>
        <v>0</v>
      </c>
      <c r="V38" t="str">
        <f>IF(R38="浮动利率",LEFT(INDEX(源!F:F,29*ROW(源!E36)+16),12),"")</f>
        <v/>
      </c>
      <c r="W38" t="str">
        <f>IF(R38="浮动利率",RIGHT(LEFT(INDEX(源!F:F,29*ROW(源!E36)+16),12),2)*0.0001,"")</f>
        <v/>
      </c>
      <c r="X38">
        <f>IF(INDEX(源!D:D,29*ROW(源!E36)+12)="期满","期满",INDEX(源!D:D,29*ROW(源!E36)+22))</f>
        <v>0</v>
      </c>
      <c r="Y38" t="s">
        <v>86</v>
      </c>
      <c r="AB38" s="10">
        <f>INDEX(源!B:B,29*ROW(源!B36)+16)</f>
        <v>0</v>
      </c>
      <c r="AC38" s="10">
        <f t="shared" si="4"/>
        <v>0</v>
      </c>
      <c r="AH38" t="s">
        <v>87</v>
      </c>
    </row>
    <row r="39" spans="1:34">
      <c r="A39" t="e">
        <f>VLOOKUP(B39,CES主表内容!A:F,3,FALSE)</f>
        <v>#N/A</v>
      </c>
      <c r="B39">
        <f>INDEX(源!B:B,29*ROW(源!B37)+5)</f>
        <v>0</v>
      </c>
      <c r="D39" t="e">
        <f>VLOOKUP(B39,CES主表内容!A:F,6,FALSE)</f>
        <v>#N/A</v>
      </c>
      <c r="G39" t="s">
        <v>84</v>
      </c>
      <c r="H39">
        <v>100</v>
      </c>
      <c r="I39" t="str">
        <f t="shared" ref="I39:I70" si="5">IF(R39="贴现",H39,"")</f>
        <v/>
      </c>
      <c r="M39" t="str">
        <f>LEFT(IF(ISERROR(VLOOKUP(INDEX(源!F:F,29*ROW(源!E37)+9),常量!$B$1:$B$10,1,FALSE)),"",VLOOKUP(INDEX(源!F:F,29*ROW(源!E37)+9),常量!$B$1:$B$10,1,FALSE)),1)</f>
        <v/>
      </c>
      <c r="N39" t="str">
        <f>LEFT(IF(ISERROR(VLOOKUP(INDEX(源!F:F,29*ROW(源!E37)+9),常量!$A$1:$A$4,1,FALSE)),"",VLOOKUP(INDEX(源!F:F,29*ROW(源!E37)+9),常量!$A$1:$A$4,1,FALSE)),1)</f>
        <v/>
      </c>
      <c r="P39" s="10">
        <f>INDEX(源!B:B,29*ROW(源!B37)+14)</f>
        <v>0</v>
      </c>
      <c r="Q39" s="10">
        <f>INDEX(源!F:F,29*ROW(源!E37)+14)</f>
        <v>0</v>
      </c>
      <c r="R39" s="14">
        <f>IF(IF(IF(INDEX(源!F:F,29*ROW(源!E37)+12)="零息","贴现",INDEX(源!F:F,29*ROW(源!E37)+12))="浮息","浮动利率",IF(INDEX(源!F:F,29*ROW(源!E37)+12)="零息","贴现",INDEX(源!F:F,29*ROW(源!E37)+12)))="固息","固定利率",IF(IF(INDEX(源!F:F,29*ROW(源!E37)+12)="零息","贴现",INDEX(源!F:F,29*ROW(源!E37)+12))="浮息","浮动利率",IF(INDEX(源!F:F,29*ROW(源!E37)+12)="零息","贴现",INDEX(源!F:F,29*ROW(源!E37)+12))))</f>
        <v>0</v>
      </c>
      <c r="S39">
        <f t="shared" si="1"/>
        <v>0</v>
      </c>
      <c r="T39" t="s">
        <v>85</v>
      </c>
      <c r="U39">
        <f>IF(R39="浮动利率","",INDEX(源!F:F,29*ROW(源!E37)+16))</f>
        <v>0</v>
      </c>
      <c r="V39" t="str">
        <f>IF(R39="浮动利率",LEFT(INDEX(源!F:F,29*ROW(源!E37)+16),12),"")</f>
        <v/>
      </c>
      <c r="W39" t="str">
        <f>IF(R39="浮动利率",RIGHT(LEFT(INDEX(源!F:F,29*ROW(源!E37)+16),12),2)*0.0001,"")</f>
        <v/>
      </c>
      <c r="X39">
        <f>IF(INDEX(源!D:D,29*ROW(源!E37)+12)="期满","期满",INDEX(源!D:D,29*ROW(源!E37)+22))</f>
        <v>0</v>
      </c>
      <c r="Y39" t="s">
        <v>86</v>
      </c>
      <c r="AB39" s="10">
        <f>INDEX(源!B:B,29*ROW(源!B37)+16)</f>
        <v>0</v>
      </c>
      <c r="AC39" s="10">
        <f t="shared" si="4"/>
        <v>0</v>
      </c>
      <c r="AH39" t="s">
        <v>87</v>
      </c>
    </row>
    <row r="40" spans="1:34">
      <c r="A40" t="e">
        <f>VLOOKUP(B40,CES主表内容!A:F,3,FALSE)</f>
        <v>#N/A</v>
      </c>
      <c r="B40">
        <f>INDEX(源!B:B,29*ROW(源!B38)+5)</f>
        <v>0</v>
      </c>
      <c r="D40" t="e">
        <f>VLOOKUP(B40,CES主表内容!A:F,6,FALSE)</f>
        <v>#N/A</v>
      </c>
      <c r="G40" t="s">
        <v>84</v>
      </c>
      <c r="H40">
        <v>100</v>
      </c>
      <c r="I40" t="str">
        <f t="shared" si="5"/>
        <v/>
      </c>
      <c r="M40" t="str">
        <f>LEFT(IF(ISERROR(VLOOKUP(INDEX(源!F:F,29*ROW(源!E38)+9),常量!$B$1:$B$10,1,FALSE)),"",VLOOKUP(INDEX(源!F:F,29*ROW(源!E38)+9),常量!$B$1:$B$10,1,FALSE)),1)</f>
        <v/>
      </c>
      <c r="N40" t="str">
        <f>LEFT(IF(ISERROR(VLOOKUP(INDEX(源!F:F,29*ROW(源!E38)+9),常量!$A$1:$A$4,1,FALSE)),"",VLOOKUP(INDEX(源!F:F,29*ROW(源!E38)+9),常量!$A$1:$A$4,1,FALSE)),1)</f>
        <v/>
      </c>
      <c r="P40" s="10">
        <f>INDEX(源!B:B,29*ROW(源!B38)+14)</f>
        <v>0</v>
      </c>
      <c r="Q40" s="10">
        <f>INDEX(源!F:F,29*ROW(源!E38)+14)</f>
        <v>0</v>
      </c>
      <c r="R40" s="14">
        <f>IF(IF(IF(INDEX(源!F:F,29*ROW(源!E38)+12)="零息","贴现",INDEX(源!F:F,29*ROW(源!E38)+12))="浮息","浮动利率",IF(INDEX(源!F:F,29*ROW(源!E38)+12)="零息","贴现",INDEX(源!F:F,29*ROW(源!E38)+12)))="固息","固定利率",IF(IF(INDEX(源!F:F,29*ROW(源!E38)+12)="零息","贴现",INDEX(源!F:F,29*ROW(源!E38)+12))="浮息","浮动利率",IF(INDEX(源!F:F,29*ROW(源!E38)+12)="零息","贴现",INDEX(源!F:F,29*ROW(源!E38)+12))))</f>
        <v>0</v>
      </c>
      <c r="S40">
        <f t="shared" si="1"/>
        <v>0</v>
      </c>
      <c r="T40" t="s">
        <v>85</v>
      </c>
      <c r="U40">
        <f>IF(R40="浮动利率","",INDEX(源!F:F,29*ROW(源!E38)+16))</f>
        <v>0</v>
      </c>
      <c r="V40" t="str">
        <f>IF(R40="浮动利率",LEFT(INDEX(源!F:F,29*ROW(源!E38)+16),12),"")</f>
        <v/>
      </c>
      <c r="W40" t="str">
        <f>IF(R40="浮动利率",RIGHT(LEFT(INDEX(源!F:F,29*ROW(源!E38)+16),12),2)*0.0001,"")</f>
        <v/>
      </c>
      <c r="X40">
        <f>IF(INDEX(源!D:D,29*ROW(源!E38)+12)="期满","期满",INDEX(源!D:D,29*ROW(源!E38)+22))</f>
        <v>0</v>
      </c>
      <c r="Y40" t="s">
        <v>86</v>
      </c>
      <c r="AB40" s="10">
        <f>INDEX(源!B:B,29*ROW(源!B38)+16)</f>
        <v>0</v>
      </c>
      <c r="AC40" s="10">
        <f t="shared" si="4"/>
        <v>0</v>
      </c>
      <c r="AH40" t="s">
        <v>87</v>
      </c>
    </row>
    <row r="41" spans="1:34">
      <c r="A41" t="e">
        <f>VLOOKUP(B41,CES主表内容!A:F,3,FALSE)</f>
        <v>#N/A</v>
      </c>
      <c r="B41">
        <f>INDEX(源!B:B,29*ROW(源!B39)+5)</f>
        <v>0</v>
      </c>
      <c r="D41" t="e">
        <f>VLOOKUP(B41,CES主表内容!A:F,6,FALSE)</f>
        <v>#N/A</v>
      </c>
      <c r="G41" t="s">
        <v>84</v>
      </c>
      <c r="H41">
        <v>100</v>
      </c>
      <c r="I41" t="str">
        <f t="shared" si="5"/>
        <v/>
      </c>
      <c r="M41" t="str">
        <f>LEFT(IF(ISERROR(VLOOKUP(INDEX(源!F:F,29*ROW(源!E39)+9),常量!$B$1:$B$10,1,FALSE)),"",VLOOKUP(INDEX(源!F:F,29*ROW(源!E39)+9),常量!$B$1:$B$10,1,FALSE)),1)</f>
        <v/>
      </c>
      <c r="N41" t="str">
        <f>LEFT(IF(ISERROR(VLOOKUP(INDEX(源!F:F,29*ROW(源!E39)+9),常量!$A$1:$A$4,1,FALSE)),"",VLOOKUP(INDEX(源!F:F,29*ROW(源!E39)+9),常量!$A$1:$A$4,1,FALSE)),1)</f>
        <v/>
      </c>
      <c r="P41" s="10">
        <f>INDEX(源!B:B,29*ROW(源!B39)+14)</f>
        <v>0</v>
      </c>
      <c r="Q41" s="10">
        <f>INDEX(源!F:F,29*ROW(源!E39)+14)</f>
        <v>0</v>
      </c>
      <c r="R41" s="14">
        <f>IF(IF(IF(INDEX(源!F:F,29*ROW(源!E39)+12)="零息","贴现",INDEX(源!F:F,29*ROW(源!E39)+12))="浮息","浮动利率",IF(INDEX(源!F:F,29*ROW(源!E39)+12)="零息","贴现",INDEX(源!F:F,29*ROW(源!E39)+12)))="固息","固定利率",IF(IF(INDEX(源!F:F,29*ROW(源!E39)+12)="零息","贴现",INDEX(源!F:F,29*ROW(源!E39)+12))="浮息","浮动利率",IF(INDEX(源!F:F,29*ROW(源!E39)+12)="零息","贴现",INDEX(源!F:F,29*ROW(源!E39)+12))))</f>
        <v>0</v>
      </c>
      <c r="S41">
        <f t="shared" si="1"/>
        <v>0</v>
      </c>
      <c r="T41" t="s">
        <v>85</v>
      </c>
      <c r="U41">
        <f>IF(R41="浮动利率","",INDEX(源!F:F,29*ROW(源!E39)+16))</f>
        <v>0</v>
      </c>
      <c r="V41" t="str">
        <f>IF(R41="浮动利率",LEFT(INDEX(源!F:F,29*ROW(源!E39)+16),12),"")</f>
        <v/>
      </c>
      <c r="W41" t="str">
        <f>IF(R41="浮动利率",RIGHT(LEFT(INDEX(源!F:F,29*ROW(源!E39)+16),12),2)*0.0001,"")</f>
        <v/>
      </c>
      <c r="X41">
        <f>IF(INDEX(源!D:D,29*ROW(源!E39)+12)="期满","期满",INDEX(源!D:D,29*ROW(源!E39)+22))</f>
        <v>0</v>
      </c>
      <c r="Y41" t="s">
        <v>86</v>
      </c>
      <c r="AB41" s="10">
        <f>INDEX(源!B:B,29*ROW(源!B39)+16)</f>
        <v>0</v>
      </c>
      <c r="AC41" s="10">
        <f t="shared" si="4"/>
        <v>0</v>
      </c>
      <c r="AH41" t="s">
        <v>87</v>
      </c>
    </row>
    <row r="42" spans="1:34">
      <c r="A42" t="e">
        <f>VLOOKUP(B42,CES主表内容!A:F,3,FALSE)</f>
        <v>#N/A</v>
      </c>
      <c r="B42">
        <f>INDEX(源!B:B,29*ROW(源!B40)+5)</f>
        <v>0</v>
      </c>
      <c r="D42" t="e">
        <f>VLOOKUP(B42,CES主表内容!A:F,6,FALSE)</f>
        <v>#N/A</v>
      </c>
      <c r="G42" t="s">
        <v>84</v>
      </c>
      <c r="H42">
        <v>100</v>
      </c>
      <c r="I42" t="str">
        <f t="shared" si="5"/>
        <v/>
      </c>
      <c r="M42" t="str">
        <f>LEFT(IF(ISERROR(VLOOKUP(INDEX(源!F:F,29*ROW(源!E40)+9),常量!$B$1:$B$10,1,FALSE)),"",VLOOKUP(INDEX(源!F:F,29*ROW(源!E40)+9),常量!$B$1:$B$10,1,FALSE)),1)</f>
        <v/>
      </c>
      <c r="N42" t="str">
        <f>LEFT(IF(ISERROR(VLOOKUP(INDEX(源!F:F,29*ROW(源!E40)+9),常量!$A$1:$A$4,1,FALSE)),"",VLOOKUP(INDEX(源!F:F,29*ROW(源!E40)+9),常量!$A$1:$A$4,1,FALSE)),1)</f>
        <v/>
      </c>
      <c r="P42" s="10">
        <f>INDEX(源!B:B,29*ROW(源!B40)+14)</f>
        <v>0</v>
      </c>
      <c r="Q42" s="10">
        <f>INDEX(源!F:F,29*ROW(源!E40)+14)</f>
        <v>0</v>
      </c>
      <c r="R42" s="14">
        <f>IF(IF(IF(INDEX(源!F:F,29*ROW(源!E40)+12)="零息","贴现",INDEX(源!F:F,29*ROW(源!E40)+12))="浮息","浮动利率",IF(INDEX(源!F:F,29*ROW(源!E40)+12)="零息","贴现",INDEX(源!F:F,29*ROW(源!E40)+12)))="固息","固定利率",IF(IF(INDEX(源!F:F,29*ROW(源!E40)+12)="零息","贴现",INDEX(源!F:F,29*ROW(源!E40)+12))="浮息","浮动利率",IF(INDEX(源!F:F,29*ROW(源!E40)+12)="零息","贴现",INDEX(源!F:F,29*ROW(源!E40)+12))))</f>
        <v>0</v>
      </c>
      <c r="S42">
        <f t="shared" si="1"/>
        <v>0</v>
      </c>
      <c r="T42" t="s">
        <v>85</v>
      </c>
      <c r="U42">
        <f>IF(R42="浮动利率","",INDEX(源!F:F,29*ROW(源!E40)+16))</f>
        <v>0</v>
      </c>
      <c r="V42" t="str">
        <f>IF(R42="浮动利率",LEFT(INDEX(源!F:F,29*ROW(源!E40)+16),12),"")</f>
        <v/>
      </c>
      <c r="W42" t="str">
        <f>IF(R42="浮动利率",RIGHT(LEFT(INDEX(源!F:F,29*ROW(源!E40)+16),12),2)*0.0001,"")</f>
        <v/>
      </c>
      <c r="X42">
        <f>IF(INDEX(源!D:D,29*ROW(源!E40)+12)="期满","期满",INDEX(源!D:D,29*ROW(源!E40)+22))</f>
        <v>0</v>
      </c>
      <c r="Y42" t="s">
        <v>86</v>
      </c>
      <c r="AB42" s="10">
        <f>INDEX(源!B:B,29*ROW(源!B40)+16)</f>
        <v>0</v>
      </c>
      <c r="AC42" s="10">
        <f t="shared" si="4"/>
        <v>0</v>
      </c>
      <c r="AH42" t="s">
        <v>87</v>
      </c>
    </row>
    <row r="43" spans="1:34">
      <c r="A43" t="e">
        <f>VLOOKUP(B43,CES主表内容!A:F,3,FALSE)</f>
        <v>#N/A</v>
      </c>
      <c r="B43">
        <f>INDEX(源!B:B,29*ROW(源!B41)+5)</f>
        <v>0</v>
      </c>
      <c r="D43" t="e">
        <f>VLOOKUP(B43,CES主表内容!A:F,6,FALSE)</f>
        <v>#N/A</v>
      </c>
      <c r="G43" t="s">
        <v>84</v>
      </c>
      <c r="H43">
        <v>100</v>
      </c>
      <c r="I43" t="str">
        <f t="shared" si="5"/>
        <v/>
      </c>
      <c r="M43" t="str">
        <f>LEFT(IF(ISERROR(VLOOKUP(INDEX(源!F:F,29*ROW(源!E41)+9),常量!$B$1:$B$10,1,FALSE)),"",VLOOKUP(INDEX(源!F:F,29*ROW(源!E41)+9),常量!$B$1:$B$10,1,FALSE)),1)</f>
        <v/>
      </c>
      <c r="N43" t="str">
        <f>LEFT(IF(ISERROR(VLOOKUP(INDEX(源!F:F,29*ROW(源!E41)+9),常量!$A$1:$A$4,1,FALSE)),"",VLOOKUP(INDEX(源!F:F,29*ROW(源!E41)+9),常量!$A$1:$A$4,1,FALSE)),1)</f>
        <v/>
      </c>
      <c r="P43" s="10">
        <f>INDEX(源!B:B,29*ROW(源!B41)+14)</f>
        <v>0</v>
      </c>
      <c r="Q43" s="10">
        <f>INDEX(源!F:F,29*ROW(源!E41)+14)</f>
        <v>0</v>
      </c>
      <c r="R43" s="14">
        <f>IF(IF(IF(INDEX(源!F:F,29*ROW(源!E41)+12)="零息","贴现",INDEX(源!F:F,29*ROW(源!E41)+12))="浮息","浮动利率",IF(INDEX(源!F:F,29*ROW(源!E41)+12)="零息","贴现",INDEX(源!F:F,29*ROW(源!E41)+12)))="固息","固定利率",IF(IF(INDEX(源!F:F,29*ROW(源!E41)+12)="零息","贴现",INDEX(源!F:F,29*ROW(源!E41)+12))="浮息","浮动利率",IF(INDEX(源!F:F,29*ROW(源!E41)+12)="零息","贴现",INDEX(源!F:F,29*ROW(源!E41)+12))))</f>
        <v>0</v>
      </c>
      <c r="S43">
        <f t="shared" si="1"/>
        <v>0</v>
      </c>
      <c r="T43" t="s">
        <v>85</v>
      </c>
      <c r="U43">
        <f>IF(R43="浮动利率","",INDEX(源!F:F,29*ROW(源!E41)+16))</f>
        <v>0</v>
      </c>
      <c r="V43" t="str">
        <f>IF(R43="浮动利率",LEFT(INDEX(源!F:F,29*ROW(源!E41)+16),12),"")</f>
        <v/>
      </c>
      <c r="W43" t="str">
        <f>IF(R43="浮动利率",RIGHT(LEFT(INDEX(源!F:F,29*ROW(源!E41)+16),12),2)*0.0001,"")</f>
        <v/>
      </c>
      <c r="X43">
        <f>IF(INDEX(源!D:D,29*ROW(源!E41)+12)="期满","期满",INDEX(源!D:D,29*ROW(源!E41)+22))</f>
        <v>0</v>
      </c>
      <c r="Y43" t="s">
        <v>86</v>
      </c>
      <c r="AB43" s="10">
        <f>INDEX(源!B:B,29*ROW(源!B41)+16)</f>
        <v>0</v>
      </c>
      <c r="AC43" s="10">
        <f t="shared" si="4"/>
        <v>0</v>
      </c>
      <c r="AH43" t="s">
        <v>87</v>
      </c>
    </row>
    <row r="44" spans="1:34">
      <c r="A44" t="e">
        <f>VLOOKUP(B44,CES主表内容!A:F,3,FALSE)</f>
        <v>#N/A</v>
      </c>
      <c r="B44">
        <f>INDEX(源!B:B,29*ROW(源!B42)+5)</f>
        <v>0</v>
      </c>
      <c r="D44" t="e">
        <f>VLOOKUP(B44,CES主表内容!A:F,6,FALSE)</f>
        <v>#N/A</v>
      </c>
      <c r="G44" t="s">
        <v>84</v>
      </c>
      <c r="H44">
        <v>100</v>
      </c>
      <c r="I44" t="str">
        <f t="shared" si="5"/>
        <v/>
      </c>
      <c r="M44" t="str">
        <f>LEFT(IF(ISERROR(VLOOKUP(INDEX(源!F:F,29*ROW(源!E42)+9),常量!$B$1:$B$10,1,FALSE)),"",VLOOKUP(INDEX(源!F:F,29*ROW(源!E42)+9),常量!$B$1:$B$10,1,FALSE)),1)</f>
        <v/>
      </c>
      <c r="N44" t="str">
        <f>LEFT(IF(ISERROR(VLOOKUP(INDEX(源!F:F,29*ROW(源!E42)+9),常量!$A$1:$A$4,1,FALSE)),"",VLOOKUP(INDEX(源!F:F,29*ROW(源!E42)+9),常量!$A$1:$A$4,1,FALSE)),1)</f>
        <v/>
      </c>
      <c r="P44" s="10">
        <f>INDEX(源!B:B,29*ROW(源!B42)+14)</f>
        <v>0</v>
      </c>
      <c r="Q44" s="10">
        <f>INDEX(源!F:F,29*ROW(源!E42)+14)</f>
        <v>0</v>
      </c>
      <c r="R44" s="14">
        <f>IF(IF(IF(INDEX(源!F:F,29*ROW(源!E42)+12)="零息","贴现",INDEX(源!F:F,29*ROW(源!E42)+12))="浮息","浮动利率",IF(INDEX(源!F:F,29*ROW(源!E42)+12)="零息","贴现",INDEX(源!F:F,29*ROW(源!E42)+12)))="固息","固定利率",IF(IF(INDEX(源!F:F,29*ROW(源!E42)+12)="零息","贴现",INDEX(源!F:F,29*ROW(源!E42)+12))="浮息","浮动利率",IF(INDEX(源!F:F,29*ROW(源!E42)+12)="零息","贴现",INDEX(源!F:F,29*ROW(源!E42)+12))))</f>
        <v>0</v>
      </c>
      <c r="S44">
        <f t="shared" si="1"/>
        <v>0</v>
      </c>
      <c r="T44" t="s">
        <v>85</v>
      </c>
      <c r="U44">
        <f>IF(R44="浮动利率","",INDEX(源!F:F,29*ROW(源!E42)+16))</f>
        <v>0</v>
      </c>
      <c r="V44" t="str">
        <f>IF(R44="浮动利率",LEFT(INDEX(源!F:F,29*ROW(源!E42)+16),12),"")</f>
        <v/>
      </c>
      <c r="W44" t="str">
        <f>IF(R44="浮动利率",RIGHT(LEFT(INDEX(源!F:F,29*ROW(源!E42)+16),12),2)*0.0001,"")</f>
        <v/>
      </c>
      <c r="X44">
        <f>IF(INDEX(源!D:D,29*ROW(源!E42)+12)="期满","期满",INDEX(源!D:D,29*ROW(源!E42)+22))</f>
        <v>0</v>
      </c>
      <c r="Y44" t="s">
        <v>86</v>
      </c>
      <c r="AB44" s="10">
        <f>INDEX(源!B:B,29*ROW(源!B42)+16)</f>
        <v>0</v>
      </c>
      <c r="AC44" s="10">
        <f t="shared" si="4"/>
        <v>0</v>
      </c>
      <c r="AH44" t="s">
        <v>87</v>
      </c>
    </row>
    <row r="45" spans="1:34">
      <c r="A45" t="e">
        <f>VLOOKUP(B45,CES主表内容!A:F,3,FALSE)</f>
        <v>#N/A</v>
      </c>
      <c r="B45">
        <f>INDEX(源!B:B,29*ROW(源!B43)+5)</f>
        <v>0</v>
      </c>
      <c r="D45" t="e">
        <f>VLOOKUP(B45,CES主表内容!A:F,6,FALSE)</f>
        <v>#N/A</v>
      </c>
      <c r="G45" t="s">
        <v>84</v>
      </c>
      <c r="H45">
        <v>100</v>
      </c>
      <c r="I45" t="str">
        <f t="shared" si="5"/>
        <v/>
      </c>
      <c r="M45" t="str">
        <f>LEFT(IF(ISERROR(VLOOKUP(INDEX(源!F:F,29*ROW(源!E43)+9),常量!$B$1:$B$10,1,FALSE)),"",VLOOKUP(INDEX(源!F:F,29*ROW(源!E43)+9),常量!$B$1:$B$10,1,FALSE)),1)</f>
        <v/>
      </c>
      <c r="N45" t="str">
        <f>LEFT(IF(ISERROR(VLOOKUP(INDEX(源!F:F,29*ROW(源!E43)+9),常量!$A$1:$A$4,1,FALSE)),"",VLOOKUP(INDEX(源!F:F,29*ROW(源!E43)+9),常量!$A$1:$A$4,1,FALSE)),1)</f>
        <v/>
      </c>
      <c r="P45" s="10">
        <f>INDEX(源!B:B,29*ROW(源!B43)+14)</f>
        <v>0</v>
      </c>
      <c r="Q45" s="10">
        <f>INDEX(源!F:F,29*ROW(源!E43)+14)</f>
        <v>0</v>
      </c>
      <c r="R45" s="14">
        <f>IF(IF(IF(INDEX(源!F:F,29*ROW(源!E43)+12)="零息","贴现",INDEX(源!F:F,29*ROW(源!E43)+12))="浮息","浮动利率",IF(INDEX(源!F:F,29*ROW(源!E43)+12)="零息","贴现",INDEX(源!F:F,29*ROW(源!E43)+12)))="固息","固定利率",IF(IF(INDEX(源!F:F,29*ROW(源!E43)+12)="零息","贴现",INDEX(源!F:F,29*ROW(源!E43)+12))="浮息","浮动利率",IF(INDEX(源!F:F,29*ROW(源!E43)+12)="零息","贴现",INDEX(源!F:F,29*ROW(源!E43)+12))))</f>
        <v>0</v>
      </c>
      <c r="S45">
        <f t="shared" si="1"/>
        <v>0</v>
      </c>
      <c r="T45" t="s">
        <v>85</v>
      </c>
      <c r="U45">
        <f>IF(R45="浮动利率","",INDEX(源!F:F,29*ROW(源!E43)+16))</f>
        <v>0</v>
      </c>
      <c r="V45" t="str">
        <f>IF(R45="浮动利率",LEFT(INDEX(源!F:F,29*ROW(源!E43)+16),12),"")</f>
        <v/>
      </c>
      <c r="W45" t="str">
        <f>IF(R45="浮动利率",RIGHT(LEFT(INDEX(源!F:F,29*ROW(源!E43)+16),12),2)*0.0001,"")</f>
        <v/>
      </c>
      <c r="X45">
        <f>IF(INDEX(源!D:D,29*ROW(源!E43)+12)="期满","期满",INDEX(源!D:D,29*ROW(源!E43)+22))</f>
        <v>0</v>
      </c>
      <c r="Y45" t="s">
        <v>86</v>
      </c>
      <c r="AB45" s="10">
        <f>INDEX(源!B:B,29*ROW(源!B43)+16)</f>
        <v>0</v>
      </c>
      <c r="AC45" s="10">
        <f t="shared" si="4"/>
        <v>0</v>
      </c>
      <c r="AH45" t="s">
        <v>87</v>
      </c>
    </row>
    <row r="46" spans="1:34">
      <c r="A46" t="e">
        <f>VLOOKUP(B46,CES主表内容!A:F,3,FALSE)</f>
        <v>#N/A</v>
      </c>
      <c r="B46">
        <f>INDEX(源!B:B,29*ROW(源!B44)+5)</f>
        <v>0</v>
      </c>
      <c r="D46" t="e">
        <f>VLOOKUP(B46,CES主表内容!A:F,6,FALSE)</f>
        <v>#N/A</v>
      </c>
      <c r="G46" t="s">
        <v>84</v>
      </c>
      <c r="H46">
        <v>100</v>
      </c>
      <c r="I46" t="str">
        <f t="shared" si="5"/>
        <v/>
      </c>
      <c r="M46" t="str">
        <f>LEFT(IF(ISERROR(VLOOKUP(INDEX(源!F:F,29*ROW(源!E44)+9),常量!$B$1:$B$10,1,FALSE)),"",VLOOKUP(INDEX(源!F:F,29*ROW(源!E44)+9),常量!$B$1:$B$10,1,FALSE)),1)</f>
        <v/>
      </c>
      <c r="N46" t="str">
        <f>LEFT(IF(ISERROR(VLOOKUP(INDEX(源!F:F,29*ROW(源!E44)+9),常量!$A$1:$A$4,1,FALSE)),"",VLOOKUP(INDEX(源!F:F,29*ROW(源!E44)+9),常量!$A$1:$A$4,1,FALSE)),1)</f>
        <v/>
      </c>
      <c r="P46" s="10">
        <f>INDEX(源!B:B,29*ROW(源!B44)+14)</f>
        <v>0</v>
      </c>
      <c r="Q46" s="10">
        <f>INDEX(源!F:F,29*ROW(源!E44)+14)</f>
        <v>0</v>
      </c>
      <c r="R46" s="14">
        <f>IF(IF(IF(INDEX(源!F:F,29*ROW(源!E44)+12)="零息","贴现",INDEX(源!F:F,29*ROW(源!E44)+12))="浮息","浮动利率",IF(INDEX(源!F:F,29*ROW(源!E44)+12)="零息","贴现",INDEX(源!F:F,29*ROW(源!E44)+12)))="固息","固定利率",IF(IF(INDEX(源!F:F,29*ROW(源!E44)+12)="零息","贴现",INDEX(源!F:F,29*ROW(源!E44)+12))="浮息","浮动利率",IF(INDEX(源!F:F,29*ROW(源!E44)+12)="零息","贴现",INDEX(源!F:F,29*ROW(源!E44)+12))))</f>
        <v>0</v>
      </c>
      <c r="S46">
        <f t="shared" si="1"/>
        <v>0</v>
      </c>
      <c r="T46" t="s">
        <v>85</v>
      </c>
      <c r="U46">
        <f>IF(R46="浮动利率","",INDEX(源!F:F,29*ROW(源!E44)+16))</f>
        <v>0</v>
      </c>
      <c r="V46" t="str">
        <f>IF(R46="浮动利率",LEFT(INDEX(源!F:F,29*ROW(源!E44)+16),12),"")</f>
        <v/>
      </c>
      <c r="W46" t="str">
        <f>IF(R46="浮动利率",RIGHT(LEFT(INDEX(源!F:F,29*ROW(源!E44)+16),12),2)*0.0001,"")</f>
        <v/>
      </c>
      <c r="X46">
        <f>IF(INDEX(源!D:D,29*ROW(源!E44)+12)="期满","期满",INDEX(源!D:D,29*ROW(源!E44)+22))</f>
        <v>0</v>
      </c>
      <c r="Y46" t="s">
        <v>86</v>
      </c>
      <c r="AB46" s="10">
        <f>INDEX(源!B:B,29*ROW(源!B44)+16)</f>
        <v>0</v>
      </c>
      <c r="AC46" s="10">
        <f t="shared" si="4"/>
        <v>0</v>
      </c>
      <c r="AH46" t="s">
        <v>87</v>
      </c>
    </row>
    <row r="47" spans="1:34">
      <c r="A47" t="e">
        <f>VLOOKUP(B47,CES主表内容!A:F,3,FALSE)</f>
        <v>#N/A</v>
      </c>
      <c r="B47">
        <f>INDEX(源!B:B,29*ROW(源!B45)+5)</f>
        <v>0</v>
      </c>
      <c r="D47" t="e">
        <f>VLOOKUP(B47,CES主表内容!A:F,6,FALSE)</f>
        <v>#N/A</v>
      </c>
      <c r="G47" t="s">
        <v>84</v>
      </c>
      <c r="H47">
        <v>100</v>
      </c>
      <c r="I47" t="str">
        <f t="shared" si="5"/>
        <v/>
      </c>
      <c r="M47" t="str">
        <f>LEFT(IF(ISERROR(VLOOKUP(INDEX(源!F:F,29*ROW(源!E45)+9),常量!$B$1:$B$10,1,FALSE)),"",VLOOKUP(INDEX(源!F:F,29*ROW(源!E45)+9),常量!$B$1:$B$10,1,FALSE)),1)</f>
        <v/>
      </c>
      <c r="N47" t="str">
        <f>LEFT(IF(ISERROR(VLOOKUP(INDEX(源!F:F,29*ROW(源!E45)+9),常量!$A$1:$A$4,1,FALSE)),"",VLOOKUP(INDEX(源!F:F,29*ROW(源!E45)+9),常量!$A$1:$A$4,1,FALSE)),1)</f>
        <v/>
      </c>
      <c r="P47" s="10">
        <f>INDEX(源!B:B,29*ROW(源!B45)+14)</f>
        <v>0</v>
      </c>
      <c r="Q47" s="10">
        <f>INDEX(源!F:F,29*ROW(源!E45)+14)</f>
        <v>0</v>
      </c>
      <c r="R47" s="14">
        <f>IF(IF(IF(INDEX(源!F:F,29*ROW(源!E45)+12)="零息","贴现",INDEX(源!F:F,29*ROW(源!E45)+12))="浮息","浮动利率",IF(INDEX(源!F:F,29*ROW(源!E45)+12)="零息","贴现",INDEX(源!F:F,29*ROW(源!E45)+12)))="固息","固定利率",IF(IF(INDEX(源!F:F,29*ROW(源!E45)+12)="零息","贴现",INDEX(源!F:F,29*ROW(源!E45)+12))="浮息","浮动利率",IF(INDEX(源!F:F,29*ROW(源!E45)+12)="零息","贴现",INDEX(源!F:F,29*ROW(源!E45)+12))))</f>
        <v>0</v>
      </c>
      <c r="S47">
        <f t="shared" si="1"/>
        <v>0</v>
      </c>
      <c r="T47" t="s">
        <v>85</v>
      </c>
      <c r="U47">
        <f>IF(R47="浮动利率","",INDEX(源!F:F,29*ROW(源!E45)+16))</f>
        <v>0</v>
      </c>
      <c r="V47" t="str">
        <f>IF(R47="浮动利率",LEFT(INDEX(源!F:F,29*ROW(源!E45)+16),12),"")</f>
        <v/>
      </c>
      <c r="W47" t="str">
        <f>IF(R47="浮动利率",RIGHT(LEFT(INDEX(源!F:F,29*ROW(源!E45)+16),12),2)*0.0001,"")</f>
        <v/>
      </c>
      <c r="X47">
        <f>IF(INDEX(源!D:D,29*ROW(源!E45)+12)="期满","期满",INDEX(源!D:D,29*ROW(源!E45)+22))</f>
        <v>0</v>
      </c>
      <c r="Y47" t="s">
        <v>86</v>
      </c>
      <c r="AB47" s="10">
        <f>INDEX(源!B:B,29*ROW(源!B45)+16)</f>
        <v>0</v>
      </c>
      <c r="AC47" s="10">
        <f t="shared" si="4"/>
        <v>0</v>
      </c>
      <c r="AH47" t="s">
        <v>87</v>
      </c>
    </row>
    <row r="48" spans="1:34">
      <c r="A48" t="e">
        <f>VLOOKUP(B48,CES主表内容!A:F,3,FALSE)</f>
        <v>#N/A</v>
      </c>
      <c r="B48">
        <f>INDEX(源!B:B,29*ROW(源!B46)+5)</f>
        <v>0</v>
      </c>
      <c r="D48" t="e">
        <f>VLOOKUP(B48,CES主表内容!A:F,6,FALSE)</f>
        <v>#N/A</v>
      </c>
      <c r="G48" t="s">
        <v>84</v>
      </c>
      <c r="H48">
        <v>100</v>
      </c>
      <c r="I48" t="str">
        <f t="shared" si="5"/>
        <v/>
      </c>
      <c r="M48" t="str">
        <f>LEFT(IF(ISERROR(VLOOKUP(INDEX(源!F:F,29*ROW(源!E46)+9),常量!$B$1:$B$10,1,FALSE)),"",VLOOKUP(INDEX(源!F:F,29*ROW(源!E46)+9),常量!$B$1:$B$10,1,FALSE)),1)</f>
        <v/>
      </c>
      <c r="N48" t="str">
        <f>LEFT(IF(ISERROR(VLOOKUP(INDEX(源!F:F,29*ROW(源!E46)+9),常量!$A$1:$A$4,1,FALSE)),"",VLOOKUP(INDEX(源!F:F,29*ROW(源!E46)+9),常量!$A$1:$A$4,1,FALSE)),1)</f>
        <v/>
      </c>
      <c r="P48" s="10">
        <f>INDEX(源!B:B,29*ROW(源!B46)+14)</f>
        <v>0</v>
      </c>
      <c r="Q48" s="10">
        <f>INDEX(源!F:F,29*ROW(源!E46)+14)</f>
        <v>0</v>
      </c>
      <c r="R48" s="14">
        <f>IF(IF(IF(INDEX(源!F:F,29*ROW(源!E46)+12)="零息","贴现",INDEX(源!F:F,29*ROW(源!E46)+12))="浮息","浮动利率",IF(INDEX(源!F:F,29*ROW(源!E46)+12)="零息","贴现",INDEX(源!F:F,29*ROW(源!E46)+12)))="固息","固定利率",IF(IF(INDEX(源!F:F,29*ROW(源!E46)+12)="零息","贴现",INDEX(源!F:F,29*ROW(源!E46)+12))="浮息","浮动利率",IF(INDEX(源!F:F,29*ROW(源!E46)+12)="零息","贴现",INDEX(源!F:F,29*ROW(源!E46)+12))))</f>
        <v>0</v>
      </c>
      <c r="S48">
        <f t="shared" si="1"/>
        <v>0</v>
      </c>
      <c r="T48" t="s">
        <v>85</v>
      </c>
      <c r="U48">
        <f>IF(R48="浮动利率","",INDEX(源!F:F,29*ROW(源!E46)+16))</f>
        <v>0</v>
      </c>
      <c r="V48" t="str">
        <f>IF(R48="浮动利率",LEFT(INDEX(源!F:F,29*ROW(源!E46)+16),12),"")</f>
        <v/>
      </c>
      <c r="W48" t="str">
        <f>IF(R48="浮动利率",RIGHT(LEFT(INDEX(源!F:F,29*ROW(源!E46)+16),12),2)*0.0001,"")</f>
        <v/>
      </c>
      <c r="X48">
        <f>IF(INDEX(源!D:D,29*ROW(源!E46)+12)="期满","期满",INDEX(源!D:D,29*ROW(源!E46)+22))</f>
        <v>0</v>
      </c>
      <c r="Y48" t="s">
        <v>86</v>
      </c>
      <c r="AB48" s="10">
        <f>INDEX(源!B:B,29*ROW(源!B46)+16)</f>
        <v>0</v>
      </c>
      <c r="AC48" s="10">
        <f t="shared" si="4"/>
        <v>0</v>
      </c>
      <c r="AH48" t="s">
        <v>87</v>
      </c>
    </row>
    <row r="49" spans="1:34">
      <c r="A49" t="e">
        <f>VLOOKUP(B49,CES主表内容!A:F,3,FALSE)</f>
        <v>#N/A</v>
      </c>
      <c r="B49">
        <f>INDEX(源!B:B,29*ROW(源!B47)+5)</f>
        <v>0</v>
      </c>
      <c r="D49" t="e">
        <f>VLOOKUP(B49,CES主表内容!A:F,6,FALSE)</f>
        <v>#N/A</v>
      </c>
      <c r="G49" t="s">
        <v>84</v>
      </c>
      <c r="H49">
        <v>100</v>
      </c>
      <c r="I49" t="str">
        <f t="shared" si="5"/>
        <v/>
      </c>
      <c r="M49" t="str">
        <f>LEFT(IF(ISERROR(VLOOKUP(INDEX(源!F:F,29*ROW(源!E47)+9),常量!$B$1:$B$10,1,FALSE)),"",VLOOKUP(INDEX(源!F:F,29*ROW(源!E47)+9),常量!$B$1:$B$10,1,FALSE)),1)</f>
        <v/>
      </c>
      <c r="N49" t="str">
        <f>LEFT(IF(ISERROR(VLOOKUP(INDEX(源!F:F,29*ROW(源!E47)+9),常量!$A$1:$A$4,1,FALSE)),"",VLOOKUP(INDEX(源!F:F,29*ROW(源!E47)+9),常量!$A$1:$A$4,1,FALSE)),1)</f>
        <v/>
      </c>
      <c r="P49" s="10">
        <f>INDEX(源!B:B,29*ROW(源!B47)+14)</f>
        <v>0</v>
      </c>
      <c r="Q49" s="10">
        <f>INDEX(源!F:F,29*ROW(源!E47)+14)</f>
        <v>0</v>
      </c>
      <c r="R49" s="14">
        <f>IF(IF(IF(INDEX(源!F:F,29*ROW(源!E47)+12)="零息","贴现",INDEX(源!F:F,29*ROW(源!E47)+12))="浮息","浮动利率",IF(INDEX(源!F:F,29*ROW(源!E47)+12)="零息","贴现",INDEX(源!F:F,29*ROW(源!E47)+12)))="固息","固定利率",IF(IF(INDEX(源!F:F,29*ROW(源!E47)+12)="零息","贴现",INDEX(源!F:F,29*ROW(源!E47)+12))="浮息","浮动利率",IF(INDEX(源!F:F,29*ROW(源!E47)+12)="零息","贴现",INDEX(源!F:F,29*ROW(源!E47)+12))))</f>
        <v>0</v>
      </c>
      <c r="S49">
        <f t="shared" ref="S49:S88" si="6">IF(IF(X49="期满","",X49)="季","每季付息",IF(X49="期满","",X49))</f>
        <v>0</v>
      </c>
      <c r="T49" t="s">
        <v>85</v>
      </c>
      <c r="U49">
        <f>IF(R49="浮动利率","",INDEX(源!F:F,29*ROW(源!E47)+16))</f>
        <v>0</v>
      </c>
      <c r="V49" t="str">
        <f>IF(R49="浮动利率",LEFT(INDEX(源!F:F,29*ROW(源!E47)+16),12),"")</f>
        <v/>
      </c>
      <c r="W49" t="str">
        <f>IF(R49="浮动利率",RIGHT(LEFT(INDEX(源!F:F,29*ROW(源!E47)+16),12),2)*0.0001,"")</f>
        <v/>
      </c>
      <c r="X49">
        <f>IF(INDEX(源!D:D,29*ROW(源!E47)+12)="期满","期满",INDEX(源!D:D,29*ROW(源!E47)+22))</f>
        <v>0</v>
      </c>
      <c r="Y49" t="s">
        <v>86</v>
      </c>
      <c r="AB49" s="10">
        <f>INDEX(源!B:B,29*ROW(源!B47)+16)</f>
        <v>0</v>
      </c>
      <c r="AC49" s="10">
        <f t="shared" si="4"/>
        <v>0</v>
      </c>
      <c r="AH49" t="s">
        <v>87</v>
      </c>
    </row>
    <row r="50" ht="24.95" customHeight="1" spans="1:34">
      <c r="A50" t="e">
        <f>VLOOKUP(B50,CES主表内容!A:F,3,FALSE)</f>
        <v>#N/A</v>
      </c>
      <c r="B50">
        <f>INDEX(源!B:B,29*ROW(源!B48)+5)</f>
        <v>0</v>
      </c>
      <c r="D50" t="e">
        <f>VLOOKUP(B50,CES主表内容!A:F,6,FALSE)</f>
        <v>#N/A</v>
      </c>
      <c r="G50" t="s">
        <v>84</v>
      </c>
      <c r="H50">
        <v>100</v>
      </c>
      <c r="I50" t="str">
        <f t="shared" si="5"/>
        <v/>
      </c>
      <c r="M50" t="str">
        <f>LEFT(IF(ISERROR(VLOOKUP(INDEX(源!F:F,29*ROW(源!E48)+9),常量!$B$1:$B$10,1,FALSE)),"",VLOOKUP(INDEX(源!F:F,29*ROW(源!E48)+9),常量!$B$1:$B$10,1,FALSE)),1)</f>
        <v/>
      </c>
      <c r="N50" t="str">
        <f>LEFT(IF(ISERROR(VLOOKUP(INDEX(源!F:F,29*ROW(源!E48)+9),常量!$A$1:$A$4,1,FALSE)),"",VLOOKUP(INDEX(源!F:F,29*ROW(源!E48)+9),常量!$A$1:$A$4,1,FALSE)),1)</f>
        <v/>
      </c>
      <c r="P50" s="10">
        <f>INDEX(源!B:B,29*ROW(源!B48)+14)</f>
        <v>0</v>
      </c>
      <c r="Q50" s="10">
        <f>INDEX(源!F:F,29*ROW(源!E48)+14)</f>
        <v>0</v>
      </c>
      <c r="R50" s="14">
        <f>IF(IF(IF(INDEX(源!F:F,29*ROW(源!E48)+12)="零息","贴现",INDEX(源!F:F,29*ROW(源!E48)+12))="浮息","浮动利率",IF(INDEX(源!F:F,29*ROW(源!E48)+12)="零息","贴现",INDEX(源!F:F,29*ROW(源!E48)+12)))="固息","固定利率",IF(IF(INDEX(源!F:F,29*ROW(源!E48)+12)="零息","贴现",INDEX(源!F:F,29*ROW(源!E48)+12))="浮息","浮动利率",IF(INDEX(源!F:F,29*ROW(源!E48)+12)="零息","贴现",INDEX(源!F:F,29*ROW(源!E48)+12))))</f>
        <v>0</v>
      </c>
      <c r="S50">
        <f t="shared" si="6"/>
        <v>0</v>
      </c>
      <c r="T50" t="s">
        <v>85</v>
      </c>
      <c r="U50">
        <f>IF(R50="浮动利率","",INDEX(源!F:F,29*ROW(源!E48)+16))</f>
        <v>0</v>
      </c>
      <c r="V50" t="str">
        <f>IF(R50="浮动利率",LEFT(INDEX(源!F:F,29*ROW(源!E48)+16),12),"")</f>
        <v/>
      </c>
      <c r="W50" t="str">
        <f>IF(R50="浮动利率",RIGHT(LEFT(INDEX(源!F:F,29*ROW(源!E48)+16),12),2)*0.0001,"")</f>
        <v/>
      </c>
      <c r="X50">
        <f>IF(INDEX(源!D:D,29*ROW(源!E48)+12)="期满","期满",INDEX(源!D:D,29*ROW(源!E48)+22))</f>
        <v>0</v>
      </c>
      <c r="Y50" t="s">
        <v>86</v>
      </c>
      <c r="AB50" s="10">
        <f>INDEX(源!B:B,29*ROW(源!B48)+16)</f>
        <v>0</v>
      </c>
      <c r="AC50" s="10">
        <f t="shared" si="4"/>
        <v>0</v>
      </c>
      <c r="AH50" t="s">
        <v>87</v>
      </c>
    </row>
    <row r="51" spans="1:34">
      <c r="A51" t="e">
        <f>VLOOKUP(B51,CES主表内容!A:F,3,FALSE)</f>
        <v>#N/A</v>
      </c>
      <c r="B51">
        <f>INDEX(源!B:B,29*ROW(源!B49)+5)</f>
        <v>0</v>
      </c>
      <c r="D51" t="e">
        <f>VLOOKUP(B51,CES主表内容!A:F,6,FALSE)</f>
        <v>#N/A</v>
      </c>
      <c r="G51" t="s">
        <v>84</v>
      </c>
      <c r="H51">
        <v>100</v>
      </c>
      <c r="I51" t="str">
        <f t="shared" si="5"/>
        <v/>
      </c>
      <c r="M51" t="str">
        <f>LEFT(IF(ISERROR(VLOOKUP(INDEX(源!F:F,29*ROW(源!E49)+9),常量!$B$1:$B$10,1,FALSE)),"",VLOOKUP(INDEX(源!F:F,29*ROW(源!E49)+9),常量!$B$1:$B$10,1,FALSE)),1)</f>
        <v/>
      </c>
      <c r="N51" t="str">
        <f>LEFT(IF(ISERROR(VLOOKUP(INDEX(源!F:F,29*ROW(源!E49)+9),常量!$A$1:$A$4,1,FALSE)),"",VLOOKUP(INDEX(源!F:F,29*ROW(源!E49)+9),常量!$A$1:$A$4,1,FALSE)),1)</f>
        <v/>
      </c>
      <c r="P51" s="10">
        <f>INDEX(源!B:B,29*ROW(源!B49)+14)</f>
        <v>0</v>
      </c>
      <c r="Q51" s="10">
        <f>INDEX(源!F:F,29*ROW(源!E49)+14)</f>
        <v>0</v>
      </c>
      <c r="R51" s="14">
        <f>IF(IF(IF(INDEX(源!F:F,29*ROW(源!E49)+12)="零息","贴现",INDEX(源!F:F,29*ROW(源!E49)+12))="浮息","浮动利率",IF(INDEX(源!F:F,29*ROW(源!E49)+12)="零息","贴现",INDEX(源!F:F,29*ROW(源!E49)+12)))="固息","固定利率",IF(IF(INDEX(源!F:F,29*ROW(源!E49)+12)="零息","贴现",INDEX(源!F:F,29*ROW(源!E49)+12))="浮息","浮动利率",IF(INDEX(源!F:F,29*ROW(源!E49)+12)="零息","贴现",INDEX(源!F:F,29*ROW(源!E49)+12))))</f>
        <v>0</v>
      </c>
      <c r="S51">
        <f t="shared" si="6"/>
        <v>0</v>
      </c>
      <c r="T51" t="s">
        <v>85</v>
      </c>
      <c r="U51">
        <f>IF(R51="浮动利率","",INDEX(源!F:F,29*ROW(源!E49)+16))</f>
        <v>0</v>
      </c>
      <c r="V51" t="str">
        <f>IF(R51="浮动利率",LEFT(INDEX(源!F:F,29*ROW(源!E49)+16),12),"")</f>
        <v/>
      </c>
      <c r="W51" t="str">
        <f>IF(R51="浮动利率",RIGHT(LEFT(INDEX(源!F:F,29*ROW(源!E49)+16),12),2)*0.0001,"")</f>
        <v/>
      </c>
      <c r="X51">
        <f>IF(INDEX(源!D:D,29*ROW(源!E49)+12)="期满","期满",INDEX(源!D:D,29*ROW(源!E49)+22))</f>
        <v>0</v>
      </c>
      <c r="Y51" t="s">
        <v>86</v>
      </c>
      <c r="AB51" s="10">
        <f>INDEX(源!B:B,29*ROW(源!B49)+16)</f>
        <v>0</v>
      </c>
      <c r="AC51" s="10">
        <f t="shared" si="4"/>
        <v>0</v>
      </c>
      <c r="AH51" t="s">
        <v>87</v>
      </c>
    </row>
    <row r="52" spans="1:34">
      <c r="A52" t="e">
        <f>VLOOKUP(B52,CES主表内容!A:F,3,FALSE)</f>
        <v>#N/A</v>
      </c>
      <c r="B52">
        <f>INDEX(源!B:B,29*ROW(源!B50)+5)</f>
        <v>0</v>
      </c>
      <c r="D52" t="e">
        <f>VLOOKUP(B52,CES主表内容!A:F,6,FALSE)</f>
        <v>#N/A</v>
      </c>
      <c r="G52" t="s">
        <v>84</v>
      </c>
      <c r="H52">
        <v>100</v>
      </c>
      <c r="I52" t="str">
        <f t="shared" si="5"/>
        <v/>
      </c>
      <c r="M52" t="str">
        <f>LEFT(IF(ISERROR(VLOOKUP(INDEX(源!F:F,29*ROW(源!E50)+9),常量!$B$1:$B$10,1,FALSE)),"",VLOOKUP(INDEX(源!F:F,29*ROW(源!E50)+9),常量!$B$1:$B$10,1,FALSE)),1)</f>
        <v/>
      </c>
      <c r="N52" t="str">
        <f>LEFT(IF(ISERROR(VLOOKUP(INDEX(源!F:F,29*ROW(源!E50)+9),常量!$A$1:$A$4,1,FALSE)),"",VLOOKUP(INDEX(源!F:F,29*ROW(源!E50)+9),常量!$A$1:$A$4,1,FALSE)),1)</f>
        <v/>
      </c>
      <c r="P52" s="10">
        <f>INDEX(源!B:B,29*ROW(源!B50)+14)</f>
        <v>0</v>
      </c>
      <c r="Q52" s="10">
        <f>INDEX(源!F:F,29*ROW(源!E50)+14)</f>
        <v>0</v>
      </c>
      <c r="R52" s="14">
        <f>IF(IF(IF(INDEX(源!F:F,29*ROW(源!E50)+12)="零息","贴现",INDEX(源!F:F,29*ROW(源!E50)+12))="浮息","浮动利率",IF(INDEX(源!F:F,29*ROW(源!E50)+12)="零息","贴现",INDEX(源!F:F,29*ROW(源!E50)+12)))="固息","固定利率",IF(IF(INDEX(源!F:F,29*ROW(源!E50)+12)="零息","贴现",INDEX(源!F:F,29*ROW(源!E50)+12))="浮息","浮动利率",IF(INDEX(源!F:F,29*ROW(源!E50)+12)="零息","贴现",INDEX(源!F:F,29*ROW(源!E50)+12))))</f>
        <v>0</v>
      </c>
      <c r="S52">
        <f t="shared" si="6"/>
        <v>0</v>
      </c>
      <c r="T52" t="s">
        <v>85</v>
      </c>
      <c r="U52">
        <f>IF(R52="浮动利率","",INDEX(源!F:F,29*ROW(源!E50)+16))</f>
        <v>0</v>
      </c>
      <c r="V52" t="str">
        <f>IF(R52="浮动利率",LEFT(INDEX(源!F:F,29*ROW(源!E50)+16),12),"")</f>
        <v/>
      </c>
      <c r="W52" t="str">
        <f>IF(R52="浮动利率",RIGHT(LEFT(INDEX(源!F:F,29*ROW(源!E50)+16),12),2)*0.0001,"")</f>
        <v/>
      </c>
      <c r="X52">
        <f>IF(INDEX(源!D:D,29*ROW(源!E50)+12)="期满","期满",INDEX(源!D:D,29*ROW(源!E50)+22))</f>
        <v>0</v>
      </c>
      <c r="Y52" t="s">
        <v>86</v>
      </c>
      <c r="AB52" s="10">
        <f>INDEX(源!B:B,29*ROW(源!B50)+16)</f>
        <v>0</v>
      </c>
      <c r="AC52" s="10">
        <f t="shared" si="4"/>
        <v>0</v>
      </c>
      <c r="AH52" t="s">
        <v>87</v>
      </c>
    </row>
    <row r="53" spans="1:34">
      <c r="A53" t="e">
        <f>VLOOKUP(B53,CES主表内容!A:F,3,FALSE)</f>
        <v>#N/A</v>
      </c>
      <c r="B53">
        <f>INDEX(源!B:B,29*ROW(源!B51)+5)</f>
        <v>0</v>
      </c>
      <c r="D53" t="e">
        <f>VLOOKUP(B53,CES主表内容!A:F,6,FALSE)</f>
        <v>#N/A</v>
      </c>
      <c r="G53" t="s">
        <v>84</v>
      </c>
      <c r="H53">
        <v>100</v>
      </c>
      <c r="I53" t="str">
        <f t="shared" si="5"/>
        <v/>
      </c>
      <c r="M53" t="str">
        <f>LEFT(IF(ISERROR(VLOOKUP(INDEX(源!F:F,29*ROW(源!E51)+9),常量!$B$1:$B$10,1,FALSE)),"",VLOOKUP(INDEX(源!F:F,29*ROW(源!E51)+9),常量!$B$1:$B$10,1,FALSE)),1)</f>
        <v/>
      </c>
      <c r="N53" t="str">
        <f>LEFT(IF(ISERROR(VLOOKUP(INDEX(源!F:F,29*ROW(源!E51)+9),常量!$A$1:$A$4,1,FALSE)),"",VLOOKUP(INDEX(源!F:F,29*ROW(源!E51)+9),常量!$A$1:$A$4,1,FALSE)),1)</f>
        <v/>
      </c>
      <c r="P53" s="10">
        <f>INDEX(源!B:B,29*ROW(源!B51)+14)</f>
        <v>0</v>
      </c>
      <c r="Q53" s="10">
        <f>INDEX(源!F:F,29*ROW(源!E51)+14)</f>
        <v>0</v>
      </c>
      <c r="R53" s="14">
        <f>IF(IF(IF(INDEX(源!F:F,29*ROW(源!E51)+12)="零息","贴现",INDEX(源!F:F,29*ROW(源!E51)+12))="浮息","浮动利率",IF(INDEX(源!F:F,29*ROW(源!E51)+12)="零息","贴现",INDEX(源!F:F,29*ROW(源!E51)+12)))="固息","固定利率",IF(IF(INDEX(源!F:F,29*ROW(源!E51)+12)="零息","贴现",INDEX(源!F:F,29*ROW(源!E51)+12))="浮息","浮动利率",IF(INDEX(源!F:F,29*ROW(源!E51)+12)="零息","贴现",INDEX(源!F:F,29*ROW(源!E51)+12))))</f>
        <v>0</v>
      </c>
      <c r="S53" t="str">
        <f t="shared" si="6"/>
        <v>存续期内每年的8月23日，11月23日，2月23日，5月23日是上一计息季度的付息日，本金随最后一期利息一起支付，如遇节假日则顺延</v>
      </c>
      <c r="T53" t="s">
        <v>85</v>
      </c>
      <c r="U53">
        <f>IF(R53="浮动利率","",INDEX(源!F:F,29*ROW(源!E51)+16))</f>
        <v>0</v>
      </c>
      <c r="V53" t="str">
        <f>IF(R53="浮动利率",LEFT(INDEX(源!F:F,29*ROW(源!E51)+16),12),"")</f>
        <v/>
      </c>
      <c r="W53" t="str">
        <f>IF(R53="浮动利率",RIGHT(LEFT(INDEX(源!F:F,29*ROW(源!E51)+16),12),2)*0.0001,"")</f>
        <v/>
      </c>
      <c r="X53" t="s">
        <v>88</v>
      </c>
      <c r="Y53" t="s">
        <v>86</v>
      </c>
      <c r="AB53" s="10">
        <f>INDEX(源!B:B,29*ROW(源!B51)+16)</f>
        <v>0</v>
      </c>
      <c r="AC53" s="10">
        <f t="shared" si="4"/>
        <v>0</v>
      </c>
      <c r="AH53" t="s">
        <v>87</v>
      </c>
    </row>
    <row r="54" spans="1:34">
      <c r="A54" t="e">
        <f>VLOOKUP(B54,CES主表内容!A:F,3,FALSE)</f>
        <v>#N/A</v>
      </c>
      <c r="B54">
        <f>INDEX(源!B:B,29*ROW(源!B52)+5)</f>
        <v>0</v>
      </c>
      <c r="D54" t="e">
        <f>VLOOKUP(B54,CES主表内容!A:F,6,FALSE)</f>
        <v>#N/A</v>
      </c>
      <c r="G54" t="s">
        <v>84</v>
      </c>
      <c r="H54">
        <v>100</v>
      </c>
      <c r="I54" t="str">
        <f t="shared" si="5"/>
        <v/>
      </c>
      <c r="M54" t="str">
        <f>LEFT(IF(ISERROR(VLOOKUP(INDEX(源!F:F,29*ROW(源!E52)+9),常量!$B$1:$B$10,1,FALSE)),"",VLOOKUP(INDEX(源!F:F,29*ROW(源!E52)+9),常量!$B$1:$B$10,1,FALSE)),1)</f>
        <v/>
      </c>
      <c r="N54" t="str">
        <f>LEFT(IF(ISERROR(VLOOKUP(INDEX(源!F:F,29*ROW(源!E52)+9),常量!$A$1:$A$4,1,FALSE)),"",VLOOKUP(INDEX(源!F:F,29*ROW(源!E52)+9),常量!$A$1:$A$4,1,FALSE)),1)</f>
        <v/>
      </c>
      <c r="P54" s="10">
        <f>INDEX(源!B:B,29*ROW(源!B52)+14)</f>
        <v>0</v>
      </c>
      <c r="Q54" s="10">
        <f>INDEX(源!F:F,29*ROW(源!E52)+14)</f>
        <v>0</v>
      </c>
      <c r="R54" s="14">
        <f>IF(IF(IF(INDEX(源!F:F,29*ROW(源!E52)+12)="零息","贴现",INDEX(源!F:F,29*ROW(源!E52)+12))="浮息","浮动利率",IF(INDEX(源!F:F,29*ROW(源!E52)+12)="零息","贴现",INDEX(源!F:F,29*ROW(源!E52)+12)))="固息","固定利率",IF(IF(INDEX(源!F:F,29*ROW(源!E52)+12)="零息","贴现",INDEX(源!F:F,29*ROW(源!E52)+12))="浮息","浮动利率",IF(INDEX(源!F:F,29*ROW(源!E52)+12)="零息","贴现",INDEX(源!F:F,29*ROW(源!E52)+12))))</f>
        <v>0</v>
      </c>
      <c r="S54">
        <f t="shared" si="6"/>
        <v>0</v>
      </c>
      <c r="T54" t="s">
        <v>85</v>
      </c>
      <c r="U54">
        <f>IF(R54="浮动利率","",INDEX(源!F:F,29*ROW(源!E52)+16))</f>
        <v>0</v>
      </c>
      <c r="V54" t="str">
        <f>IF(R54="浮动利率",LEFT(INDEX(源!F:F,29*ROW(源!E52)+16),12),"")</f>
        <v/>
      </c>
      <c r="W54" t="str">
        <f>IF(R54="浮动利率",RIGHT(LEFT(INDEX(源!F:F,29*ROW(源!E52)+16),12),2)*0.0001,"")</f>
        <v/>
      </c>
      <c r="X54">
        <f>IF(INDEX(源!D:D,29*ROW(源!E52)+12)="期满","期满",INDEX(源!D:D,29*ROW(源!E52)+22))</f>
        <v>0</v>
      </c>
      <c r="Y54" t="s">
        <v>86</v>
      </c>
      <c r="AB54" s="10">
        <f>INDEX(源!B:B,29*ROW(源!B52)+16)</f>
        <v>0</v>
      </c>
      <c r="AC54" s="10">
        <f t="shared" si="4"/>
        <v>0</v>
      </c>
      <c r="AH54" t="s">
        <v>87</v>
      </c>
    </row>
    <row r="55" spans="1:34">
      <c r="A55" t="e">
        <f>VLOOKUP(B55,CES主表内容!A:F,3,FALSE)</f>
        <v>#N/A</v>
      </c>
      <c r="B55">
        <f>INDEX(源!B:B,29*ROW(源!B53)+5)</f>
        <v>0</v>
      </c>
      <c r="D55" t="e">
        <f>VLOOKUP(B55,CES主表内容!A:F,6,FALSE)</f>
        <v>#N/A</v>
      </c>
      <c r="G55" t="s">
        <v>84</v>
      </c>
      <c r="H55">
        <v>100</v>
      </c>
      <c r="I55" t="str">
        <f t="shared" si="5"/>
        <v/>
      </c>
      <c r="M55" t="str">
        <f>LEFT(IF(ISERROR(VLOOKUP(INDEX(源!F:F,29*ROW(源!E53)+9),常量!$B$1:$B$10,1,FALSE)),"",VLOOKUP(INDEX(源!F:F,29*ROW(源!E53)+9),常量!$B$1:$B$10,1,FALSE)),1)</f>
        <v/>
      </c>
      <c r="N55" t="str">
        <f>LEFT(IF(ISERROR(VLOOKUP(INDEX(源!F:F,29*ROW(源!E53)+9),常量!$A$1:$A$4,1,FALSE)),"",VLOOKUP(INDEX(源!F:F,29*ROW(源!E53)+9),常量!$A$1:$A$4,1,FALSE)),1)</f>
        <v/>
      </c>
      <c r="P55" s="10">
        <f>INDEX(源!B:B,29*ROW(源!B53)+14)</f>
        <v>0</v>
      </c>
      <c r="Q55" s="10">
        <f>INDEX(源!F:F,29*ROW(源!E53)+14)</f>
        <v>0</v>
      </c>
      <c r="R55" s="14">
        <f>IF(IF(IF(INDEX(源!F:F,29*ROW(源!E53)+12)="零息","贴现",INDEX(源!F:F,29*ROW(源!E53)+12))="浮息","浮动利率",IF(INDEX(源!F:F,29*ROW(源!E53)+12)="零息","贴现",INDEX(源!F:F,29*ROW(源!E53)+12)))="固息","固定利率",IF(IF(INDEX(源!F:F,29*ROW(源!E53)+12)="零息","贴现",INDEX(源!F:F,29*ROW(源!E53)+12))="浮息","浮动利率",IF(INDEX(源!F:F,29*ROW(源!E53)+12)="零息","贴现",INDEX(源!F:F,29*ROW(源!E53)+12))))</f>
        <v>0</v>
      </c>
      <c r="S55">
        <f t="shared" si="6"/>
        <v>0</v>
      </c>
      <c r="T55" t="s">
        <v>85</v>
      </c>
      <c r="U55">
        <f>IF(R55="浮动利率","",INDEX(源!F:F,29*ROW(源!E53)+16))</f>
        <v>0</v>
      </c>
      <c r="V55" t="str">
        <f>IF(R55="浮动利率",LEFT(INDEX(源!F:F,29*ROW(源!E53)+16),12),"")</f>
        <v/>
      </c>
      <c r="W55" t="str">
        <f>IF(R55="浮动利率",RIGHT(LEFT(INDEX(源!F:F,29*ROW(源!E53)+16),12),2)*0.0001,"")</f>
        <v/>
      </c>
      <c r="X55">
        <f>IF(INDEX(源!D:D,29*ROW(源!E53)+12)="期满","期满",INDEX(源!D:D,29*ROW(源!E53)+22))</f>
        <v>0</v>
      </c>
      <c r="Y55" t="s">
        <v>86</v>
      </c>
      <c r="AB55" s="10">
        <f>INDEX(源!B:B,29*ROW(源!B53)+16)</f>
        <v>0</v>
      </c>
      <c r="AC55" s="10">
        <f t="shared" si="4"/>
        <v>0</v>
      </c>
      <c r="AH55" t="s">
        <v>87</v>
      </c>
    </row>
    <row r="56" spans="1:34">
      <c r="A56" t="e">
        <f>VLOOKUP(B56,CES主表内容!A:F,3,FALSE)</f>
        <v>#N/A</v>
      </c>
      <c r="B56">
        <f>INDEX(源!B:B,29*ROW(源!B54)+5)</f>
        <v>0</v>
      </c>
      <c r="D56" t="e">
        <f>VLOOKUP(B56,CES主表内容!A:F,6,FALSE)</f>
        <v>#N/A</v>
      </c>
      <c r="G56" t="s">
        <v>84</v>
      </c>
      <c r="H56">
        <v>100</v>
      </c>
      <c r="I56" t="str">
        <f t="shared" si="5"/>
        <v/>
      </c>
      <c r="M56" t="str">
        <f>LEFT(IF(ISERROR(VLOOKUP(INDEX(源!F:F,29*ROW(源!E54)+9),常量!$B$1:$B$10,1,FALSE)),"",VLOOKUP(INDEX(源!F:F,29*ROW(源!E54)+9),常量!$B$1:$B$10,1,FALSE)),1)</f>
        <v/>
      </c>
      <c r="N56" t="str">
        <f>LEFT(IF(ISERROR(VLOOKUP(INDEX(源!F:F,29*ROW(源!E54)+9),常量!$A$1:$A$4,1,FALSE)),"",VLOOKUP(INDEX(源!F:F,29*ROW(源!E54)+9),常量!$A$1:$A$4,1,FALSE)),1)</f>
        <v/>
      </c>
      <c r="P56" s="10">
        <f>INDEX(源!B:B,29*ROW(源!B54)+14)</f>
        <v>0</v>
      </c>
      <c r="Q56" s="10">
        <f>INDEX(源!F:F,29*ROW(源!E54)+14)</f>
        <v>0</v>
      </c>
      <c r="R56" s="14">
        <f>IF(IF(IF(INDEX(源!F:F,29*ROW(源!E54)+12)="零息","贴现",INDEX(源!F:F,29*ROW(源!E54)+12))="浮息","浮动利率",IF(INDEX(源!F:F,29*ROW(源!E54)+12)="零息","贴现",INDEX(源!F:F,29*ROW(源!E54)+12)))="固息","固定利率",IF(IF(INDEX(源!F:F,29*ROW(源!E54)+12)="零息","贴现",INDEX(源!F:F,29*ROW(源!E54)+12))="浮息","浮动利率",IF(INDEX(源!F:F,29*ROW(源!E54)+12)="零息","贴现",INDEX(源!F:F,29*ROW(源!E54)+12))))</f>
        <v>0</v>
      </c>
      <c r="S56">
        <f t="shared" si="6"/>
        <v>0</v>
      </c>
      <c r="T56" t="s">
        <v>85</v>
      </c>
      <c r="U56">
        <f>IF(R56="浮动利率","",INDEX(源!F:F,29*ROW(源!E54)+16))</f>
        <v>0</v>
      </c>
      <c r="V56" t="str">
        <f>IF(R56="浮动利率",LEFT(INDEX(源!F:F,29*ROW(源!E54)+16),12),"")</f>
        <v/>
      </c>
      <c r="W56" t="str">
        <f>IF(R56="浮动利率",RIGHT(LEFT(INDEX(源!F:F,29*ROW(源!E54)+16),12),2)*0.0001,"")</f>
        <v/>
      </c>
      <c r="X56">
        <f>IF(INDEX(源!D:D,29*ROW(源!E54)+12)="期满","期满",INDEX(源!D:D,29*ROW(源!E54)+22))</f>
        <v>0</v>
      </c>
      <c r="Y56" t="s">
        <v>86</v>
      </c>
      <c r="AB56" s="10">
        <f>INDEX(源!B:B,29*ROW(源!B54)+16)</f>
        <v>0</v>
      </c>
      <c r="AC56" s="10">
        <f t="shared" si="4"/>
        <v>0</v>
      </c>
      <c r="AH56" t="s">
        <v>87</v>
      </c>
    </row>
    <row r="57" spans="1:34">
      <c r="A57" t="e">
        <f>VLOOKUP(B57,CES主表内容!A:F,3,FALSE)</f>
        <v>#N/A</v>
      </c>
      <c r="B57">
        <f>INDEX(源!B:B,29*ROW(源!B55)+5)</f>
        <v>0</v>
      </c>
      <c r="D57" t="e">
        <f>VLOOKUP(B57,CES主表内容!A:F,6,FALSE)</f>
        <v>#N/A</v>
      </c>
      <c r="G57" t="s">
        <v>84</v>
      </c>
      <c r="H57">
        <v>100</v>
      </c>
      <c r="I57" t="str">
        <f t="shared" si="5"/>
        <v/>
      </c>
      <c r="M57" t="str">
        <f>LEFT(IF(ISERROR(VLOOKUP(INDEX(源!F:F,29*ROW(源!E55)+9),常量!$B$1:$B$10,1,FALSE)),"",VLOOKUP(INDEX(源!F:F,29*ROW(源!E55)+9),常量!$B$1:$B$10,1,FALSE)),1)</f>
        <v/>
      </c>
      <c r="N57" t="str">
        <f>LEFT(IF(ISERROR(VLOOKUP(INDEX(源!F:F,29*ROW(源!E55)+9),常量!$A$1:$A$4,1,FALSE)),"",VLOOKUP(INDEX(源!F:F,29*ROW(源!E55)+9),常量!$A$1:$A$4,1,FALSE)),1)</f>
        <v/>
      </c>
      <c r="P57" s="10">
        <f>INDEX(源!B:B,29*ROW(源!B55)+14)</f>
        <v>0</v>
      </c>
      <c r="Q57" s="10">
        <f>INDEX(源!F:F,29*ROW(源!E55)+14)</f>
        <v>0</v>
      </c>
      <c r="R57" s="14">
        <f>IF(IF(IF(INDEX(源!F:F,29*ROW(源!E55)+12)="零息","贴现",INDEX(源!F:F,29*ROW(源!E55)+12))="浮息","浮动利率",IF(INDEX(源!F:F,29*ROW(源!E55)+12)="零息","贴现",INDEX(源!F:F,29*ROW(源!E55)+12)))="固息","固定利率",IF(IF(INDEX(源!F:F,29*ROW(源!E55)+12)="零息","贴现",INDEX(源!F:F,29*ROW(源!E55)+12))="浮息","浮动利率",IF(INDEX(源!F:F,29*ROW(源!E55)+12)="零息","贴现",INDEX(源!F:F,29*ROW(源!E55)+12))))</f>
        <v>0</v>
      </c>
      <c r="S57">
        <f t="shared" ref="S57:S65" si="7">IF(IF(X57="期满","",X57)="季","每季付息",IF(X57="期满","",X57))</f>
        <v>0</v>
      </c>
      <c r="T57" t="s">
        <v>85</v>
      </c>
      <c r="U57">
        <f>IF(R57="浮动利率","",INDEX(源!F:F,29*ROW(源!E55)+16))</f>
        <v>0</v>
      </c>
      <c r="V57" t="str">
        <f>IF(R57="浮动利率",LEFT(INDEX(源!F:F,29*ROW(源!E55)+16),12),"")</f>
        <v/>
      </c>
      <c r="W57" t="str">
        <f>IF(R57="浮动利率",RIGHT(LEFT(INDEX(源!F:F,29*ROW(源!E55)+16),12),2)*0.0001,"")</f>
        <v/>
      </c>
      <c r="X57">
        <f>IF(INDEX(源!D:D,29*ROW(源!E55)+12)="期满","期满",INDEX(源!D:D,29*ROW(源!E55)+22))</f>
        <v>0</v>
      </c>
      <c r="Y57" t="s">
        <v>86</v>
      </c>
      <c r="AB57" s="10">
        <f>INDEX(源!B:B,29*ROW(源!B55)+16)</f>
        <v>0</v>
      </c>
      <c r="AC57" s="10">
        <f t="shared" si="4"/>
        <v>0</v>
      </c>
      <c r="AH57" t="s">
        <v>87</v>
      </c>
    </row>
    <row r="58" spans="1:34">
      <c r="A58" t="e">
        <f>VLOOKUP(B58,CES主表内容!A:F,3,FALSE)</f>
        <v>#N/A</v>
      </c>
      <c r="B58">
        <f>INDEX(源!B:B,29*ROW(源!B56)+5)</f>
        <v>0</v>
      </c>
      <c r="D58" t="e">
        <f>VLOOKUP(B58,CES主表内容!A:F,6,FALSE)</f>
        <v>#N/A</v>
      </c>
      <c r="G58" t="s">
        <v>84</v>
      </c>
      <c r="H58">
        <v>100</v>
      </c>
      <c r="I58" t="str">
        <f t="shared" si="5"/>
        <v/>
      </c>
      <c r="M58" t="str">
        <f>LEFT(IF(ISERROR(VLOOKUP(INDEX(源!F:F,29*ROW(源!E56)+9),常量!$B$1:$B$10,1,FALSE)),"",VLOOKUP(INDEX(源!F:F,29*ROW(源!E56)+9),常量!$B$1:$B$10,1,FALSE)),1)</f>
        <v/>
      </c>
      <c r="N58" t="str">
        <f>LEFT(IF(ISERROR(VLOOKUP(INDEX(源!F:F,29*ROW(源!E56)+9),常量!$A$1:$A$4,1,FALSE)),"",VLOOKUP(INDEX(源!F:F,29*ROW(源!E56)+9),常量!$A$1:$A$4,1,FALSE)),1)</f>
        <v/>
      </c>
      <c r="P58" s="10">
        <f>INDEX(源!B:B,29*ROW(源!B56)+14)</f>
        <v>0</v>
      </c>
      <c r="Q58" s="10">
        <f>INDEX(源!F:F,29*ROW(源!E56)+14)</f>
        <v>0</v>
      </c>
      <c r="R58" s="14">
        <f>IF(IF(IF(INDEX(源!F:F,29*ROW(源!E56)+12)="零息","贴现",INDEX(源!F:F,29*ROW(源!E56)+12))="浮息","浮动利率",IF(INDEX(源!F:F,29*ROW(源!E56)+12)="零息","贴现",INDEX(源!F:F,29*ROW(源!E56)+12)))="固息","固定利率",IF(IF(INDEX(源!F:F,29*ROW(源!E56)+12)="零息","贴现",INDEX(源!F:F,29*ROW(源!E56)+12))="浮息","浮动利率",IF(INDEX(源!F:F,29*ROW(源!E56)+12)="零息","贴现",INDEX(源!F:F,29*ROW(源!E56)+12))))</f>
        <v>0</v>
      </c>
      <c r="S58">
        <f t="shared" si="7"/>
        <v>0</v>
      </c>
      <c r="T58" t="s">
        <v>85</v>
      </c>
      <c r="U58">
        <f>IF(R58="浮动利率","",INDEX(源!F:F,29*ROW(源!E56)+16))</f>
        <v>0</v>
      </c>
      <c r="V58" t="str">
        <f>IF(R58="浮动利率",LEFT(INDEX(源!F:F,29*ROW(源!E56)+16),12),"")</f>
        <v/>
      </c>
      <c r="W58" t="str">
        <f>IF(R58="浮动利率",RIGHT(LEFT(INDEX(源!F:F,29*ROW(源!E56)+16),12),2)*0.0001,"")</f>
        <v/>
      </c>
      <c r="X58">
        <f>IF(INDEX(源!D:D,29*ROW(源!E56)+12)="期满","期满",INDEX(源!D:D,29*ROW(源!E56)+22))</f>
        <v>0</v>
      </c>
      <c r="Y58" t="s">
        <v>86</v>
      </c>
      <c r="AB58" s="10">
        <f>INDEX(源!B:B,29*ROW(源!B56)+16)</f>
        <v>0</v>
      </c>
      <c r="AC58" s="10">
        <f t="shared" si="4"/>
        <v>0</v>
      </c>
      <c r="AH58" t="s">
        <v>87</v>
      </c>
    </row>
    <row r="59" spans="1:34">
      <c r="A59" t="e">
        <f>VLOOKUP(B59,CES主表内容!A:F,3,FALSE)</f>
        <v>#N/A</v>
      </c>
      <c r="B59">
        <f>INDEX(源!B:B,29*ROW(源!B57)+5)</f>
        <v>0</v>
      </c>
      <c r="D59" t="e">
        <f>VLOOKUP(B59,CES主表内容!A:F,6,FALSE)</f>
        <v>#N/A</v>
      </c>
      <c r="G59" t="s">
        <v>84</v>
      </c>
      <c r="H59">
        <v>100</v>
      </c>
      <c r="I59" t="str">
        <f t="shared" si="5"/>
        <v/>
      </c>
      <c r="M59" t="str">
        <f>LEFT(IF(ISERROR(VLOOKUP(INDEX(源!F:F,29*ROW(源!E57)+9),常量!$B$1:$B$10,1,FALSE)),"",VLOOKUP(INDEX(源!F:F,29*ROW(源!E57)+9),常量!$B$1:$B$10,1,FALSE)),1)</f>
        <v/>
      </c>
      <c r="N59" t="str">
        <f>LEFT(IF(ISERROR(VLOOKUP(INDEX(源!F:F,29*ROW(源!E57)+9),常量!$A$1:$A$4,1,FALSE)),"",VLOOKUP(INDEX(源!F:F,29*ROW(源!E57)+9),常量!$A$1:$A$4,1,FALSE)),1)</f>
        <v/>
      </c>
      <c r="P59" s="10">
        <f>INDEX(源!B:B,29*ROW(源!B57)+14)</f>
        <v>0</v>
      </c>
      <c r="Q59" s="10">
        <f>INDEX(源!F:F,29*ROW(源!E57)+14)</f>
        <v>0</v>
      </c>
      <c r="R59" s="14">
        <f>IF(IF(IF(INDEX(源!F:F,29*ROW(源!E57)+12)="零息","贴现",INDEX(源!F:F,29*ROW(源!E57)+12))="浮息","浮动利率",IF(INDEX(源!F:F,29*ROW(源!E57)+12)="零息","贴现",INDEX(源!F:F,29*ROW(源!E57)+12)))="固息","固定利率",IF(IF(INDEX(源!F:F,29*ROW(源!E57)+12)="零息","贴现",INDEX(源!F:F,29*ROW(源!E57)+12))="浮息","浮动利率",IF(INDEX(源!F:F,29*ROW(源!E57)+12)="零息","贴现",INDEX(源!F:F,29*ROW(源!E57)+12))))</f>
        <v>0</v>
      </c>
      <c r="S59">
        <f t="shared" si="7"/>
        <v>0</v>
      </c>
      <c r="T59" t="s">
        <v>85</v>
      </c>
      <c r="U59">
        <f>IF(R59="浮动利率","",INDEX(源!F:F,29*ROW(源!E57)+16))</f>
        <v>0</v>
      </c>
      <c r="V59" t="str">
        <f>IF(R59="浮动利率",LEFT(INDEX(源!F:F,29*ROW(源!E57)+16),12),"")</f>
        <v/>
      </c>
      <c r="W59" t="str">
        <f>IF(R59="浮动利率",RIGHT(LEFT(INDEX(源!F:F,29*ROW(源!E57)+16),12),2)*0.0001,"")</f>
        <v/>
      </c>
      <c r="X59">
        <f>IF(INDEX(源!D:D,29*ROW(源!E57)+12)="期满","期满",INDEX(源!D:D,29*ROW(源!E57)+22))</f>
        <v>0</v>
      </c>
      <c r="Y59" t="s">
        <v>86</v>
      </c>
      <c r="AB59" s="10">
        <f>INDEX(源!B:B,29*ROW(源!B57)+16)</f>
        <v>0</v>
      </c>
      <c r="AC59" s="10">
        <f t="shared" si="4"/>
        <v>0</v>
      </c>
      <c r="AH59" t="s">
        <v>87</v>
      </c>
    </row>
    <row r="60" spans="1:34">
      <c r="A60" t="e">
        <f>VLOOKUP(B60,CES主表内容!A:F,3,FALSE)</f>
        <v>#N/A</v>
      </c>
      <c r="B60">
        <f>INDEX(源!B:B,29*ROW(源!B58)+5)</f>
        <v>0</v>
      </c>
      <c r="D60" t="e">
        <f>VLOOKUP(B60,CES主表内容!A:F,6,FALSE)</f>
        <v>#N/A</v>
      </c>
      <c r="G60" t="s">
        <v>84</v>
      </c>
      <c r="H60">
        <v>100</v>
      </c>
      <c r="I60" t="str">
        <f t="shared" si="5"/>
        <v/>
      </c>
      <c r="M60" t="str">
        <f>LEFT(IF(ISERROR(VLOOKUP(INDEX(源!F:F,29*ROW(源!E58)+9),常量!$B$1:$B$10,1,FALSE)),"",VLOOKUP(INDEX(源!F:F,29*ROW(源!E58)+9),常量!$B$1:$B$10,1,FALSE)),1)</f>
        <v/>
      </c>
      <c r="N60" t="str">
        <f>LEFT(IF(ISERROR(VLOOKUP(INDEX(源!F:F,29*ROW(源!E58)+9),常量!$A$1:$A$4,1,FALSE)),"",VLOOKUP(INDEX(源!F:F,29*ROW(源!E58)+9),常量!$A$1:$A$4,1,FALSE)),1)</f>
        <v/>
      </c>
      <c r="P60" s="10">
        <f>INDEX(源!B:B,29*ROW(源!B58)+14)</f>
        <v>0</v>
      </c>
      <c r="Q60" s="10">
        <f>INDEX(源!F:F,29*ROW(源!E58)+14)</f>
        <v>0</v>
      </c>
      <c r="R60" s="14">
        <f>IF(IF(IF(INDEX(源!F:F,29*ROW(源!E58)+12)="零息","贴现",INDEX(源!F:F,29*ROW(源!E58)+12))="浮息","浮动利率",IF(INDEX(源!F:F,29*ROW(源!E58)+12)="零息","贴现",INDEX(源!F:F,29*ROW(源!E58)+12)))="固息","固定利率",IF(IF(INDEX(源!F:F,29*ROW(源!E58)+12)="零息","贴现",INDEX(源!F:F,29*ROW(源!E58)+12))="浮息","浮动利率",IF(INDEX(源!F:F,29*ROW(源!E58)+12)="零息","贴现",INDEX(源!F:F,29*ROW(源!E58)+12))))</f>
        <v>0</v>
      </c>
      <c r="S60">
        <f t="shared" si="7"/>
        <v>0</v>
      </c>
      <c r="T60" t="s">
        <v>85</v>
      </c>
      <c r="U60">
        <f>IF(R60="浮动利率","",INDEX(源!F:F,29*ROW(源!E58)+16))</f>
        <v>0</v>
      </c>
      <c r="V60" t="str">
        <f>IF(R60="浮动利率",LEFT(INDEX(源!F:F,29*ROW(源!E58)+16),12),"")</f>
        <v/>
      </c>
      <c r="W60" t="str">
        <f>IF(R60="浮动利率",RIGHT(LEFT(INDEX(源!F:F,29*ROW(源!E58)+16),12),2)*0.0001,"")</f>
        <v/>
      </c>
      <c r="X60">
        <f>IF(INDEX(源!D:D,29*ROW(源!E58)+12)="期满","期满",INDEX(源!D:D,29*ROW(源!E58)+22))</f>
        <v>0</v>
      </c>
      <c r="Y60" t="s">
        <v>86</v>
      </c>
      <c r="AB60" s="10">
        <f>INDEX(源!B:B,29*ROW(源!B58)+16)</f>
        <v>0</v>
      </c>
      <c r="AC60" s="10">
        <f t="shared" si="4"/>
        <v>0</v>
      </c>
      <c r="AH60" t="s">
        <v>87</v>
      </c>
    </row>
    <row r="61" spans="1:34">
      <c r="A61" t="e">
        <f>VLOOKUP(B61,CES主表内容!A:F,3,FALSE)</f>
        <v>#N/A</v>
      </c>
      <c r="B61">
        <f>INDEX(源!B:B,29*ROW(源!B59)+5)</f>
        <v>0</v>
      </c>
      <c r="D61" t="e">
        <f>VLOOKUP(B61,CES主表内容!A:F,6,FALSE)</f>
        <v>#N/A</v>
      </c>
      <c r="G61" t="s">
        <v>84</v>
      </c>
      <c r="H61">
        <v>100</v>
      </c>
      <c r="I61" t="str">
        <f t="shared" si="5"/>
        <v/>
      </c>
      <c r="M61" t="str">
        <f>LEFT(IF(ISERROR(VLOOKUP(INDEX(源!F:F,29*ROW(源!F59)+9),常量!$B$1:$B$10,1,FALSE)),"",VLOOKUP(INDEX(源!F:F,29*ROW(源!F59)+9),常量!$B$1:$B$10,1,FALSE)),1)</f>
        <v/>
      </c>
      <c r="N61" t="str">
        <f>LEFT(IF(ISERROR(VLOOKUP(INDEX(源!F:F,29*ROW(源!F59)+9),常量!$A$1:$A$4,1,FALSE)),"",VLOOKUP(INDEX(源!F:F,29*ROW(源!F59)+9),常量!$A$1:$A$4,1,FALSE)),1)</f>
        <v/>
      </c>
      <c r="P61" s="10">
        <f>INDEX(源!B:B,29*ROW(源!B59)+14)</f>
        <v>0</v>
      </c>
      <c r="Q61" s="10">
        <f>INDEX(源!F:F,29*ROW(源!F59)+14)</f>
        <v>0</v>
      </c>
      <c r="R61" s="14">
        <f>IF(IF(IF(INDEX(源!F:F,29*ROW(源!F59)+12)="零息","贴现",INDEX(源!F:F,29*ROW(源!F59)+12))="浮息","浮动利率",IF(INDEX(源!F:F,29*ROW(源!F59)+12)="零息","贴现",INDEX(源!F:F,29*ROW(源!F59)+12)))="固息","固定利率",IF(IF(INDEX(源!F:F,29*ROW(源!F59)+12)="零息","贴现",INDEX(源!F:F,29*ROW(源!F59)+12))="浮息","浮动利率",IF(INDEX(源!F:F,29*ROW(源!F59)+12)="零息","贴现",INDEX(源!F:F,29*ROW(源!F59)+12))))</f>
        <v>0</v>
      </c>
      <c r="S61">
        <f t="shared" si="7"/>
        <v>0</v>
      </c>
      <c r="T61" t="s">
        <v>85</v>
      </c>
      <c r="U61">
        <f>IF(R61="浮动利率","",INDEX(源!F:F,29*ROW(源!F59)+16))</f>
        <v>0</v>
      </c>
      <c r="V61" t="str">
        <f>IF(R61="浮动利率",LEFT(INDEX(源!F:F,29*ROW(源!F59)+16),12),"")</f>
        <v/>
      </c>
      <c r="W61" t="str">
        <f>IF(R61="浮动利率",RIGHT(LEFT(INDEX(源!F:F,29*ROW(源!F59)+16),12),2)*0.0001,"")</f>
        <v/>
      </c>
      <c r="X61">
        <f>IF(INDEX(源!D:D,29*ROW(源!F59)+12)="期满","期满",INDEX(源!D:D,29*ROW(源!F59)+22))</f>
        <v>0</v>
      </c>
      <c r="Y61" t="s">
        <v>86</v>
      </c>
      <c r="AB61" s="10">
        <f>INDEX(源!B:B,29*ROW(源!B59)+16)</f>
        <v>0</v>
      </c>
      <c r="AC61" s="10">
        <f t="shared" si="4"/>
        <v>0</v>
      </c>
      <c r="AH61" t="s">
        <v>87</v>
      </c>
    </row>
    <row r="62" spans="1:34">
      <c r="A62" t="e">
        <f>VLOOKUP(B62,CES主表内容!A:F,3,FALSE)</f>
        <v>#N/A</v>
      </c>
      <c r="B62">
        <f>INDEX(源!B:B,29*ROW(源!B60)+5)</f>
        <v>0</v>
      </c>
      <c r="D62" t="e">
        <f>VLOOKUP(B62,CES主表内容!A:F,6,FALSE)</f>
        <v>#N/A</v>
      </c>
      <c r="G62" t="s">
        <v>84</v>
      </c>
      <c r="H62">
        <v>100</v>
      </c>
      <c r="I62" t="str">
        <f t="shared" si="5"/>
        <v/>
      </c>
      <c r="M62" t="str">
        <f>LEFT(IF(ISERROR(VLOOKUP(INDEX(源!F:F,29*ROW(源!F60)+9),常量!$B$1:$B$10,1,FALSE)),"",VLOOKUP(INDEX(源!F:F,29*ROW(源!F60)+9),常量!$B$1:$B$10,1,FALSE)),1)</f>
        <v/>
      </c>
      <c r="N62" t="str">
        <f>LEFT(IF(ISERROR(VLOOKUP(INDEX(源!F:F,29*ROW(源!F60)+9),常量!$A$1:$A$4,1,FALSE)),"",VLOOKUP(INDEX(源!F:F,29*ROW(源!F60)+9),常量!$A$1:$A$4,1,FALSE)),1)</f>
        <v/>
      </c>
      <c r="P62" s="10">
        <f>INDEX(源!B:B,29*ROW(源!B60)+14)</f>
        <v>0</v>
      </c>
      <c r="Q62" s="10">
        <f>INDEX(源!F:F,29*ROW(源!F60)+14)</f>
        <v>0</v>
      </c>
      <c r="R62" s="14">
        <f>IF(IF(IF(INDEX(源!F:F,29*ROW(源!F60)+12)="零息","贴现",INDEX(源!F:F,29*ROW(源!F60)+12))="浮息","浮动利率",IF(INDEX(源!F:F,29*ROW(源!F60)+12)="零息","贴现",INDEX(源!F:F,29*ROW(源!F60)+12)))="固息","固定利率",IF(IF(INDEX(源!F:F,29*ROW(源!F60)+12)="零息","贴现",INDEX(源!F:F,29*ROW(源!F60)+12))="浮息","浮动利率",IF(INDEX(源!F:F,29*ROW(源!F60)+12)="零息","贴现",INDEX(源!F:F,29*ROW(源!F60)+12))))</f>
        <v>0</v>
      </c>
      <c r="S62">
        <f t="shared" si="7"/>
        <v>0</v>
      </c>
      <c r="T62" t="s">
        <v>85</v>
      </c>
      <c r="U62">
        <f>IF(R62="浮动利率","",INDEX(源!F:F,29*ROW(源!F60)+16))</f>
        <v>0</v>
      </c>
      <c r="V62" t="str">
        <f>IF(R62="浮动利率",LEFT(INDEX(源!F:F,29*ROW(源!F60)+16),12),"")</f>
        <v/>
      </c>
      <c r="W62" t="str">
        <f>IF(R62="浮动利率",RIGHT(LEFT(INDEX(源!F:F,29*ROW(源!F60)+16),12),2)*0.0001,"")</f>
        <v/>
      </c>
      <c r="X62">
        <f>IF(INDEX(源!D:D,29*ROW(源!F60)+12)="期满","期满",INDEX(源!D:D,29*ROW(源!F60)+22))</f>
        <v>0</v>
      </c>
      <c r="Y62" t="s">
        <v>86</v>
      </c>
      <c r="AB62" s="10">
        <f>INDEX(源!B:B,29*ROW(源!B60)+16)</f>
        <v>0</v>
      </c>
      <c r="AC62" s="10">
        <f t="shared" si="4"/>
        <v>0</v>
      </c>
      <c r="AH62" t="s">
        <v>87</v>
      </c>
    </row>
    <row r="63" spans="1:34">
      <c r="A63" t="e">
        <f>VLOOKUP(B63,CES主表内容!A:F,3,FALSE)</f>
        <v>#N/A</v>
      </c>
      <c r="B63">
        <f>INDEX(源!B:B,29*ROW(源!B61)+5)</f>
        <v>0</v>
      </c>
      <c r="D63" t="e">
        <f>VLOOKUP(B63,CES主表内容!A:F,6,FALSE)</f>
        <v>#N/A</v>
      </c>
      <c r="G63" t="s">
        <v>84</v>
      </c>
      <c r="H63">
        <v>100</v>
      </c>
      <c r="I63" t="str">
        <f t="shared" si="5"/>
        <v/>
      </c>
      <c r="M63" t="str">
        <f>LEFT(IF(ISERROR(VLOOKUP(INDEX(源!F:F,29*ROW(源!F61)+9),常量!$B$1:$B$10,1,FALSE)),"",VLOOKUP(INDEX(源!F:F,29*ROW(源!F61)+9),常量!$B$1:$B$10,1,FALSE)),1)</f>
        <v/>
      </c>
      <c r="N63" t="str">
        <f>LEFT(IF(ISERROR(VLOOKUP(INDEX(源!F:F,29*ROW(源!F61)+9),常量!$A$1:$A$4,1,FALSE)),"",VLOOKUP(INDEX(源!F:F,29*ROW(源!F61)+9),常量!$A$1:$A$4,1,FALSE)),1)</f>
        <v/>
      </c>
      <c r="P63" s="10">
        <f>INDEX(源!B:B,29*ROW(源!B61)+14)</f>
        <v>0</v>
      </c>
      <c r="Q63" s="10">
        <f>INDEX(源!F:F,29*ROW(源!F61)+14)</f>
        <v>0</v>
      </c>
      <c r="R63" s="14">
        <f>IF(IF(IF(INDEX(源!F:F,29*ROW(源!F61)+12)="零息","贴现",INDEX(源!F:F,29*ROW(源!F61)+12))="浮息","浮动利率",IF(INDEX(源!F:F,29*ROW(源!F61)+12)="零息","贴现",INDEX(源!F:F,29*ROW(源!F61)+12)))="固息","固定利率",IF(IF(INDEX(源!F:F,29*ROW(源!F61)+12)="零息","贴现",INDEX(源!F:F,29*ROW(源!F61)+12))="浮息","浮动利率",IF(INDEX(源!F:F,29*ROW(源!F61)+12)="零息","贴现",INDEX(源!F:F,29*ROW(源!F61)+12))))</f>
        <v>0</v>
      </c>
      <c r="S63">
        <f t="shared" si="7"/>
        <v>0</v>
      </c>
      <c r="T63" t="s">
        <v>85</v>
      </c>
      <c r="U63">
        <f>IF(R63="浮动利率","",INDEX(源!F:F,29*ROW(源!F61)+16))</f>
        <v>0</v>
      </c>
      <c r="V63" t="str">
        <f>IF(R63="浮动利率",LEFT(INDEX(源!F:F,29*ROW(源!F61)+16),12),"")</f>
        <v/>
      </c>
      <c r="W63" t="str">
        <f>IF(R63="浮动利率",RIGHT(LEFT(INDEX(源!F:F,29*ROW(源!F61)+16),12),2)*0.0001,"")</f>
        <v/>
      </c>
      <c r="X63">
        <f>IF(INDEX(源!D:D,29*ROW(源!F61)+12)="期满","期满",INDEX(源!D:D,29*ROW(源!F61)+22))</f>
        <v>0</v>
      </c>
      <c r="Y63" t="s">
        <v>86</v>
      </c>
      <c r="AB63" s="10">
        <f>INDEX(源!B:B,29*ROW(源!B61)+16)</f>
        <v>0</v>
      </c>
      <c r="AC63" s="10">
        <f t="shared" si="4"/>
        <v>0</v>
      </c>
      <c r="AH63" t="s">
        <v>87</v>
      </c>
    </row>
    <row r="64" spans="1:34">
      <c r="A64" t="e">
        <f>VLOOKUP(B64,CES主表内容!A:F,3,FALSE)</f>
        <v>#N/A</v>
      </c>
      <c r="B64">
        <f>INDEX(源!B:B,29*ROW(源!B62)+5)</f>
        <v>0</v>
      </c>
      <c r="D64" t="e">
        <f>VLOOKUP(B64,CES主表内容!A:F,6,FALSE)</f>
        <v>#N/A</v>
      </c>
      <c r="G64" t="s">
        <v>84</v>
      </c>
      <c r="H64">
        <v>100</v>
      </c>
      <c r="I64" t="str">
        <f t="shared" si="5"/>
        <v/>
      </c>
      <c r="M64" t="str">
        <f>LEFT(IF(ISERROR(VLOOKUP(INDEX(源!F:F,29*ROW(源!F62)+9),常量!$B$1:$B$10,1,FALSE)),"",VLOOKUP(INDEX(源!F:F,29*ROW(源!F62)+9),常量!$B$1:$B$10,1,FALSE)),1)</f>
        <v/>
      </c>
      <c r="N64" t="str">
        <f>LEFT(IF(ISERROR(VLOOKUP(INDEX(源!F:F,29*ROW(源!F62)+9),常量!$A$1:$A$4,1,FALSE)),"",VLOOKUP(INDEX(源!F:F,29*ROW(源!F62)+9),常量!$A$1:$A$4,1,FALSE)),1)</f>
        <v/>
      </c>
      <c r="P64" s="10">
        <f>INDEX(源!B:B,29*ROW(源!B62)+14)</f>
        <v>0</v>
      </c>
      <c r="Q64" s="10">
        <f>INDEX(源!F:F,29*ROW(源!F62)+14)</f>
        <v>0</v>
      </c>
      <c r="R64" s="14">
        <f>IF(IF(IF(INDEX(源!F:F,29*ROW(源!F62)+12)="零息","贴现",INDEX(源!F:F,29*ROW(源!F62)+12))="浮息","浮动利率",IF(INDEX(源!F:F,29*ROW(源!F62)+12)="零息","贴现",INDEX(源!F:F,29*ROW(源!F62)+12)))="固息","固定利率",IF(IF(INDEX(源!F:F,29*ROW(源!F62)+12)="零息","贴现",INDEX(源!F:F,29*ROW(源!F62)+12))="浮息","浮动利率",IF(INDEX(源!F:F,29*ROW(源!F62)+12)="零息","贴现",INDEX(源!F:F,29*ROW(源!F62)+12))))</f>
        <v>0</v>
      </c>
      <c r="S64">
        <f t="shared" si="7"/>
        <v>0</v>
      </c>
      <c r="T64" t="s">
        <v>85</v>
      </c>
      <c r="U64">
        <f>IF(R64="浮动利率","",INDEX(源!F:F,29*ROW(源!F62)+16))</f>
        <v>0</v>
      </c>
      <c r="V64" t="str">
        <f>IF(R64="浮动利率",LEFT(INDEX(源!F:F,29*ROW(源!F62)+16),12),"")</f>
        <v/>
      </c>
      <c r="W64" t="str">
        <f>IF(R64="浮动利率",RIGHT(LEFT(INDEX(源!F:F,29*ROW(源!F62)+16),12),2)*0.0001,"")</f>
        <v/>
      </c>
      <c r="X64">
        <f>IF(INDEX(源!D:D,29*ROW(源!F62)+12)="期满","期满",INDEX(源!D:D,29*ROW(源!F62)+22))</f>
        <v>0</v>
      </c>
      <c r="Y64" t="s">
        <v>86</v>
      </c>
      <c r="AB64" s="10">
        <f>INDEX(源!B:B,29*ROW(源!B62)+16)</f>
        <v>0</v>
      </c>
      <c r="AC64" s="10">
        <f t="shared" si="4"/>
        <v>0</v>
      </c>
      <c r="AH64" t="s">
        <v>87</v>
      </c>
    </row>
    <row r="65" spans="1:34">
      <c r="A65" t="e">
        <f>VLOOKUP(B65,CES主表内容!A:F,3,FALSE)</f>
        <v>#N/A</v>
      </c>
      <c r="B65">
        <f>INDEX(源!B:B,29*ROW(源!B63)+5)</f>
        <v>0</v>
      </c>
      <c r="D65" t="e">
        <f>VLOOKUP(B65,CES主表内容!A:F,6,FALSE)</f>
        <v>#N/A</v>
      </c>
      <c r="G65" t="s">
        <v>84</v>
      </c>
      <c r="H65">
        <v>100</v>
      </c>
      <c r="I65" t="str">
        <f t="shared" si="5"/>
        <v/>
      </c>
      <c r="M65" t="str">
        <f>LEFT(IF(ISERROR(VLOOKUP(INDEX(源!F:F,29*ROW(源!F63)+9),常量!$B$1:$B$10,1,FALSE)),"",VLOOKUP(INDEX(源!F:F,29*ROW(源!F63)+9),常量!$B$1:$B$10,1,FALSE)),1)</f>
        <v/>
      </c>
      <c r="N65" t="str">
        <f>LEFT(IF(ISERROR(VLOOKUP(INDEX(源!F:F,29*ROW(源!F63)+9),常量!$A$1:$A$4,1,FALSE)),"",VLOOKUP(INDEX(源!F:F,29*ROW(源!F63)+9),常量!$A$1:$A$4,1,FALSE)),1)</f>
        <v/>
      </c>
      <c r="P65" s="10">
        <f>INDEX(源!B:B,29*ROW(源!B63)+14)</f>
        <v>0</v>
      </c>
      <c r="Q65" s="10">
        <f>INDEX(源!F:F,29*ROW(源!F63)+14)</f>
        <v>0</v>
      </c>
      <c r="R65" s="14">
        <f>IF(IF(IF(INDEX(源!F:F,29*ROW(源!F63)+12)="零息","贴现",INDEX(源!F:F,29*ROW(源!F63)+12))="浮息","浮动利率",IF(INDEX(源!F:F,29*ROW(源!F63)+12)="零息","贴现",INDEX(源!F:F,29*ROW(源!F63)+12)))="固息","固定利率",IF(IF(INDEX(源!F:F,29*ROW(源!F63)+12)="零息","贴现",INDEX(源!F:F,29*ROW(源!F63)+12))="浮息","浮动利率",IF(INDEX(源!F:F,29*ROW(源!F63)+12)="零息","贴现",INDEX(源!F:F,29*ROW(源!F63)+12))))</f>
        <v>0</v>
      </c>
      <c r="S65">
        <f t="shared" si="7"/>
        <v>0</v>
      </c>
      <c r="T65" t="s">
        <v>85</v>
      </c>
      <c r="U65">
        <f>IF(R65="浮动利率","",INDEX(源!F:F,29*ROW(源!F63)+16))</f>
        <v>0</v>
      </c>
      <c r="V65" t="str">
        <f>IF(R65="浮动利率",LEFT(INDEX(源!F:F,29*ROW(源!F63)+16),12),"")</f>
        <v/>
      </c>
      <c r="W65" t="str">
        <f>IF(R65="浮动利率",RIGHT(LEFT(INDEX(源!F:F,29*ROW(源!F63)+16),12),2)*0.0001,"")</f>
        <v/>
      </c>
      <c r="X65">
        <f>IF(INDEX(源!D:D,29*ROW(源!F63)+12)="期满","期满",INDEX(源!D:D,29*ROW(源!F63)+22))</f>
        <v>0</v>
      </c>
      <c r="Y65" t="s">
        <v>86</v>
      </c>
      <c r="AB65" s="10">
        <f>INDEX(源!B:B,29*ROW(源!B63)+16)</f>
        <v>0</v>
      </c>
      <c r="AC65" s="10">
        <f t="shared" si="4"/>
        <v>0</v>
      </c>
      <c r="AH65" t="s">
        <v>87</v>
      </c>
    </row>
    <row r="66" spans="1:34">
      <c r="A66" t="e">
        <f>VLOOKUP(B66,CES主表内容!A:F,3,FALSE)</f>
        <v>#N/A</v>
      </c>
      <c r="B66">
        <f>INDEX(源!B:B,29*ROW(源!B64)+5)</f>
        <v>0</v>
      </c>
      <c r="D66" t="e">
        <f>VLOOKUP(B66,CES主表内容!A:F,6,FALSE)</f>
        <v>#N/A</v>
      </c>
      <c r="G66" t="s">
        <v>84</v>
      </c>
      <c r="H66">
        <v>100</v>
      </c>
      <c r="I66" t="str">
        <f t="shared" si="5"/>
        <v/>
      </c>
      <c r="M66" t="str">
        <f>LEFT(IF(ISERROR(VLOOKUP(INDEX(源!F:F,29*ROW(源!F64)+9),常量!$B$1:$B$10,1,FALSE)),"",VLOOKUP(INDEX(源!F:F,29*ROW(源!F64)+9),常量!$B$1:$B$10,1,FALSE)),1)</f>
        <v/>
      </c>
      <c r="N66" t="str">
        <f>LEFT(IF(ISERROR(VLOOKUP(INDEX(源!F:F,29*ROW(源!F64)+9),常量!$A$1:$A$4,1,FALSE)),"",VLOOKUP(INDEX(源!F:F,29*ROW(源!F64)+9),常量!$A$1:$A$4,1,FALSE)),1)</f>
        <v/>
      </c>
      <c r="P66" s="10">
        <f>INDEX(源!B:B,29*ROW(源!B64)+14)</f>
        <v>0</v>
      </c>
      <c r="Q66" s="10">
        <f>INDEX(源!F:F,29*ROW(源!F64)+14)</f>
        <v>0</v>
      </c>
      <c r="R66" s="14">
        <f>IF(IF(IF(INDEX(源!F:F,29*ROW(源!F64)+12)="零息","贴现",INDEX(源!F:F,29*ROW(源!F64)+12))="浮息","浮动利率",IF(INDEX(源!F:F,29*ROW(源!F64)+12)="零息","贴现",INDEX(源!F:F,29*ROW(源!F64)+12)))="固息","固定利率",IF(IF(INDEX(源!F:F,29*ROW(源!F64)+12)="零息","贴现",INDEX(源!F:F,29*ROW(源!F64)+12))="浮息","浮动利率",IF(INDEX(源!F:F,29*ROW(源!F64)+12)="零息","贴现",INDEX(源!F:F,29*ROW(源!F64)+12))))</f>
        <v>0</v>
      </c>
      <c r="S66">
        <f t="shared" si="6"/>
        <v>0</v>
      </c>
      <c r="T66" t="s">
        <v>85</v>
      </c>
      <c r="U66">
        <f>IF(R66="浮动利率","",INDEX(源!F:F,29*ROW(源!F64)+16))</f>
        <v>0</v>
      </c>
      <c r="V66" t="str">
        <f>IF(R66="浮动利率",LEFT(INDEX(源!F:F,29*ROW(源!F64)+16),12),"")</f>
        <v/>
      </c>
      <c r="W66" t="str">
        <f>IF(R66="浮动利率",RIGHT(LEFT(INDEX(源!F:F,29*ROW(源!F64)+16),12),2)*0.0001,"")</f>
        <v/>
      </c>
      <c r="X66">
        <f>IF(INDEX(源!D:D,29*ROW(源!F64)+12)="期满","期满",INDEX(源!D:D,29*ROW(源!F64)+22))</f>
        <v>0</v>
      </c>
      <c r="Y66" t="s">
        <v>86</v>
      </c>
      <c r="AB66" s="10">
        <f>INDEX(源!B:B,29*ROW(源!B64)+16)</f>
        <v>0</v>
      </c>
      <c r="AC66" s="10">
        <f t="shared" si="4"/>
        <v>0</v>
      </c>
      <c r="AH66" t="s">
        <v>87</v>
      </c>
    </row>
    <row r="67" spans="1:34">
      <c r="A67" t="e">
        <f>VLOOKUP(B67,CES主表内容!A:F,3,FALSE)</f>
        <v>#N/A</v>
      </c>
      <c r="B67">
        <f>INDEX(源!B:B,29*ROW(源!B65)+5)</f>
        <v>0</v>
      </c>
      <c r="D67" t="e">
        <f>VLOOKUP(B67,CES主表内容!A:F,6,FALSE)</f>
        <v>#N/A</v>
      </c>
      <c r="G67" t="s">
        <v>84</v>
      </c>
      <c r="H67">
        <v>100</v>
      </c>
      <c r="I67" t="str">
        <f t="shared" si="5"/>
        <v/>
      </c>
      <c r="M67" t="str">
        <f>LEFT(IF(ISERROR(VLOOKUP(INDEX(源!F:F,29*ROW(源!F65)+9),常量!$B$1:$B$10,1,FALSE)),"",VLOOKUP(INDEX(源!F:F,29*ROW(源!F65)+9),常量!$B$1:$B$10,1,FALSE)),1)</f>
        <v/>
      </c>
      <c r="N67" t="str">
        <f>LEFT(IF(ISERROR(VLOOKUP(INDEX(源!F:F,29*ROW(源!F65)+9),常量!$A$1:$A$4,1,FALSE)),"",VLOOKUP(INDEX(源!F:F,29*ROW(源!F65)+9),常量!$A$1:$A$4,1,FALSE)),1)</f>
        <v/>
      </c>
      <c r="P67" s="10">
        <f>INDEX(源!B:B,29*ROW(源!B65)+14)</f>
        <v>0</v>
      </c>
      <c r="Q67" s="10">
        <f>INDEX(源!F:F,29*ROW(源!F65)+14)</f>
        <v>0</v>
      </c>
      <c r="R67" s="14">
        <f>IF(IF(IF(INDEX(源!F:F,29*ROW(源!F65)+12)="零息","贴现",INDEX(源!F:F,29*ROW(源!F65)+12))="浮息","浮动利率",IF(INDEX(源!F:F,29*ROW(源!F65)+12)="零息","贴现",INDEX(源!F:F,29*ROW(源!F65)+12)))="固息","固定利率",IF(IF(INDEX(源!F:F,29*ROW(源!F65)+12)="零息","贴现",INDEX(源!F:F,29*ROW(源!F65)+12))="浮息","浮动利率",IF(INDEX(源!F:F,29*ROW(源!F65)+12)="零息","贴现",INDEX(源!F:F,29*ROW(源!F65)+12))))</f>
        <v>0</v>
      </c>
      <c r="S67">
        <f t="shared" si="6"/>
        <v>0</v>
      </c>
      <c r="T67" t="s">
        <v>85</v>
      </c>
      <c r="U67">
        <f>IF(R67="浮动利率","",INDEX(源!F:F,29*ROW(源!F65)+16))</f>
        <v>0</v>
      </c>
      <c r="V67" t="str">
        <f>IF(R67="浮动利率",LEFT(INDEX(源!F:F,29*ROW(源!F65)+16),12),"")</f>
        <v/>
      </c>
      <c r="W67" t="str">
        <f>IF(R67="浮动利率",RIGHT(LEFT(INDEX(源!F:F,29*ROW(源!F65)+16),12),2)*0.0001,"")</f>
        <v/>
      </c>
      <c r="X67">
        <f>IF(INDEX(源!D:D,29*ROW(源!F65)+12)="期满","期满",INDEX(源!D:D,29*ROW(源!F65)+22))</f>
        <v>0</v>
      </c>
      <c r="Y67" t="s">
        <v>86</v>
      </c>
      <c r="AB67" s="10">
        <f>INDEX(源!B:B,29*ROW(源!B65)+16)</f>
        <v>0</v>
      </c>
      <c r="AC67" s="10">
        <f t="shared" si="4"/>
        <v>0</v>
      </c>
      <c r="AH67" t="s">
        <v>87</v>
      </c>
    </row>
    <row r="68" spans="1:34">
      <c r="A68" t="e">
        <f>VLOOKUP(B68,CES主表内容!A:F,3,FALSE)</f>
        <v>#N/A</v>
      </c>
      <c r="B68">
        <f>INDEX(源!B:B,29*ROW(源!B66)+5)</f>
        <v>0</v>
      </c>
      <c r="D68" t="e">
        <f>VLOOKUP(B68,CES主表内容!A:F,6,FALSE)</f>
        <v>#N/A</v>
      </c>
      <c r="G68" t="s">
        <v>84</v>
      </c>
      <c r="H68">
        <v>100</v>
      </c>
      <c r="I68" t="str">
        <f t="shared" si="5"/>
        <v/>
      </c>
      <c r="M68" t="str">
        <f>LEFT(IF(ISERROR(VLOOKUP(INDEX(源!F:F,29*ROW(源!F66)+9),常量!$B$1:$B$10,1,FALSE)),"",VLOOKUP(INDEX(源!F:F,29*ROW(源!F66)+9),常量!$B$1:$B$10,1,FALSE)),1)</f>
        <v/>
      </c>
      <c r="N68" t="str">
        <f>LEFT(IF(ISERROR(VLOOKUP(INDEX(源!F:F,29*ROW(源!F66)+9),常量!$A$1:$A$4,1,FALSE)),"",VLOOKUP(INDEX(源!F:F,29*ROW(源!F66)+9),常量!$A$1:$A$4,1,FALSE)),1)</f>
        <v/>
      </c>
      <c r="P68" s="10">
        <f>INDEX(源!B:B,29*ROW(源!B66)+14)</f>
        <v>0</v>
      </c>
      <c r="Q68" s="10">
        <f>INDEX(源!F:F,29*ROW(源!F66)+14)</f>
        <v>0</v>
      </c>
      <c r="R68" s="14">
        <f>IF(IF(IF(INDEX(源!F:F,29*ROW(源!F66)+12)="零息","贴现",INDEX(源!F:F,29*ROW(源!F66)+12))="浮息","浮动利率",IF(INDEX(源!F:F,29*ROW(源!F66)+12)="零息","贴现",INDEX(源!F:F,29*ROW(源!F66)+12)))="固息","固定利率",IF(IF(INDEX(源!F:F,29*ROW(源!F66)+12)="零息","贴现",INDEX(源!F:F,29*ROW(源!F66)+12))="浮息","浮动利率",IF(INDEX(源!F:F,29*ROW(源!F66)+12)="零息","贴现",INDEX(源!F:F,29*ROW(源!F66)+12))))</f>
        <v>0</v>
      </c>
      <c r="S68">
        <f t="shared" si="6"/>
        <v>0</v>
      </c>
      <c r="T68" t="s">
        <v>85</v>
      </c>
      <c r="U68">
        <f>IF(R68="浮动利率","",INDEX(源!F:F,29*ROW(源!F66)+16))</f>
        <v>0</v>
      </c>
      <c r="V68" t="str">
        <f>IF(R68="浮动利率",LEFT(INDEX(源!F:F,29*ROW(源!F66)+16),12),"")</f>
        <v/>
      </c>
      <c r="W68" t="str">
        <f>IF(R68="浮动利率",RIGHT(LEFT(INDEX(源!F:F,29*ROW(源!F66)+16),12),2)*0.0001,"")</f>
        <v/>
      </c>
      <c r="X68">
        <f>IF(INDEX(源!D:D,29*ROW(源!F66)+12)="期满","期满",INDEX(源!D:D,29*ROW(源!F66)+22))</f>
        <v>0</v>
      </c>
      <c r="Y68" t="s">
        <v>86</v>
      </c>
      <c r="AB68" s="10">
        <f>INDEX(源!B:B,29*ROW(源!B66)+16)</f>
        <v>0</v>
      </c>
      <c r="AC68" s="10">
        <f t="shared" ref="AC68:AC109" si="8">AB68</f>
        <v>0</v>
      </c>
      <c r="AH68" t="s">
        <v>87</v>
      </c>
    </row>
    <row r="69" spans="1:34">
      <c r="A69" t="e">
        <f>VLOOKUP(B69,CES主表内容!A:F,3,FALSE)</f>
        <v>#N/A</v>
      </c>
      <c r="B69">
        <f>INDEX(源!B:B,29*ROW(源!B67)+5)</f>
        <v>0</v>
      </c>
      <c r="D69" t="e">
        <f>VLOOKUP(B69,CES主表内容!A:F,6,FALSE)</f>
        <v>#N/A</v>
      </c>
      <c r="G69" t="s">
        <v>84</v>
      </c>
      <c r="H69">
        <v>100</v>
      </c>
      <c r="I69" t="str">
        <f t="shared" si="5"/>
        <v/>
      </c>
      <c r="M69" t="str">
        <f>LEFT(IF(ISERROR(VLOOKUP(INDEX(源!F:F,29*ROW(源!F67)+9),常量!$B$1:$B$10,1,FALSE)),"",VLOOKUP(INDEX(源!F:F,29*ROW(源!F67)+9),常量!$B$1:$B$10,1,FALSE)),1)</f>
        <v/>
      </c>
      <c r="N69" t="str">
        <f>LEFT(IF(ISERROR(VLOOKUP(INDEX(源!F:F,29*ROW(源!F67)+9),常量!$A$1:$A$4,1,FALSE)),"",VLOOKUP(INDEX(源!F:F,29*ROW(源!F67)+9),常量!$A$1:$A$4,1,FALSE)),1)</f>
        <v/>
      </c>
      <c r="P69" s="10">
        <f>INDEX(源!B:B,29*ROW(源!B67)+14)</f>
        <v>0</v>
      </c>
      <c r="Q69" s="10">
        <f>INDEX(源!F:F,29*ROW(源!F67)+14)</f>
        <v>0</v>
      </c>
      <c r="R69" s="14">
        <f>IF(IF(IF(INDEX(源!F:F,29*ROW(源!F67)+12)="零息","贴现",INDEX(源!F:F,29*ROW(源!F67)+12))="浮息","浮动利率",IF(INDEX(源!F:F,29*ROW(源!F67)+12)="零息","贴现",INDEX(源!F:F,29*ROW(源!F67)+12)))="固息","固定利率",IF(IF(INDEX(源!F:F,29*ROW(源!F67)+12)="零息","贴现",INDEX(源!F:F,29*ROW(源!F67)+12))="浮息","浮动利率",IF(INDEX(源!F:F,29*ROW(源!F67)+12)="零息","贴现",INDEX(源!F:F,29*ROW(源!F67)+12))))</f>
        <v>0</v>
      </c>
      <c r="S69">
        <f t="shared" si="6"/>
        <v>0</v>
      </c>
      <c r="T69" t="s">
        <v>85</v>
      </c>
      <c r="U69">
        <f>IF(R69="浮动利率","",INDEX(源!F:F,29*ROW(源!F67)+16))</f>
        <v>0</v>
      </c>
      <c r="V69" t="str">
        <f>IF(R69="浮动利率",LEFT(INDEX(源!F:F,29*ROW(源!F67)+16),12),"")</f>
        <v/>
      </c>
      <c r="W69" t="str">
        <f>IF(R69="浮动利率",RIGHT(LEFT(INDEX(源!F:F,29*ROW(源!F67)+16),12),2)*0.0001,"")</f>
        <v/>
      </c>
      <c r="X69">
        <f>IF(INDEX(源!D:D,29*ROW(源!F67)+12)="期满","期满",INDEX(源!D:D,29*ROW(源!F67)+22))</f>
        <v>0</v>
      </c>
      <c r="Y69" t="s">
        <v>86</v>
      </c>
      <c r="AB69" s="10">
        <f>INDEX(源!B:B,29*ROW(源!B67)+16)</f>
        <v>0</v>
      </c>
      <c r="AC69" s="10">
        <f t="shared" si="8"/>
        <v>0</v>
      </c>
      <c r="AH69" t="s">
        <v>87</v>
      </c>
    </row>
    <row r="70" spans="1:34">
      <c r="A70" t="e">
        <f>VLOOKUP(B70,CES主表内容!A:F,3,FALSE)</f>
        <v>#N/A</v>
      </c>
      <c r="B70">
        <f>INDEX(源!B:B,29*ROW(源!B68)+5)</f>
        <v>0</v>
      </c>
      <c r="D70" t="e">
        <f>VLOOKUP(B70,CES主表内容!A:F,6,FALSE)</f>
        <v>#N/A</v>
      </c>
      <c r="G70" t="s">
        <v>84</v>
      </c>
      <c r="H70">
        <v>100</v>
      </c>
      <c r="I70" t="str">
        <f t="shared" si="5"/>
        <v/>
      </c>
      <c r="M70" t="str">
        <f>LEFT(IF(ISERROR(VLOOKUP(INDEX(源!F:F,29*ROW(源!F68)+9),常量!$B$1:$B$10,1,FALSE)),"",VLOOKUP(INDEX(源!F:F,29*ROW(源!F68)+9),常量!$B$1:$B$10,1,FALSE)),1)</f>
        <v/>
      </c>
      <c r="N70" t="str">
        <f>LEFT(IF(ISERROR(VLOOKUP(INDEX(源!F:F,29*ROW(源!F68)+9),常量!$A$1:$A$4,1,FALSE)),"",VLOOKUP(INDEX(源!F:F,29*ROW(源!F68)+9),常量!$A$1:$A$4,1,FALSE)),1)</f>
        <v/>
      </c>
      <c r="P70" s="10">
        <f>INDEX(源!B:B,29*ROW(源!B68)+14)</f>
        <v>0</v>
      </c>
      <c r="Q70" s="10">
        <f>INDEX(源!F:F,29*ROW(源!F68)+14)</f>
        <v>0</v>
      </c>
      <c r="R70" s="14">
        <f>IF(IF(IF(INDEX(源!F:F,29*ROW(源!F68)+12)="零息","贴现",INDEX(源!F:F,29*ROW(源!F68)+12))="浮息","浮动利率",IF(INDEX(源!F:F,29*ROW(源!F68)+12)="零息","贴现",INDEX(源!F:F,29*ROW(源!F68)+12)))="固息","固定利率",IF(IF(INDEX(源!F:F,29*ROW(源!F68)+12)="零息","贴现",INDEX(源!F:F,29*ROW(源!F68)+12))="浮息","浮动利率",IF(INDEX(源!F:F,29*ROW(源!F68)+12)="零息","贴现",INDEX(源!F:F,29*ROW(源!F68)+12))))</f>
        <v>0</v>
      </c>
      <c r="S70">
        <f t="shared" si="6"/>
        <v>0</v>
      </c>
      <c r="T70" t="s">
        <v>85</v>
      </c>
      <c r="U70">
        <f>IF(R70="浮动利率","",INDEX(源!F:F,29*ROW(源!F68)+16))</f>
        <v>0</v>
      </c>
      <c r="V70" t="str">
        <f>IF(R70="浮动利率",LEFT(INDEX(源!F:F,29*ROW(源!F68)+16),12),"")</f>
        <v/>
      </c>
      <c r="W70" t="str">
        <f>IF(R70="浮动利率",RIGHT(LEFT(INDEX(源!F:F,29*ROW(源!F68)+16),12),2)*0.0001,"")</f>
        <v/>
      </c>
      <c r="X70">
        <f>IF(INDEX(源!D:D,29*ROW(源!F68)+12)="期满","期满",INDEX(源!D:D,29*ROW(源!F68)+22))</f>
        <v>0</v>
      </c>
      <c r="Y70" t="s">
        <v>86</v>
      </c>
      <c r="AB70" s="10">
        <f>INDEX(源!B:B,29*ROW(源!B68)+16)</f>
        <v>0</v>
      </c>
      <c r="AC70" s="10">
        <f t="shared" si="8"/>
        <v>0</v>
      </c>
      <c r="AH70" t="s">
        <v>87</v>
      </c>
    </row>
    <row r="71" spans="1:34">
      <c r="A71" t="e">
        <f>VLOOKUP(B71,CES主表内容!A:F,3,FALSE)</f>
        <v>#N/A</v>
      </c>
      <c r="B71">
        <f>INDEX(源!B:B,29*ROW(源!B69)+5)</f>
        <v>0</v>
      </c>
      <c r="D71" t="e">
        <f>VLOOKUP(B71,CES主表内容!A:F,6,FALSE)</f>
        <v>#N/A</v>
      </c>
      <c r="G71" t="s">
        <v>84</v>
      </c>
      <c r="H71">
        <v>100</v>
      </c>
      <c r="I71" t="str">
        <f t="shared" ref="I71:I103" si="9">IF(R71="贴现",H71,"")</f>
        <v/>
      </c>
      <c r="M71" t="str">
        <f>LEFT(IF(ISERROR(VLOOKUP(INDEX(源!F:F,29*ROW(源!F69)+9),常量!$B$1:$B$10,1,FALSE)),"",VLOOKUP(INDEX(源!F:F,29*ROW(源!F69)+9),常量!$B$1:$B$10,1,FALSE)),1)</f>
        <v/>
      </c>
      <c r="N71" t="str">
        <f>LEFT(IF(ISERROR(VLOOKUP(INDEX(源!F:F,29*ROW(源!F69)+9),常量!$A$1:$A$4,1,FALSE)),"",VLOOKUP(INDEX(源!F:F,29*ROW(源!F69)+9),常量!$A$1:$A$4,1,FALSE)),1)</f>
        <v/>
      </c>
      <c r="P71" s="10">
        <f>INDEX(源!B:B,29*ROW(源!B69)+14)</f>
        <v>0</v>
      </c>
      <c r="Q71" s="10">
        <f>INDEX(源!F:F,29*ROW(源!F69)+14)</f>
        <v>0</v>
      </c>
      <c r="R71" s="14">
        <f>IF(IF(IF(INDEX(源!F:F,29*ROW(源!F69)+12)="零息","贴现",INDEX(源!F:F,29*ROW(源!F69)+12))="浮息","浮动利率",IF(INDEX(源!F:F,29*ROW(源!F69)+12)="零息","贴现",INDEX(源!F:F,29*ROW(源!F69)+12)))="固息","固定利率",IF(IF(INDEX(源!F:F,29*ROW(源!F69)+12)="零息","贴现",INDEX(源!F:F,29*ROW(源!F69)+12))="浮息","浮动利率",IF(INDEX(源!F:F,29*ROW(源!F69)+12)="零息","贴现",INDEX(源!F:F,29*ROW(源!F69)+12))))</f>
        <v>0</v>
      </c>
      <c r="S71">
        <f t="shared" si="6"/>
        <v>0</v>
      </c>
      <c r="T71" t="s">
        <v>85</v>
      </c>
      <c r="U71">
        <f>IF(R71="浮动利率","",INDEX(源!F:F,29*ROW(源!F69)+16))</f>
        <v>0</v>
      </c>
      <c r="V71" t="str">
        <f>IF(R71="浮动利率",LEFT(INDEX(源!F:F,29*ROW(源!F69)+16),12),"")</f>
        <v/>
      </c>
      <c r="W71" t="str">
        <f>IF(R71="浮动利率",RIGHT(LEFT(INDEX(源!F:F,29*ROW(源!F69)+16),12),2)*0.0001,"")</f>
        <v/>
      </c>
      <c r="X71">
        <f>IF(INDEX(源!D:D,29*ROW(源!F69)+12)="期满","期满",INDEX(源!D:D,29*ROW(源!F69)+22))</f>
        <v>0</v>
      </c>
      <c r="Y71" t="s">
        <v>86</v>
      </c>
      <c r="AB71" s="10">
        <f>INDEX(源!B:B,29*ROW(源!B69)+16)</f>
        <v>0</v>
      </c>
      <c r="AC71" s="10">
        <f t="shared" si="8"/>
        <v>0</v>
      </c>
      <c r="AH71" t="s">
        <v>87</v>
      </c>
    </row>
    <row r="72" spans="1:34">
      <c r="A72" t="e">
        <f>VLOOKUP(B72,CES主表内容!A:F,3,FALSE)</f>
        <v>#N/A</v>
      </c>
      <c r="B72">
        <f>INDEX(源!B:B,29*ROW(源!B70)+5)</f>
        <v>0</v>
      </c>
      <c r="D72" t="e">
        <f>VLOOKUP(B72,CES主表内容!A:F,6,FALSE)</f>
        <v>#N/A</v>
      </c>
      <c r="G72" t="s">
        <v>84</v>
      </c>
      <c r="H72">
        <v>100</v>
      </c>
      <c r="I72" t="str">
        <f t="shared" si="9"/>
        <v/>
      </c>
      <c r="M72" t="str">
        <f>LEFT(IF(ISERROR(VLOOKUP(INDEX(源!F:F,29*ROW(源!F70)+9),常量!$B$1:$B$10,1,FALSE)),"",VLOOKUP(INDEX(源!F:F,29*ROW(源!F70)+9),常量!$B$1:$B$10,1,FALSE)),1)</f>
        <v/>
      </c>
      <c r="N72" t="str">
        <f>LEFT(IF(ISERROR(VLOOKUP(INDEX(源!F:F,29*ROW(源!F70)+9),常量!$A$1:$A$4,1,FALSE)),"",VLOOKUP(INDEX(源!F:F,29*ROW(源!F70)+9),常量!$A$1:$A$4,1,FALSE)),1)</f>
        <v/>
      </c>
      <c r="P72" s="10">
        <f>INDEX(源!B:B,29*ROW(源!B70)+14)</f>
        <v>0</v>
      </c>
      <c r="Q72" s="10">
        <f>INDEX(源!F:F,29*ROW(源!F70)+14)</f>
        <v>0</v>
      </c>
      <c r="R72" s="14">
        <f>IF(IF(IF(INDEX(源!F:F,29*ROW(源!F70)+12)="零息","贴现",INDEX(源!F:F,29*ROW(源!F70)+12))="浮息","浮动利率",IF(INDEX(源!F:F,29*ROW(源!F70)+12)="零息","贴现",INDEX(源!F:F,29*ROW(源!F70)+12)))="固息","固定利率",IF(IF(INDEX(源!F:F,29*ROW(源!F70)+12)="零息","贴现",INDEX(源!F:F,29*ROW(源!F70)+12))="浮息","浮动利率",IF(INDEX(源!F:F,29*ROW(源!F70)+12)="零息","贴现",INDEX(源!F:F,29*ROW(源!F70)+12))))</f>
        <v>0</v>
      </c>
      <c r="S72">
        <f t="shared" si="6"/>
        <v>0</v>
      </c>
      <c r="T72" t="s">
        <v>85</v>
      </c>
      <c r="U72">
        <f>IF(R72="浮动利率","",INDEX(源!F:F,29*ROW(源!F70)+16))</f>
        <v>0</v>
      </c>
      <c r="V72" t="str">
        <f>IF(R72="浮动利率",LEFT(INDEX(源!F:F,29*ROW(源!F70)+16),12),"")</f>
        <v/>
      </c>
      <c r="W72" t="str">
        <f>IF(R72="浮动利率",RIGHT(LEFT(INDEX(源!F:F,29*ROW(源!F70)+16),12),2)*0.0001,"")</f>
        <v/>
      </c>
      <c r="X72">
        <f>IF(INDEX(源!D:D,29*ROW(源!F70)+12)="期满","期满",INDEX(源!D:D,29*ROW(源!F70)+22))</f>
        <v>0</v>
      </c>
      <c r="Y72" t="s">
        <v>86</v>
      </c>
      <c r="AB72" s="10">
        <f>INDEX(源!B:B,29*ROW(源!B70)+16)</f>
        <v>0</v>
      </c>
      <c r="AC72" s="10">
        <f t="shared" si="8"/>
        <v>0</v>
      </c>
      <c r="AH72" t="s">
        <v>87</v>
      </c>
    </row>
    <row r="73" spans="1:34">
      <c r="A73" t="e">
        <f>VLOOKUP(B73,CES主表内容!A:F,3,FALSE)</f>
        <v>#N/A</v>
      </c>
      <c r="B73">
        <f>INDEX(源!B:B,29*ROW(源!B71)+5)</f>
        <v>0</v>
      </c>
      <c r="D73" t="e">
        <f>VLOOKUP(B73,CES主表内容!A:F,6,FALSE)</f>
        <v>#N/A</v>
      </c>
      <c r="G73" t="s">
        <v>84</v>
      </c>
      <c r="H73">
        <v>100</v>
      </c>
      <c r="I73" t="str">
        <f t="shared" si="9"/>
        <v/>
      </c>
      <c r="M73" t="str">
        <f>LEFT(IF(ISERROR(VLOOKUP(INDEX(源!F:F,29*ROW(源!F71)+9),常量!$B$1:$B$10,1,FALSE)),"",VLOOKUP(INDEX(源!F:F,29*ROW(源!F71)+9),常量!$B$1:$B$10,1,FALSE)),1)</f>
        <v/>
      </c>
      <c r="N73" t="str">
        <f>LEFT(IF(ISERROR(VLOOKUP(INDEX(源!F:F,29*ROW(源!F71)+9),常量!$A$1:$A$4,1,FALSE)),"",VLOOKUP(INDEX(源!F:F,29*ROW(源!F71)+9),常量!$A$1:$A$4,1,FALSE)),1)</f>
        <v/>
      </c>
      <c r="P73" s="10">
        <f>INDEX(源!B:B,29*ROW(源!B71)+14)</f>
        <v>0</v>
      </c>
      <c r="Q73" s="10">
        <f>INDEX(源!F:F,29*ROW(源!F71)+14)</f>
        <v>0</v>
      </c>
      <c r="R73" s="14">
        <f>IF(IF(IF(INDEX(源!F:F,29*ROW(源!F71)+12)="零息","贴现",INDEX(源!F:F,29*ROW(源!F71)+12))="浮息","浮动利率",IF(INDEX(源!F:F,29*ROW(源!F71)+12)="零息","贴现",INDEX(源!F:F,29*ROW(源!F71)+12)))="固息","固定利率",IF(IF(INDEX(源!F:F,29*ROW(源!F71)+12)="零息","贴现",INDEX(源!F:F,29*ROW(源!F71)+12))="浮息","浮动利率",IF(INDEX(源!F:F,29*ROW(源!F71)+12)="零息","贴现",INDEX(源!F:F,29*ROW(源!F71)+12))))</f>
        <v>0</v>
      </c>
      <c r="S73">
        <f t="shared" si="6"/>
        <v>0</v>
      </c>
      <c r="T73" t="s">
        <v>85</v>
      </c>
      <c r="U73">
        <f>IF(R73="浮动利率","",INDEX(源!F:F,29*ROW(源!F71)+16))</f>
        <v>0</v>
      </c>
      <c r="V73" t="str">
        <f>IF(R73="浮动利率",LEFT(INDEX(源!F:F,29*ROW(源!F71)+16),12),"")</f>
        <v/>
      </c>
      <c r="W73" t="str">
        <f>IF(R73="浮动利率",RIGHT(LEFT(INDEX(源!F:F,29*ROW(源!F71)+16),12),2)*0.0001,"")</f>
        <v/>
      </c>
      <c r="X73">
        <f>IF(INDEX(源!D:D,29*ROW(源!F71)+12)="期满","期满",INDEX(源!D:D,29*ROW(源!F71)+22))</f>
        <v>0</v>
      </c>
      <c r="Y73" t="s">
        <v>86</v>
      </c>
      <c r="AB73" s="10">
        <f>INDEX(源!B:B,29*ROW(源!B71)+16)</f>
        <v>0</v>
      </c>
      <c r="AC73" s="10">
        <f t="shared" si="8"/>
        <v>0</v>
      </c>
      <c r="AH73" t="s">
        <v>87</v>
      </c>
    </row>
    <row r="74" spans="1:34">
      <c r="A74" t="e">
        <f>VLOOKUP(B74,CES主表内容!A:F,3,FALSE)</f>
        <v>#N/A</v>
      </c>
      <c r="B74">
        <f>INDEX(源!B:B,29*ROW(源!B72)+5)</f>
        <v>0</v>
      </c>
      <c r="D74" t="e">
        <f>VLOOKUP(B74,CES主表内容!A:F,6,FALSE)</f>
        <v>#N/A</v>
      </c>
      <c r="G74" t="s">
        <v>84</v>
      </c>
      <c r="H74">
        <v>100</v>
      </c>
      <c r="I74" t="str">
        <f t="shared" si="9"/>
        <v/>
      </c>
      <c r="M74" t="str">
        <f>LEFT(IF(ISERROR(VLOOKUP(INDEX(源!F:F,29*ROW(源!F72)+9),常量!$B$1:$B$10,1,FALSE)),"",VLOOKUP(INDEX(源!F:F,29*ROW(源!F72)+9),常量!$B$1:$B$10,1,FALSE)),1)</f>
        <v/>
      </c>
      <c r="N74" t="str">
        <f>LEFT(IF(ISERROR(VLOOKUP(INDEX(源!F:F,29*ROW(源!F72)+9),常量!$A$1:$A$4,1,FALSE)),"",VLOOKUP(INDEX(源!F:F,29*ROW(源!F72)+9),常量!$A$1:$A$4,1,FALSE)),1)</f>
        <v/>
      </c>
      <c r="P74" s="10">
        <f>INDEX(源!B:B,29*ROW(源!B72)+14)</f>
        <v>0</v>
      </c>
      <c r="Q74" s="10">
        <f>INDEX(源!F:F,29*ROW(源!F72)+14)</f>
        <v>0</v>
      </c>
      <c r="R74" s="14">
        <f>IF(IF(IF(INDEX(源!F:F,29*ROW(源!F72)+12)="零息","贴现",INDEX(源!F:F,29*ROW(源!F72)+12))="浮息","浮动利率",IF(INDEX(源!F:F,29*ROW(源!F72)+12)="零息","贴现",INDEX(源!F:F,29*ROW(源!F72)+12)))="固息","固定利率",IF(IF(INDEX(源!F:F,29*ROW(源!F72)+12)="零息","贴现",INDEX(源!F:F,29*ROW(源!F72)+12))="浮息","浮动利率",IF(INDEX(源!F:F,29*ROW(源!F72)+12)="零息","贴现",INDEX(源!F:F,29*ROW(源!F72)+12))))</f>
        <v>0</v>
      </c>
      <c r="S74">
        <f t="shared" si="6"/>
        <v>0</v>
      </c>
      <c r="T74" t="s">
        <v>85</v>
      </c>
      <c r="U74">
        <f>IF(R74="浮动利率","",INDEX(源!F:F,29*ROW(源!F72)+16))</f>
        <v>0</v>
      </c>
      <c r="V74" t="str">
        <f>IF(R74="浮动利率",LEFT(INDEX(源!F:F,29*ROW(源!F72)+16),12),"")</f>
        <v/>
      </c>
      <c r="W74" t="str">
        <f>IF(R74="浮动利率",RIGHT(LEFT(INDEX(源!F:F,29*ROW(源!F72)+16),12),2)*0.0001,"")</f>
        <v/>
      </c>
      <c r="X74">
        <f>IF(INDEX(源!D:D,29*ROW(源!F72)+12)="期满","期满",INDEX(源!D:D,29*ROW(源!F72)+22))</f>
        <v>0</v>
      </c>
      <c r="Y74" t="s">
        <v>86</v>
      </c>
      <c r="AB74" s="10">
        <f>INDEX(源!B:B,29*ROW(源!B72)+16)</f>
        <v>0</v>
      </c>
      <c r="AC74" s="10">
        <f t="shared" si="8"/>
        <v>0</v>
      </c>
      <c r="AH74" t="s">
        <v>87</v>
      </c>
    </row>
    <row r="75" spans="1:34">
      <c r="A75" t="e">
        <f>VLOOKUP(B75,CES主表内容!A:F,3,FALSE)</f>
        <v>#N/A</v>
      </c>
      <c r="B75">
        <f>INDEX(源!B:B,29*ROW(源!B73)+5)</f>
        <v>0</v>
      </c>
      <c r="D75" t="e">
        <f>VLOOKUP(B75,CES主表内容!A:F,6,FALSE)</f>
        <v>#N/A</v>
      </c>
      <c r="G75" t="s">
        <v>84</v>
      </c>
      <c r="H75">
        <v>100</v>
      </c>
      <c r="I75" t="str">
        <f t="shared" si="9"/>
        <v/>
      </c>
      <c r="M75" t="str">
        <f>LEFT(IF(ISERROR(VLOOKUP(INDEX(源!F:F,29*ROW(源!F73)+9),常量!$B$1:$B$10,1,FALSE)),"",VLOOKUP(INDEX(源!F:F,29*ROW(源!F73)+9),常量!$B$1:$B$10,1,FALSE)),1)</f>
        <v/>
      </c>
      <c r="N75" t="str">
        <f>LEFT(IF(ISERROR(VLOOKUP(INDEX(源!F:F,29*ROW(源!F73)+9),常量!$A$1:$A$4,1,FALSE)),"",VLOOKUP(INDEX(源!F:F,29*ROW(源!F73)+9),常量!$A$1:$A$4,1,FALSE)),1)</f>
        <v/>
      </c>
      <c r="P75" s="10">
        <f>INDEX(源!B:B,29*ROW(源!B73)+14)</f>
        <v>0</v>
      </c>
      <c r="Q75" s="10">
        <f>INDEX(源!F:F,29*ROW(源!F73)+14)</f>
        <v>0</v>
      </c>
      <c r="R75" s="14">
        <f>IF(IF(IF(INDEX(源!F:F,29*ROW(源!F73)+12)="零息","贴现",INDEX(源!F:F,29*ROW(源!F73)+12))="浮息","浮动利率",IF(INDEX(源!F:F,29*ROW(源!F73)+12)="零息","贴现",INDEX(源!F:F,29*ROW(源!F73)+12)))="固息","固定利率",IF(IF(INDEX(源!F:F,29*ROW(源!F73)+12)="零息","贴现",INDEX(源!F:F,29*ROW(源!F73)+12))="浮息","浮动利率",IF(INDEX(源!F:F,29*ROW(源!F73)+12)="零息","贴现",INDEX(源!F:F,29*ROW(源!F73)+12))))</f>
        <v>0</v>
      </c>
      <c r="S75">
        <f t="shared" si="6"/>
        <v>0</v>
      </c>
      <c r="T75" t="s">
        <v>85</v>
      </c>
      <c r="U75">
        <f>IF(R75="浮动利率","",INDEX(源!F:F,29*ROW(源!F73)+16))</f>
        <v>0</v>
      </c>
      <c r="V75" t="str">
        <f>IF(R75="浮动利率",LEFT(INDEX(源!F:F,29*ROW(源!F73)+16),12),"")</f>
        <v/>
      </c>
      <c r="W75" t="str">
        <f>IF(R75="浮动利率",RIGHT(LEFT(INDEX(源!F:F,29*ROW(源!F73)+16),12),2)*0.0001,"")</f>
        <v/>
      </c>
      <c r="X75">
        <f>IF(INDEX(源!D:D,29*ROW(源!F73)+12)="期满","期满",INDEX(源!D:D,29*ROW(源!F73)+22))</f>
        <v>0</v>
      </c>
      <c r="Y75" t="s">
        <v>86</v>
      </c>
      <c r="AB75" s="10">
        <f>INDEX(源!B:B,29*ROW(源!B73)+16)</f>
        <v>0</v>
      </c>
      <c r="AC75" s="10">
        <f t="shared" si="8"/>
        <v>0</v>
      </c>
      <c r="AH75" t="s">
        <v>87</v>
      </c>
    </row>
    <row r="76" spans="1:34">
      <c r="A76" t="e">
        <f>VLOOKUP(B76,CES主表内容!A:F,3,FALSE)</f>
        <v>#N/A</v>
      </c>
      <c r="B76">
        <f>INDEX(源!B:B,29*ROW(源!B74)+5)</f>
        <v>0</v>
      </c>
      <c r="D76" t="e">
        <f>VLOOKUP(B76,CES主表内容!A:F,6,FALSE)</f>
        <v>#N/A</v>
      </c>
      <c r="G76" t="s">
        <v>84</v>
      </c>
      <c r="H76">
        <v>100</v>
      </c>
      <c r="I76" t="str">
        <f t="shared" si="9"/>
        <v/>
      </c>
      <c r="M76" t="str">
        <f>LEFT(IF(ISERROR(VLOOKUP(INDEX(源!F:F,29*ROW(源!F74)+9),常量!$B$1:$B$10,1,FALSE)),"",VLOOKUP(INDEX(源!F:F,29*ROW(源!F74)+9),常量!$B$1:$B$10,1,FALSE)),1)</f>
        <v/>
      </c>
      <c r="N76" t="str">
        <f>LEFT(IF(ISERROR(VLOOKUP(INDEX(源!F:F,29*ROW(源!F74)+9),常量!$A$1:$A$4,1,FALSE)),"",VLOOKUP(INDEX(源!F:F,29*ROW(源!F74)+9),常量!$A$1:$A$4,1,FALSE)),1)</f>
        <v/>
      </c>
      <c r="P76" s="10">
        <f>INDEX(源!B:B,29*ROW(源!B74)+14)</f>
        <v>0</v>
      </c>
      <c r="Q76" s="10">
        <f>INDEX(源!F:F,29*ROW(源!F74)+14)</f>
        <v>0</v>
      </c>
      <c r="R76" s="14">
        <f>IF(IF(IF(INDEX(源!F:F,29*ROW(源!F74)+12)="零息","贴现",INDEX(源!F:F,29*ROW(源!F74)+12))="浮息","浮动利率",IF(INDEX(源!F:F,29*ROW(源!F74)+12)="零息","贴现",INDEX(源!F:F,29*ROW(源!F74)+12)))="固息","固定利率",IF(IF(INDEX(源!F:F,29*ROW(源!F74)+12)="零息","贴现",INDEX(源!F:F,29*ROW(源!F74)+12))="浮息","浮动利率",IF(INDEX(源!F:F,29*ROW(源!F74)+12)="零息","贴现",INDEX(源!F:F,29*ROW(源!F74)+12))))</f>
        <v>0</v>
      </c>
      <c r="S76">
        <f t="shared" si="6"/>
        <v>0</v>
      </c>
      <c r="T76" t="s">
        <v>85</v>
      </c>
      <c r="U76">
        <f>IF(R76="浮动利率","",INDEX(源!F:F,29*ROW(源!F74)+16))</f>
        <v>0</v>
      </c>
      <c r="V76" t="str">
        <f>IF(R76="浮动利率",LEFT(INDEX(源!F:F,29*ROW(源!F74)+16),12),"")</f>
        <v/>
      </c>
      <c r="W76" t="str">
        <f>IF(R76="浮动利率",RIGHT(LEFT(INDEX(源!F:F,29*ROW(源!F74)+16),12),2)*0.0001,"")</f>
        <v/>
      </c>
      <c r="X76">
        <f>IF(INDEX(源!D:D,29*ROW(源!F74)+12)="期满","期满",INDEX(源!D:D,29*ROW(源!F74)+22))</f>
        <v>0</v>
      </c>
      <c r="Y76" t="s">
        <v>86</v>
      </c>
      <c r="AB76" s="10">
        <f>INDEX(源!B:B,29*ROW(源!B74)+16)</f>
        <v>0</v>
      </c>
      <c r="AC76" s="10">
        <f t="shared" si="8"/>
        <v>0</v>
      </c>
      <c r="AH76" t="s">
        <v>87</v>
      </c>
    </row>
    <row r="77" spans="1:34">
      <c r="A77" t="e">
        <f>VLOOKUP(B77,CES主表内容!A:F,3,FALSE)</f>
        <v>#N/A</v>
      </c>
      <c r="B77">
        <f>INDEX(源!B:B,29*ROW(源!B75)+5)</f>
        <v>0</v>
      </c>
      <c r="D77" t="e">
        <f>VLOOKUP(B77,CES主表内容!A:F,6,FALSE)</f>
        <v>#N/A</v>
      </c>
      <c r="G77" t="s">
        <v>84</v>
      </c>
      <c r="H77">
        <v>100</v>
      </c>
      <c r="I77" t="str">
        <f t="shared" si="9"/>
        <v/>
      </c>
      <c r="M77" t="str">
        <f>LEFT(IF(ISERROR(VLOOKUP(INDEX(源!F:F,29*ROW(源!F75)+9),常量!$B$1:$B$10,1,FALSE)),"",VLOOKUP(INDEX(源!F:F,29*ROW(源!F75)+9),常量!$B$1:$B$10,1,FALSE)),1)</f>
        <v/>
      </c>
      <c r="N77" t="str">
        <f>LEFT(IF(ISERROR(VLOOKUP(INDEX(源!F:F,29*ROW(源!F75)+9),常量!$A$1:$A$4,1,FALSE)),"",VLOOKUP(INDEX(源!F:F,29*ROW(源!F75)+9),常量!$A$1:$A$4,1,FALSE)),1)</f>
        <v/>
      </c>
      <c r="P77" s="10">
        <f>INDEX(源!B:B,29*ROW(源!B75)+14)</f>
        <v>0</v>
      </c>
      <c r="Q77" s="10">
        <f>INDEX(源!F:F,29*ROW(源!F75)+14)</f>
        <v>0</v>
      </c>
      <c r="R77" s="14">
        <f>IF(IF(IF(INDEX(源!F:F,29*ROW(源!F75)+12)="零息","贴现",INDEX(源!F:F,29*ROW(源!F75)+12))="浮息","浮动利率",IF(INDEX(源!F:F,29*ROW(源!F75)+12)="零息","贴现",INDEX(源!F:F,29*ROW(源!F75)+12)))="固息","固定利率",IF(IF(INDEX(源!F:F,29*ROW(源!F75)+12)="零息","贴现",INDEX(源!F:F,29*ROW(源!F75)+12))="浮息","浮动利率",IF(INDEX(源!F:F,29*ROW(源!F75)+12)="零息","贴现",INDEX(源!F:F,29*ROW(源!F75)+12))))</f>
        <v>0</v>
      </c>
      <c r="S77">
        <f t="shared" si="6"/>
        <v>0</v>
      </c>
      <c r="T77" t="s">
        <v>85</v>
      </c>
      <c r="U77">
        <f>IF(R77="浮动利率","",INDEX(源!F:F,29*ROW(源!F75)+16))</f>
        <v>0</v>
      </c>
      <c r="V77" t="str">
        <f>IF(R77="浮动利率",LEFT(INDEX(源!F:F,29*ROW(源!F75)+16),12),"")</f>
        <v/>
      </c>
      <c r="W77" t="str">
        <f>IF(R77="浮动利率",RIGHT(LEFT(INDEX(源!F:F,29*ROW(源!F75)+16),12),2)*0.0001,"")</f>
        <v/>
      </c>
      <c r="X77">
        <f>IF(INDEX(源!D:D,29*ROW(源!F75)+12)="期满","期满",INDEX(源!D:D,29*ROW(源!F75)+22))</f>
        <v>0</v>
      </c>
      <c r="Y77" t="s">
        <v>86</v>
      </c>
      <c r="AB77" s="10">
        <f>INDEX(源!B:B,29*ROW(源!B75)+16)</f>
        <v>0</v>
      </c>
      <c r="AC77" s="10">
        <f t="shared" si="8"/>
        <v>0</v>
      </c>
      <c r="AH77" t="s">
        <v>87</v>
      </c>
    </row>
    <row r="78" spans="1:34">
      <c r="A78" t="e">
        <f>VLOOKUP(B78,CES主表内容!A:F,3,FALSE)</f>
        <v>#N/A</v>
      </c>
      <c r="B78">
        <f>INDEX(源!B:B,29*ROW(源!B76)+5)</f>
        <v>0</v>
      </c>
      <c r="D78" t="e">
        <f>VLOOKUP(B78,CES主表内容!A:F,6,FALSE)</f>
        <v>#N/A</v>
      </c>
      <c r="G78" t="s">
        <v>84</v>
      </c>
      <c r="H78">
        <v>100</v>
      </c>
      <c r="I78" t="str">
        <f t="shared" si="9"/>
        <v/>
      </c>
      <c r="M78" t="str">
        <f>LEFT(IF(ISERROR(VLOOKUP(INDEX(源!F:F,29*ROW(源!F76)+9),常量!$B$1:$B$10,1,FALSE)),"",VLOOKUP(INDEX(源!F:F,29*ROW(源!F76)+9),常量!$B$1:$B$10,1,FALSE)),1)</f>
        <v/>
      </c>
      <c r="N78" t="str">
        <f>LEFT(IF(ISERROR(VLOOKUP(INDEX(源!F:F,29*ROW(源!F76)+9),常量!$A$1:$A$4,1,FALSE)),"",VLOOKUP(INDEX(源!F:F,29*ROW(源!F76)+9),常量!$A$1:$A$4,1,FALSE)),1)</f>
        <v/>
      </c>
      <c r="P78" s="10">
        <f>INDEX(源!B:B,29*ROW(源!B76)+14)</f>
        <v>0</v>
      </c>
      <c r="Q78" s="10">
        <f>INDEX(源!F:F,29*ROW(源!F76)+14)</f>
        <v>0</v>
      </c>
      <c r="R78" s="14">
        <f>IF(IF(IF(INDEX(源!F:F,29*ROW(源!F76)+12)="零息","贴现",INDEX(源!F:F,29*ROW(源!F76)+12))="浮息","浮动利率",IF(INDEX(源!F:F,29*ROW(源!F76)+12)="零息","贴现",INDEX(源!F:F,29*ROW(源!F76)+12)))="固息","固定利率",IF(IF(INDEX(源!F:F,29*ROW(源!F76)+12)="零息","贴现",INDEX(源!F:F,29*ROW(源!F76)+12))="浮息","浮动利率",IF(INDEX(源!F:F,29*ROW(源!F76)+12)="零息","贴现",INDEX(源!F:F,29*ROW(源!F76)+12))))</f>
        <v>0</v>
      </c>
      <c r="S78">
        <f t="shared" si="6"/>
        <v>0</v>
      </c>
      <c r="T78" t="s">
        <v>85</v>
      </c>
      <c r="U78">
        <f>IF(R78="浮动利率","",INDEX(源!F:F,29*ROW(源!F76)+16))</f>
        <v>0</v>
      </c>
      <c r="V78" t="str">
        <f>IF(R78="浮动利率",LEFT(INDEX(源!F:F,29*ROW(源!F76)+16),12),"")</f>
        <v/>
      </c>
      <c r="W78" t="str">
        <f>IF(R78="浮动利率",RIGHT(LEFT(INDEX(源!F:F,29*ROW(源!F76)+16),12),2)*0.0001,"")</f>
        <v/>
      </c>
      <c r="X78">
        <f>IF(INDEX(源!D:D,29*ROW(源!F76)+12)="期满","期满",INDEX(源!D:D,29*ROW(源!F76)+22))</f>
        <v>0</v>
      </c>
      <c r="Y78" t="s">
        <v>86</v>
      </c>
      <c r="AB78" s="10">
        <f>INDEX(源!B:B,29*ROW(源!B76)+16)</f>
        <v>0</v>
      </c>
      <c r="AC78" s="10">
        <f t="shared" si="8"/>
        <v>0</v>
      </c>
      <c r="AH78" t="s">
        <v>87</v>
      </c>
    </row>
    <row r="79" spans="1:34">
      <c r="A79" t="e">
        <f>VLOOKUP(B79,CES主表内容!A:F,3,FALSE)</f>
        <v>#N/A</v>
      </c>
      <c r="B79">
        <f>INDEX(源!B:B,29*ROW(源!B77)+5)</f>
        <v>0</v>
      </c>
      <c r="D79" t="e">
        <f>VLOOKUP(B79,CES主表内容!A:F,6,FALSE)</f>
        <v>#N/A</v>
      </c>
      <c r="G79" t="s">
        <v>84</v>
      </c>
      <c r="H79">
        <v>100</v>
      </c>
      <c r="I79" t="str">
        <f t="shared" si="9"/>
        <v/>
      </c>
      <c r="M79" t="str">
        <f>LEFT(IF(ISERROR(VLOOKUP(INDEX(源!F:F,29*ROW(源!F77)+9),常量!$B$1:$B$10,1,FALSE)),"",VLOOKUP(INDEX(源!F:F,29*ROW(源!F77)+9),常量!$B$1:$B$10,1,FALSE)),1)</f>
        <v/>
      </c>
      <c r="N79" t="str">
        <f>LEFT(IF(ISERROR(VLOOKUP(INDEX(源!F:F,29*ROW(源!F77)+9),常量!$A$1:$A$4,1,FALSE)),"",VLOOKUP(INDEX(源!F:F,29*ROW(源!F77)+9),常量!$A$1:$A$4,1,FALSE)),1)</f>
        <v/>
      </c>
      <c r="P79" s="10">
        <f>INDEX(源!B:B,29*ROW(源!B77)+14)</f>
        <v>0</v>
      </c>
      <c r="Q79" s="10">
        <f>INDEX(源!F:F,29*ROW(源!F77)+14)</f>
        <v>0</v>
      </c>
      <c r="R79" s="14">
        <f>IF(IF(IF(INDEX(源!F:F,29*ROW(源!F77)+12)="零息","贴现",INDEX(源!F:F,29*ROW(源!F77)+12))="浮息","浮动利率",IF(INDEX(源!F:F,29*ROW(源!F77)+12)="零息","贴现",INDEX(源!F:F,29*ROW(源!F77)+12)))="固息","固定利率",IF(IF(INDEX(源!F:F,29*ROW(源!F77)+12)="零息","贴现",INDEX(源!F:F,29*ROW(源!F77)+12))="浮息","浮动利率",IF(INDEX(源!F:F,29*ROW(源!F77)+12)="零息","贴现",INDEX(源!F:F,29*ROW(源!F77)+12))))</f>
        <v>0</v>
      </c>
      <c r="S79">
        <f t="shared" si="6"/>
        <v>0</v>
      </c>
      <c r="T79" t="s">
        <v>85</v>
      </c>
      <c r="U79">
        <f>IF(R79="浮动利率","",INDEX(源!F:F,29*ROW(源!F77)+16))</f>
        <v>0</v>
      </c>
      <c r="V79" t="str">
        <f>IF(R79="浮动利率",LEFT(INDEX(源!F:F,29*ROW(源!F77)+16),12),"")</f>
        <v/>
      </c>
      <c r="W79" t="str">
        <f>IF(R79="浮动利率",RIGHT(LEFT(INDEX(源!F:F,29*ROW(源!F77)+16),12),2)*0.0001,"")</f>
        <v/>
      </c>
      <c r="X79">
        <f>IF(INDEX(源!D:D,29*ROW(源!F77)+12)="期满","期满",INDEX(源!D:D,29*ROW(源!F77)+22))</f>
        <v>0</v>
      </c>
      <c r="Y79" t="s">
        <v>86</v>
      </c>
      <c r="AB79" s="10">
        <f>INDEX(源!B:B,29*ROW(源!B77)+16)</f>
        <v>0</v>
      </c>
      <c r="AC79" s="10">
        <f t="shared" si="8"/>
        <v>0</v>
      </c>
      <c r="AH79" t="s">
        <v>87</v>
      </c>
    </row>
    <row r="80" spans="1:34">
      <c r="A80" t="e">
        <f>VLOOKUP(B80,CES主表内容!A:F,3,FALSE)</f>
        <v>#N/A</v>
      </c>
      <c r="B80">
        <f>INDEX(源!B:B,29*ROW(源!B78)+5)</f>
        <v>0</v>
      </c>
      <c r="D80" t="e">
        <f>VLOOKUP(B80,CES主表内容!A:F,6,FALSE)</f>
        <v>#N/A</v>
      </c>
      <c r="G80" t="s">
        <v>84</v>
      </c>
      <c r="H80">
        <v>100</v>
      </c>
      <c r="I80" t="str">
        <f t="shared" si="9"/>
        <v/>
      </c>
      <c r="M80" t="str">
        <f>LEFT(IF(ISERROR(VLOOKUP(INDEX(源!F:F,29*ROW(源!F78)+9),常量!$B$1:$B$10,1,FALSE)),"",VLOOKUP(INDEX(源!F:F,29*ROW(源!F78)+9),常量!$B$1:$B$10,1,FALSE)),1)</f>
        <v/>
      </c>
      <c r="N80" t="str">
        <f>LEFT(IF(ISERROR(VLOOKUP(INDEX(源!F:F,29*ROW(源!F78)+9),常量!$A$1:$A$4,1,FALSE)),"",VLOOKUP(INDEX(源!F:F,29*ROW(源!F78)+9),常量!$A$1:$A$4,1,FALSE)),1)</f>
        <v/>
      </c>
      <c r="P80" s="10">
        <f>INDEX(源!B:B,29*ROW(源!B78)+14)</f>
        <v>0</v>
      </c>
      <c r="Q80" s="10">
        <f>INDEX(源!F:F,29*ROW(源!F78)+14)</f>
        <v>0</v>
      </c>
      <c r="R80" s="14">
        <f>IF(IF(IF(INDEX(源!F:F,29*ROW(源!F78)+12)="零息","贴现",INDEX(源!F:F,29*ROW(源!F78)+12))="浮息","浮动利率",IF(INDEX(源!F:F,29*ROW(源!F78)+12)="零息","贴现",INDEX(源!F:F,29*ROW(源!F78)+12)))="固息","固定利率",IF(IF(INDEX(源!F:F,29*ROW(源!F78)+12)="零息","贴现",INDEX(源!F:F,29*ROW(源!F78)+12))="浮息","浮动利率",IF(INDEX(源!F:F,29*ROW(源!F78)+12)="零息","贴现",INDEX(源!F:F,29*ROW(源!F78)+12))))</f>
        <v>0</v>
      </c>
      <c r="S80">
        <f t="shared" si="6"/>
        <v>0</v>
      </c>
      <c r="T80" t="s">
        <v>85</v>
      </c>
      <c r="U80">
        <f>IF(R80="浮动利率","",INDEX(源!F:F,29*ROW(源!F78)+16))</f>
        <v>0</v>
      </c>
      <c r="V80" t="str">
        <f>IF(R80="浮动利率",LEFT(INDEX(源!F:F,29*ROW(源!F78)+16),12),"")</f>
        <v/>
      </c>
      <c r="W80" t="str">
        <f>IF(R80="浮动利率",RIGHT(LEFT(INDEX(源!F:F,29*ROW(源!F78)+16),12),2)*0.0001,"")</f>
        <v/>
      </c>
      <c r="X80">
        <f>IF(INDEX(源!D:D,29*ROW(源!F78)+12)="期满","期满",INDEX(源!D:D,29*ROW(源!F78)+22))</f>
        <v>0</v>
      </c>
      <c r="Y80" t="s">
        <v>86</v>
      </c>
      <c r="AB80" s="10">
        <f>INDEX(源!B:B,29*ROW(源!B78)+16)</f>
        <v>0</v>
      </c>
      <c r="AC80" s="10">
        <f t="shared" si="8"/>
        <v>0</v>
      </c>
      <c r="AH80" t="s">
        <v>87</v>
      </c>
    </row>
    <row r="81" spans="1:34">
      <c r="A81" t="e">
        <f>VLOOKUP(B81,CES主表内容!A:F,3,FALSE)</f>
        <v>#N/A</v>
      </c>
      <c r="B81">
        <f>INDEX(源!B:B,29*ROW(源!B79)+5)</f>
        <v>0</v>
      </c>
      <c r="D81" t="e">
        <f>VLOOKUP(B81,CES主表内容!A:F,6,FALSE)</f>
        <v>#N/A</v>
      </c>
      <c r="G81" t="s">
        <v>84</v>
      </c>
      <c r="H81">
        <v>100</v>
      </c>
      <c r="I81" t="str">
        <f t="shared" si="9"/>
        <v/>
      </c>
      <c r="M81" t="str">
        <f>LEFT(IF(ISERROR(VLOOKUP(INDEX(源!F:F,29*ROW(源!F79)+9),常量!$B$1:$B$10,1,FALSE)),"",VLOOKUP(INDEX(源!F:F,29*ROW(源!F79)+9),常量!$B$1:$B$10,1,FALSE)),1)</f>
        <v/>
      </c>
      <c r="N81" t="str">
        <f>LEFT(IF(ISERROR(VLOOKUP(INDEX(源!F:F,29*ROW(源!F79)+9),常量!$A$1:$A$4,1,FALSE)),"",VLOOKUP(INDEX(源!F:F,29*ROW(源!F79)+9),常量!$A$1:$A$4,1,FALSE)),1)</f>
        <v/>
      </c>
      <c r="P81" s="10">
        <f>INDEX(源!B:B,29*ROW(源!B79)+14)</f>
        <v>0</v>
      </c>
      <c r="Q81" s="10">
        <f>INDEX(源!F:F,29*ROW(源!F79)+14)</f>
        <v>0</v>
      </c>
      <c r="R81" s="14">
        <f>IF(IF(IF(INDEX(源!F:F,29*ROW(源!F79)+12)="零息","贴现",INDEX(源!F:F,29*ROW(源!F79)+12))="浮息","浮动利率",IF(INDEX(源!F:F,29*ROW(源!F79)+12)="零息","贴现",INDEX(源!F:F,29*ROW(源!F79)+12)))="固息","固定利率",IF(IF(INDEX(源!F:F,29*ROW(源!F79)+12)="零息","贴现",INDEX(源!F:F,29*ROW(源!F79)+12))="浮息","浮动利率",IF(INDEX(源!F:F,29*ROW(源!F79)+12)="零息","贴现",INDEX(源!F:F,29*ROW(源!F79)+12))))</f>
        <v>0</v>
      </c>
      <c r="S81">
        <f t="shared" ref="S81:S109" si="10">IF(IF(X81="期满","",X81)="季","每季付息",IF(X81="期满","",X81))</f>
        <v>0</v>
      </c>
      <c r="T81" t="s">
        <v>85</v>
      </c>
      <c r="U81">
        <f>IF(R81="浮动利率","",INDEX(源!F:F,29*ROW(源!F79)+16))</f>
        <v>0</v>
      </c>
      <c r="V81" t="str">
        <f>IF(R81="浮动利率",LEFT(INDEX(源!F:F,29*ROW(源!F79)+16),12),"")</f>
        <v/>
      </c>
      <c r="W81" t="str">
        <f>IF(R81="浮动利率",RIGHT(LEFT(INDEX(源!F:F,29*ROW(源!F79)+16),12),2)*0.0001,"")</f>
        <v/>
      </c>
      <c r="X81">
        <f>IF(INDEX(源!D:D,29*ROW(源!F79)+12)="期满","期满",INDEX(源!D:D,29*ROW(源!F79)+22))</f>
        <v>0</v>
      </c>
      <c r="Y81" t="s">
        <v>86</v>
      </c>
      <c r="AB81" s="10">
        <f>INDEX(源!B:B,29*ROW(源!B79)+16)</f>
        <v>0</v>
      </c>
      <c r="AC81" s="10">
        <f t="shared" si="8"/>
        <v>0</v>
      </c>
      <c r="AH81" t="s">
        <v>87</v>
      </c>
    </row>
    <row r="82" spans="1:34">
      <c r="A82" t="e">
        <f>VLOOKUP(B82,CES主表内容!A:F,3,FALSE)</f>
        <v>#N/A</v>
      </c>
      <c r="B82">
        <f>INDEX(源!B:B,29*ROW(源!B80)+5)</f>
        <v>0</v>
      </c>
      <c r="D82" t="e">
        <f>VLOOKUP(B82,CES主表内容!A:F,6,FALSE)</f>
        <v>#N/A</v>
      </c>
      <c r="G82" t="s">
        <v>84</v>
      </c>
      <c r="H82">
        <v>100</v>
      </c>
      <c r="I82" t="str">
        <f t="shared" si="9"/>
        <v/>
      </c>
      <c r="M82" t="str">
        <f>LEFT(IF(ISERROR(VLOOKUP(INDEX(源!F:F,29*ROW(源!F80)+9),常量!$B$1:$B$10,1,FALSE)),"",VLOOKUP(INDEX(源!F:F,29*ROW(源!F80)+9),常量!$B$1:$B$10,1,FALSE)),1)</f>
        <v/>
      </c>
      <c r="N82" t="str">
        <f>LEFT(IF(ISERROR(VLOOKUP(INDEX(源!F:F,29*ROW(源!F80)+9),常量!$A$1:$A$4,1,FALSE)),"",VLOOKUP(INDEX(源!F:F,29*ROW(源!F80)+9),常量!$A$1:$A$4,1,FALSE)),1)</f>
        <v/>
      </c>
      <c r="P82" s="10">
        <f>INDEX(源!B:B,29*ROW(源!B80)+14)</f>
        <v>0</v>
      </c>
      <c r="Q82" s="10">
        <f>INDEX(源!F:F,29*ROW(源!F80)+14)</f>
        <v>0</v>
      </c>
      <c r="R82" s="14">
        <f>IF(IF(IF(INDEX(源!F:F,29*ROW(源!F80)+12)="零息","贴现",INDEX(源!F:F,29*ROW(源!F80)+12))="浮息","浮动利率",IF(INDEX(源!F:F,29*ROW(源!F80)+12)="零息","贴现",INDEX(源!F:F,29*ROW(源!F80)+12)))="固息","固定利率",IF(IF(INDEX(源!F:F,29*ROW(源!F80)+12)="零息","贴现",INDEX(源!F:F,29*ROW(源!F80)+12))="浮息","浮动利率",IF(INDEX(源!F:F,29*ROW(源!F80)+12)="零息","贴现",INDEX(源!F:F,29*ROW(源!F80)+12))))</f>
        <v>0</v>
      </c>
      <c r="S82">
        <f t="shared" si="10"/>
        <v>0</v>
      </c>
      <c r="T82" t="s">
        <v>85</v>
      </c>
      <c r="U82">
        <f>IF(R82="浮动利率","",INDEX(源!F:F,29*ROW(源!F80)+16))</f>
        <v>0</v>
      </c>
      <c r="V82" t="str">
        <f>IF(R82="浮动利率",LEFT(INDEX(源!F:F,29*ROW(源!F80)+16),12),"")</f>
        <v/>
      </c>
      <c r="W82" t="str">
        <f>IF(R82="浮动利率",RIGHT(LEFT(INDEX(源!F:F,29*ROW(源!F80)+16),12),2)*0.0001,"")</f>
        <v/>
      </c>
      <c r="X82">
        <f>IF(INDEX(源!D:D,29*ROW(源!F80)+12)="期满","期满",INDEX(源!D:D,29*ROW(源!F80)+22))</f>
        <v>0</v>
      </c>
      <c r="Y82" t="s">
        <v>86</v>
      </c>
      <c r="AB82" s="10">
        <f>INDEX(源!B:B,29*ROW(源!B80)+16)</f>
        <v>0</v>
      </c>
      <c r="AC82" s="10">
        <f t="shared" si="8"/>
        <v>0</v>
      </c>
      <c r="AH82" t="s">
        <v>87</v>
      </c>
    </row>
    <row r="83" spans="1:34">
      <c r="A83" t="e">
        <f>VLOOKUP(B83,CES主表内容!#REF!,3,FALSE)</f>
        <v>#REF!</v>
      </c>
      <c r="B83">
        <f>INDEX(源!B:B,29*ROW(源!B81)+5)</f>
        <v>0</v>
      </c>
      <c r="D83" t="e">
        <f>VLOOKUP(B83,CES主表内容!A:F,6,FALSE)</f>
        <v>#N/A</v>
      </c>
      <c r="G83" t="s">
        <v>84</v>
      </c>
      <c r="H83">
        <v>100</v>
      </c>
      <c r="I83" t="str">
        <f t="shared" si="9"/>
        <v/>
      </c>
      <c r="M83" t="str">
        <f>LEFT(IF(ISERROR(VLOOKUP(INDEX(源!F:F,29*ROW(源!F81)+9),常量!$B$1:$B$10,1,FALSE)),"",VLOOKUP(INDEX(源!F:F,29*ROW(源!F81)+9),常量!$B$1:$B$10,1,FALSE)),1)</f>
        <v/>
      </c>
      <c r="N83" t="str">
        <f>LEFT(IF(ISERROR(VLOOKUP(INDEX(源!F:F,29*ROW(源!F81)+9),常量!$A$1:$A$4,1,FALSE)),"",VLOOKUP(INDEX(源!F:F,29*ROW(源!F81)+9),常量!$A$1:$A$4,1,FALSE)),1)</f>
        <v/>
      </c>
      <c r="P83" s="10">
        <f>INDEX(源!B:B,29*ROW(源!B81)+14)</f>
        <v>0</v>
      </c>
      <c r="Q83" s="10">
        <f>INDEX(源!F:F,29*ROW(源!F81)+14)</f>
        <v>0</v>
      </c>
      <c r="R83" s="14">
        <f>IF(IF(IF(INDEX(源!F:F,29*ROW(源!F81)+12)="零息","贴现",INDEX(源!F:F,29*ROW(源!F81)+12))="浮息","浮动利率",IF(INDEX(源!F:F,29*ROW(源!F81)+12)="零息","贴现",INDEX(源!F:F,29*ROW(源!F81)+12)))="固息","固定利率",IF(IF(INDEX(源!F:F,29*ROW(源!F81)+12)="零息","贴现",INDEX(源!F:F,29*ROW(源!F81)+12))="浮息","浮动利率",IF(INDEX(源!F:F,29*ROW(源!F81)+12)="零息","贴现",INDEX(源!F:F,29*ROW(源!F81)+12))))</f>
        <v>0</v>
      </c>
      <c r="S83">
        <f t="shared" si="10"/>
        <v>0</v>
      </c>
      <c r="T83" t="s">
        <v>85</v>
      </c>
      <c r="U83">
        <f>IF(R83="浮动利率","",INDEX(源!F:F,29*ROW(源!F81)+16))</f>
        <v>0</v>
      </c>
      <c r="V83" t="str">
        <f>IF(R83="浮动利率",LEFT(INDEX(源!F:F,29*ROW(源!F81)+16),12),"")</f>
        <v/>
      </c>
      <c r="W83" t="str">
        <f>IF(R83="浮动利率",RIGHT(LEFT(INDEX(源!F:F,29*ROW(源!F81)+16),12),2)*0.0001,"")</f>
        <v/>
      </c>
      <c r="X83">
        <f>IF(INDEX(源!D:D,29*ROW(源!F81)+12)="期满","期满",INDEX(源!D:D,29*ROW(源!F81)+22))</f>
        <v>0</v>
      </c>
      <c r="Y83" t="s">
        <v>86</v>
      </c>
      <c r="AB83" s="10">
        <f>INDEX(源!B:B,29*ROW(源!B81)+16)</f>
        <v>0</v>
      </c>
      <c r="AC83" s="10">
        <f t="shared" si="8"/>
        <v>0</v>
      </c>
      <c r="AH83" t="s">
        <v>87</v>
      </c>
    </row>
    <row r="84" spans="1:34">
      <c r="A84" t="e">
        <f>VLOOKUP(B84,CES主表内容!#REF!,3,FALSE)</f>
        <v>#REF!</v>
      </c>
      <c r="B84">
        <f>INDEX(源!B:B,29*ROW(源!B82)+5)</f>
        <v>0</v>
      </c>
      <c r="D84" t="e">
        <f>VLOOKUP(B84,CES主表内容!A:F,6,FALSE)</f>
        <v>#N/A</v>
      </c>
      <c r="G84" t="s">
        <v>84</v>
      </c>
      <c r="H84">
        <v>100</v>
      </c>
      <c r="I84" t="str">
        <f t="shared" si="9"/>
        <v/>
      </c>
      <c r="M84" t="str">
        <f>LEFT(IF(ISERROR(VLOOKUP(INDEX(源!F:F,29*ROW(源!F82)+9),常量!$B$1:$B$10,1,FALSE)),"",VLOOKUP(INDEX(源!F:F,29*ROW(源!F82)+9),常量!$B$1:$B$10,1,FALSE)),1)</f>
        <v/>
      </c>
      <c r="N84" t="str">
        <f>LEFT(IF(ISERROR(VLOOKUP(INDEX(源!F:F,29*ROW(源!F82)+9),常量!$A$1:$A$4,1,FALSE)),"",VLOOKUP(INDEX(源!F:F,29*ROW(源!F82)+9),常量!$A$1:$A$4,1,FALSE)),1)</f>
        <v/>
      </c>
      <c r="P84" s="10">
        <f>INDEX(源!B:B,29*ROW(源!B82)+14)</f>
        <v>0</v>
      </c>
      <c r="Q84" s="10">
        <f>INDEX(源!F:F,29*ROW(源!F82)+14)</f>
        <v>0</v>
      </c>
      <c r="R84" s="14">
        <f>IF(IF(IF(INDEX(源!F:F,29*ROW(源!F82)+12)="零息","贴现",INDEX(源!F:F,29*ROW(源!F82)+12))="浮息","浮动利率",IF(INDEX(源!F:F,29*ROW(源!F82)+12)="零息","贴现",INDEX(源!F:F,29*ROW(源!F82)+12)))="固息","固定利率",IF(IF(INDEX(源!F:F,29*ROW(源!F82)+12)="零息","贴现",INDEX(源!F:F,29*ROW(源!F82)+12))="浮息","浮动利率",IF(INDEX(源!F:F,29*ROW(源!F82)+12)="零息","贴现",INDEX(源!F:F,29*ROW(源!F82)+12))))</f>
        <v>0</v>
      </c>
      <c r="S84">
        <f t="shared" si="10"/>
        <v>0</v>
      </c>
      <c r="T84" t="s">
        <v>85</v>
      </c>
      <c r="U84">
        <f>IF(R84="浮动利率","",INDEX(源!F:F,29*ROW(源!F82)+16))</f>
        <v>0</v>
      </c>
      <c r="V84" t="str">
        <f>IF(R84="浮动利率",LEFT(INDEX(源!F:F,29*ROW(源!F82)+16),12),"")</f>
        <v/>
      </c>
      <c r="W84" t="str">
        <f>IF(R84="浮动利率",RIGHT(LEFT(INDEX(源!F:F,29*ROW(源!F82)+16),12),2)*0.0001,"")</f>
        <v/>
      </c>
      <c r="X84">
        <f>IF(INDEX(源!D:D,29*ROW(源!F82)+12)="期满","期满",INDEX(源!D:D,29*ROW(源!F82)+22))</f>
        <v>0</v>
      </c>
      <c r="Y84" t="s">
        <v>86</v>
      </c>
      <c r="AB84" s="10">
        <f>INDEX(源!B:B,29*ROW(源!B82)+16)</f>
        <v>0</v>
      </c>
      <c r="AC84" s="10">
        <f t="shared" si="8"/>
        <v>0</v>
      </c>
      <c r="AH84" t="s">
        <v>87</v>
      </c>
    </row>
    <row r="85" spans="1:34">
      <c r="A85" t="e">
        <f>VLOOKUP(B85,CES主表内容!#REF!,3,FALSE)</f>
        <v>#REF!</v>
      </c>
      <c r="B85">
        <f>INDEX(源!B:B,29*ROW(源!B83)+5)</f>
        <v>0</v>
      </c>
      <c r="D85" t="e">
        <f>VLOOKUP(B85,CES主表内容!A:F,6,FALSE)</f>
        <v>#N/A</v>
      </c>
      <c r="G85" t="s">
        <v>84</v>
      </c>
      <c r="H85">
        <v>100</v>
      </c>
      <c r="I85" t="str">
        <f t="shared" si="9"/>
        <v/>
      </c>
      <c r="M85" t="str">
        <f>LEFT(IF(ISERROR(VLOOKUP(INDEX(源!F:F,29*ROW(源!F83)+9),常量!$B$1:$B$10,1,FALSE)),"",VLOOKUP(INDEX(源!F:F,29*ROW(源!F83)+9),常量!$B$1:$B$10,1,FALSE)),1)</f>
        <v/>
      </c>
      <c r="N85" t="str">
        <f>LEFT(IF(ISERROR(VLOOKUP(INDEX(源!F:F,29*ROW(源!F83)+9),常量!$A$1:$A$4,1,FALSE)),"",VLOOKUP(INDEX(源!F:F,29*ROW(源!F83)+9),常量!$A$1:$A$4,1,FALSE)),1)</f>
        <v/>
      </c>
      <c r="P85" s="10">
        <f>INDEX(源!B:B,29*ROW(源!B83)+14)</f>
        <v>0</v>
      </c>
      <c r="Q85" s="10">
        <f>INDEX(源!F:F,29*ROW(源!F83)+14)</f>
        <v>0</v>
      </c>
      <c r="R85" s="14">
        <f>IF(IF(IF(INDEX(源!F:F,29*ROW(源!F83)+12)="零息","贴现",INDEX(源!F:F,29*ROW(源!F83)+12))="浮息","浮动利率",IF(INDEX(源!F:F,29*ROW(源!F83)+12)="零息","贴现",INDEX(源!F:F,29*ROW(源!F83)+12)))="固息","固定利率",IF(IF(INDEX(源!F:F,29*ROW(源!F83)+12)="零息","贴现",INDEX(源!F:F,29*ROW(源!F83)+12))="浮息","浮动利率",IF(INDEX(源!F:F,29*ROW(源!F83)+12)="零息","贴现",INDEX(源!F:F,29*ROW(源!F83)+12))))</f>
        <v>0</v>
      </c>
      <c r="S85">
        <f t="shared" si="10"/>
        <v>0</v>
      </c>
      <c r="T85" t="s">
        <v>85</v>
      </c>
      <c r="U85">
        <f>IF(R85="浮动利率","",INDEX(源!F:F,29*ROW(源!F83)+16))</f>
        <v>0</v>
      </c>
      <c r="V85" t="str">
        <f>IF(R85="浮动利率",LEFT(INDEX(源!F:F,29*ROW(源!F83)+16),12),"")</f>
        <v/>
      </c>
      <c r="W85" t="str">
        <f>IF(R85="浮动利率",RIGHT(LEFT(INDEX(源!F:F,29*ROW(源!F83)+16),12),2)*0.0001,"")</f>
        <v/>
      </c>
      <c r="X85">
        <f>IF(INDEX(源!D:D,29*ROW(源!F83)+12)="期满","期满",INDEX(源!D:D,29*ROW(源!F83)+22))</f>
        <v>0</v>
      </c>
      <c r="Y85" t="s">
        <v>86</v>
      </c>
      <c r="AB85" s="10">
        <f>INDEX(源!B:B,29*ROW(源!B83)+16)</f>
        <v>0</v>
      </c>
      <c r="AC85" s="10">
        <f t="shared" si="8"/>
        <v>0</v>
      </c>
      <c r="AH85" t="s">
        <v>87</v>
      </c>
    </row>
    <row r="86" spans="1:34">
      <c r="A86" t="e">
        <f>VLOOKUP(B86,CES主表内容!#REF!,3,FALSE)</f>
        <v>#REF!</v>
      </c>
      <c r="B86">
        <f>INDEX(源!B:B,29*ROW(源!B84)+5)</f>
        <v>0</v>
      </c>
      <c r="D86" t="e">
        <f>VLOOKUP(B86,CES主表内容!A:F,6,FALSE)</f>
        <v>#N/A</v>
      </c>
      <c r="G86" t="s">
        <v>84</v>
      </c>
      <c r="H86">
        <v>100</v>
      </c>
      <c r="I86" t="str">
        <f t="shared" si="9"/>
        <v/>
      </c>
      <c r="M86" t="str">
        <f>LEFT(IF(ISERROR(VLOOKUP(INDEX(源!F:F,29*ROW(源!F84)+9),常量!$B$1:$B$10,1,FALSE)),"",VLOOKUP(INDEX(源!F:F,29*ROW(源!F84)+9),常量!$B$1:$B$10,1,FALSE)),1)</f>
        <v/>
      </c>
      <c r="N86" t="str">
        <f>LEFT(IF(ISERROR(VLOOKUP(INDEX(源!F:F,29*ROW(源!F84)+9),常量!$A$1:$A$4,1,FALSE)),"",VLOOKUP(INDEX(源!F:F,29*ROW(源!F84)+9),常量!$A$1:$A$4,1,FALSE)),1)</f>
        <v/>
      </c>
      <c r="P86" s="10">
        <f>INDEX(源!B:B,29*ROW(源!B84)+14)</f>
        <v>0</v>
      </c>
      <c r="Q86" s="10">
        <f>INDEX(源!F:F,29*ROW(源!F84)+14)</f>
        <v>0</v>
      </c>
      <c r="R86" s="14">
        <f>IF(IF(IF(INDEX(源!F:F,29*ROW(源!F84)+12)="零息","贴现",INDEX(源!F:F,29*ROW(源!F84)+12))="浮息","浮动利率",IF(INDEX(源!F:F,29*ROW(源!F84)+12)="零息","贴现",INDEX(源!F:F,29*ROW(源!F84)+12)))="固息","固定利率",IF(IF(INDEX(源!F:F,29*ROW(源!F84)+12)="零息","贴现",INDEX(源!F:F,29*ROW(源!F84)+12))="浮息","浮动利率",IF(INDEX(源!F:F,29*ROW(源!F84)+12)="零息","贴现",INDEX(源!F:F,29*ROW(源!F84)+12))))</f>
        <v>0</v>
      </c>
      <c r="S86">
        <f t="shared" si="10"/>
        <v>0</v>
      </c>
      <c r="T86" t="s">
        <v>85</v>
      </c>
      <c r="U86">
        <f>IF(R86="浮动利率","",INDEX(源!F:F,29*ROW(源!F84)+16))</f>
        <v>0</v>
      </c>
      <c r="V86" t="str">
        <f>IF(R86="浮动利率",LEFT(INDEX(源!F:F,29*ROW(源!F84)+16),12),"")</f>
        <v/>
      </c>
      <c r="W86" t="str">
        <f>IF(R86="浮动利率",RIGHT(LEFT(INDEX(源!F:F,29*ROW(源!F84)+16),12),2)*0.0001,"")</f>
        <v/>
      </c>
      <c r="X86">
        <f>IF(INDEX(源!D:D,29*ROW(源!F84)+12)="期满","期满",INDEX(源!D:D,29*ROW(源!F84)+22))</f>
        <v>0</v>
      </c>
      <c r="Y86" t="s">
        <v>86</v>
      </c>
      <c r="AB86" s="10">
        <f>INDEX(源!B:B,29*ROW(源!B84)+16)</f>
        <v>0</v>
      </c>
      <c r="AC86" s="10">
        <f t="shared" si="8"/>
        <v>0</v>
      </c>
      <c r="AH86" t="s">
        <v>87</v>
      </c>
    </row>
    <row r="87" spans="1:34">
      <c r="A87" t="e">
        <f>VLOOKUP(B87,CES主表内容!#REF!,3,FALSE)</f>
        <v>#REF!</v>
      </c>
      <c r="B87">
        <f>INDEX(源!B:B,29*ROW(源!B85)+5)</f>
        <v>0</v>
      </c>
      <c r="D87" t="e">
        <f>VLOOKUP(B87,CES主表内容!#REF!,6,FALSE)</f>
        <v>#REF!</v>
      </c>
      <c r="G87" t="s">
        <v>84</v>
      </c>
      <c r="H87">
        <v>100</v>
      </c>
      <c r="I87" t="str">
        <f t="shared" si="9"/>
        <v/>
      </c>
      <c r="M87" t="str">
        <f>LEFT(IF(ISERROR(VLOOKUP(INDEX(源!F:F,29*ROW(源!F85)+9),常量!$B$1:$B$10,1,FALSE)),"",VLOOKUP(INDEX(源!F:F,29*ROW(源!F85)+9),常量!$B$1:$B$10,1,FALSE)),1)</f>
        <v/>
      </c>
      <c r="N87" t="str">
        <f>LEFT(IF(ISERROR(VLOOKUP(INDEX(源!F:F,29*ROW(源!F85)+9),常量!$A$1:$A$4,1,FALSE)),"",VLOOKUP(INDEX(源!F:F,29*ROW(源!F85)+9),常量!$A$1:$A$4,1,FALSE)),1)</f>
        <v/>
      </c>
      <c r="P87" s="10">
        <f>INDEX(源!B:B,29*ROW(源!B85)+14)</f>
        <v>0</v>
      </c>
      <c r="Q87" s="10">
        <f>INDEX(源!F:F,29*ROW(源!F85)+14)</f>
        <v>0</v>
      </c>
      <c r="R87" s="14">
        <f>IF(IF(IF(INDEX(源!F:F,29*ROW(源!F85)+12)="零息","贴现",INDEX(源!F:F,29*ROW(源!F85)+12))="浮息","浮动利率",IF(INDEX(源!F:F,29*ROW(源!F85)+12)="零息","贴现",INDEX(源!F:F,29*ROW(源!F85)+12)))="固息","固定利率",IF(IF(INDEX(源!F:F,29*ROW(源!F85)+12)="零息","贴现",INDEX(源!F:F,29*ROW(源!F85)+12))="浮息","浮动利率",IF(INDEX(源!F:F,29*ROW(源!F85)+12)="零息","贴现",INDEX(源!F:F,29*ROW(源!F85)+12))))</f>
        <v>0</v>
      </c>
      <c r="S87">
        <f t="shared" si="10"/>
        <v>0</v>
      </c>
      <c r="T87" t="s">
        <v>85</v>
      </c>
      <c r="U87">
        <f>IF(R87="浮动利率","",INDEX(源!F:F,29*ROW(源!F85)+16))</f>
        <v>0</v>
      </c>
      <c r="V87" t="str">
        <f>IF(R87="浮动利率",LEFT(INDEX(源!F:F,29*ROW(源!F85)+16),12),"")</f>
        <v/>
      </c>
      <c r="W87" t="str">
        <f>IF(R87="浮动利率",RIGHT(LEFT(INDEX(源!F:F,29*ROW(源!F85)+16),12),2)*0.0001,"")</f>
        <v/>
      </c>
      <c r="X87">
        <f>IF(INDEX(源!D:D,29*ROW(源!F85)+12)="期满","期满",INDEX(源!D:D,29*ROW(源!F85)+22))</f>
        <v>0</v>
      </c>
      <c r="Y87" t="s">
        <v>86</v>
      </c>
      <c r="AB87" s="10">
        <f>INDEX(源!B:B,29*ROW(源!B85)+16)</f>
        <v>0</v>
      </c>
      <c r="AC87" s="10">
        <f t="shared" si="8"/>
        <v>0</v>
      </c>
      <c r="AH87" t="s">
        <v>87</v>
      </c>
    </row>
    <row r="88" spans="1:34">
      <c r="A88" t="e">
        <f>VLOOKUP(B88,CES主表内容!#REF!,3,FALSE)</f>
        <v>#REF!</v>
      </c>
      <c r="B88">
        <f>INDEX(源!B:B,29*ROW(源!B86)+5)</f>
        <v>0</v>
      </c>
      <c r="D88" t="e">
        <f>VLOOKUP(B88,CES主表内容!#REF!,6,FALSE)</f>
        <v>#REF!</v>
      </c>
      <c r="G88" t="s">
        <v>84</v>
      </c>
      <c r="H88">
        <v>100</v>
      </c>
      <c r="I88" t="str">
        <f t="shared" si="9"/>
        <v/>
      </c>
      <c r="M88" t="str">
        <f>LEFT(IF(ISERROR(VLOOKUP(INDEX(源!F:F,29*ROW(源!F86)+9),常量!$B$1:$B$10,1,FALSE)),"",VLOOKUP(INDEX(源!F:F,29*ROW(源!F86)+9),常量!$B$1:$B$10,1,FALSE)),1)</f>
        <v/>
      </c>
      <c r="N88" t="str">
        <f>LEFT(IF(ISERROR(VLOOKUP(INDEX(源!F:F,29*ROW(源!F86)+9),常量!$A$1:$A$4,1,FALSE)),"",VLOOKUP(INDEX(源!F:F,29*ROW(源!F86)+9),常量!$A$1:$A$4,1,FALSE)),1)</f>
        <v/>
      </c>
      <c r="P88" s="10">
        <f>INDEX(源!B:B,29*ROW(源!B86)+14)</f>
        <v>0</v>
      </c>
      <c r="Q88" s="10">
        <f>INDEX(源!F:F,29*ROW(源!F86)+14)</f>
        <v>0</v>
      </c>
      <c r="R88" s="14">
        <f>IF(IF(IF(INDEX(源!F:F,29*ROW(源!F86)+12)="零息","贴现",INDEX(源!F:F,29*ROW(源!F86)+12))="浮息","浮动利率",IF(INDEX(源!F:F,29*ROW(源!F86)+12)="零息","贴现",INDEX(源!F:F,29*ROW(源!F86)+12)))="固息","固定利率",IF(IF(INDEX(源!F:F,29*ROW(源!F86)+12)="零息","贴现",INDEX(源!F:F,29*ROW(源!F86)+12))="浮息","浮动利率",IF(INDEX(源!F:F,29*ROW(源!F86)+12)="零息","贴现",INDEX(源!F:F,29*ROW(源!F86)+12))))</f>
        <v>0</v>
      </c>
      <c r="S88">
        <f t="shared" si="10"/>
        <v>0</v>
      </c>
      <c r="T88" t="s">
        <v>85</v>
      </c>
      <c r="U88">
        <f>IF(R88="浮动利率","",INDEX(源!F:F,29*ROW(源!F86)+16))</f>
        <v>0</v>
      </c>
      <c r="V88" t="str">
        <f>IF(R88="浮动利率",LEFT(INDEX(源!F:F,29*ROW(源!F86)+16),12),"")</f>
        <v/>
      </c>
      <c r="W88" t="str">
        <f>IF(R88="浮动利率",RIGHT(LEFT(INDEX(源!F:F,29*ROW(源!F86)+16),12),2)*0.0001,"")</f>
        <v/>
      </c>
      <c r="X88">
        <f>IF(INDEX(源!D:D,29*ROW(源!F86)+12)="期满","期满",INDEX(源!D:D,29*ROW(源!F86)+22))</f>
        <v>0</v>
      </c>
      <c r="Y88" t="s">
        <v>86</v>
      </c>
      <c r="AB88" s="10">
        <f>INDEX(源!B:B,29*ROW(源!B86)+16)</f>
        <v>0</v>
      </c>
      <c r="AC88" s="10">
        <f t="shared" si="8"/>
        <v>0</v>
      </c>
      <c r="AH88" t="s">
        <v>87</v>
      </c>
    </row>
    <row r="89" spans="1:34">
      <c r="A89" t="e">
        <f>VLOOKUP(B89,CES主表内容!#REF!,3,FALSE)</f>
        <v>#REF!</v>
      </c>
      <c r="B89">
        <f>INDEX(源!B:B,29*ROW(源!B87)+5)</f>
        <v>0</v>
      </c>
      <c r="D89" t="e">
        <f>VLOOKUP(B89,CES主表内容!#REF!,6,FALSE)</f>
        <v>#REF!</v>
      </c>
      <c r="G89" t="s">
        <v>84</v>
      </c>
      <c r="H89">
        <v>100</v>
      </c>
      <c r="I89" t="str">
        <f t="shared" si="9"/>
        <v/>
      </c>
      <c r="M89" t="str">
        <f>LEFT(IF(ISERROR(VLOOKUP(INDEX(源!F:F,29*ROW(源!F87)+9),常量!$B$1:$B$10,1,FALSE)),"",VLOOKUP(INDEX(源!F:F,29*ROW(源!F87)+9),常量!$B$1:$B$10,1,FALSE)),1)</f>
        <v/>
      </c>
      <c r="N89" t="str">
        <f>LEFT(IF(ISERROR(VLOOKUP(INDEX(源!F:F,29*ROW(源!F87)+9),常量!$A$1:$A$4,1,FALSE)),"",VLOOKUP(INDEX(源!F:F,29*ROW(源!F87)+9),常量!$A$1:$A$4,1,FALSE)),1)</f>
        <v/>
      </c>
      <c r="P89" s="10">
        <f>INDEX(源!B:B,29*ROW(源!B87)+14)</f>
        <v>0</v>
      </c>
      <c r="Q89" s="10">
        <f>INDEX(源!F:F,29*ROW(源!F87)+14)</f>
        <v>0</v>
      </c>
      <c r="R89" s="14">
        <f>IF(IF(IF(INDEX(源!F:F,29*ROW(源!F87)+12)="零息","贴现",INDEX(源!F:F,29*ROW(源!F87)+12))="浮息","浮动利率",IF(INDEX(源!F:F,29*ROW(源!F87)+12)="零息","贴现",INDEX(源!F:F,29*ROW(源!F87)+12)))="固息","固定利率",IF(IF(INDEX(源!F:F,29*ROW(源!F87)+12)="零息","贴现",INDEX(源!F:F,29*ROW(源!F87)+12))="浮息","浮动利率",IF(INDEX(源!F:F,29*ROW(源!F87)+12)="零息","贴现",INDEX(源!F:F,29*ROW(源!F87)+12))))</f>
        <v>0</v>
      </c>
      <c r="S89">
        <f t="shared" si="10"/>
        <v>0</v>
      </c>
      <c r="T89" t="s">
        <v>85</v>
      </c>
      <c r="U89">
        <f>IF(R89="浮动利率","",INDEX(源!F:F,29*ROW(源!F87)+16))</f>
        <v>0</v>
      </c>
      <c r="V89" t="str">
        <f>IF(R89="浮动利率",LEFT(INDEX(源!F:F,29*ROW(源!F87)+16),12),"")</f>
        <v/>
      </c>
      <c r="W89" t="str">
        <f>IF(R89="浮动利率",RIGHT(LEFT(INDEX(源!F:F,29*ROW(源!F87)+16),12),2)*0.0001,"")</f>
        <v/>
      </c>
      <c r="X89">
        <f>IF(INDEX(源!D:D,29*ROW(源!F87)+12)="期满","期满",INDEX(源!D:D,29*ROW(源!F87)+22))</f>
        <v>0</v>
      </c>
      <c r="Y89" t="s">
        <v>86</v>
      </c>
      <c r="AB89" s="10">
        <f>INDEX(源!B:B,29*ROW(源!B87)+16)</f>
        <v>0</v>
      </c>
      <c r="AC89" s="10">
        <f t="shared" si="8"/>
        <v>0</v>
      </c>
      <c r="AH89" t="s">
        <v>87</v>
      </c>
    </row>
    <row r="90" spans="1:34">
      <c r="A90" t="e">
        <f>VLOOKUP(B90,CES主表内容!#REF!,3,FALSE)</f>
        <v>#REF!</v>
      </c>
      <c r="B90">
        <f>INDEX(源!B:B,29*ROW(源!B88)+5)</f>
        <v>0</v>
      </c>
      <c r="D90" t="e">
        <f>VLOOKUP(B90,CES主表内容!#REF!,6,FALSE)</f>
        <v>#REF!</v>
      </c>
      <c r="G90" t="s">
        <v>84</v>
      </c>
      <c r="H90">
        <v>100</v>
      </c>
      <c r="I90" t="str">
        <f t="shared" si="9"/>
        <v/>
      </c>
      <c r="M90" t="str">
        <f>LEFT(IF(ISERROR(VLOOKUP(INDEX(源!F:F,29*ROW(源!F88)+9),常量!$B$1:$B$10,1,FALSE)),"",VLOOKUP(INDEX(源!F:F,29*ROW(源!F88)+9),常量!$B$1:$B$10,1,FALSE)),1)</f>
        <v/>
      </c>
      <c r="N90" t="str">
        <f>LEFT(IF(ISERROR(VLOOKUP(INDEX(源!F:F,29*ROW(源!F88)+9),常量!$A$1:$A$4,1,FALSE)),"",VLOOKUP(INDEX(源!F:F,29*ROW(源!F88)+9),常量!$A$1:$A$4,1,FALSE)),1)</f>
        <v/>
      </c>
      <c r="P90" s="10">
        <f>INDEX(源!B:B,29*ROW(源!B88)+14)</f>
        <v>0</v>
      </c>
      <c r="Q90" s="10">
        <f>INDEX(源!F:F,29*ROW(源!F88)+14)</f>
        <v>0</v>
      </c>
      <c r="R90" s="14">
        <f>IF(IF(IF(INDEX(源!F:F,29*ROW(源!F88)+12)="零息","贴现",INDEX(源!F:F,29*ROW(源!F88)+12))="浮息","浮动利率",IF(INDEX(源!F:F,29*ROW(源!F88)+12)="零息","贴现",INDEX(源!F:F,29*ROW(源!F88)+12)))="固息","固定利率",IF(IF(INDEX(源!F:F,29*ROW(源!F88)+12)="零息","贴现",INDEX(源!F:F,29*ROW(源!F88)+12))="浮息","浮动利率",IF(INDEX(源!F:F,29*ROW(源!F88)+12)="零息","贴现",INDEX(源!F:F,29*ROW(源!F88)+12))))</f>
        <v>0</v>
      </c>
      <c r="S90">
        <f t="shared" si="10"/>
        <v>0</v>
      </c>
      <c r="T90" t="s">
        <v>85</v>
      </c>
      <c r="U90">
        <f>IF(R90="浮动利率","",INDEX(源!F:F,29*ROW(源!F88)+16))</f>
        <v>0</v>
      </c>
      <c r="V90" t="str">
        <f>IF(R90="浮动利率",LEFT(INDEX(源!F:F,29*ROW(源!F88)+16),12),"")</f>
        <v/>
      </c>
      <c r="W90" t="str">
        <f>IF(R90="浮动利率",RIGHT(LEFT(INDEX(源!F:F,29*ROW(源!F88)+16),12),2)*0.0001,"")</f>
        <v/>
      </c>
      <c r="X90">
        <f>IF(INDEX(源!D:D,29*ROW(源!F88)+12)="期满","期满",INDEX(源!D:D,29*ROW(源!F88)+22))</f>
        <v>0</v>
      </c>
      <c r="Y90" t="s">
        <v>86</v>
      </c>
      <c r="AB90" s="10">
        <f>INDEX(源!B:B,29*ROW(源!B88)+16)</f>
        <v>0</v>
      </c>
      <c r="AC90" s="10">
        <f t="shared" si="8"/>
        <v>0</v>
      </c>
      <c r="AH90" t="s">
        <v>87</v>
      </c>
    </row>
    <row r="91" spans="1:34">
      <c r="A91" t="e">
        <f>VLOOKUP(B91,CES主表内容!#REF!,3,FALSE)</f>
        <v>#REF!</v>
      </c>
      <c r="B91">
        <f>INDEX(源!B:B,29*ROW(源!B89)+5)</f>
        <v>0</v>
      </c>
      <c r="D91" t="e">
        <f>VLOOKUP(B91,CES主表内容!#REF!,6,FALSE)</f>
        <v>#REF!</v>
      </c>
      <c r="G91" t="s">
        <v>84</v>
      </c>
      <c r="H91">
        <v>100</v>
      </c>
      <c r="I91" t="str">
        <f t="shared" si="9"/>
        <v/>
      </c>
      <c r="M91" t="str">
        <f>LEFT(IF(ISERROR(VLOOKUP(INDEX(源!F:F,29*ROW(源!F89)+9),常量!$B$1:$B$10,1,FALSE)),"",VLOOKUP(INDEX(源!F:F,29*ROW(源!F89)+9),常量!$B$1:$B$10,1,FALSE)),1)</f>
        <v/>
      </c>
      <c r="N91" t="str">
        <f>LEFT(IF(ISERROR(VLOOKUP(INDEX(源!F:F,29*ROW(源!F89)+9),常量!$A$1:$A$4,1,FALSE)),"",VLOOKUP(INDEX(源!F:F,29*ROW(源!F89)+9),常量!$A$1:$A$4,1,FALSE)),1)</f>
        <v/>
      </c>
      <c r="P91" s="10">
        <f>INDEX(源!B:B,29*ROW(源!B89)+14)</f>
        <v>0</v>
      </c>
      <c r="Q91" s="10">
        <f>INDEX(源!F:F,29*ROW(源!F89)+14)</f>
        <v>0</v>
      </c>
      <c r="R91" s="14">
        <f>IF(IF(IF(INDEX(源!F:F,29*ROW(源!F89)+12)="零息","贴现",INDEX(源!F:F,29*ROW(源!F89)+12))="浮息","浮动利率",IF(INDEX(源!F:F,29*ROW(源!F89)+12)="零息","贴现",INDEX(源!F:F,29*ROW(源!F89)+12)))="固息","固定利率",IF(IF(INDEX(源!F:F,29*ROW(源!F89)+12)="零息","贴现",INDEX(源!F:F,29*ROW(源!F89)+12))="浮息","浮动利率",IF(INDEX(源!F:F,29*ROW(源!F89)+12)="零息","贴现",INDEX(源!F:F,29*ROW(源!F89)+12))))</f>
        <v>0</v>
      </c>
      <c r="S91">
        <f t="shared" si="10"/>
        <v>0</v>
      </c>
      <c r="T91" t="s">
        <v>85</v>
      </c>
      <c r="U91">
        <f>IF(R91="浮动利率","",INDEX(源!F:F,29*ROW(源!F89)+16))</f>
        <v>0</v>
      </c>
      <c r="V91" t="str">
        <f>IF(R91="浮动利率",LEFT(INDEX(源!F:F,29*ROW(源!F89)+16),12),"")</f>
        <v/>
      </c>
      <c r="W91" t="str">
        <f>IF(R91="浮动利率",RIGHT(LEFT(INDEX(源!F:F,29*ROW(源!F89)+16),12),2)*0.0001,"")</f>
        <v/>
      </c>
      <c r="X91">
        <f>IF(INDEX(源!D:D,29*ROW(源!F89)+12)="期满","期满",INDEX(源!D:D,29*ROW(源!F89)+22))</f>
        <v>0</v>
      </c>
      <c r="Y91" t="s">
        <v>86</v>
      </c>
      <c r="AB91" s="10">
        <f>INDEX(源!B:B,29*ROW(源!B89)+16)</f>
        <v>0</v>
      </c>
      <c r="AC91" s="10">
        <f t="shared" si="8"/>
        <v>0</v>
      </c>
      <c r="AH91" t="s">
        <v>87</v>
      </c>
    </row>
    <row r="92" spans="1:34">
      <c r="A92" t="e">
        <f>VLOOKUP(B92,CES主表内容!#REF!,3,FALSE)</f>
        <v>#REF!</v>
      </c>
      <c r="B92">
        <f>INDEX(源!B:B,29*ROW(源!B90)+5)</f>
        <v>0</v>
      </c>
      <c r="D92" t="e">
        <f>VLOOKUP(B92,CES主表内容!#REF!,6,FALSE)</f>
        <v>#REF!</v>
      </c>
      <c r="G92" t="s">
        <v>84</v>
      </c>
      <c r="H92">
        <v>100</v>
      </c>
      <c r="I92" t="str">
        <f t="shared" si="9"/>
        <v/>
      </c>
      <c r="M92" t="str">
        <f>LEFT(IF(ISERROR(VLOOKUP(INDEX(源!F:F,29*ROW(源!F90)+9),常量!$B$1:$B$10,1,FALSE)),"",VLOOKUP(INDEX(源!F:F,29*ROW(源!F90)+9),常量!$B$1:$B$10,1,FALSE)),1)</f>
        <v/>
      </c>
      <c r="N92" t="str">
        <f>LEFT(IF(ISERROR(VLOOKUP(INDEX(源!F:F,29*ROW(源!F90)+9),常量!$A$1:$A$4,1,FALSE)),"",VLOOKUP(INDEX(源!F:F,29*ROW(源!F90)+9),常量!$A$1:$A$4,1,FALSE)),1)</f>
        <v/>
      </c>
      <c r="P92" s="10">
        <f>INDEX(源!B:B,29*ROW(源!B90)+14)</f>
        <v>0</v>
      </c>
      <c r="Q92" s="10">
        <f>INDEX(源!F:F,29*ROW(源!F90)+14)</f>
        <v>0</v>
      </c>
      <c r="R92" s="14">
        <f>IF(IF(IF(INDEX(源!F:F,29*ROW(源!F90)+12)="零息","贴现",INDEX(源!F:F,29*ROW(源!F90)+12))="浮息","浮动利率",IF(INDEX(源!F:F,29*ROW(源!F90)+12)="零息","贴现",INDEX(源!F:F,29*ROW(源!F90)+12)))="固息","固定利率",IF(IF(INDEX(源!F:F,29*ROW(源!F90)+12)="零息","贴现",INDEX(源!F:F,29*ROW(源!F90)+12))="浮息","浮动利率",IF(INDEX(源!F:F,29*ROW(源!F90)+12)="零息","贴现",INDEX(源!F:F,29*ROW(源!F90)+12))))</f>
        <v>0</v>
      </c>
      <c r="S92">
        <f t="shared" si="10"/>
        <v>0</v>
      </c>
      <c r="T92" t="s">
        <v>85</v>
      </c>
      <c r="U92">
        <f>IF(R92="浮动利率","",INDEX(源!F:F,29*ROW(源!F90)+16))</f>
        <v>0</v>
      </c>
      <c r="V92" t="str">
        <f>IF(R92="浮动利率",LEFT(INDEX(源!F:F,29*ROW(源!F90)+16),12),"")</f>
        <v/>
      </c>
      <c r="W92" t="str">
        <f>IF(R92="浮动利率",RIGHT(LEFT(INDEX(源!F:F,29*ROW(源!F90)+16),12),2)*0.0001,"")</f>
        <v/>
      </c>
      <c r="X92">
        <f>IF(INDEX(源!D:D,29*ROW(源!F90)+12)="期满","期满",INDEX(源!D:D,29*ROW(源!F90)+22))</f>
        <v>0</v>
      </c>
      <c r="Y92" t="s">
        <v>86</v>
      </c>
      <c r="AB92" s="10">
        <f>INDEX(源!B:B,29*ROW(源!B90)+16)</f>
        <v>0</v>
      </c>
      <c r="AC92" s="10">
        <f t="shared" si="8"/>
        <v>0</v>
      </c>
      <c r="AH92" t="s">
        <v>87</v>
      </c>
    </row>
    <row r="93" spans="1:34">
      <c r="A93" t="e">
        <f>VLOOKUP(B93,CES主表内容!#REF!,3,FALSE)</f>
        <v>#REF!</v>
      </c>
      <c r="B93">
        <f>INDEX(源!B:B,29*ROW(源!B91)+5)</f>
        <v>0</v>
      </c>
      <c r="D93" t="e">
        <f>VLOOKUP(B93,CES主表内容!#REF!,6,FALSE)</f>
        <v>#REF!</v>
      </c>
      <c r="G93" t="s">
        <v>84</v>
      </c>
      <c r="H93">
        <v>100</v>
      </c>
      <c r="I93" t="str">
        <f t="shared" si="9"/>
        <v/>
      </c>
      <c r="M93" t="str">
        <f>LEFT(IF(ISERROR(VLOOKUP(INDEX(源!F:F,29*ROW(源!F91)+9),常量!$B$1:$B$10,1,FALSE)),"",VLOOKUP(INDEX(源!F:F,29*ROW(源!F91)+9),常量!$B$1:$B$10,1,FALSE)),1)</f>
        <v/>
      </c>
      <c r="N93" t="str">
        <f>LEFT(IF(ISERROR(VLOOKUP(INDEX(源!F:F,29*ROW(源!F91)+9),常量!$A$1:$A$4,1,FALSE)),"",VLOOKUP(INDEX(源!F:F,29*ROW(源!F91)+9),常量!$A$1:$A$4,1,FALSE)),1)</f>
        <v/>
      </c>
      <c r="P93" s="10">
        <f>INDEX(源!B:B,29*ROW(源!B91)+14)</f>
        <v>0</v>
      </c>
      <c r="Q93" s="10">
        <f>INDEX(源!F:F,29*ROW(源!F91)+14)</f>
        <v>0</v>
      </c>
      <c r="R93" s="14">
        <f>IF(IF(IF(INDEX(源!F:F,29*ROW(源!F91)+12)="零息","贴现",INDEX(源!F:F,29*ROW(源!F91)+12))="浮息","浮动利率",IF(INDEX(源!F:F,29*ROW(源!F91)+12)="零息","贴现",INDEX(源!F:F,29*ROW(源!F91)+12)))="固息","固定利率",IF(IF(INDEX(源!F:F,29*ROW(源!F91)+12)="零息","贴现",INDEX(源!F:F,29*ROW(源!F91)+12))="浮息","浮动利率",IF(INDEX(源!F:F,29*ROW(源!F91)+12)="零息","贴现",INDEX(源!F:F,29*ROW(源!F91)+12))))</f>
        <v>0</v>
      </c>
      <c r="S93">
        <f t="shared" si="10"/>
        <v>0</v>
      </c>
      <c r="T93" t="s">
        <v>85</v>
      </c>
      <c r="U93">
        <f>IF(R93="浮动利率","",INDEX(源!F:F,29*ROW(源!F91)+16))</f>
        <v>0</v>
      </c>
      <c r="V93" t="str">
        <f>IF(R93="浮动利率",LEFT(INDEX(源!F:F,29*ROW(源!F91)+16),12),"")</f>
        <v/>
      </c>
      <c r="W93" t="str">
        <f>IF(R93="浮动利率",RIGHT(LEFT(INDEX(源!F:F,29*ROW(源!F91)+16),12),2)*0.0001,"")</f>
        <v/>
      </c>
      <c r="X93">
        <f>IF(INDEX(源!D:D,29*ROW(源!F91)+12)="期满","期满",INDEX(源!D:D,29*ROW(源!F91)+22))</f>
        <v>0</v>
      </c>
      <c r="Y93" t="s">
        <v>86</v>
      </c>
      <c r="AB93" s="10">
        <f>INDEX(源!B:B,29*ROW(源!B91)+16)</f>
        <v>0</v>
      </c>
      <c r="AC93" s="10">
        <f t="shared" si="8"/>
        <v>0</v>
      </c>
      <c r="AH93" t="s">
        <v>87</v>
      </c>
    </row>
    <row r="94" spans="1:34">
      <c r="A94" t="e">
        <f>VLOOKUP(B94,CES主表内容!#REF!,3,FALSE)</f>
        <v>#REF!</v>
      </c>
      <c r="B94">
        <f>INDEX(源!B:B,29*ROW(源!B92)+5)</f>
        <v>0</v>
      </c>
      <c r="D94" t="e">
        <f>VLOOKUP(B94,CES主表内容!#REF!,6,FALSE)</f>
        <v>#REF!</v>
      </c>
      <c r="G94" t="s">
        <v>84</v>
      </c>
      <c r="H94">
        <v>100</v>
      </c>
      <c r="I94" t="str">
        <f t="shared" si="9"/>
        <v/>
      </c>
      <c r="M94" t="str">
        <f>LEFT(IF(ISERROR(VLOOKUP(INDEX(源!F:F,29*ROW(源!F92)+9),常量!$B$1:$B$10,1,FALSE)),"",VLOOKUP(INDEX(源!F:F,29*ROW(源!F92)+9),常量!$B$1:$B$10,1,FALSE)),1)</f>
        <v/>
      </c>
      <c r="N94" t="str">
        <f>LEFT(IF(ISERROR(VLOOKUP(INDEX(源!F:F,29*ROW(源!F92)+9),常量!$A$1:$A$4,1,FALSE)),"",VLOOKUP(INDEX(源!F:F,29*ROW(源!F92)+9),常量!$A$1:$A$4,1,FALSE)),1)</f>
        <v/>
      </c>
      <c r="P94" s="10">
        <f>INDEX(源!B:B,29*ROW(源!B92)+14)</f>
        <v>0</v>
      </c>
      <c r="Q94" s="10">
        <f>INDEX(源!F:F,29*ROW(源!F92)+14)</f>
        <v>0</v>
      </c>
      <c r="R94" s="14">
        <f>IF(IF(IF(INDEX(源!F:F,29*ROW(源!F92)+12)="零息","贴现",INDEX(源!F:F,29*ROW(源!F92)+12))="浮息","浮动利率",IF(INDEX(源!F:F,29*ROW(源!F92)+12)="零息","贴现",INDEX(源!F:F,29*ROW(源!F92)+12)))="固息","固定利率",IF(IF(INDEX(源!F:F,29*ROW(源!F92)+12)="零息","贴现",INDEX(源!F:F,29*ROW(源!F92)+12))="浮息","浮动利率",IF(INDEX(源!F:F,29*ROW(源!F92)+12)="零息","贴现",INDEX(源!F:F,29*ROW(源!F92)+12))))</f>
        <v>0</v>
      </c>
      <c r="S94">
        <f t="shared" si="10"/>
        <v>0</v>
      </c>
      <c r="T94" t="s">
        <v>85</v>
      </c>
      <c r="U94">
        <f>IF(R94="浮动利率","",INDEX(源!F:F,29*ROW(源!F92)+16))</f>
        <v>0</v>
      </c>
      <c r="V94" t="str">
        <f>IF(R94="浮动利率",LEFT(INDEX(源!F:F,29*ROW(源!F92)+16),12),"")</f>
        <v/>
      </c>
      <c r="W94" t="str">
        <f>IF(R94="浮动利率",RIGHT(LEFT(INDEX(源!F:F,29*ROW(源!F92)+16),12),2)*0.0001,"")</f>
        <v/>
      </c>
      <c r="X94">
        <f>IF(INDEX(源!D:D,29*ROW(源!F92)+12)="期满","期满",INDEX(源!D:D,29*ROW(源!F92)+22))</f>
        <v>0</v>
      </c>
      <c r="Y94" t="s">
        <v>86</v>
      </c>
      <c r="AB94" s="10">
        <f>INDEX(源!B:B,29*ROW(源!B92)+16)</f>
        <v>0</v>
      </c>
      <c r="AC94" s="10">
        <f t="shared" si="8"/>
        <v>0</v>
      </c>
      <c r="AH94" t="s">
        <v>87</v>
      </c>
    </row>
    <row r="95" spans="1:34">
      <c r="A95" t="e">
        <f>VLOOKUP(B95,CES主表内容!#REF!,3,FALSE)</f>
        <v>#REF!</v>
      </c>
      <c r="B95">
        <f>INDEX(源!B:B,29*ROW(源!B93)+5)</f>
        <v>0</v>
      </c>
      <c r="D95" t="e">
        <f>VLOOKUP(B95,CES主表内容!#REF!,6,FALSE)</f>
        <v>#REF!</v>
      </c>
      <c r="G95" t="s">
        <v>84</v>
      </c>
      <c r="H95">
        <v>100</v>
      </c>
      <c r="I95" t="str">
        <f t="shared" si="9"/>
        <v/>
      </c>
      <c r="M95" t="str">
        <f>LEFT(IF(ISERROR(VLOOKUP(INDEX(源!F:F,29*ROW(源!F93)+9),常量!$B$1:$B$10,1,FALSE)),"",VLOOKUP(INDEX(源!F:F,29*ROW(源!F93)+9),常量!$B$1:$B$10,1,FALSE)),1)</f>
        <v/>
      </c>
      <c r="N95" t="str">
        <f>LEFT(IF(ISERROR(VLOOKUP(INDEX(源!F:F,29*ROW(源!F93)+9),常量!$A$1:$A$4,1,FALSE)),"",VLOOKUP(INDEX(源!F:F,29*ROW(源!F93)+9),常量!$A$1:$A$4,1,FALSE)),1)</f>
        <v/>
      </c>
      <c r="P95" s="10">
        <f>INDEX(源!B:B,29*ROW(源!B93)+14)</f>
        <v>0</v>
      </c>
      <c r="Q95" s="10">
        <f>INDEX(源!F:F,29*ROW(源!F93)+14)</f>
        <v>0</v>
      </c>
      <c r="R95" s="14">
        <f>IF(IF(IF(INDEX(源!F:F,29*ROW(源!F93)+12)="零息","贴现",INDEX(源!F:F,29*ROW(源!F93)+12))="浮息","浮动利率",IF(INDEX(源!F:F,29*ROW(源!F93)+12)="零息","贴现",INDEX(源!F:F,29*ROW(源!F93)+12)))="固息","固定利率",IF(IF(INDEX(源!F:F,29*ROW(源!F93)+12)="零息","贴现",INDEX(源!F:F,29*ROW(源!F93)+12))="浮息","浮动利率",IF(INDEX(源!F:F,29*ROW(源!F93)+12)="零息","贴现",INDEX(源!F:F,29*ROW(源!F93)+12))))</f>
        <v>0</v>
      </c>
      <c r="S95">
        <f t="shared" si="10"/>
        <v>0</v>
      </c>
      <c r="T95" t="s">
        <v>85</v>
      </c>
      <c r="U95">
        <f>IF(R95="浮动利率","",INDEX(源!F:F,29*ROW(源!F93)+16))</f>
        <v>0</v>
      </c>
      <c r="V95" t="str">
        <f>IF(R95="浮动利率",LEFT(INDEX(源!F:F,29*ROW(源!F93)+16),12),"")</f>
        <v/>
      </c>
      <c r="W95" t="str">
        <f>IF(R95="浮动利率",RIGHT(LEFT(INDEX(源!F:F,29*ROW(源!F93)+16),12),2)*0.0001,"")</f>
        <v/>
      </c>
      <c r="X95">
        <f>IF(INDEX(源!D:D,29*ROW(源!F93)+12)="期满","期满",INDEX(源!D:D,29*ROW(源!F93)+22))</f>
        <v>0</v>
      </c>
      <c r="Y95" t="s">
        <v>86</v>
      </c>
      <c r="AB95" s="10">
        <f>INDEX(源!B:B,29*ROW(源!B93)+16)</f>
        <v>0</v>
      </c>
      <c r="AC95" s="10">
        <f t="shared" si="8"/>
        <v>0</v>
      </c>
      <c r="AH95" t="s">
        <v>87</v>
      </c>
    </row>
    <row r="96" spans="1:34">
      <c r="A96" t="e">
        <f>VLOOKUP(B96,CES主表内容!#REF!,3,FALSE)</f>
        <v>#REF!</v>
      </c>
      <c r="B96">
        <f>INDEX(源!B:B,29*ROW(源!B94)+5)</f>
        <v>0</v>
      </c>
      <c r="D96" t="e">
        <f>VLOOKUP(B96,CES主表内容!#REF!,6,FALSE)</f>
        <v>#REF!</v>
      </c>
      <c r="G96" t="s">
        <v>84</v>
      </c>
      <c r="H96">
        <v>100</v>
      </c>
      <c r="I96" t="str">
        <f t="shared" si="9"/>
        <v/>
      </c>
      <c r="M96" t="str">
        <f>LEFT(IF(ISERROR(VLOOKUP(INDEX(源!F:F,29*ROW(源!F94)+9),常量!$B$1:$B$10,1,FALSE)),"",VLOOKUP(INDEX(源!F:F,29*ROW(源!F94)+9),常量!$B$1:$B$10,1,FALSE)),1)</f>
        <v/>
      </c>
      <c r="N96" t="str">
        <f>LEFT(IF(ISERROR(VLOOKUP(INDEX(源!F:F,29*ROW(源!F94)+9),常量!$A$1:$A$4,1,FALSE)),"",VLOOKUP(INDEX(源!F:F,29*ROW(源!F94)+9),常量!$A$1:$A$4,1,FALSE)),1)</f>
        <v/>
      </c>
      <c r="P96" s="10">
        <f>INDEX(源!B:B,29*ROW(源!B94)+14)</f>
        <v>0</v>
      </c>
      <c r="Q96" s="10">
        <f>INDEX(源!F:F,29*ROW(源!F94)+14)</f>
        <v>0</v>
      </c>
      <c r="R96" s="14">
        <f>IF(IF(IF(INDEX(源!F:F,29*ROW(源!F94)+12)="零息","贴现",INDEX(源!F:F,29*ROW(源!F94)+12))="浮息","浮动利率",IF(INDEX(源!F:F,29*ROW(源!F94)+12)="零息","贴现",INDEX(源!F:F,29*ROW(源!F94)+12)))="固息","固定利率",IF(IF(INDEX(源!F:F,29*ROW(源!F94)+12)="零息","贴现",INDEX(源!F:F,29*ROW(源!F94)+12))="浮息","浮动利率",IF(INDEX(源!F:F,29*ROW(源!F94)+12)="零息","贴现",INDEX(源!F:F,29*ROW(源!F94)+12))))</f>
        <v>0</v>
      </c>
      <c r="S96">
        <f t="shared" si="10"/>
        <v>0</v>
      </c>
      <c r="T96" t="s">
        <v>85</v>
      </c>
      <c r="U96">
        <f>INDEX(源!F:F,29*ROW(源!F94)+16)</f>
        <v>0</v>
      </c>
      <c r="V96" t="str">
        <f>IF(R96="浮动利率",LEFT(INDEX(源!F:F,29*ROW(源!F94)+16),12),"")</f>
        <v/>
      </c>
      <c r="W96" t="str">
        <f>IF(R96="浮动利率",RIGHT(LEFT(INDEX(源!F:F,29*ROW(源!F94)+16),12),2)*0.0001,"")</f>
        <v/>
      </c>
      <c r="X96">
        <f>IF(INDEX(源!D:D,29*ROW(源!F94)+12)="期满","期满",INDEX(源!D:D,29*ROW(源!F94)+22))</f>
        <v>0</v>
      </c>
      <c r="Y96" t="s">
        <v>86</v>
      </c>
      <c r="AB96" s="10">
        <f>INDEX(源!B:B,29*ROW(源!B94)+16)</f>
        <v>0</v>
      </c>
      <c r="AC96" s="10">
        <f t="shared" si="8"/>
        <v>0</v>
      </c>
      <c r="AH96" t="s">
        <v>87</v>
      </c>
    </row>
    <row r="97" spans="1:34">
      <c r="A97" t="e">
        <f>VLOOKUP(B97,CES主表内容!#REF!,3,FALSE)</f>
        <v>#REF!</v>
      </c>
      <c r="B97">
        <f>INDEX(源!B:B,29*ROW(源!B95)+5)</f>
        <v>0</v>
      </c>
      <c r="D97" t="e">
        <f>VLOOKUP(B97,CES主表内容!#REF!,6,FALSE)</f>
        <v>#REF!</v>
      </c>
      <c r="G97" t="s">
        <v>84</v>
      </c>
      <c r="H97">
        <v>100</v>
      </c>
      <c r="I97" t="str">
        <f t="shared" si="9"/>
        <v/>
      </c>
      <c r="M97" t="str">
        <f>LEFT(IF(ISERROR(VLOOKUP(INDEX(源!F:F,29*ROW(源!F95)+9),常量!$B$1:$B$10,1,FALSE)),"",VLOOKUP(INDEX(源!F:F,29*ROW(源!F95)+9),常量!$B$1:$B$10,1,FALSE)),1)</f>
        <v/>
      </c>
      <c r="N97" t="str">
        <f>LEFT(IF(ISERROR(VLOOKUP(INDEX(源!F:F,29*ROW(源!F95)+9),常量!$A$1:$A$4,1,FALSE)),"",VLOOKUP(INDEX(源!F:F,29*ROW(源!F95)+9),常量!$A$1:$A$4,1,FALSE)),1)</f>
        <v/>
      </c>
      <c r="P97" s="10">
        <f>INDEX(源!B:B,29*ROW(源!B95)+14)</f>
        <v>0</v>
      </c>
      <c r="Q97" s="10">
        <f>INDEX(源!F:F,29*ROW(源!F95)+14)</f>
        <v>0</v>
      </c>
      <c r="R97" s="14">
        <f>IF(IF(IF(INDEX(源!F:F,29*ROW(源!F95)+12)="零息","贴现",INDEX(源!F:F,29*ROW(源!F95)+12))="浮息","浮动利率",IF(INDEX(源!F:F,29*ROW(源!F95)+12)="零息","贴现",INDEX(源!F:F,29*ROW(源!F95)+12)))="固息","固定利率",IF(IF(INDEX(源!F:F,29*ROW(源!F95)+12)="零息","贴现",INDEX(源!F:F,29*ROW(源!F95)+12))="浮息","浮动利率",IF(INDEX(源!F:F,29*ROW(源!F95)+12)="零息","贴现",INDEX(源!F:F,29*ROW(源!F95)+12))))</f>
        <v>0</v>
      </c>
      <c r="S97">
        <f t="shared" si="10"/>
        <v>0</v>
      </c>
      <c r="T97" t="s">
        <v>85</v>
      </c>
      <c r="U97">
        <f>INDEX(源!F:F,29*ROW(源!F95)+16)</f>
        <v>0</v>
      </c>
      <c r="V97" t="str">
        <f>IF(R97="浮动利率",LEFT(INDEX(源!F:F,29*ROW(源!F95)+16),12),"")</f>
        <v/>
      </c>
      <c r="W97" t="str">
        <f>IF(R97="浮动利率",RIGHT(LEFT(INDEX(源!F:F,29*ROW(源!F95)+16),12),2)*0.0001,"")</f>
        <v/>
      </c>
      <c r="X97">
        <f>IF(INDEX(源!D:D,29*ROW(源!F95)+12)="期满","期满",INDEX(源!D:D,29*ROW(源!F95)+22))</f>
        <v>0</v>
      </c>
      <c r="Y97" t="s">
        <v>86</v>
      </c>
      <c r="AB97" s="10">
        <f>INDEX(源!B:B,29*ROW(源!B95)+16)</f>
        <v>0</v>
      </c>
      <c r="AC97" s="10">
        <f t="shared" si="8"/>
        <v>0</v>
      </c>
      <c r="AH97" t="s">
        <v>87</v>
      </c>
    </row>
    <row r="98" spans="1:34">
      <c r="A98" t="e">
        <f>VLOOKUP(B98,CES主表内容!#REF!,3,FALSE)</f>
        <v>#REF!</v>
      </c>
      <c r="B98">
        <f>INDEX(源!B:B,29*ROW(源!B96)+5)</f>
        <v>0</v>
      </c>
      <c r="D98" t="e">
        <f>VLOOKUP(B98,CES主表内容!#REF!,6,FALSE)</f>
        <v>#REF!</v>
      </c>
      <c r="G98" t="s">
        <v>84</v>
      </c>
      <c r="H98">
        <v>100</v>
      </c>
      <c r="I98" t="str">
        <f t="shared" si="9"/>
        <v/>
      </c>
      <c r="M98" t="str">
        <f>LEFT(IF(ISERROR(VLOOKUP(INDEX(源!F:F,29*ROW(源!F96)+9),常量!$B$1:$B$10,1,FALSE)),"",VLOOKUP(INDEX(源!F:F,29*ROW(源!F96)+9),常量!$B$1:$B$10,1,FALSE)),1)</f>
        <v/>
      </c>
      <c r="N98" t="str">
        <f>LEFT(IF(ISERROR(VLOOKUP(INDEX(源!F:F,29*ROW(源!F96)+9),常量!$A$1:$A$4,1,FALSE)),"",VLOOKUP(INDEX(源!F:F,29*ROW(源!F96)+9),常量!$A$1:$A$4,1,FALSE)),1)</f>
        <v/>
      </c>
      <c r="P98" s="10">
        <f>INDEX(源!B:B,29*ROW(源!B96)+14)</f>
        <v>0</v>
      </c>
      <c r="Q98" s="10">
        <f>INDEX(源!F:F,29*ROW(源!F96)+14)</f>
        <v>0</v>
      </c>
      <c r="R98" s="14">
        <f>IF(IF(IF(INDEX(源!F:F,29*ROW(源!F96)+12)="零息","贴现",INDEX(源!F:F,29*ROW(源!F96)+12))="浮息","浮动利率",IF(INDEX(源!F:F,29*ROW(源!F96)+12)="零息","贴现",INDEX(源!F:F,29*ROW(源!F96)+12)))="固息","固定利率",IF(IF(INDEX(源!F:F,29*ROW(源!F96)+12)="零息","贴现",INDEX(源!F:F,29*ROW(源!F96)+12))="浮息","浮动利率",IF(INDEX(源!F:F,29*ROW(源!F96)+12)="零息","贴现",INDEX(源!F:F,29*ROW(源!F96)+12))))</f>
        <v>0</v>
      </c>
      <c r="S98">
        <f t="shared" si="10"/>
        <v>0</v>
      </c>
      <c r="T98" t="s">
        <v>85</v>
      </c>
      <c r="U98">
        <f>INDEX(源!F:F,29*ROW(源!F96)+16)</f>
        <v>0</v>
      </c>
      <c r="V98" t="str">
        <f>IF(R98="浮动利率",LEFT(INDEX(源!F:F,29*ROW(源!F96)+16),12),"")</f>
        <v/>
      </c>
      <c r="W98" t="str">
        <f>IF(R98="浮动利率",RIGHT(LEFT(INDEX(源!F:F,29*ROW(源!F96)+16),12),2)*0.0001,"")</f>
        <v/>
      </c>
      <c r="X98">
        <f>IF(INDEX(源!D:D,29*ROW(源!F96)+12)="期满","期满",INDEX(源!D:D,29*ROW(源!F96)+22))</f>
        <v>0</v>
      </c>
      <c r="Y98" t="s">
        <v>86</v>
      </c>
      <c r="AB98" s="10">
        <f>INDEX(源!B:B,29*ROW(源!B96)+16)</f>
        <v>0</v>
      </c>
      <c r="AC98" s="10">
        <f t="shared" si="8"/>
        <v>0</v>
      </c>
      <c r="AH98" t="s">
        <v>87</v>
      </c>
    </row>
    <row r="99" spans="1:34">
      <c r="A99" t="e">
        <f>VLOOKUP(B99,CES主表内容!#REF!,3,FALSE)</f>
        <v>#REF!</v>
      </c>
      <c r="B99">
        <f>INDEX(源!B:B,29*ROW(源!B97)+5)</f>
        <v>0</v>
      </c>
      <c r="D99" t="e">
        <f>VLOOKUP(B99,CES主表内容!#REF!,6,FALSE)</f>
        <v>#REF!</v>
      </c>
      <c r="G99" t="s">
        <v>84</v>
      </c>
      <c r="H99">
        <v>100</v>
      </c>
      <c r="I99" t="str">
        <f t="shared" si="9"/>
        <v/>
      </c>
      <c r="M99" t="str">
        <f>LEFT(IF(ISERROR(VLOOKUP(INDEX(源!F:F,29*ROW(源!F97)+9),常量!$B$1:$B$10,1,FALSE)),"",VLOOKUP(INDEX(源!F:F,29*ROW(源!F97)+9),常量!$B$1:$B$10,1,FALSE)),1)</f>
        <v/>
      </c>
      <c r="N99" t="str">
        <f>LEFT(IF(ISERROR(VLOOKUP(INDEX(源!F:F,29*ROW(源!F97)+9),常量!$A$1:$A$4,1,FALSE)),"",VLOOKUP(INDEX(源!F:F,29*ROW(源!F97)+9),常量!$A$1:$A$4,1,FALSE)),1)</f>
        <v/>
      </c>
      <c r="P99" s="10">
        <f>INDEX(源!B:B,29*ROW(源!B97)+14)</f>
        <v>0</v>
      </c>
      <c r="Q99" s="10">
        <f>INDEX(源!F:F,29*ROW(源!F97)+14)</f>
        <v>0</v>
      </c>
      <c r="R99" s="14">
        <f>IF(IF(IF(INDEX(源!F:F,29*ROW(源!F97)+12)="零息","贴现",INDEX(源!F:F,29*ROW(源!F97)+12))="浮息","浮动利率",IF(INDEX(源!F:F,29*ROW(源!F97)+12)="零息","贴现",INDEX(源!F:F,29*ROW(源!F97)+12)))="固息","固定利率",IF(IF(INDEX(源!F:F,29*ROW(源!F97)+12)="零息","贴现",INDEX(源!F:F,29*ROW(源!F97)+12))="浮息","浮动利率",IF(INDEX(源!F:F,29*ROW(源!F97)+12)="零息","贴现",INDEX(源!F:F,29*ROW(源!F97)+12))))</f>
        <v>0</v>
      </c>
      <c r="S99">
        <f t="shared" si="10"/>
        <v>0</v>
      </c>
      <c r="T99" t="s">
        <v>85</v>
      </c>
      <c r="U99">
        <f>INDEX(源!F:F,29*ROW(源!F97)+16)</f>
        <v>0</v>
      </c>
      <c r="V99" t="str">
        <f>IF(R99="浮动利率",LEFT(INDEX(源!F:F,29*ROW(源!F97)+16),12),"")</f>
        <v/>
      </c>
      <c r="W99" t="str">
        <f>IF(R99="浮动利率",RIGHT(LEFT(INDEX(源!F:F,29*ROW(源!F97)+16),12),2)*0.0001,"")</f>
        <v/>
      </c>
      <c r="X99">
        <f>IF(INDEX(源!D:D,29*ROW(源!F97)+12)="期满","期满",INDEX(源!D:D,29*ROW(源!F97)+22))</f>
        <v>0</v>
      </c>
      <c r="Y99" t="s">
        <v>86</v>
      </c>
      <c r="AB99" s="10">
        <f>INDEX(源!B:B,29*ROW(源!B97)+16)</f>
        <v>0</v>
      </c>
      <c r="AC99" s="10">
        <f t="shared" si="8"/>
        <v>0</v>
      </c>
      <c r="AH99" t="s">
        <v>87</v>
      </c>
    </row>
    <row r="100" spans="1:34">
      <c r="A100" t="e">
        <f>VLOOKUP(B100,CES主表内容!#REF!,3,FALSE)</f>
        <v>#REF!</v>
      </c>
      <c r="B100">
        <f>INDEX(源!B:B,29*ROW(源!B98)+5)</f>
        <v>0</v>
      </c>
      <c r="D100" t="e">
        <f>VLOOKUP(B100,CES主表内容!#REF!,6,FALSE)</f>
        <v>#REF!</v>
      </c>
      <c r="G100" t="s">
        <v>84</v>
      </c>
      <c r="H100">
        <v>100</v>
      </c>
      <c r="I100" t="str">
        <f t="shared" si="9"/>
        <v/>
      </c>
      <c r="M100" t="str">
        <f>LEFT(IF(ISERROR(VLOOKUP(INDEX(源!F:F,29*ROW(源!F98)+9),常量!$B$1:$B$10,1,FALSE)),"",VLOOKUP(INDEX(源!F:F,29*ROW(源!F98)+9),常量!$B$1:$B$10,1,FALSE)),1)</f>
        <v/>
      </c>
      <c r="N100" t="str">
        <f>LEFT(IF(ISERROR(VLOOKUP(INDEX(源!F:F,29*ROW(源!F98)+9),常量!$A$1:$A$4,1,FALSE)),"",VLOOKUP(INDEX(源!F:F,29*ROW(源!F98)+9),常量!$A$1:$A$4,1,FALSE)),1)</f>
        <v/>
      </c>
      <c r="P100" s="10">
        <f>INDEX(源!B:B,29*ROW(源!B98)+14)</f>
        <v>0</v>
      </c>
      <c r="Q100" s="10">
        <f>INDEX(源!F:F,29*ROW(源!F98)+14)</f>
        <v>0</v>
      </c>
      <c r="R100" s="14">
        <f>IF(IF(IF(INDEX(源!F:F,29*ROW(源!F98)+12)="零息","贴现",INDEX(源!F:F,29*ROW(源!F98)+12))="浮息","浮动利率",IF(INDEX(源!F:F,29*ROW(源!F98)+12)="零息","贴现",INDEX(源!F:F,29*ROW(源!F98)+12)))="固息","固定利率",IF(IF(INDEX(源!F:F,29*ROW(源!F98)+12)="零息","贴现",INDEX(源!F:F,29*ROW(源!F98)+12))="浮息","浮动利率",IF(INDEX(源!F:F,29*ROW(源!F98)+12)="零息","贴现",INDEX(源!F:F,29*ROW(源!F98)+12))))</f>
        <v>0</v>
      </c>
      <c r="S100">
        <f t="shared" si="10"/>
        <v>0</v>
      </c>
      <c r="T100" t="s">
        <v>85</v>
      </c>
      <c r="U100">
        <f>INDEX(源!F:F,29*ROW(源!F98)+16)</f>
        <v>0</v>
      </c>
      <c r="V100" t="str">
        <f>IF(R100="浮动利率",LEFT(INDEX(源!F:F,29*ROW(源!F98)+16),12),"")</f>
        <v/>
      </c>
      <c r="W100" t="str">
        <f>IF(R100="浮动利率",RIGHT(LEFT(INDEX(源!F:F,29*ROW(源!F98)+16),12),2)*0.0001,"")</f>
        <v/>
      </c>
      <c r="X100">
        <f>IF(INDEX(源!D:D,29*ROW(源!F98)+12)="期满","期满",INDEX(源!D:D,29*ROW(源!F98)+22))</f>
        <v>0</v>
      </c>
      <c r="Y100" t="s">
        <v>89</v>
      </c>
      <c r="AB100" s="10">
        <f>INDEX(源!B:B,29*ROW(源!B98)+16)</f>
        <v>0</v>
      </c>
      <c r="AC100" s="10">
        <f t="shared" si="8"/>
        <v>0</v>
      </c>
      <c r="AH100" t="s">
        <v>87</v>
      </c>
    </row>
    <row r="101" spans="1:34">
      <c r="A101" t="e">
        <f>VLOOKUP(B101,CES主表内容!#REF!,3,FALSE)</f>
        <v>#REF!</v>
      </c>
      <c r="B101">
        <f>INDEX(源!B:B,29*ROW(源!B99)+5)</f>
        <v>0</v>
      </c>
      <c r="D101" t="e">
        <f>VLOOKUP(B101,CES主表内容!#REF!,6,FALSE)</f>
        <v>#REF!</v>
      </c>
      <c r="G101" t="s">
        <v>84</v>
      </c>
      <c r="H101">
        <v>100</v>
      </c>
      <c r="I101" t="str">
        <f t="shared" si="9"/>
        <v/>
      </c>
      <c r="M101" t="str">
        <f>LEFT(IF(ISERROR(VLOOKUP(INDEX(源!F:F,29*ROW(源!F99)+9),常量!$B$1:$B$10,1,FALSE)),"",VLOOKUP(INDEX(源!F:F,29*ROW(源!F99)+9),常量!$B$1:$B$10,1,FALSE)),1)</f>
        <v/>
      </c>
      <c r="N101" t="str">
        <f>LEFT(IF(ISERROR(VLOOKUP(INDEX(源!F:F,29*ROW(源!F99)+9),常量!$A$1:$A$4,1,FALSE)),"",VLOOKUP(INDEX(源!F:F,29*ROW(源!F99)+9),常量!$A$1:$A$4,1,FALSE)),1)</f>
        <v/>
      </c>
      <c r="P101" s="10">
        <f>INDEX(源!B:B,29*ROW(源!B99)+14)</f>
        <v>0</v>
      </c>
      <c r="Q101" s="10">
        <f>INDEX(源!F:F,29*ROW(源!F99)+14)</f>
        <v>0</v>
      </c>
      <c r="R101" s="14">
        <f>IF(IF(IF(INDEX(源!F:F,29*ROW(源!F99)+12)="零息","贴现",INDEX(源!F:F,29*ROW(源!F99)+12))="浮息","浮动利率",IF(INDEX(源!F:F,29*ROW(源!F99)+12)="零息","贴现",INDEX(源!F:F,29*ROW(源!F99)+12)))="固息","固定利率",IF(IF(INDEX(源!F:F,29*ROW(源!F99)+12)="零息","贴现",INDEX(源!F:F,29*ROW(源!F99)+12))="浮息","浮动利率",IF(INDEX(源!F:F,29*ROW(源!F99)+12)="零息","贴现",INDEX(源!F:F,29*ROW(源!F99)+12))))</f>
        <v>0</v>
      </c>
      <c r="S101">
        <f t="shared" si="10"/>
        <v>0</v>
      </c>
      <c r="T101" t="s">
        <v>85</v>
      </c>
      <c r="U101">
        <f>INDEX(源!F:F,29*ROW(源!F99)+16)</f>
        <v>0</v>
      </c>
      <c r="V101" t="str">
        <f>IF(R101="浮动利率",LEFT(INDEX(源!F:F,29*ROW(源!F99)+16),12),"")</f>
        <v/>
      </c>
      <c r="W101" t="str">
        <f>IF(R101="浮动利率",RIGHT(LEFT(INDEX(源!F:F,29*ROW(源!F99)+16),12),2)*0.0001,"")</f>
        <v/>
      </c>
      <c r="X101">
        <f>IF(INDEX(源!D:D,29*ROW(源!F99)+12)="期满","期满",INDEX(源!D:D,29*ROW(源!F99)+22))</f>
        <v>0</v>
      </c>
      <c r="Y101" t="s">
        <v>90</v>
      </c>
      <c r="AB101" s="10">
        <f>INDEX(源!B:B,29*ROW(源!B99)+16)</f>
        <v>0</v>
      </c>
      <c r="AC101" s="10">
        <f t="shared" si="8"/>
        <v>0</v>
      </c>
      <c r="AH101" t="s">
        <v>87</v>
      </c>
    </row>
    <row r="102" spans="1:34">
      <c r="A102" t="e">
        <f>VLOOKUP(B102,CES主表内容!#REF!,3,FALSE)</f>
        <v>#REF!</v>
      </c>
      <c r="B102">
        <f>INDEX(源!B:B,29*ROW(源!B100)+5)</f>
        <v>0</v>
      </c>
      <c r="D102" t="e">
        <f>VLOOKUP(B102,CES主表内容!#REF!,6,FALSE)</f>
        <v>#REF!</v>
      </c>
      <c r="G102" t="s">
        <v>84</v>
      </c>
      <c r="H102">
        <v>100</v>
      </c>
      <c r="I102" t="str">
        <f t="shared" si="9"/>
        <v/>
      </c>
      <c r="M102" t="str">
        <f>LEFT(IF(ISERROR(VLOOKUP(INDEX(源!F:F,29*ROW(源!F100)+9),常量!$B$1:$B$10,1,FALSE)),"",VLOOKUP(INDEX(源!F:F,29*ROW(源!F100)+9),常量!$B$1:$B$10,1,FALSE)),1)</f>
        <v/>
      </c>
      <c r="N102" t="str">
        <f>LEFT(IF(ISERROR(VLOOKUP(INDEX(源!F:F,29*ROW(源!F100)+9),常量!$A$1:$A$4,1,FALSE)),"",VLOOKUP(INDEX(源!F:F,29*ROW(源!F100)+9),常量!$A$1:$A$4,1,FALSE)),1)</f>
        <v/>
      </c>
      <c r="P102" s="10">
        <f>INDEX(源!B:B,29*ROW(源!B100)+14)</f>
        <v>0</v>
      </c>
      <c r="Q102" s="10">
        <f>INDEX(源!F:F,29*ROW(源!F100)+14)</f>
        <v>0</v>
      </c>
      <c r="R102" s="14">
        <f>IF(IF(IF(INDEX(源!F:F,29*ROW(源!F100)+12)="零息","贴现",INDEX(源!F:F,29*ROW(源!F100)+12))="浮息","浮动利率",IF(INDEX(源!F:F,29*ROW(源!F100)+12)="零息","贴现",INDEX(源!F:F,29*ROW(源!F100)+12)))="固息","固定利率",IF(IF(INDEX(源!F:F,29*ROW(源!F100)+12)="零息","贴现",INDEX(源!F:F,29*ROW(源!F100)+12))="浮息","浮动利率",IF(INDEX(源!F:F,29*ROW(源!F100)+12)="零息","贴现",INDEX(源!F:F,29*ROW(源!F100)+12))))</f>
        <v>0</v>
      </c>
      <c r="S102">
        <f t="shared" si="10"/>
        <v>0</v>
      </c>
      <c r="T102" t="s">
        <v>85</v>
      </c>
      <c r="U102">
        <f>INDEX(源!F:F,29*ROW(源!F100)+16)</f>
        <v>0</v>
      </c>
      <c r="V102" t="str">
        <f>IF(R102="浮动利率",LEFT(INDEX(源!F:F,29*ROW(源!F100)+16),12),"")</f>
        <v/>
      </c>
      <c r="W102" t="str">
        <f>IF(R102="浮动利率",RIGHT(LEFT(INDEX(源!F:F,29*ROW(源!F100)+16),12),2)*0.0001,"")</f>
        <v/>
      </c>
      <c r="X102">
        <f>IF(INDEX(源!D:D,29*ROW(源!F100)+12)="期满","期满",INDEX(源!D:D,29*ROW(源!F100)+22))</f>
        <v>0</v>
      </c>
      <c r="Y102" t="s">
        <v>91</v>
      </c>
      <c r="AB102" s="10">
        <f>INDEX(源!B:B,29*ROW(源!B100)+16)</f>
        <v>0</v>
      </c>
      <c r="AC102" s="10">
        <f t="shared" si="8"/>
        <v>0</v>
      </c>
      <c r="AH102" t="s">
        <v>87</v>
      </c>
    </row>
    <row r="103" spans="1:34">
      <c r="A103" t="e">
        <f>VLOOKUP(B103,CES主表内容!#REF!,3,FALSE)</f>
        <v>#REF!</v>
      </c>
      <c r="B103">
        <f>INDEX(源!B:B,29*ROW(源!B101)+5)</f>
        <v>0</v>
      </c>
      <c r="D103" t="e">
        <f>VLOOKUP(B103,CES主表内容!#REF!,6,FALSE)</f>
        <v>#REF!</v>
      </c>
      <c r="G103" t="s">
        <v>84</v>
      </c>
      <c r="H103">
        <v>100</v>
      </c>
      <c r="I103" t="str">
        <f t="shared" si="9"/>
        <v/>
      </c>
      <c r="M103" t="str">
        <f>LEFT(IF(ISERROR(VLOOKUP(INDEX(源!F:F,29*ROW(源!F101)+9),常量!$B$1:$B$10,1,FALSE)),"",VLOOKUP(INDEX(源!F:F,29*ROW(源!F101)+9),常量!$B$1:$B$10,1,FALSE)),1)</f>
        <v/>
      </c>
      <c r="N103" t="str">
        <f>LEFT(IF(ISERROR(VLOOKUP(INDEX(源!F:F,29*ROW(源!F101)+9),常量!$A$1:$A$4,1,FALSE)),"",VLOOKUP(INDEX(源!F:F,29*ROW(源!F101)+9),常量!$A$1:$A$4,1,FALSE)),1)</f>
        <v/>
      </c>
      <c r="P103" s="10">
        <f>INDEX(源!B:B,29*ROW(源!B101)+14)</f>
        <v>0</v>
      </c>
      <c r="Q103" s="10">
        <f>INDEX(源!F:F,29*ROW(源!F101)+14)</f>
        <v>0</v>
      </c>
      <c r="R103" s="14">
        <f>IF(IF(IF(INDEX(源!F:F,29*ROW(源!F101)+12)="零息","贴现",INDEX(源!F:F,29*ROW(源!F101)+12))="浮息","浮动利率",IF(INDEX(源!F:F,29*ROW(源!F101)+12)="零息","贴现",INDEX(源!F:F,29*ROW(源!F101)+12)))="固息","固定利率",IF(IF(INDEX(源!F:F,29*ROW(源!F101)+12)="零息","贴现",INDEX(源!F:F,29*ROW(源!F101)+12))="浮息","浮动利率",IF(INDEX(源!F:F,29*ROW(源!F101)+12)="零息","贴现",INDEX(源!F:F,29*ROW(源!F101)+12))))</f>
        <v>0</v>
      </c>
      <c r="S103">
        <f t="shared" si="10"/>
        <v>0</v>
      </c>
      <c r="T103" t="s">
        <v>85</v>
      </c>
      <c r="U103">
        <f>INDEX(源!F:F,29*ROW(源!F101)+16)</f>
        <v>0</v>
      </c>
      <c r="V103" t="str">
        <f>IF(R103="浮动利率",LEFT(INDEX(源!F:F,29*ROW(源!F101)+16),12),"")</f>
        <v/>
      </c>
      <c r="W103" t="str">
        <f>IF(R103="浮动利率",RIGHT(LEFT(INDEX(源!F:F,29*ROW(源!F101)+16),12),2)*0.0001,"")</f>
        <v/>
      </c>
      <c r="X103">
        <f>IF(INDEX(源!D:D,29*ROW(源!F101)+12)="期满","期满",INDEX(源!D:D,29*ROW(源!F101)+22))</f>
        <v>0</v>
      </c>
      <c r="Y103" t="s">
        <v>92</v>
      </c>
      <c r="AB103" s="10">
        <f>INDEX(源!B:B,29*ROW(源!B101)+16)</f>
        <v>0</v>
      </c>
      <c r="AC103" s="10">
        <f t="shared" si="8"/>
        <v>0</v>
      </c>
      <c r="AH103" t="s">
        <v>87</v>
      </c>
    </row>
    <row r="104" spans="1:34">
      <c r="A104" t="e">
        <f>VLOOKUP(B104,CES主表内容!#REF!,3,FALSE)</f>
        <v>#REF!</v>
      </c>
      <c r="B104">
        <f>INDEX(源!B:B,29*ROW(源!B103)+5)</f>
        <v>0</v>
      </c>
      <c r="D104" t="e">
        <f>VLOOKUP(B104,CES主表内容!#REF!,6,FALSE)</f>
        <v>#REF!</v>
      </c>
      <c r="G104" t="s">
        <v>84</v>
      </c>
      <c r="H104">
        <v>100</v>
      </c>
      <c r="I104">
        <f t="shared" ref="I104:I109" si="11">H104</f>
        <v>100</v>
      </c>
      <c r="M104" t="str">
        <f>LEFT(IF(ISERROR(VLOOKUP(INDEX(源!F:F,29*ROW(源!E103)+9),常量!$B$1:$B$10,1,FALSE)),"",VLOOKUP(INDEX(源!F:F,29*ROW(源!E103)+9),常量!$B$1:$B$10,1,FALSE)),1)</f>
        <v/>
      </c>
      <c r="N104" t="str">
        <f>LEFT(IF(ISERROR(VLOOKUP(INDEX(源!F:F,29*ROW(源!E103)+9),常量!$A$1:$A$4,1,FALSE)),"",VLOOKUP(INDEX(源!F:F,29*ROW(源!E103)+9),常量!$A$1:$A$4,1,FALSE)),1)</f>
        <v/>
      </c>
      <c r="P104" s="10">
        <f>INDEX(源!B:B,29*ROW(源!B103)+14)</f>
        <v>0</v>
      </c>
      <c r="Q104" s="10">
        <f>INDEX(源!F:F,29*ROW(源!E103)+14)</f>
        <v>0</v>
      </c>
      <c r="R104" s="14">
        <f>IF(IF(IF(INDEX(源!F:F,29*ROW(源!F102)+12)="零息","贴现",INDEX(源!F:F,29*ROW(源!F102)+12))="浮息","浮动利率",IF(INDEX(源!F:F,29*ROW(源!F102)+12)="零息","贴现",INDEX(源!F:F,29*ROW(源!F102)+12)))="固息","固定利率",IF(IF(INDEX(源!F:F,29*ROW(源!F102)+12)="零息","贴现",INDEX(源!F:F,29*ROW(源!F102)+12))="浮息","浮动利率",IF(INDEX(源!F:F,29*ROW(源!F102)+12)="零息","贴现",INDEX(源!F:F,29*ROW(源!F102)+12))))</f>
        <v>0</v>
      </c>
      <c r="S104">
        <f t="shared" si="10"/>
        <v>0</v>
      </c>
      <c r="T104" t="s">
        <v>85</v>
      </c>
      <c r="U104">
        <f>INDEX(源!F:F,29*ROW(源!F102)+16)</f>
        <v>0</v>
      </c>
      <c r="V104" t="str">
        <f>IF(R104="浮动利率",LEFT(INDEX(源!F:F,29*ROW(源!F102)+16),12),"")</f>
        <v/>
      </c>
      <c r="W104" t="str">
        <f>IF(R104="浮动利率",RIGHT(LEFT(INDEX(源!F:F,29*ROW(源!F102)+16),12),2)*0.0001,"")</f>
        <v/>
      </c>
      <c r="X104">
        <f>IF(INDEX(源!D:D,29*ROW(源!F102)+12)="期满","期满",INDEX(源!D:D,29*ROW(源!F102)+22))</f>
        <v>0</v>
      </c>
      <c r="Y104" t="s">
        <v>93</v>
      </c>
      <c r="AB104" s="10">
        <f>INDEX(源!B:B,29*ROW(源!B102)+16)</f>
        <v>0</v>
      </c>
      <c r="AC104" s="10">
        <f t="shared" si="8"/>
        <v>0</v>
      </c>
      <c r="AH104" t="s">
        <v>87</v>
      </c>
    </row>
    <row r="105" spans="1:34">
      <c r="A105" t="e">
        <f>VLOOKUP(B105,CES主表内容!#REF!,3,FALSE)</f>
        <v>#REF!</v>
      </c>
      <c r="B105">
        <f>INDEX(源!B:B,29*ROW(源!B104)+5)</f>
        <v>0</v>
      </c>
      <c r="D105" t="e">
        <f>VLOOKUP(B105,CES主表内容!#REF!,6,FALSE)</f>
        <v>#REF!</v>
      </c>
      <c r="G105" t="s">
        <v>84</v>
      </c>
      <c r="H105">
        <v>100</v>
      </c>
      <c r="I105">
        <f t="shared" si="11"/>
        <v>100</v>
      </c>
      <c r="M105" t="str">
        <f>LEFT(IF(ISERROR(VLOOKUP(INDEX(源!F:F,29*ROW(源!E104)+9),常量!$B$1:$B$10,1,FALSE)),"",VLOOKUP(INDEX(源!F:F,29*ROW(源!E104)+9),常量!$B$1:$B$10,1,FALSE)),1)</f>
        <v/>
      </c>
      <c r="N105" t="str">
        <f>LEFT(IF(ISERROR(VLOOKUP(INDEX(源!F:F,29*ROW(源!E104)+9),常量!$A$1:$A$4,1,FALSE)),"",VLOOKUP(INDEX(源!F:F,29*ROW(源!E104)+9),常量!$A$1:$A$4,1,FALSE)),1)</f>
        <v/>
      </c>
      <c r="P105" s="10">
        <f>INDEX(源!B:B,29*ROW(源!B104)+14)</f>
        <v>0</v>
      </c>
      <c r="Q105" s="10">
        <f>INDEX(源!F:F,29*ROW(源!E104)+14)</f>
        <v>0</v>
      </c>
      <c r="R105" s="14">
        <f>IF(IF(IF(INDEX(源!F:F,29*ROW(源!F103)+12)="零息","贴现",INDEX(源!F:F,29*ROW(源!F103)+12))="浮息","浮动利率",IF(INDEX(源!F:F,29*ROW(源!F103)+12)="零息","贴现",INDEX(源!F:F,29*ROW(源!F103)+12)))="固息","固定利率",IF(IF(INDEX(源!F:F,29*ROW(源!F103)+12)="零息","贴现",INDEX(源!F:F,29*ROW(源!F103)+12))="浮息","浮动利率",IF(INDEX(源!F:F,29*ROW(源!F103)+12)="零息","贴现",INDEX(源!F:F,29*ROW(源!F103)+12))))</f>
        <v>0</v>
      </c>
      <c r="S105">
        <f t="shared" si="10"/>
        <v>0</v>
      </c>
      <c r="T105" t="s">
        <v>85</v>
      </c>
      <c r="U105">
        <f>INDEX(源!F:F,29*ROW(源!F103)+16)</f>
        <v>0</v>
      </c>
      <c r="V105" t="str">
        <f>IF(R105="浮动利率",LEFT(INDEX(源!F:F,29*ROW(源!F103)+16),12),"")</f>
        <v/>
      </c>
      <c r="W105" t="str">
        <f>IF(R105="浮动利率",RIGHT(LEFT(INDEX(源!F:F,29*ROW(源!F103)+16),12),2)*0.0001,"")</f>
        <v/>
      </c>
      <c r="X105">
        <f>IF(INDEX(源!D:D,29*ROW(源!F103)+12)="期满","期满",INDEX(源!D:D,29*ROW(源!F103)+22))</f>
        <v>0</v>
      </c>
      <c r="Y105" t="s">
        <v>94</v>
      </c>
      <c r="AB105" s="10">
        <f>INDEX(源!B:B,29*ROW(源!B103)+16)</f>
        <v>0</v>
      </c>
      <c r="AC105" s="10">
        <f t="shared" si="8"/>
        <v>0</v>
      </c>
      <c r="AH105" t="s">
        <v>87</v>
      </c>
    </row>
    <row r="106" spans="1:34">
      <c r="A106" t="e">
        <f>VLOOKUP(B106,CES主表内容!#REF!,3,FALSE)</f>
        <v>#REF!</v>
      </c>
      <c r="B106">
        <f>INDEX(源!B:B,29*ROW(源!B105)+5)</f>
        <v>0</v>
      </c>
      <c r="D106" t="e">
        <f>VLOOKUP(B106,CES主表内容!#REF!,6,FALSE)</f>
        <v>#REF!</v>
      </c>
      <c r="G106" t="s">
        <v>84</v>
      </c>
      <c r="H106">
        <v>100</v>
      </c>
      <c r="I106">
        <f t="shared" si="11"/>
        <v>100</v>
      </c>
      <c r="M106" t="str">
        <f>LEFT(IF(ISERROR(VLOOKUP(INDEX(源!F:F,29*ROW(源!E105)+9),常量!$B$1:$B$10,1,FALSE)),"",VLOOKUP(INDEX(源!F:F,29*ROW(源!E105)+9),常量!$B$1:$B$10,1,FALSE)),1)</f>
        <v/>
      </c>
      <c r="N106" t="str">
        <f>LEFT(IF(ISERROR(VLOOKUP(INDEX(源!F:F,29*ROW(源!E105)+9),常量!$A$1:$A$4,1,FALSE)),"",VLOOKUP(INDEX(源!F:F,29*ROW(源!E105)+9),常量!$A$1:$A$4,1,FALSE)),1)</f>
        <v/>
      </c>
      <c r="P106" s="10">
        <f>INDEX(源!B:B,29*ROW(源!B105)+14)</f>
        <v>0</v>
      </c>
      <c r="Q106" s="10">
        <f>INDEX(源!F:F,29*ROW(源!E105)+14)</f>
        <v>0</v>
      </c>
      <c r="R106" s="14">
        <f>IF(IF(IF(INDEX(源!F:F,29*ROW(源!F104)+12)="零息","贴现",INDEX(源!F:F,29*ROW(源!F104)+12))="浮息","浮动利率",IF(INDEX(源!F:F,29*ROW(源!F104)+12)="零息","贴现",INDEX(源!F:F,29*ROW(源!F104)+12)))="固息","固定利率",IF(IF(INDEX(源!F:F,29*ROW(源!F104)+12)="零息","贴现",INDEX(源!F:F,29*ROW(源!F104)+12))="浮息","浮动利率",IF(INDEX(源!F:F,29*ROW(源!F104)+12)="零息","贴现",INDEX(源!F:F,29*ROW(源!F104)+12))))</f>
        <v>0</v>
      </c>
      <c r="S106">
        <f t="shared" si="10"/>
        <v>0</v>
      </c>
      <c r="T106" t="s">
        <v>85</v>
      </c>
      <c r="U106">
        <f>INDEX(源!F:F,29*ROW(源!F104)+16)</f>
        <v>0</v>
      </c>
      <c r="V106" t="str">
        <f>IF(R106="浮动利率",LEFT(INDEX(源!F:F,29*ROW(源!F104)+16),12),"")</f>
        <v/>
      </c>
      <c r="W106" t="str">
        <f>IF(R106="浮动利率",RIGHT(LEFT(INDEX(源!F:F,29*ROW(源!F104)+16),12),2)*0.0001,"")</f>
        <v/>
      </c>
      <c r="X106">
        <f>IF(INDEX(源!D:D,29*ROW(源!F104)+12)="期满","期满",INDEX(源!D:D,29*ROW(源!F104)+22))</f>
        <v>0</v>
      </c>
      <c r="Y106" t="s">
        <v>95</v>
      </c>
      <c r="AB106" s="10">
        <f>INDEX(源!B:B,29*ROW(源!B104)+16)</f>
        <v>0</v>
      </c>
      <c r="AC106" s="10">
        <f t="shared" si="8"/>
        <v>0</v>
      </c>
      <c r="AH106" t="s">
        <v>87</v>
      </c>
    </row>
    <row r="107" spans="1:34">
      <c r="A107" t="e">
        <f>VLOOKUP(B107,CES主表内容!#REF!,3,FALSE)</f>
        <v>#REF!</v>
      </c>
      <c r="B107">
        <f>INDEX(源!B:B,29*ROW(源!B106)+5)</f>
        <v>0</v>
      </c>
      <c r="D107" t="e">
        <f>VLOOKUP(B107,CES主表内容!#REF!,6,FALSE)</f>
        <v>#REF!</v>
      </c>
      <c r="G107" t="s">
        <v>84</v>
      </c>
      <c r="H107">
        <v>100</v>
      </c>
      <c r="I107">
        <f t="shared" si="11"/>
        <v>100</v>
      </c>
      <c r="M107" t="str">
        <f>LEFT(IF(ISERROR(VLOOKUP(INDEX(源!F:F,29*ROW(源!E106)+9),常量!$B$1:$B$10,1,FALSE)),"",VLOOKUP(INDEX(源!F:F,29*ROW(源!E106)+9),常量!$B$1:$B$10,1,FALSE)),1)</f>
        <v/>
      </c>
      <c r="N107" t="str">
        <f>LEFT(IF(ISERROR(VLOOKUP(INDEX(源!F:F,29*ROW(源!E106)+9),常量!$A$1:$A$4,1,FALSE)),"",VLOOKUP(INDEX(源!F:F,29*ROW(源!E106)+9),常量!$A$1:$A$4,1,FALSE)),1)</f>
        <v/>
      </c>
      <c r="P107" s="10">
        <f>INDEX(源!B:B,29*ROW(源!B106)+14)</f>
        <v>0</v>
      </c>
      <c r="Q107" s="10">
        <f>INDEX(源!F:F,29*ROW(源!E106)+14)</f>
        <v>0</v>
      </c>
      <c r="R107" s="14">
        <f>IF(IF(IF(INDEX(源!F:F,29*ROW(源!F105)+12)="零息","贴现",INDEX(源!F:F,29*ROW(源!F105)+12))="浮息","浮动利率",IF(INDEX(源!F:F,29*ROW(源!F105)+12)="零息","贴现",INDEX(源!F:F,29*ROW(源!F105)+12)))="固息","固定利率",IF(IF(INDEX(源!F:F,29*ROW(源!F105)+12)="零息","贴现",INDEX(源!F:F,29*ROW(源!F105)+12))="浮息","浮动利率",IF(INDEX(源!F:F,29*ROW(源!F105)+12)="零息","贴现",INDEX(源!F:F,29*ROW(源!F105)+12))))</f>
        <v>0</v>
      </c>
      <c r="S107">
        <f t="shared" si="10"/>
        <v>0</v>
      </c>
      <c r="T107" t="s">
        <v>85</v>
      </c>
      <c r="U107">
        <f>INDEX(源!F:F,29*ROW(源!F105)+16)</f>
        <v>0</v>
      </c>
      <c r="V107" t="str">
        <f>IF(R107="浮动利率",LEFT(INDEX(源!F:F,29*ROW(源!F105)+16),12),"")</f>
        <v/>
      </c>
      <c r="W107" t="str">
        <f>IF(R107="浮动利率",RIGHT(LEFT(INDEX(源!F:F,29*ROW(源!F105)+16),12),2)*0.0001,"")</f>
        <v/>
      </c>
      <c r="X107">
        <f>IF(INDEX(源!D:D,29*ROW(源!F105)+12)="期满","期满",INDEX(源!D:D,29*ROW(源!F105)+22))</f>
        <v>0</v>
      </c>
      <c r="Y107" t="s">
        <v>96</v>
      </c>
      <c r="AB107" s="10">
        <f>INDEX(源!B:B,29*ROW(源!B105)+16)</f>
        <v>0</v>
      </c>
      <c r="AC107" s="10">
        <f t="shared" si="8"/>
        <v>0</v>
      </c>
      <c r="AH107" t="s">
        <v>87</v>
      </c>
    </row>
    <row r="108" spans="1:34">
      <c r="A108" t="e">
        <f>VLOOKUP(B108,CES主表内容!#REF!,3,FALSE)</f>
        <v>#REF!</v>
      </c>
      <c r="B108">
        <f>INDEX(源!B:B,29*ROW(源!B107)+5)</f>
        <v>0</v>
      </c>
      <c r="D108" t="e">
        <f>VLOOKUP(B108,CES主表内容!#REF!,6,FALSE)</f>
        <v>#REF!</v>
      </c>
      <c r="G108" t="s">
        <v>84</v>
      </c>
      <c r="H108">
        <v>100</v>
      </c>
      <c r="I108">
        <f t="shared" si="11"/>
        <v>100</v>
      </c>
      <c r="M108" t="str">
        <f>LEFT(IF(ISERROR(VLOOKUP(INDEX(源!F:F,29*ROW(源!E107)+9),常量!$B$1:$B$10,1,FALSE)),"",VLOOKUP(INDEX(源!F:F,29*ROW(源!E107)+9),常量!$B$1:$B$10,1,FALSE)),1)</f>
        <v/>
      </c>
      <c r="N108" t="str">
        <f>LEFT(IF(ISERROR(VLOOKUP(INDEX(源!F:F,29*ROW(源!E107)+9),常量!$A$1:$A$4,1,FALSE)),"",VLOOKUP(INDEX(源!F:F,29*ROW(源!E107)+9),常量!$A$1:$A$4,1,FALSE)),1)</f>
        <v/>
      </c>
      <c r="P108" s="10">
        <f>INDEX(源!B:B,29*ROW(源!B107)+14)</f>
        <v>0</v>
      </c>
      <c r="Q108" s="10">
        <f>INDEX(源!F:F,29*ROW(源!E107)+14)</f>
        <v>0</v>
      </c>
      <c r="R108" s="14">
        <f>IF(IF(IF(INDEX(源!F:F,29*ROW(源!F106)+12)="零息","贴现",INDEX(源!F:F,29*ROW(源!F106)+12))="浮息","浮动利率",IF(INDEX(源!F:F,29*ROW(源!F106)+12)="零息","贴现",INDEX(源!F:F,29*ROW(源!F106)+12)))="固息","固定利率",IF(IF(INDEX(源!F:F,29*ROW(源!F106)+12)="零息","贴现",INDEX(源!F:F,29*ROW(源!F106)+12))="浮息","浮动利率",IF(INDEX(源!F:F,29*ROW(源!F106)+12)="零息","贴现",INDEX(源!F:F,29*ROW(源!F106)+12))))</f>
        <v>0</v>
      </c>
      <c r="S108">
        <f t="shared" si="10"/>
        <v>0</v>
      </c>
      <c r="T108" t="s">
        <v>85</v>
      </c>
      <c r="U108">
        <f>INDEX(源!F:F,29*ROW(源!E107)+16)</f>
        <v>0</v>
      </c>
      <c r="X108">
        <f>IF(INDEX(源!D:D,29*ROW(源!E107)+12)="期满","期满",INDEX(源!D:D,29*ROW(源!E107)+22))</f>
        <v>0</v>
      </c>
      <c r="Y108" t="s">
        <v>86</v>
      </c>
      <c r="AB108" s="10">
        <f>INDEX(源!B:B,29*ROW(源!B107)+16)</f>
        <v>0</v>
      </c>
      <c r="AC108" s="10">
        <f t="shared" si="8"/>
        <v>0</v>
      </c>
      <c r="AH108" t="s">
        <v>87</v>
      </c>
    </row>
    <row r="109" spans="1:34">
      <c r="A109" t="e">
        <f>VLOOKUP(B109,CES主表内容!#REF!,3,FALSE)</f>
        <v>#REF!</v>
      </c>
      <c r="B109">
        <f>INDEX(源!B:B,29*ROW(源!B108)+5)</f>
        <v>0</v>
      </c>
      <c r="D109" t="e">
        <f>VLOOKUP(B109,CES主表内容!#REF!,6,FALSE)</f>
        <v>#REF!</v>
      </c>
      <c r="G109" t="s">
        <v>84</v>
      </c>
      <c r="H109">
        <v>100</v>
      </c>
      <c r="I109">
        <f t="shared" si="11"/>
        <v>100</v>
      </c>
      <c r="M109" t="str">
        <f>LEFT(IF(ISERROR(VLOOKUP(INDEX(源!F:F,29*ROW(源!E108)+9),常量!$B$1:$B$10,1,FALSE)),"",VLOOKUP(INDEX(源!F:F,29*ROW(源!E108)+9),常量!$B$1:$B$10,1,FALSE)),1)</f>
        <v/>
      </c>
      <c r="N109" t="str">
        <f>LEFT(IF(ISERROR(VLOOKUP(INDEX(源!F:F,29*ROW(源!E108)+9),常量!$A$1:$A$4,1,FALSE)),"",VLOOKUP(INDEX(源!F:F,29*ROW(源!E108)+9),常量!$A$1:$A$4,1,FALSE)),1)</f>
        <v/>
      </c>
      <c r="P109" s="10">
        <f>INDEX(源!B:B,29*ROW(源!B108)+14)</f>
        <v>0</v>
      </c>
      <c r="Q109" s="10">
        <f>INDEX(源!F:F,29*ROW(源!E108)+14)</f>
        <v>0</v>
      </c>
      <c r="R109" s="14">
        <f>IF(IF(IF(INDEX(源!F:F,29*ROW(源!F107)+12)="零息","贴现",INDEX(源!F:F,29*ROW(源!F107)+12))="浮息","浮动利率",IF(INDEX(源!F:F,29*ROW(源!F107)+12)="零息","贴现",INDEX(源!F:F,29*ROW(源!F107)+12)))="固息","固定利率",IF(IF(INDEX(源!F:F,29*ROW(源!F107)+12)="零息","贴现",INDEX(源!F:F,29*ROW(源!F107)+12))="浮息","浮动利率",IF(INDEX(源!F:F,29*ROW(源!F107)+12)="零息","贴现",INDEX(源!F:F,29*ROW(源!F107)+12))))</f>
        <v>0</v>
      </c>
      <c r="S109">
        <f t="shared" si="10"/>
        <v>0</v>
      </c>
      <c r="T109" t="s">
        <v>85</v>
      </c>
      <c r="U109">
        <f>INDEX(源!F:F,29*ROW(源!E108)+16)</f>
        <v>0</v>
      </c>
      <c r="X109">
        <f>IF(INDEX(源!D:D,29*ROW(源!E108)+12)="期满","期满",INDEX(源!D:D,29*ROW(源!E108)+22))</f>
        <v>0</v>
      </c>
      <c r="Y109" t="s">
        <v>86</v>
      </c>
      <c r="AB109" s="10">
        <f>INDEX(源!B:B,29*ROW(源!B108)+16)</f>
        <v>0</v>
      </c>
      <c r="AC109" s="10">
        <f t="shared" si="8"/>
        <v>0</v>
      </c>
      <c r="AH109" t="s">
        <v>87</v>
      </c>
    </row>
    <row r="110" spans="1:25">
      <c r="A110" t="e">
        <f>VLOOKUP(B110,CES主表内容!#REF!,3,FALSE)</f>
        <v>#REF!</v>
      </c>
      <c r="D110" t="e">
        <f>VLOOKUP(B110,CES主表内容!#REF!,6,FALSE)</f>
        <v>#REF!</v>
      </c>
      <c r="Y110" t="s">
        <v>86</v>
      </c>
    </row>
    <row r="111" spans="1:25">
      <c r="A111" t="e">
        <f>VLOOKUP(B111,CES主表内容!#REF!,3,FALSE)</f>
        <v>#REF!</v>
      </c>
      <c r="D111" t="e">
        <f>VLOOKUP(B111,CES主表内容!#REF!,6,FALSE)</f>
        <v>#REF!</v>
      </c>
      <c r="Y111" t="s">
        <v>86</v>
      </c>
    </row>
    <row r="112" spans="1:25">
      <c r="A112" t="e">
        <f>VLOOKUP(B112,CES主表内容!#REF!,3,FALSE)</f>
        <v>#REF!</v>
      </c>
      <c r="D112" t="e">
        <f>VLOOKUP(B112,CES主表内容!#REF!,6,FALSE)</f>
        <v>#REF!</v>
      </c>
      <c r="Y112" t="s">
        <v>86</v>
      </c>
    </row>
    <row r="113" spans="1:25">
      <c r="A113" t="e">
        <f>VLOOKUP(B113,CES主表内容!#REF!,3,FALSE)</f>
        <v>#REF!</v>
      </c>
      <c r="D113" t="e">
        <f>VLOOKUP(B113,CES主表内容!#REF!,6,FALSE)</f>
        <v>#REF!</v>
      </c>
      <c r="Y113" t="s">
        <v>86</v>
      </c>
    </row>
    <row r="114" spans="1:25">
      <c r="A114" t="e">
        <f>VLOOKUP(B114,CES主表内容!#REF!,3,FALSE)</f>
        <v>#REF!</v>
      </c>
      <c r="D114" t="e">
        <f>VLOOKUP(B114,CES主表内容!#REF!,6,FALSE)</f>
        <v>#REF!</v>
      </c>
      <c r="Y114" t="s">
        <v>86</v>
      </c>
    </row>
    <row r="115" spans="1:25">
      <c r="A115" t="e">
        <f>VLOOKUP(B115,CES主表内容!#REF!,3,FALSE)</f>
        <v>#REF!</v>
      </c>
      <c r="D115" t="e">
        <f>VLOOKUP(B115,CES主表内容!#REF!,6,FALSE)</f>
        <v>#REF!</v>
      </c>
      <c r="Y115" t="s">
        <v>86</v>
      </c>
    </row>
    <row r="116" spans="4:4">
      <c r="D116" t="e">
        <f>VLOOKUP(B116,CES主表内容!#REF!,6,FALSE)</f>
        <v>#REF!</v>
      </c>
    </row>
    <row r="117" spans="4:4">
      <c r="D117" t="e">
        <f>VLOOKUP(B117,CES主表内容!#REF!,6,FALSE)</f>
        <v>#REF!</v>
      </c>
    </row>
    <row r="118" spans="4:4">
      <c r="D118" t="e">
        <f>VLOOKUP(B118,CES主表内容!#REF!,6,FALSE)</f>
        <v>#REF!</v>
      </c>
    </row>
    <row r="119" spans="4:4">
      <c r="D119" t="e">
        <f>VLOOKUP(B119,CES主表内容!#REF!,6,FALSE)</f>
        <v>#REF!</v>
      </c>
    </row>
    <row r="120" spans="4:4">
      <c r="D120" t="e">
        <f>VLOOKUP(B120,CES主表内容!#REF!,6,FALSE)</f>
        <v>#REF!</v>
      </c>
    </row>
    <row r="121" spans="4:4">
      <c r="D121" t="e">
        <f>VLOOKUP(B121,CES主表内容!#REF!,6,FALSE)</f>
        <v>#REF!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5"/>
  <dimension ref="A1:L151"/>
  <sheetViews>
    <sheetView topLeftCell="A59" workbookViewId="0">
      <selection activeCell="A2" sqref="$A2:$XFD75"/>
    </sheetView>
  </sheetViews>
  <sheetFormatPr defaultColWidth="9" defaultRowHeight="14.25"/>
  <cols>
    <col min="1" max="1" width="12.125" customWidth="1"/>
    <col min="2" max="2" width="16" customWidth="1"/>
    <col min="3" max="3" width="12.625" customWidth="1"/>
    <col min="4" max="4" width="10.5" customWidth="1"/>
    <col min="5" max="5" width="22.625" customWidth="1"/>
    <col min="9" max="9" width="9" hidden="1" customWidth="1"/>
    <col min="11" max="12" width="9" hidden="1" customWidth="1"/>
  </cols>
  <sheetData>
    <row r="1" spans="1:12">
      <c r="A1" t="s">
        <v>97</v>
      </c>
      <c r="B1" t="s">
        <v>4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</row>
    <row r="2" spans="1:12">
      <c r="A2">
        <f>源!B7</f>
        <v>0</v>
      </c>
      <c r="B2">
        <f>源!B5</f>
        <v>0</v>
      </c>
      <c r="C2">
        <f>源!D7</f>
        <v>0</v>
      </c>
      <c r="D2" t="e">
        <f>getpy(CONCATENATE(TEXT(LEFT(C2,2),"[DBNUM1]0"),VLOOKUP(MID(C2,3,FIND("D",C2)-4),常量!C:D,2,FALSE),VLOOKUP(RIGHT(C2,3),常量!E:F,2,FALSE)))</f>
        <v>#VALUE!</v>
      </c>
      <c r="E2" t="e">
        <f>IFERROR(VLOOKUP(IF(源!B1="",RIGHT(源!A1,LEN(源!A1)-3),源!B1),常量!G:G,1,FALSE),VLOOKUP(IF(源!B1="",RIGHT(源!A1,LEN(源!A1)-3),源!B1)&amp;常量!$H$1,常量!G:G,1,FALSE))</f>
        <v>#VALUE!</v>
      </c>
      <c r="F2" t="s">
        <v>108</v>
      </c>
      <c r="G2" t="s">
        <v>109</v>
      </c>
      <c r="H2" t="s">
        <v>110</v>
      </c>
      <c r="J2" t="s">
        <v>111</v>
      </c>
      <c r="L2" t="s">
        <v>112</v>
      </c>
    </row>
    <row r="3" spans="1:10">
      <c r="A3">
        <f>INDEX(源!B:B,29*ROW(源!B1)+7)</f>
        <v>0</v>
      </c>
      <c r="B3">
        <f>INDEX(源!B:B,29*ROW(源!B1)+5)</f>
        <v>0</v>
      </c>
      <c r="C3">
        <f>INDEX(源!D:D,29*ROW(源!D1)+7)</f>
        <v>0</v>
      </c>
      <c r="D3" t="e">
        <f>getpy(CONCATENATE(TEXT(LEFT(C3,2),"[DBNUM1]0"),VLOOKUP(MID(C3,3,FIND("D",C3)-4),常量!C:D,2,FALSE),VLOOKUP(RIGHT(C3,3),常量!E:F,2,FALSE)))</f>
        <v>#VALUE!</v>
      </c>
      <c r="E3" t="e">
        <f>IFERROR(VLOOKUP(IF(INDEX(源!B:B,29*ROW(源!B1)+1)="",RIGHT(源!A1,LEN(源!A1)-3),INDEX(源!B:B,29*ROW(源!B1)+1)),常量!G:G,1,FALSE),VLOOKUP(IF(INDEX(源!B:B,29*ROW(源!B1)+1)="",RIGHT(源!A1,LEN(源!A1)-3),INDEX(源!B:B,29*ROW(源!B1)+1))&amp;常量!$H$1,常量!G:G,1,FALSE))</f>
        <v>#VALUE!</v>
      </c>
      <c r="F3" t="s">
        <v>108</v>
      </c>
      <c r="G3" t="s">
        <v>109</v>
      </c>
      <c r="H3" t="s">
        <v>110</v>
      </c>
      <c r="J3" t="s">
        <v>111</v>
      </c>
    </row>
    <row r="4" spans="1:10">
      <c r="A4">
        <f>INDEX(源!B:B,29*ROW(源!B2)+7)</f>
        <v>0</v>
      </c>
      <c r="B4">
        <f>INDEX(源!B:B,29*ROW(源!B2)+5)</f>
        <v>0</v>
      </c>
      <c r="C4">
        <f>INDEX(源!D:D,29*ROW(源!D2)+7)</f>
        <v>0</v>
      </c>
      <c r="D4" t="e">
        <f>getpy(CONCATENATE(TEXT(LEFT(C4,2),"[DBNUM1]0"),VLOOKUP(MID(C4,3,FIND("D",C4)-4),常量!C:D,2,FALSE),VLOOKUP(RIGHT(C4,3),常量!E:F,2,FALSE)))</f>
        <v>#VALUE!</v>
      </c>
      <c r="E4" t="e">
        <f>IFERROR(VLOOKUP(IF(INDEX(源!B:B,29*ROW(源!B2)+1)="",RIGHT(源!A2,LEN(源!A2)-3),INDEX(源!B:B,29*ROW(源!B2)+1)),常量!G:G,1,FALSE),VLOOKUP(IF(INDEX(源!B:B,29*ROW(源!B2)+1)="",RIGHT(源!A2,LEN(源!A2)-3),INDEX(源!B:B,29*ROW(源!B2)+1))&amp;常量!$H$1,常量!G:G,1,FALSE))</f>
        <v>#VALUE!</v>
      </c>
      <c r="F4" t="s">
        <v>108</v>
      </c>
      <c r="G4" t="s">
        <v>109</v>
      </c>
      <c r="H4" t="s">
        <v>110</v>
      </c>
      <c r="J4" t="s">
        <v>111</v>
      </c>
    </row>
    <row r="5" spans="1:10">
      <c r="A5">
        <f>INDEX(源!B:B,29*ROW(源!B3)+7)</f>
        <v>0</v>
      </c>
      <c r="B5">
        <f>INDEX(源!B:B,29*ROW(源!B3)+5)</f>
        <v>0</v>
      </c>
      <c r="C5">
        <f>INDEX(源!D:D,29*ROW(源!D3)+7)</f>
        <v>0</v>
      </c>
      <c r="D5" t="e">
        <f>getpy(CONCATENATE(TEXT(LEFT(C5,2),"[DBNUM1]0"),VLOOKUP(MID(C5,3,FIND("D",C5)-4),常量!C:D,2,FALSE),VLOOKUP(RIGHT(C5,3),常量!E:F,2,FALSE)))</f>
        <v>#VALUE!</v>
      </c>
      <c r="E5" t="e">
        <f>IFERROR(VLOOKUP(IF(INDEX(源!B:B,29*ROW(源!B3)+1)="",RIGHT(源!A3,LEN(源!A3)-3),INDEX(源!B:B,29*ROW(源!B3)+1)),常量!G:G,1,FALSE),VLOOKUP(IF(INDEX(源!B:B,29*ROW(源!B3)+1)="",RIGHT(源!A3,LEN(源!A3)-3),INDEX(源!B:B,29*ROW(源!B3)+1))&amp;常量!$H$1,常量!G:G,1,FALSE))</f>
        <v>#VALUE!</v>
      </c>
      <c r="F5" t="s">
        <v>108</v>
      </c>
      <c r="G5" t="s">
        <v>109</v>
      </c>
      <c r="H5" t="s">
        <v>110</v>
      </c>
      <c r="J5" t="s">
        <v>111</v>
      </c>
    </row>
    <row r="6" spans="1:10">
      <c r="A6">
        <f>INDEX(源!B:B,29*ROW(源!B4)+7)</f>
        <v>0</v>
      </c>
      <c r="B6">
        <f>INDEX(源!B:B,29*ROW(源!B4)+5)</f>
        <v>0</v>
      </c>
      <c r="C6">
        <f>INDEX(源!D:D,29*ROW(源!D4)+7)</f>
        <v>0</v>
      </c>
      <c r="D6" t="e">
        <f>getpy(CONCATENATE(TEXT(LEFT(C6,2),"[DBNUM1]0"),VLOOKUP(MID(C6,3,FIND("D",C6)-4),常量!C:D,2,FALSE),VLOOKUP(RIGHT(C6,3),常量!E:F,2,FALSE)))</f>
        <v>#VALUE!</v>
      </c>
      <c r="E6" t="e">
        <f>IFERROR(VLOOKUP(IF(INDEX(源!B:B,29*ROW(源!B4)+1)="",RIGHT(源!A4,LEN(源!A4)-3),INDEX(源!B:B,29*ROW(源!B4)+1)),常量!G:G,1,FALSE),VLOOKUP(IF(INDEX(源!B:B,29*ROW(源!B4)+1)="",RIGHT(源!A4,LEN(源!A4)-3),INDEX(源!B:B,29*ROW(源!B4)+1))&amp;常量!$H$1,常量!G:G,1,FALSE))</f>
        <v>#VALUE!</v>
      </c>
      <c r="F6" t="s">
        <v>108</v>
      </c>
      <c r="G6" t="s">
        <v>109</v>
      </c>
      <c r="H6" t="s">
        <v>110</v>
      </c>
      <c r="J6" t="s">
        <v>111</v>
      </c>
    </row>
    <row r="7" spans="1:10">
      <c r="A7">
        <f>INDEX(源!B:B,29*ROW(源!B5)+7)</f>
        <v>0</v>
      </c>
      <c r="B7">
        <f>INDEX(源!B:B,29*ROW(源!B5)+5)</f>
        <v>0</v>
      </c>
      <c r="C7">
        <f>INDEX(源!D:D,29*ROW(源!D5)+7)</f>
        <v>0</v>
      </c>
      <c r="D7" t="e">
        <f>getpy(CONCATENATE(TEXT(LEFT(C7,2),"[DBNUM1]0"),VLOOKUP(MID(C7,3,FIND("D",C7)-4),常量!C:D,2,FALSE),VLOOKUP(RIGHT(C7,3),常量!E:F,2,FALSE)))</f>
        <v>#VALUE!</v>
      </c>
      <c r="E7" t="e">
        <f>IFERROR(VLOOKUP(IF(INDEX(源!B:B,29*ROW(源!B5)+1)="",RIGHT(源!A5,LEN(源!A5)-3),INDEX(源!B:B,29*ROW(源!B5)+1)),常量!G:G,1,FALSE),VLOOKUP(IF(INDEX(源!B:B,29*ROW(源!B5)+1)="",RIGHT(源!A5,LEN(源!A5)-3),INDEX(源!B:B,29*ROW(源!B5)+1))&amp;常量!$H$1,常量!G:G,1,FALSE))</f>
        <v>#VALUE!</v>
      </c>
      <c r="F7" t="s">
        <v>108</v>
      </c>
      <c r="G7" t="s">
        <v>109</v>
      </c>
      <c r="H7" t="s">
        <v>110</v>
      </c>
      <c r="J7" t="s">
        <v>111</v>
      </c>
    </row>
    <row r="8" spans="1:10">
      <c r="A8">
        <f>INDEX(源!B:B,29*ROW(源!B6)+7)</f>
        <v>0</v>
      </c>
      <c r="B8">
        <f>INDEX(源!B:B,29*ROW(源!B6)+5)</f>
        <v>0</v>
      </c>
      <c r="C8">
        <f>INDEX(源!D:D,29*ROW(源!D6)+7)</f>
        <v>0</v>
      </c>
      <c r="D8" t="e">
        <f>getpy(CONCATENATE(TEXT(LEFT(C8,2),"[DBNUM1]0"),VLOOKUP(MID(C8,3,FIND("D",C8)-4),常量!C:D,2,FALSE),VLOOKUP(RIGHT(C8,3),常量!E:F,2,FALSE)))</f>
        <v>#VALUE!</v>
      </c>
      <c r="E8" t="e">
        <f>IFERROR(VLOOKUP(IF(INDEX(源!B:B,29*ROW(源!B6)+1)="",RIGHT(源!A6,LEN(源!A6)-3),INDEX(源!B:B,29*ROW(源!B6)+1)),常量!G:G,1,FALSE),VLOOKUP(IF(INDEX(源!B:B,29*ROW(源!B6)+1)="",RIGHT(源!A6,LEN(源!A6)-3),INDEX(源!B:B,29*ROW(源!B6)+1))&amp;常量!$H$1,常量!G:G,1,FALSE))</f>
        <v>#VALUE!</v>
      </c>
      <c r="F8" t="s">
        <v>108</v>
      </c>
      <c r="G8" t="s">
        <v>109</v>
      </c>
      <c r="H8" t="s">
        <v>110</v>
      </c>
      <c r="J8" t="s">
        <v>111</v>
      </c>
    </row>
    <row r="9" spans="1:10">
      <c r="A9">
        <f>INDEX(源!B:B,29*ROW(源!B7)+7)</f>
        <v>0</v>
      </c>
      <c r="B9">
        <f>INDEX(源!B:B,29*ROW(源!B7)+5)</f>
        <v>0</v>
      </c>
      <c r="C9">
        <f>INDEX(源!D:D,29*ROW(源!D7)+7)</f>
        <v>0</v>
      </c>
      <c r="D9" t="e">
        <f>getpy(CONCATENATE(TEXT(LEFT(C9,2),"[DBNUM1]0"),VLOOKUP(MID(C9,3,FIND("D",C9)-4),常量!C:D,2,FALSE),VLOOKUP(RIGHT(C9,3),常量!E:F,2,FALSE)))</f>
        <v>#VALUE!</v>
      </c>
      <c r="E9" t="e">
        <f>IFERROR(VLOOKUP(IF(INDEX(源!B:B,29*ROW(源!B7)+1)="",RIGHT(源!A7,LEN(源!A7)-3),INDEX(源!B:B,29*ROW(源!B7)+1)),常量!G:G,1,FALSE),VLOOKUP(IF(INDEX(源!B:B,29*ROW(源!B7)+1)="",RIGHT(源!A7,LEN(源!A7)-3),INDEX(源!B:B,29*ROW(源!B7)+1))&amp;常量!$H$1,常量!G:G,1,FALSE))</f>
        <v>#VALUE!</v>
      </c>
      <c r="F9" t="s">
        <v>108</v>
      </c>
      <c r="G9" t="s">
        <v>109</v>
      </c>
      <c r="H9" t="s">
        <v>110</v>
      </c>
      <c r="J9" t="s">
        <v>111</v>
      </c>
    </row>
    <row r="10" spans="1:10">
      <c r="A10">
        <f>INDEX(源!B:B,29*ROW(源!B8)+7)</f>
        <v>0</v>
      </c>
      <c r="B10">
        <f>INDEX(源!B:B,29*ROW(源!B8)+5)</f>
        <v>0</v>
      </c>
      <c r="C10">
        <f>INDEX(源!D:D,29*ROW(源!D8)+7)</f>
        <v>0</v>
      </c>
      <c r="D10" t="e">
        <f>getpy(CONCATENATE(TEXT(LEFT(C10,2),"[DBNUM1]0"),VLOOKUP(MID(C10,3,FIND("D",C10)-4),常量!C:D,2,FALSE),VLOOKUP(RIGHT(C10,3),常量!E:F,2,FALSE)))</f>
        <v>#VALUE!</v>
      </c>
      <c r="E10" t="e">
        <f>IFERROR(VLOOKUP(IF(INDEX(源!B:B,29*ROW(源!B8)+1)="",RIGHT(源!A8,LEN(源!A8)-3),INDEX(源!B:B,29*ROW(源!B8)+1)),常量!G:G,1,FALSE),VLOOKUP(IF(INDEX(源!B:B,29*ROW(源!B8)+1)="",RIGHT(源!A8,LEN(源!A8)-3),INDEX(源!B:B,29*ROW(源!B8)+1))&amp;常量!$H$1,常量!G:G,1,FALSE))</f>
        <v>#VALUE!</v>
      </c>
      <c r="F10" t="s">
        <v>108</v>
      </c>
      <c r="G10" t="s">
        <v>109</v>
      </c>
      <c r="H10" t="s">
        <v>110</v>
      </c>
      <c r="J10" t="s">
        <v>111</v>
      </c>
    </row>
    <row r="11" spans="1:10">
      <c r="A11">
        <f>INDEX(源!B:B,29*ROW(源!B9)+7)</f>
        <v>0</v>
      </c>
      <c r="B11">
        <f>INDEX(源!B:B,29*ROW(源!B9)+5)</f>
        <v>0</v>
      </c>
      <c r="C11">
        <f>INDEX(源!D:D,29*ROW(源!D9)+7)</f>
        <v>0</v>
      </c>
      <c r="D11" t="e">
        <f>getpy(CONCATENATE(TEXT(LEFT(C11,2),"[DBNUM1]0"),VLOOKUP(MID(C11,3,FIND("D",C11)-4),常量!C:D,2,FALSE),VLOOKUP(RIGHT(C11,3),常量!E:F,2,FALSE)))</f>
        <v>#VALUE!</v>
      </c>
      <c r="E11" t="e">
        <f>IFERROR(VLOOKUP(IF(INDEX(源!B:B,29*ROW(源!B9)+1)="",RIGHT(源!A9,LEN(源!A9)-3),INDEX(源!B:B,29*ROW(源!B9)+1)),常量!G:G,1,FALSE),VLOOKUP(IF(INDEX(源!B:B,29*ROW(源!B9)+1)="",RIGHT(源!A9,LEN(源!A9)-3),INDEX(源!B:B,29*ROW(源!B9)+1))&amp;常量!$H$1,常量!G:G,1,FALSE))</f>
        <v>#VALUE!</v>
      </c>
      <c r="F11" t="s">
        <v>108</v>
      </c>
      <c r="G11" t="s">
        <v>109</v>
      </c>
      <c r="H11" t="s">
        <v>110</v>
      </c>
      <c r="J11" t="s">
        <v>111</v>
      </c>
    </row>
    <row r="12" spans="1:10">
      <c r="A12">
        <f>INDEX(源!B:B,29*ROW(源!B10)+7)</f>
        <v>0</v>
      </c>
      <c r="B12">
        <f>INDEX(源!B:B,29*ROW(源!B10)+5)</f>
        <v>0</v>
      </c>
      <c r="C12">
        <f>INDEX(源!D:D,29*ROW(源!D10)+7)</f>
        <v>0</v>
      </c>
      <c r="D12" t="e">
        <f>getpy(CONCATENATE(TEXT(LEFT(C12,2),"[DBNUM1]0"),VLOOKUP(MID(C12,3,FIND("D",C12)-4),常量!C:D,2,FALSE),VLOOKUP(RIGHT(C12,3),常量!E:F,2,FALSE)))</f>
        <v>#VALUE!</v>
      </c>
      <c r="E12" t="e">
        <f>IFERROR(VLOOKUP(IF(INDEX(源!B:B,29*ROW(源!B10)+1)="",RIGHT(源!A10,LEN(源!A10)-3),INDEX(源!B:B,29*ROW(源!B10)+1)),常量!G:G,1,FALSE),VLOOKUP(IF(INDEX(源!B:B,29*ROW(源!B10)+1)="",RIGHT(源!A10,LEN(源!A10)-3),INDEX(源!B:B,29*ROW(源!B10)+1))&amp;常量!$H$1,常量!G:G,1,FALSE))</f>
        <v>#VALUE!</v>
      </c>
      <c r="F12" t="s">
        <v>108</v>
      </c>
      <c r="G12" t="s">
        <v>109</v>
      </c>
      <c r="H12" t="s">
        <v>110</v>
      </c>
      <c r="J12" t="s">
        <v>111</v>
      </c>
    </row>
    <row r="13" spans="1:10">
      <c r="A13">
        <f>INDEX(源!B:B,29*ROW(源!B11)+7)</f>
        <v>0</v>
      </c>
      <c r="B13">
        <f>INDEX(源!B:B,29*ROW(源!B11)+5)</f>
        <v>0</v>
      </c>
      <c r="C13">
        <f>INDEX(源!D:D,29*ROW(源!D11)+7)</f>
        <v>0</v>
      </c>
      <c r="D13" t="e">
        <f>getpy(CONCATENATE(TEXT(LEFT(C13,2),"[DBNUM1]0"),VLOOKUP(MID(C13,3,FIND("D",C13)-4),常量!C:D,2,FALSE),VLOOKUP(RIGHT(C13,3),常量!E:F,2,FALSE)))</f>
        <v>#VALUE!</v>
      </c>
      <c r="E13" t="e">
        <f>IFERROR(VLOOKUP(IF(INDEX(源!B:B,29*ROW(源!B11)+1)="",RIGHT(源!A11,LEN(源!A11)-3),INDEX(源!B:B,29*ROW(源!B11)+1)),常量!G:G,1,FALSE),VLOOKUP(IF(INDEX(源!B:B,29*ROW(源!B11)+1)="",RIGHT(源!A11,LEN(源!A11)-3),INDEX(源!B:B,29*ROW(源!B11)+1))&amp;常量!$H$1,常量!G:G,1,FALSE))</f>
        <v>#VALUE!</v>
      </c>
      <c r="F13" t="s">
        <v>108</v>
      </c>
      <c r="G13" t="s">
        <v>109</v>
      </c>
      <c r="H13" t="s">
        <v>110</v>
      </c>
      <c r="J13" t="s">
        <v>111</v>
      </c>
    </row>
    <row r="14" spans="1:10">
      <c r="A14">
        <f>INDEX(源!B:B,29*ROW(源!B12)+7)</f>
        <v>0</v>
      </c>
      <c r="B14">
        <f>INDEX(源!B:B,29*ROW(源!B12)+5)</f>
        <v>0</v>
      </c>
      <c r="C14">
        <f>INDEX(源!D:D,29*ROW(源!D12)+7)</f>
        <v>0</v>
      </c>
      <c r="D14" t="e">
        <f>getpy(CONCATENATE(TEXT(LEFT(C14,2),"[DBNUM1]0"),VLOOKUP(MID(C14,3,FIND("D",C14)-4),常量!C:D,2,FALSE),VLOOKUP(RIGHT(C14,3),常量!E:F,2,FALSE)))</f>
        <v>#VALUE!</v>
      </c>
      <c r="E14" t="e">
        <f>IFERROR(VLOOKUP(IF(INDEX(源!B:B,29*ROW(源!B12)+1)="",RIGHT(源!A12,LEN(源!A12)-3),INDEX(源!B:B,29*ROW(源!B12)+1)),常量!G:G,1,FALSE),VLOOKUP(IF(INDEX(源!B:B,29*ROW(源!B12)+1)="",RIGHT(源!A12,LEN(源!A12)-3),INDEX(源!B:B,29*ROW(源!B12)+1))&amp;常量!$H$1,常量!G:G,1,FALSE))</f>
        <v>#VALUE!</v>
      </c>
      <c r="F14" t="s">
        <v>108</v>
      </c>
      <c r="G14" t="s">
        <v>109</v>
      </c>
      <c r="H14" t="s">
        <v>110</v>
      </c>
      <c r="J14" t="s">
        <v>111</v>
      </c>
    </row>
    <row r="15" s="7" customFormat="1" spans="1:12">
      <c r="A15">
        <f>INDEX(源!B:B,29*ROW(源!B13)+7)</f>
        <v>0</v>
      </c>
      <c r="B15">
        <f>INDEX(源!B:B,29*ROW(源!B13)+5)</f>
        <v>0</v>
      </c>
      <c r="C15">
        <f>INDEX(源!D:D,29*ROW(源!D13)+7)</f>
        <v>0</v>
      </c>
      <c r="D15" t="e">
        <f>getpy(CONCATENATE(TEXT(LEFT(C15,2),"[DBNUM1]0"),VLOOKUP(MID(C15,3,FIND("D",C15)-4),常量!C:D,2,FALSE),VLOOKUP(RIGHT(C15,3),常量!E:F,2,FALSE)))</f>
        <v>#VALUE!</v>
      </c>
      <c r="E15" t="e">
        <f>IFERROR(VLOOKUP(IF(INDEX(源!B:B,29*ROW(源!B13)+1)="",RIGHT(源!A13,LEN(源!A13)-3),INDEX(源!B:B,29*ROW(源!B13)+1)),常量!G:G,1,FALSE),VLOOKUP(IF(INDEX(源!B:B,29*ROW(源!B13)+1)="",RIGHT(源!A13,LEN(源!A13)-3),INDEX(源!B:B,29*ROW(源!B13)+1))&amp;常量!$H$1,常量!G:G,1,FALSE))</f>
        <v>#VALUE!</v>
      </c>
      <c r="F15" t="s">
        <v>108</v>
      </c>
      <c r="G15" t="s">
        <v>109</v>
      </c>
      <c r="H15" t="s">
        <v>110</v>
      </c>
      <c r="I15"/>
      <c r="J15" t="s">
        <v>111</v>
      </c>
      <c r="K15"/>
      <c r="L15"/>
    </row>
    <row r="16" spans="1:10">
      <c r="A16">
        <f>INDEX(源!B:B,29*ROW(源!B14)+7)</f>
        <v>0</v>
      </c>
      <c r="B16">
        <f>INDEX(源!B:B,29*ROW(源!B14)+5)</f>
        <v>0</v>
      </c>
      <c r="C16">
        <f>INDEX(源!D:D,29*ROW(源!D14)+7)</f>
        <v>0</v>
      </c>
      <c r="D16" t="e">
        <f>getpy(CONCATENATE(TEXT(LEFT(C16,2),"[DBNUM1]0"),VLOOKUP(MID(C16,3,FIND("D",C16)-4),常量!C:D,2,FALSE),VLOOKUP(RIGHT(C16,3),常量!E:F,2,FALSE)))</f>
        <v>#VALUE!</v>
      </c>
      <c r="E16" t="e">
        <f>IFERROR(VLOOKUP(IF(INDEX(源!B:B,29*ROW(源!B14)+1)="",RIGHT(源!A14,LEN(源!A14)-3),INDEX(源!B:B,29*ROW(源!B14)+1)),常量!G:G,1,FALSE),VLOOKUP(IF(INDEX(源!B:B,29*ROW(源!B14)+1)="",RIGHT(源!A14,LEN(源!A14)-3),INDEX(源!B:B,29*ROW(源!B14)+1))&amp;常量!$H$1,常量!G:G,1,FALSE))</f>
        <v>#VALUE!</v>
      </c>
      <c r="F16" t="s">
        <v>108</v>
      </c>
      <c r="G16" t="s">
        <v>109</v>
      </c>
      <c r="H16" t="s">
        <v>110</v>
      </c>
      <c r="J16" t="s">
        <v>111</v>
      </c>
    </row>
    <row r="17" spans="1:10">
      <c r="A17">
        <f>INDEX(源!B:B,29*ROW(源!B15)+7)</f>
        <v>0</v>
      </c>
      <c r="B17">
        <f>INDEX(源!B:B,29*ROW(源!B15)+5)</f>
        <v>0</v>
      </c>
      <c r="C17">
        <f>INDEX(源!D:D,29*ROW(源!D15)+7)</f>
        <v>0</v>
      </c>
      <c r="D17" t="e">
        <f>getpy(CONCATENATE(TEXT(LEFT(C17,2),"[DBNUM1]0"),VLOOKUP(MID(C17,3,FIND("D",C17)-4),常量!C:D,2,FALSE),VLOOKUP(RIGHT(C17,3),常量!E:F,2,FALSE)))</f>
        <v>#VALUE!</v>
      </c>
      <c r="E17" t="e">
        <f>IFERROR(VLOOKUP(IF(INDEX(源!B:B,29*ROW(源!B15)+1)="",RIGHT(源!A15,LEN(源!A15)-3),INDEX(源!B:B,29*ROW(源!B15)+1)),常量!G:G,1,FALSE),VLOOKUP(IF(INDEX(源!B:B,29*ROW(源!B15)+1)="",RIGHT(源!A15,LEN(源!A15)-3),INDEX(源!B:B,29*ROW(源!B15)+1))&amp;常量!$H$1,常量!G:G,1,FALSE))</f>
        <v>#VALUE!</v>
      </c>
      <c r="F17" t="s">
        <v>108</v>
      </c>
      <c r="G17" t="s">
        <v>109</v>
      </c>
      <c r="H17" t="s">
        <v>110</v>
      </c>
      <c r="J17" t="s">
        <v>111</v>
      </c>
    </row>
    <row r="18" spans="1:10">
      <c r="A18">
        <f>INDEX(源!B:B,29*ROW(源!B16)+7)</f>
        <v>0</v>
      </c>
      <c r="B18">
        <f>INDEX(源!B:B,29*ROW(源!B16)+5)</f>
        <v>0</v>
      </c>
      <c r="C18">
        <f>INDEX(源!D:D,29*ROW(源!D16)+7)</f>
        <v>0</v>
      </c>
      <c r="D18" t="e">
        <f>getpy(CONCATENATE(TEXT(LEFT(C18,2),"[DBNUM1]0"),VLOOKUP(MID(C18,3,FIND("D",C18)-4),常量!C:D,2,FALSE),VLOOKUP(RIGHT(C18,3),常量!E:F,2,FALSE)))</f>
        <v>#VALUE!</v>
      </c>
      <c r="E18" t="e">
        <f>IFERROR(VLOOKUP(IF(INDEX(源!B:B,29*ROW(源!B16)+1)="",RIGHT(源!A16,LEN(源!A16)-3),INDEX(源!B:B,29*ROW(源!B16)+1)),常量!G:G,1,FALSE),VLOOKUP(IF(INDEX(源!B:B,29*ROW(源!B16)+1)="",RIGHT(源!A16,LEN(源!A16)-3),INDEX(源!B:B,29*ROW(源!B16)+1))&amp;常量!$H$1,常量!G:G,1,FALSE))</f>
        <v>#VALUE!</v>
      </c>
      <c r="F18" t="s">
        <v>108</v>
      </c>
      <c r="G18" t="s">
        <v>109</v>
      </c>
      <c r="H18" t="s">
        <v>110</v>
      </c>
      <c r="J18" t="s">
        <v>111</v>
      </c>
    </row>
    <row r="19" spans="1:10">
      <c r="A19">
        <f>INDEX(源!B:B,29*ROW(源!B17)+7)</f>
        <v>0</v>
      </c>
      <c r="B19">
        <f>INDEX(源!B:B,29*ROW(源!B17)+5)</f>
        <v>0</v>
      </c>
      <c r="C19">
        <f>INDEX(源!D:D,29*ROW(源!D17)+7)</f>
        <v>0</v>
      </c>
      <c r="D19" t="e">
        <f>getpy(CONCATENATE(TEXT(LEFT(C19,2),"[DBNUM1]0"),VLOOKUP(MID(C19,3,FIND("D",C19)-4),常量!C:D,2,FALSE),VLOOKUP(RIGHT(C19,3),常量!E:F,2,FALSE)))</f>
        <v>#VALUE!</v>
      </c>
      <c r="E19" t="e">
        <f>IFERROR(VLOOKUP(IF(INDEX(源!B:B,29*ROW(源!B17)+1)="",RIGHT(源!A17,LEN(源!A17)-3),INDEX(源!B:B,29*ROW(源!B17)+1)),常量!G:G,1,FALSE),VLOOKUP(IF(INDEX(源!B:B,29*ROW(源!B17)+1)="",RIGHT(源!A17,LEN(源!A17)-3),INDEX(源!B:B,29*ROW(源!B17)+1))&amp;常量!$H$1,常量!G:G,1,FALSE))</f>
        <v>#VALUE!</v>
      </c>
      <c r="F19" t="s">
        <v>108</v>
      </c>
      <c r="G19" t="s">
        <v>109</v>
      </c>
      <c r="H19" t="s">
        <v>110</v>
      </c>
      <c r="J19" t="s">
        <v>111</v>
      </c>
    </row>
    <row r="20" spans="1:10">
      <c r="A20">
        <f>INDEX(源!B:B,29*ROW(源!B18)+7)</f>
        <v>0</v>
      </c>
      <c r="B20">
        <f>INDEX(源!B:B,29*ROW(源!B18)+5)</f>
        <v>0</v>
      </c>
      <c r="C20">
        <f>INDEX(源!D:D,29*ROW(源!D18)+7)</f>
        <v>0</v>
      </c>
      <c r="D20" t="e">
        <f>getpy(CONCATENATE(TEXT(LEFT(C20,2),"[DBNUM1]0"),VLOOKUP(MID(C20,3,FIND("D",C20)-4),常量!C:D,2,FALSE),VLOOKUP(RIGHT(C20,3),常量!E:F,2,FALSE)))</f>
        <v>#VALUE!</v>
      </c>
      <c r="E20" t="e">
        <f>IFERROR(VLOOKUP(IF(INDEX(源!B:B,29*ROW(源!B18)+1)="",RIGHT(源!A18,LEN(源!A18)-3),INDEX(源!B:B,29*ROW(源!B18)+1)),常量!G:G,1,FALSE),VLOOKUP(IF(INDEX(源!B:B,29*ROW(源!B18)+1)="",RIGHT(源!A18,LEN(源!A18)-3),INDEX(源!B:B,29*ROW(源!B18)+1))&amp;常量!$H$1,常量!G:G,1,FALSE))</f>
        <v>#VALUE!</v>
      </c>
      <c r="F20" t="s">
        <v>108</v>
      </c>
      <c r="G20" t="s">
        <v>109</v>
      </c>
      <c r="H20" t="s">
        <v>110</v>
      </c>
      <c r="J20" t="s">
        <v>111</v>
      </c>
    </row>
    <row r="21" spans="1:10">
      <c r="A21">
        <f>INDEX(源!B:B,29*ROW(源!B19)+7)</f>
        <v>0</v>
      </c>
      <c r="B21">
        <f>INDEX(源!B:B,29*ROW(源!B19)+5)</f>
        <v>0</v>
      </c>
      <c r="C21">
        <f>INDEX(源!D:D,29*ROW(源!D19)+7)</f>
        <v>0</v>
      </c>
      <c r="D21" t="e">
        <f>getpy(CONCATENATE(TEXT(LEFT(C21,2),"[DBNUM1]0"),VLOOKUP(MID(C21,3,FIND("D",C21)-4),常量!C:D,2,FALSE),VLOOKUP(RIGHT(C21,3),常量!E:F,2,FALSE)))</f>
        <v>#VALUE!</v>
      </c>
      <c r="E21" t="e">
        <f>IFERROR(VLOOKUP(IF(INDEX(源!B:B,29*ROW(源!B19)+1)="",RIGHT(源!A19,LEN(源!A19)-3),INDEX(源!B:B,29*ROW(源!B19)+1)),常量!G:G,1,FALSE),VLOOKUP(IF(INDEX(源!B:B,29*ROW(源!B19)+1)="",RIGHT(源!A19,LEN(源!A19)-3),INDEX(源!B:B,29*ROW(源!B19)+1))&amp;常量!$H$1,常量!G:G,1,FALSE))</f>
        <v>#VALUE!</v>
      </c>
      <c r="F21" t="s">
        <v>108</v>
      </c>
      <c r="G21" t="s">
        <v>109</v>
      </c>
      <c r="H21" t="s">
        <v>110</v>
      </c>
      <c r="J21" t="s">
        <v>111</v>
      </c>
    </row>
    <row r="22" spans="1:10">
      <c r="A22">
        <f>INDEX(源!B:B,29*ROW(源!B20)+7)</f>
        <v>0</v>
      </c>
      <c r="B22">
        <f>INDEX(源!B:B,29*ROW(源!B20)+5)</f>
        <v>0</v>
      </c>
      <c r="C22">
        <f>INDEX(源!D:D,29*ROW(源!D20)+7)</f>
        <v>0</v>
      </c>
      <c r="D22" t="e">
        <f>getpy(CONCATENATE(TEXT(LEFT(C22,2),"[DBNUM1]0"),VLOOKUP(MID(C22,3,FIND("D",C22)-4),常量!C:D,2,FALSE),VLOOKUP(RIGHT(C22,3),常量!E:F,2,FALSE)))</f>
        <v>#VALUE!</v>
      </c>
      <c r="E22" t="e">
        <f>IFERROR(VLOOKUP(IF(INDEX(源!B:B,29*ROW(源!B20)+1)="",RIGHT(源!A20,LEN(源!A20)-3),INDEX(源!B:B,29*ROW(源!B20)+1)),常量!G:G,1,FALSE),VLOOKUP(IF(INDEX(源!B:B,29*ROW(源!B20)+1)="",RIGHT(源!A20,LEN(源!A20)-3),INDEX(源!B:B,29*ROW(源!B20)+1))&amp;常量!$H$1,常量!G:G,1,FALSE))</f>
        <v>#VALUE!</v>
      </c>
      <c r="F22" t="s">
        <v>108</v>
      </c>
      <c r="G22" t="s">
        <v>109</v>
      </c>
      <c r="H22" t="s">
        <v>110</v>
      </c>
      <c r="J22" t="s">
        <v>111</v>
      </c>
    </row>
    <row r="23" spans="1:10">
      <c r="A23">
        <f>INDEX(源!B:B,29*ROW(源!B21)+7)</f>
        <v>0</v>
      </c>
      <c r="B23">
        <f>INDEX(源!B:B,29*ROW(源!B21)+5)</f>
        <v>0</v>
      </c>
      <c r="C23">
        <f>INDEX(源!D:D,29*ROW(源!D21)+7)</f>
        <v>0</v>
      </c>
      <c r="D23" t="e">
        <f>getpy(CONCATENATE(TEXT(LEFT(C23,2),"[DBNUM1]0"),VLOOKUP(MID(C23,3,FIND("D",C23)-4),常量!C:D,2,FALSE),VLOOKUP(RIGHT(C23,3),常量!E:F,2,FALSE)))</f>
        <v>#VALUE!</v>
      </c>
      <c r="E23" t="e">
        <f>IFERROR(VLOOKUP(IF(INDEX(源!B:B,29*ROW(源!B21)+1)="",RIGHT(源!A21,LEN(源!A21)-3),INDEX(源!B:B,29*ROW(源!B21)+1)),常量!G:G,1,FALSE),VLOOKUP(IF(INDEX(源!B:B,29*ROW(源!B21)+1)="",RIGHT(源!A21,LEN(源!A21)-3),INDEX(源!B:B,29*ROW(源!B21)+1))&amp;常量!$H$1,常量!G:G,1,FALSE))</f>
        <v>#VALUE!</v>
      </c>
      <c r="F23" t="s">
        <v>108</v>
      </c>
      <c r="G23" t="s">
        <v>109</v>
      </c>
      <c r="H23" t="s">
        <v>110</v>
      </c>
      <c r="J23" t="s">
        <v>111</v>
      </c>
    </row>
    <row r="24" spans="1:10">
      <c r="A24">
        <f>INDEX(源!B:B,29*ROW(源!B22)+7)</f>
        <v>0</v>
      </c>
      <c r="B24">
        <f>INDEX(源!B:B,29*ROW(源!B22)+5)</f>
        <v>0</v>
      </c>
      <c r="C24">
        <f>INDEX(源!D:D,29*ROW(源!D22)+7)</f>
        <v>0</v>
      </c>
      <c r="D24" t="e">
        <f>getpy(CONCATENATE(TEXT(LEFT(C24,2),"[DBNUM1]0"),VLOOKUP(MID(C24,3,FIND("D",C24)-4),常量!C:D,2,FALSE),VLOOKUP(RIGHT(C24,3),常量!E:F,2,FALSE)))</f>
        <v>#VALUE!</v>
      </c>
      <c r="E24" t="e">
        <f>IFERROR(VLOOKUP(IF(INDEX(源!B:B,29*ROW(源!B22)+1)="",RIGHT(源!A22,LEN(源!A22)-3),INDEX(源!B:B,29*ROW(源!B22)+1)),常量!G:G,1,FALSE),VLOOKUP(IF(INDEX(源!B:B,29*ROW(源!B22)+1)="",RIGHT(源!A22,LEN(源!A22)-3),INDEX(源!B:B,29*ROW(源!B22)+1))&amp;常量!$H$1,常量!G:G,1,FALSE))</f>
        <v>#VALUE!</v>
      </c>
      <c r="F24" t="s">
        <v>108</v>
      </c>
      <c r="G24" t="s">
        <v>109</v>
      </c>
      <c r="H24" t="s">
        <v>110</v>
      </c>
      <c r="J24" t="s">
        <v>111</v>
      </c>
    </row>
    <row r="25" spans="1:10">
      <c r="A25">
        <f>INDEX(源!B:B,29*ROW(源!B23)+7)</f>
        <v>0</v>
      </c>
      <c r="B25">
        <f>INDEX(源!B:B,29*ROW(源!B23)+5)</f>
        <v>0</v>
      </c>
      <c r="C25">
        <f>INDEX(源!D:D,29*ROW(源!D23)+7)</f>
        <v>0</v>
      </c>
      <c r="D25" t="e">
        <f>getpy(CONCATENATE(TEXT(LEFT(C25,2),"[DBNUM1]0"),VLOOKUP(MID(C25,3,FIND("D",C25)-4),常量!C:D,2,FALSE),VLOOKUP(RIGHT(C25,3),常量!E:F,2,FALSE)))</f>
        <v>#VALUE!</v>
      </c>
      <c r="E25" t="e">
        <f>IFERROR(VLOOKUP(IF(INDEX(源!B:B,29*ROW(源!B23)+1)="",RIGHT(源!A23,LEN(源!A23)-3),INDEX(源!B:B,29*ROW(源!B23)+1)),常量!G:G,1,FALSE),VLOOKUP(IF(INDEX(源!B:B,29*ROW(源!B23)+1)="",RIGHT(源!A23,LEN(源!A23)-3),INDEX(源!B:B,29*ROW(源!B23)+1))&amp;常量!$H$1,常量!G:G,1,FALSE))</f>
        <v>#VALUE!</v>
      </c>
      <c r="F25" t="s">
        <v>108</v>
      </c>
      <c r="G25" t="s">
        <v>109</v>
      </c>
      <c r="H25" t="s">
        <v>110</v>
      </c>
      <c r="J25" t="s">
        <v>111</v>
      </c>
    </row>
    <row r="26" spans="1:10">
      <c r="A26">
        <f>INDEX(源!B:B,29*ROW(源!B24)+7)</f>
        <v>0</v>
      </c>
      <c r="B26">
        <f>INDEX(源!B:B,29*ROW(源!B24)+5)</f>
        <v>0</v>
      </c>
      <c r="C26">
        <f>INDEX(源!D:D,29*ROW(源!D24)+7)</f>
        <v>0</v>
      </c>
      <c r="D26" t="e">
        <f>getpy(CONCATENATE(TEXT(LEFT(C26,2),"[DBNUM1]0"),VLOOKUP(MID(C26,3,FIND("D",C26)-4),常量!C:D,2,FALSE),VLOOKUP(RIGHT(C26,3),常量!E:F,2,FALSE)))</f>
        <v>#VALUE!</v>
      </c>
      <c r="E26" t="e">
        <f>IFERROR(VLOOKUP(IF(INDEX(源!B:B,29*ROW(源!B24)+1)="",RIGHT(源!A24,LEN(源!A24)-3),INDEX(源!B:B,29*ROW(源!B24)+1)),常量!G:G,1,FALSE),VLOOKUP(IF(INDEX(源!B:B,29*ROW(源!B24)+1)="",RIGHT(源!A24,LEN(源!A24)-3),INDEX(源!B:B,29*ROW(源!B24)+1))&amp;常量!$H$1,常量!G:G,1,FALSE))</f>
        <v>#VALUE!</v>
      </c>
      <c r="F26" t="s">
        <v>108</v>
      </c>
      <c r="G26" t="s">
        <v>109</v>
      </c>
      <c r="H26" t="s">
        <v>110</v>
      </c>
      <c r="J26" t="s">
        <v>111</v>
      </c>
    </row>
    <row r="27" spans="1:10">
      <c r="A27">
        <f>INDEX(源!B:B,29*ROW(源!B25)+7)</f>
        <v>0</v>
      </c>
      <c r="B27">
        <f>INDEX(源!B:B,29*ROW(源!B25)+5)</f>
        <v>0</v>
      </c>
      <c r="C27">
        <f>INDEX(源!D:D,29*ROW(源!D25)+7)</f>
        <v>0</v>
      </c>
      <c r="D27" t="e">
        <f>getpy(CONCATENATE(TEXT(LEFT(C27,2),"[DBNUM1]0"),VLOOKUP(MID(C27,3,FIND("D",C27)-4),常量!C:D,2,FALSE),VLOOKUP(RIGHT(C27,3),常量!E:F,2,FALSE)))</f>
        <v>#VALUE!</v>
      </c>
      <c r="E27" t="e">
        <f>IFERROR(VLOOKUP(IF(INDEX(源!B:B,29*ROW(源!B25)+1)="",RIGHT(源!A25,LEN(源!A25)-3),INDEX(源!B:B,29*ROW(源!B25)+1)),常量!G:G,1,FALSE),VLOOKUP(IF(INDEX(源!B:B,29*ROW(源!B25)+1)="",RIGHT(源!A25,LEN(源!A25)-3),INDEX(源!B:B,29*ROW(源!B25)+1))&amp;常量!$H$1,常量!G:G,1,FALSE))</f>
        <v>#VALUE!</v>
      </c>
      <c r="F27" t="s">
        <v>108</v>
      </c>
      <c r="G27" t="s">
        <v>109</v>
      </c>
      <c r="H27" t="s">
        <v>110</v>
      </c>
      <c r="J27" t="s">
        <v>111</v>
      </c>
    </row>
    <row r="28" spans="1:10">
      <c r="A28">
        <f>INDEX(源!B:B,29*ROW(源!B26)+7)</f>
        <v>0</v>
      </c>
      <c r="B28">
        <f>INDEX(源!B:B,29*ROW(源!B26)+5)</f>
        <v>0</v>
      </c>
      <c r="C28">
        <f>INDEX(源!D:D,29*ROW(源!D26)+7)</f>
        <v>0</v>
      </c>
      <c r="D28" t="e">
        <f>getpy(CONCATENATE(TEXT(LEFT(C28,2),"[DBNUM1]0"),VLOOKUP(MID(C28,3,FIND("D",C28)-4),常量!C:D,2,FALSE),VLOOKUP(RIGHT(C28,3),常量!E:F,2,FALSE)))</f>
        <v>#VALUE!</v>
      </c>
      <c r="E28" t="e">
        <f>IFERROR(VLOOKUP(IF(INDEX(源!B:B,29*ROW(源!B26)+1)="",RIGHT(源!A26,LEN(源!A26)-3),INDEX(源!B:B,29*ROW(源!B26)+1)),常量!G:G,1,FALSE),VLOOKUP(IF(INDEX(源!B:B,29*ROW(源!B26)+1)="",RIGHT(源!A26,LEN(源!A26)-3),INDEX(源!B:B,29*ROW(源!B26)+1))&amp;常量!$H$1,常量!G:G,1,FALSE))</f>
        <v>#VALUE!</v>
      </c>
      <c r="F28" t="s">
        <v>108</v>
      </c>
      <c r="G28" t="s">
        <v>109</v>
      </c>
      <c r="H28" t="s">
        <v>110</v>
      </c>
      <c r="J28" t="s">
        <v>111</v>
      </c>
    </row>
    <row r="29" spans="1:10">
      <c r="A29">
        <f>INDEX(源!B:B,29*ROW(源!B27)+7)</f>
        <v>0</v>
      </c>
      <c r="B29">
        <f>INDEX(源!B:B,29*ROW(源!B27)+5)</f>
        <v>0</v>
      </c>
      <c r="C29">
        <f>INDEX(源!D:D,29*ROW(源!D27)+7)</f>
        <v>0</v>
      </c>
      <c r="D29" t="e">
        <f>getpy(CONCATENATE(TEXT(LEFT(C29,2),"[DBNUM1]0"),VLOOKUP(MID(C29,3,FIND("D",C29)-4),常量!C:D,2,FALSE),VLOOKUP(RIGHT(C29,3),常量!E:F,2,FALSE)))</f>
        <v>#VALUE!</v>
      </c>
      <c r="E29" t="e">
        <f>IFERROR(VLOOKUP(IF(INDEX(源!B:B,29*ROW(源!B27)+1)="",RIGHT(源!A27,LEN(源!A27)-3),INDEX(源!B:B,29*ROW(源!B27)+1)),常量!G:G,1,FALSE),VLOOKUP(IF(INDEX(源!B:B,29*ROW(源!B27)+1)="",RIGHT(源!A27,LEN(源!A27)-3),INDEX(源!B:B,29*ROW(源!B27)+1))&amp;常量!$H$1,常量!G:G,1,FALSE))</f>
        <v>#VALUE!</v>
      </c>
      <c r="F29" t="s">
        <v>108</v>
      </c>
      <c r="G29" t="s">
        <v>109</v>
      </c>
      <c r="H29" t="s">
        <v>110</v>
      </c>
      <c r="J29" t="s">
        <v>111</v>
      </c>
    </row>
    <row r="30" spans="1:10">
      <c r="A30">
        <f>INDEX(源!B:B,29*ROW(源!B28)+7)</f>
        <v>0</v>
      </c>
      <c r="B30">
        <f>INDEX(源!B:B,29*ROW(源!B28)+5)</f>
        <v>0</v>
      </c>
      <c r="C30">
        <f>INDEX(源!D:D,29*ROW(源!D28)+7)</f>
        <v>0</v>
      </c>
      <c r="D30" t="e">
        <f>getpy(CONCATENATE(TEXT(LEFT(C30,2),"[DBNUM1]0"),VLOOKUP(MID(C30,3,FIND("D",C30)-4),常量!C:D,2,FALSE),VLOOKUP(RIGHT(C30,3),常量!E:F,2,FALSE)))</f>
        <v>#VALUE!</v>
      </c>
      <c r="E30" t="e">
        <f>IFERROR(VLOOKUP(IF(INDEX(源!B:B,29*ROW(源!B28)+1)="",RIGHT(源!A28,LEN(源!A28)-3),INDEX(源!B:B,29*ROW(源!B28)+1)),常量!G:G,1,FALSE),VLOOKUP(IF(INDEX(源!B:B,29*ROW(源!B28)+1)="",RIGHT(源!A28,LEN(源!A28)-3),INDEX(源!B:B,29*ROW(源!B28)+1))&amp;常量!$H$1,常量!G:G,1,FALSE))</f>
        <v>#VALUE!</v>
      </c>
      <c r="F30" t="s">
        <v>108</v>
      </c>
      <c r="G30" t="s">
        <v>109</v>
      </c>
      <c r="H30" t="s">
        <v>110</v>
      </c>
      <c r="J30" t="s">
        <v>111</v>
      </c>
    </row>
    <row r="31" spans="1:10">
      <c r="A31">
        <f>INDEX(源!B:B,29*ROW(源!B29)+7)</f>
        <v>0</v>
      </c>
      <c r="B31">
        <f>INDEX(源!B:B,29*ROW(源!B29)+5)</f>
        <v>0</v>
      </c>
      <c r="C31">
        <f>INDEX(源!D:D,29*ROW(源!D29)+7)</f>
        <v>0</v>
      </c>
      <c r="D31" t="e">
        <f>getpy(CONCATENATE(TEXT(LEFT(C31,2),"[DBNUM1]0"),VLOOKUP(MID(C31,3,FIND("D",C31)-4),常量!C:D,2,FALSE),VLOOKUP(RIGHT(C31,3),常量!E:F,2,FALSE)))</f>
        <v>#VALUE!</v>
      </c>
      <c r="E31" t="e">
        <f>IFERROR(VLOOKUP(IF(INDEX(源!B:B,29*ROW(源!B29)+1)="",RIGHT(源!A29,LEN(源!A29)-3),INDEX(源!B:B,29*ROW(源!B29)+1)),常量!G:G,1,FALSE),VLOOKUP(IF(INDEX(源!B:B,29*ROW(源!B29)+1)="",RIGHT(源!A29,LEN(源!A29)-3),INDEX(源!B:B,29*ROW(源!B29)+1))&amp;常量!$H$1,常量!G:G,1,FALSE))</f>
        <v>#VALUE!</v>
      </c>
      <c r="F31" t="s">
        <v>108</v>
      </c>
      <c r="G31" t="s">
        <v>109</v>
      </c>
      <c r="H31" t="s">
        <v>110</v>
      </c>
      <c r="J31" t="s">
        <v>111</v>
      </c>
    </row>
    <row r="32" spans="1:10">
      <c r="A32">
        <f>INDEX(源!B:B,29*ROW(源!B30)+7)</f>
        <v>0</v>
      </c>
      <c r="B32">
        <f>INDEX(源!B:B,29*ROW(源!B30)+5)</f>
        <v>0</v>
      </c>
      <c r="C32">
        <f>INDEX(源!D:D,29*ROW(源!D30)+7)</f>
        <v>0</v>
      </c>
      <c r="D32" t="e">
        <f>getpy(CONCATENATE(TEXT(LEFT(C32,2),"[DBNUM1]0"),VLOOKUP(MID(C32,3,FIND("D",C32)-4),常量!C:D,2,FALSE),VLOOKUP(RIGHT(C32,3),常量!E:F,2,FALSE)))</f>
        <v>#VALUE!</v>
      </c>
      <c r="E32" t="e">
        <f>IFERROR(VLOOKUP(IF(INDEX(源!B:B,29*ROW(源!B30)+1)="",RIGHT(源!A30,LEN(源!A30)-3),INDEX(源!B:B,29*ROW(源!B30)+1)),常量!G:G,1,FALSE),VLOOKUP(IF(INDEX(源!B:B,29*ROW(源!B30)+1)="",RIGHT(源!A30,LEN(源!A30)-3),INDEX(源!B:B,29*ROW(源!B30)+1))&amp;常量!$H$1,常量!G:G,1,FALSE))</f>
        <v>#VALUE!</v>
      </c>
      <c r="F32" t="s">
        <v>108</v>
      </c>
      <c r="G32" t="s">
        <v>109</v>
      </c>
      <c r="H32" t="s">
        <v>110</v>
      </c>
      <c r="J32" t="s">
        <v>111</v>
      </c>
    </row>
    <row r="33" spans="1:10">
      <c r="A33">
        <f>INDEX(源!B:B,29*ROW(源!B31)+7)</f>
        <v>0</v>
      </c>
      <c r="B33">
        <f>INDEX(源!B:B,29*ROW(源!B31)+5)</f>
        <v>0</v>
      </c>
      <c r="C33">
        <f>INDEX(源!D:D,29*ROW(源!D31)+7)</f>
        <v>0</v>
      </c>
      <c r="D33" t="e">
        <f>getpy(CONCATENATE(TEXT(LEFT(C33,2),"[DBNUM1]0"),VLOOKUP(MID(C33,3,FIND("D",C33)-4),常量!C:D,2,FALSE),VLOOKUP(RIGHT(C33,3),常量!E:F,2,FALSE)))</f>
        <v>#VALUE!</v>
      </c>
      <c r="E33" t="e">
        <f>IFERROR(VLOOKUP(IF(INDEX(源!B:B,29*ROW(源!B31)+1)="",RIGHT(源!A31,LEN(源!A31)-3),INDEX(源!B:B,29*ROW(源!B31)+1)),常量!G:G,1,FALSE),VLOOKUP(IF(INDEX(源!B:B,29*ROW(源!B31)+1)="",RIGHT(源!A31,LEN(源!A31)-3),INDEX(源!B:B,29*ROW(源!B31)+1))&amp;常量!$H$1,常量!G:G,1,FALSE))</f>
        <v>#VALUE!</v>
      </c>
      <c r="F33" t="s">
        <v>108</v>
      </c>
      <c r="G33" t="s">
        <v>109</v>
      </c>
      <c r="H33" t="s">
        <v>110</v>
      </c>
      <c r="J33" t="s">
        <v>111</v>
      </c>
    </row>
    <row r="34" spans="1:10">
      <c r="A34">
        <f>INDEX(源!B:B,29*ROW(源!B32)+7)</f>
        <v>0</v>
      </c>
      <c r="B34">
        <f>INDEX(源!B:B,29*ROW(源!B32)+5)</f>
        <v>0</v>
      </c>
      <c r="C34">
        <f>INDEX(源!D:D,29*ROW(源!D32)+7)</f>
        <v>0</v>
      </c>
      <c r="D34" t="e">
        <f>getpy(CONCATENATE(TEXT(LEFT(C34,2),"[DBNUM1]0"),VLOOKUP(MID(C34,3,FIND("D",C34)-4),常量!C:D,2,FALSE),VLOOKUP(RIGHT(C34,3),常量!E:F,2,FALSE)))</f>
        <v>#VALUE!</v>
      </c>
      <c r="E34" t="e">
        <f>IFERROR(VLOOKUP(IF(INDEX(源!B:B,29*ROW(源!B32)+1)="",RIGHT(源!A32,LEN(源!A32)-3),INDEX(源!B:B,29*ROW(源!B32)+1)),常量!G:G,1,FALSE),VLOOKUP(IF(INDEX(源!B:B,29*ROW(源!B32)+1)="",RIGHT(源!A32,LEN(源!A32)-3),INDEX(源!B:B,29*ROW(源!B32)+1))&amp;常量!$H$1,常量!G:G,1,FALSE))</f>
        <v>#VALUE!</v>
      </c>
      <c r="F34" t="s">
        <v>108</v>
      </c>
      <c r="G34" t="s">
        <v>109</v>
      </c>
      <c r="H34" t="s">
        <v>110</v>
      </c>
      <c r="J34" t="s">
        <v>111</v>
      </c>
    </row>
    <row r="35" spans="1:10">
      <c r="A35">
        <f>INDEX(源!B:B,29*ROW(源!B33)+7)</f>
        <v>0</v>
      </c>
      <c r="B35">
        <f>INDEX(源!B:B,29*ROW(源!B33)+5)</f>
        <v>0</v>
      </c>
      <c r="C35">
        <f>INDEX(源!D:D,29*ROW(源!D33)+7)</f>
        <v>0</v>
      </c>
      <c r="D35" t="e">
        <f>getpy(CONCATENATE(TEXT(LEFT(C35,2),"[DBNUM1]0"),VLOOKUP(MID(C35,3,FIND("D",C35)-4),常量!C:D,2,FALSE),VLOOKUP(RIGHT(C35,3),常量!E:F,2,FALSE)))</f>
        <v>#VALUE!</v>
      </c>
      <c r="E35" t="e">
        <f>IFERROR(VLOOKUP(IF(INDEX(源!B:B,29*ROW(源!B33)+1)="",RIGHT(源!A33,LEN(源!A33)-3),INDEX(源!B:B,29*ROW(源!B33)+1)),常量!G:G,1,FALSE),VLOOKUP(IF(INDEX(源!B:B,29*ROW(源!B33)+1)="",RIGHT(源!A33,LEN(源!A33)-3),INDEX(源!B:B,29*ROW(源!B33)+1))&amp;常量!$H$1,常量!G:G,1,FALSE))</f>
        <v>#VALUE!</v>
      </c>
      <c r="F35" t="s">
        <v>108</v>
      </c>
      <c r="G35" t="s">
        <v>109</v>
      </c>
      <c r="H35" t="s">
        <v>110</v>
      </c>
      <c r="J35" t="s">
        <v>111</v>
      </c>
    </row>
    <row r="36" spans="1:10">
      <c r="A36">
        <f>INDEX(源!B:B,29*ROW(源!B34)+7)</f>
        <v>0</v>
      </c>
      <c r="B36">
        <f>INDEX(源!B:B,29*ROW(源!B34)+5)</f>
        <v>0</v>
      </c>
      <c r="C36">
        <f>INDEX(源!D:D,29*ROW(源!D34)+7)</f>
        <v>0</v>
      </c>
      <c r="D36" t="e">
        <f>getpy(CONCATENATE(TEXT(LEFT(C36,2),"[DBNUM1]0"),VLOOKUP(MID(C36,3,FIND("D",C36)-4),常量!C:D,2,FALSE),VLOOKUP(RIGHT(C36,3),常量!E:F,2,FALSE)))</f>
        <v>#VALUE!</v>
      </c>
      <c r="E36" t="e">
        <f>IFERROR(VLOOKUP(IF(INDEX(源!B:B,29*ROW(源!B34)+1)="",RIGHT(源!A34,LEN(源!A34)-3),INDEX(源!B:B,29*ROW(源!B34)+1)),常量!G:G,1,FALSE),VLOOKUP(IF(INDEX(源!B:B,29*ROW(源!B34)+1)="",RIGHT(源!A34,LEN(源!A34)-3),INDEX(源!B:B,29*ROW(源!B34)+1))&amp;常量!$H$1,常量!G:G,1,FALSE))</f>
        <v>#VALUE!</v>
      </c>
      <c r="F36" t="s">
        <v>108</v>
      </c>
      <c r="G36" t="s">
        <v>109</v>
      </c>
      <c r="H36" t="s">
        <v>110</v>
      </c>
      <c r="J36" t="s">
        <v>111</v>
      </c>
    </row>
    <row r="37" spans="1:10">
      <c r="A37">
        <f>INDEX(源!B:B,29*ROW(源!B35)+7)</f>
        <v>0</v>
      </c>
      <c r="B37">
        <f>INDEX(源!B:B,29*ROW(源!B35)+5)</f>
        <v>0</v>
      </c>
      <c r="C37">
        <f>INDEX(源!D:D,29*ROW(源!D35)+7)</f>
        <v>0</v>
      </c>
      <c r="D37" t="e">
        <f>getpy(CONCATENATE(TEXT(LEFT(C37,2),"[DBNUM1]0"),VLOOKUP(MID(C37,3,FIND("D",C37)-4),常量!C:D,2,FALSE),VLOOKUP(RIGHT(C37,3),常量!E:F,2,FALSE)))</f>
        <v>#VALUE!</v>
      </c>
      <c r="E37" t="e">
        <f>IFERROR(VLOOKUP(IF(INDEX(源!B:B,29*ROW(源!B35)+1)="",RIGHT(源!A35,LEN(源!A35)-3),INDEX(源!B:B,29*ROW(源!B35)+1)),常量!G:G,1,FALSE),VLOOKUP(IF(INDEX(源!B:B,29*ROW(源!B35)+1)="",RIGHT(源!A35,LEN(源!A35)-3),INDEX(源!B:B,29*ROW(源!B35)+1))&amp;常量!$H$1,常量!G:G,1,FALSE))</f>
        <v>#VALUE!</v>
      </c>
      <c r="F37" t="s">
        <v>108</v>
      </c>
      <c r="G37" t="s">
        <v>109</v>
      </c>
      <c r="H37" t="s">
        <v>110</v>
      </c>
      <c r="J37" t="s">
        <v>111</v>
      </c>
    </row>
    <row r="38" spans="1:10">
      <c r="A38">
        <f>INDEX(源!B:B,29*ROW(源!B36)+7)</f>
        <v>0</v>
      </c>
      <c r="B38">
        <f>INDEX(源!B:B,29*ROW(源!B36)+5)</f>
        <v>0</v>
      </c>
      <c r="C38">
        <f>INDEX(源!D:D,29*ROW(源!C36)+7)</f>
        <v>0</v>
      </c>
      <c r="D38" t="e">
        <f>getpy(CONCATENATE(TEXT(LEFT(C38,2),"[DBNUM1]0"),VLOOKUP(MID(C38,3,FIND("D",C38)-4),常量!C:D,2,FALSE),VLOOKUP(RIGHT(C38,3),常量!E:F,2,FALSE)))</f>
        <v>#VALUE!</v>
      </c>
      <c r="E38" t="e">
        <f>IFERROR(VLOOKUP(IF(INDEX(源!B:B,29*ROW(源!B36)+1)="",RIGHT(源!A36,LEN(源!A36)-3),INDEX(源!B:B,29*ROW(源!B36)+1)),常量!G:G,1,FALSE),VLOOKUP(IF(INDEX(源!B:B,29*ROW(源!B36)+1)="",RIGHT(源!A36,LEN(源!A36)-3),INDEX(源!B:B,29*ROW(源!B36)+1))&amp;常量!$H$1,常量!G:G,1,FALSE))</f>
        <v>#VALUE!</v>
      </c>
      <c r="F38" t="s">
        <v>108</v>
      </c>
      <c r="G38" t="s">
        <v>109</v>
      </c>
      <c r="H38" t="s">
        <v>110</v>
      </c>
      <c r="J38" t="s">
        <v>111</v>
      </c>
    </row>
    <row r="39" spans="1:10">
      <c r="A39">
        <f>INDEX(源!B:B,29*ROW(源!B37)+7)</f>
        <v>0</v>
      </c>
      <c r="B39">
        <f>INDEX(源!B:B,29*ROW(源!B37)+5)</f>
        <v>0</v>
      </c>
      <c r="C39">
        <f>INDEX(源!D:D,29*ROW(源!C37)+7)</f>
        <v>0</v>
      </c>
      <c r="D39" t="e">
        <f>getpy(CONCATENATE(TEXT(LEFT(C39,2),"[DBNUM1]0"),VLOOKUP(MID(C39,3,FIND("D",C39)-4),常量!C:D,2,FALSE),VLOOKUP(RIGHT(C39,3),常量!E:F,2,FALSE)))</f>
        <v>#VALUE!</v>
      </c>
      <c r="E39" t="e">
        <f>IFERROR(VLOOKUP(IF(INDEX(源!B:B,29*ROW(源!B37)+1)="",RIGHT(源!A37,LEN(源!A37)-3),INDEX(源!B:B,29*ROW(源!B37)+1)),常量!G:G,1,FALSE),VLOOKUP(IF(INDEX(源!B:B,29*ROW(源!B37)+1)="",RIGHT(源!A37,LEN(源!A37)-3),INDEX(源!B:B,29*ROW(源!B37)+1))&amp;常量!$H$1,常量!G:G,1,FALSE))</f>
        <v>#VALUE!</v>
      </c>
      <c r="F39" t="s">
        <v>108</v>
      </c>
      <c r="G39" t="s">
        <v>109</v>
      </c>
      <c r="H39" t="s">
        <v>110</v>
      </c>
      <c r="J39" t="s">
        <v>111</v>
      </c>
    </row>
    <row r="40" spans="1:10">
      <c r="A40">
        <f>INDEX(源!B:B,29*ROW(源!B38)+7)</f>
        <v>0</v>
      </c>
      <c r="B40">
        <f>INDEX(源!B:B,29*ROW(源!B38)+5)</f>
        <v>0</v>
      </c>
      <c r="C40">
        <f>INDEX(源!D:D,29*ROW(源!C38)+7)</f>
        <v>0</v>
      </c>
      <c r="D40" t="e">
        <f>getpy(CONCATENATE(TEXT(LEFT(C40,2),"[DBNUM1]0"),VLOOKUP(MID(C40,3,FIND("D",C40)-4),常量!C:D,2,FALSE),VLOOKUP(RIGHT(C40,3),常量!E:F,2,FALSE)))</f>
        <v>#VALUE!</v>
      </c>
      <c r="E40" t="e">
        <f>IFERROR(VLOOKUP(IF(INDEX(源!B:B,29*ROW(源!B38)+1)="",RIGHT(源!A38,LEN(源!A38)-3),INDEX(源!B:B,29*ROW(源!B38)+1)),常量!G:G,1,FALSE),VLOOKUP(IF(INDEX(源!B:B,29*ROW(源!B38)+1)="",RIGHT(源!A38,LEN(源!A38)-3),INDEX(源!B:B,29*ROW(源!B38)+1))&amp;常量!$H$1,常量!G:G,1,FALSE))</f>
        <v>#VALUE!</v>
      </c>
      <c r="F40" t="s">
        <v>108</v>
      </c>
      <c r="G40" t="s">
        <v>109</v>
      </c>
      <c r="H40" t="s">
        <v>110</v>
      </c>
      <c r="J40" t="s">
        <v>111</v>
      </c>
    </row>
    <row r="41" spans="1:10">
      <c r="A41">
        <f>INDEX(源!B:B,29*ROW(源!B39)+7)</f>
        <v>0</v>
      </c>
      <c r="B41">
        <f>INDEX(源!B:B,29*ROW(源!B39)+5)</f>
        <v>0</v>
      </c>
      <c r="C41">
        <f>INDEX(源!D:D,29*ROW(源!C39)+7)</f>
        <v>0</v>
      </c>
      <c r="D41" t="e">
        <f>getpy(CONCATENATE(TEXT(LEFT(C41,2),"[DBNUM1]0"),VLOOKUP(MID(C41,3,FIND("D",C41)-4),常量!C:D,2,FALSE),VLOOKUP(RIGHT(C41,3),常量!E:F,2,FALSE)))</f>
        <v>#VALUE!</v>
      </c>
      <c r="E41" t="e">
        <f>IFERROR(VLOOKUP(IF(INDEX(源!B:B,29*ROW(源!B39)+1)="",RIGHT(源!A39,LEN(源!A39)-3),INDEX(源!B:B,29*ROW(源!B39)+1)),常量!G:G,1,FALSE),VLOOKUP(IF(INDEX(源!B:B,29*ROW(源!B39)+1)="",RIGHT(源!A39,LEN(源!A39)-3),INDEX(源!B:B,29*ROW(源!B39)+1))&amp;常量!$H$1,常量!G:G,1,FALSE))</f>
        <v>#VALUE!</v>
      </c>
      <c r="F41" t="s">
        <v>108</v>
      </c>
      <c r="G41" t="s">
        <v>109</v>
      </c>
      <c r="H41" t="s">
        <v>110</v>
      </c>
      <c r="J41" t="s">
        <v>111</v>
      </c>
    </row>
    <row r="42" spans="1:10">
      <c r="A42">
        <f>INDEX(源!B:B,29*ROW(源!B40)+7)</f>
        <v>0</v>
      </c>
      <c r="B42">
        <f>INDEX(源!B:B,29*ROW(源!B40)+5)</f>
        <v>0</v>
      </c>
      <c r="C42">
        <f>INDEX(源!D:D,29*ROW(源!C40)+7)</f>
        <v>0</v>
      </c>
      <c r="D42" t="e">
        <f>getpy(CONCATENATE(TEXT(LEFT(C42,2),"[DBNUM1]0"),VLOOKUP(MID(C42,3,FIND("D",C42)-4),常量!C:D,2,FALSE),VLOOKUP(RIGHT(C42,3),常量!E:F,2,FALSE)))</f>
        <v>#VALUE!</v>
      </c>
      <c r="E42" t="e">
        <f>IFERROR(VLOOKUP(IF(INDEX(源!B:B,29*ROW(源!B40)+1)="",RIGHT(源!A40,LEN(源!A40)-3),INDEX(源!B:B,29*ROW(源!B40)+1)),常量!G:G,1,FALSE),VLOOKUP(IF(INDEX(源!B:B,29*ROW(源!B40)+1)="",RIGHT(源!A40,LEN(源!A40)-3),INDEX(源!B:B,29*ROW(源!B40)+1))&amp;常量!$H$1,常量!G:G,1,FALSE))</f>
        <v>#VALUE!</v>
      </c>
      <c r="F42" t="s">
        <v>108</v>
      </c>
      <c r="G42" t="s">
        <v>109</v>
      </c>
      <c r="H42" t="s">
        <v>110</v>
      </c>
      <c r="J42" t="s">
        <v>111</v>
      </c>
    </row>
    <row r="43" spans="1:10">
      <c r="A43">
        <f>INDEX(源!B:B,29*ROW(源!B41)+7)</f>
        <v>0</v>
      </c>
      <c r="B43">
        <f>INDEX(源!B:B,29*ROW(源!B41)+5)</f>
        <v>0</v>
      </c>
      <c r="C43">
        <f>INDEX(源!D:D,29*ROW(源!C41)+7)</f>
        <v>0</v>
      </c>
      <c r="D43" t="e">
        <f>getpy(CONCATENATE(TEXT(LEFT(C43,2),"[DBNUM1]0"),VLOOKUP(MID(C43,3,FIND("D",C43)-4),常量!C:D,2,FALSE),VLOOKUP(RIGHT(C43,3),常量!E:F,2,FALSE)))</f>
        <v>#VALUE!</v>
      </c>
      <c r="E43" t="e">
        <f>IFERROR(VLOOKUP(IF(INDEX(源!B:B,29*ROW(源!B41)+1)="",RIGHT(源!A41,LEN(源!A41)-3),INDEX(源!B:B,29*ROW(源!B41)+1)),常量!G:G,1,FALSE),VLOOKUP(IF(INDEX(源!B:B,29*ROW(源!B41)+1)="",RIGHT(源!A41,LEN(源!A41)-3),INDEX(源!B:B,29*ROW(源!B41)+1))&amp;常量!$H$1,常量!G:G,1,FALSE))</f>
        <v>#VALUE!</v>
      </c>
      <c r="F43" t="s">
        <v>108</v>
      </c>
      <c r="G43" t="s">
        <v>109</v>
      </c>
      <c r="H43" t="s">
        <v>110</v>
      </c>
      <c r="J43" t="s">
        <v>111</v>
      </c>
    </row>
    <row r="44" spans="1:10">
      <c r="A44">
        <f>INDEX(源!B:B,29*ROW(源!B42)+7)</f>
        <v>0</v>
      </c>
      <c r="B44">
        <f>INDEX(源!B:B,29*ROW(源!B42)+5)</f>
        <v>0</v>
      </c>
      <c r="C44">
        <f>INDEX(源!D:D,29*ROW(源!C42)+7)</f>
        <v>0</v>
      </c>
      <c r="D44" t="e">
        <f>getpy(CONCATENATE(TEXT(LEFT(C44,2),"[DBNUM1]0"),VLOOKUP(MID(C44,3,FIND("D",C44)-4),常量!C:D,2,FALSE),VLOOKUP(RIGHT(C44,3),常量!E:F,2,FALSE)))</f>
        <v>#VALUE!</v>
      </c>
      <c r="E44" t="e">
        <f>IFERROR(VLOOKUP(IF(INDEX(源!B:B,29*ROW(源!B42)+1)="",RIGHT(源!A42,LEN(源!A42)-3),INDEX(源!B:B,29*ROW(源!B42)+1)),常量!G:G,1,FALSE),VLOOKUP(IF(INDEX(源!B:B,29*ROW(源!B42)+1)="",RIGHT(源!A42,LEN(源!A42)-3),INDEX(源!B:B,29*ROW(源!B42)+1))&amp;常量!$H$1,常量!G:G,1,FALSE))</f>
        <v>#VALUE!</v>
      </c>
      <c r="F44" t="s">
        <v>108</v>
      </c>
      <c r="G44" t="s">
        <v>109</v>
      </c>
      <c r="H44" t="s">
        <v>110</v>
      </c>
      <c r="J44" t="s">
        <v>111</v>
      </c>
    </row>
    <row r="45" spans="1:10">
      <c r="A45">
        <f>INDEX(源!B:B,29*ROW(源!B43)+7)</f>
        <v>0</v>
      </c>
      <c r="B45">
        <f>INDEX(源!B:B,29*ROW(源!B43)+5)</f>
        <v>0</v>
      </c>
      <c r="C45">
        <f>INDEX(源!D:D,29*ROW(源!C43)+7)</f>
        <v>0</v>
      </c>
      <c r="D45" t="e">
        <f>getpy(CONCATENATE(TEXT(LEFT(C45,2),"[DBNUM1]0"),VLOOKUP(MID(C45,3,FIND("D",C45)-4),常量!C:D,2,FALSE),VLOOKUP(RIGHT(C45,3),常量!E:F,2,FALSE)))</f>
        <v>#VALUE!</v>
      </c>
      <c r="E45" t="e">
        <f>IFERROR(VLOOKUP(IF(INDEX(源!B:B,29*ROW(源!B43)+1)="",RIGHT(源!A43,LEN(源!A43)-3),INDEX(源!B:B,29*ROW(源!B43)+1)),常量!G:G,1,FALSE),VLOOKUP(IF(INDEX(源!B:B,29*ROW(源!B43)+1)="",RIGHT(源!A43,LEN(源!A43)-3),INDEX(源!B:B,29*ROW(源!B43)+1))&amp;常量!$H$1,常量!G:G,1,FALSE))</f>
        <v>#VALUE!</v>
      </c>
      <c r="F45" t="s">
        <v>108</v>
      </c>
      <c r="G45" t="s">
        <v>109</v>
      </c>
      <c r="H45" t="s">
        <v>110</v>
      </c>
      <c r="J45" t="s">
        <v>111</v>
      </c>
    </row>
    <row r="46" spans="1:10">
      <c r="A46">
        <f>INDEX(源!B:B,29*ROW(源!B44)+7)</f>
        <v>0</v>
      </c>
      <c r="B46">
        <f>INDEX(源!B:B,29*ROW(源!B44)+5)</f>
        <v>0</v>
      </c>
      <c r="C46">
        <f>INDEX(源!D:D,29*ROW(源!C44)+7)</f>
        <v>0</v>
      </c>
      <c r="D46" t="e">
        <f>getpy(CONCATENATE(TEXT(LEFT(C46,2),"[DBNUM1]0"),VLOOKUP(MID(C46,3,FIND("D",C46)-4),常量!C:D,2,FALSE),VLOOKUP(RIGHT(C46,3),常量!E:F,2,FALSE)))</f>
        <v>#VALUE!</v>
      </c>
      <c r="E46" t="e">
        <f>IFERROR(VLOOKUP(IF(INDEX(源!B:B,29*ROW(源!B44)+1)="",RIGHT(源!A44,LEN(源!A44)-3),INDEX(源!B:B,29*ROW(源!B44)+1)),常量!G:G,1,FALSE),VLOOKUP(IF(INDEX(源!B:B,29*ROW(源!B44)+1)="",RIGHT(源!A44,LEN(源!A44)-3),INDEX(源!B:B,29*ROW(源!B44)+1))&amp;常量!$H$1,常量!G:G,1,FALSE))</f>
        <v>#VALUE!</v>
      </c>
      <c r="F46" t="s">
        <v>108</v>
      </c>
      <c r="G46" t="s">
        <v>109</v>
      </c>
      <c r="H46" t="s">
        <v>110</v>
      </c>
      <c r="J46" t="s">
        <v>111</v>
      </c>
    </row>
    <row r="47" s="8" customFormat="1" spans="1:10">
      <c r="A47" s="8">
        <f>INDEX(源!B:B,29*ROW(源!B45)+7)</f>
        <v>0</v>
      </c>
      <c r="B47" s="8">
        <f>INDEX(源!B:B,29*ROW(源!B45)+5)</f>
        <v>0</v>
      </c>
      <c r="C47" s="8">
        <f>INDEX(源!D:D,29*ROW(源!C45)+7)</f>
        <v>0</v>
      </c>
      <c r="D47" s="8" t="e">
        <f>getpy(CONCATENATE(TEXT(LEFT(C47,2),"[DBNUM1]0"),VLOOKUP(MID(C47,3,FIND("D",C47)-4),常量!C:D,2,FALSE),VLOOKUP(RIGHT(C47,3),常量!E:F,2,FALSE)))</f>
        <v>#VALUE!</v>
      </c>
      <c r="E47" s="8" t="e">
        <f>IFERROR(VLOOKUP(IF(INDEX(源!B:B,29*ROW(源!B45)+1)="",RIGHT(源!A45,LEN(源!A45)-3),INDEX(源!B:B,29*ROW(源!B45)+1)),常量!G:G,1,FALSE),VLOOKUP(IF(INDEX(源!B:B,29*ROW(源!B45)+1)="",RIGHT(源!A45,LEN(源!A45)-3),INDEX(源!B:B,29*ROW(源!B45)+1))&amp;常量!$H$1,常量!G:G,1,FALSE))</f>
        <v>#VALUE!</v>
      </c>
      <c r="F47" s="8" t="s">
        <v>108</v>
      </c>
      <c r="G47" s="8" t="s">
        <v>109</v>
      </c>
      <c r="H47" s="8" t="s">
        <v>110</v>
      </c>
      <c r="J47" s="8" t="s">
        <v>111</v>
      </c>
    </row>
    <row r="48" spans="1:10">
      <c r="A48">
        <f>INDEX(源!B:B,29*ROW(源!B46)+7)</f>
        <v>0</v>
      </c>
      <c r="B48">
        <f>INDEX(源!B:B,29*ROW(源!B46)+5)</f>
        <v>0</v>
      </c>
      <c r="C48">
        <f>INDEX(源!D:D,29*ROW(源!C46)+7)</f>
        <v>0</v>
      </c>
      <c r="D48" t="e">
        <f>getpy(CONCATENATE(TEXT(LEFT(C48,2),"[DBNUM1]0"),VLOOKUP(MID(C48,3,FIND("D",C48)-4),常量!C:D,2,FALSE),VLOOKUP(RIGHT(C48,3),常量!E:F,2,FALSE)))</f>
        <v>#VALUE!</v>
      </c>
      <c r="E48" t="e">
        <f>IFERROR(VLOOKUP(IF(INDEX(源!B:B,29*ROW(源!B46)+1)="",RIGHT(源!A46,LEN(源!A46)-3),INDEX(源!B:B,29*ROW(源!B46)+1)),常量!G:G,1,FALSE),VLOOKUP(IF(INDEX(源!B:B,29*ROW(源!B46)+1)="",RIGHT(源!A46,LEN(源!A46)-3),INDEX(源!B:B,29*ROW(源!B46)+1))&amp;常量!$H$1,常量!G:G,1,FALSE))</f>
        <v>#VALUE!</v>
      </c>
      <c r="F48" t="s">
        <v>108</v>
      </c>
      <c r="G48" t="s">
        <v>109</v>
      </c>
      <c r="H48" t="s">
        <v>110</v>
      </c>
      <c r="J48" t="s">
        <v>111</v>
      </c>
    </row>
    <row r="49" spans="1:10">
      <c r="A49">
        <f>INDEX(源!B:B,29*ROW(源!B47)+7)</f>
        <v>0</v>
      </c>
      <c r="B49">
        <f>INDEX(源!B:B,29*ROW(源!B47)+5)</f>
        <v>0</v>
      </c>
      <c r="C49">
        <f>INDEX(源!D:D,29*ROW(源!C47)+7)</f>
        <v>0</v>
      </c>
      <c r="D49" t="e">
        <f>getpy(CONCATENATE(TEXT(LEFT(C49,2),"[DBNUM1]0"),VLOOKUP(MID(C49,3,FIND("D",C49)-4),常量!C:D,2,FALSE),VLOOKUP(RIGHT(C49,3),常量!E:F,2,FALSE)))</f>
        <v>#VALUE!</v>
      </c>
      <c r="E49" t="e">
        <f>IFERROR(VLOOKUP(IF(INDEX(源!B:B,29*ROW(源!B47)+1)="",RIGHT(源!A47,LEN(源!A47)-3),INDEX(源!B:B,29*ROW(源!B47)+1)),常量!G:G,1,FALSE),VLOOKUP(IF(INDEX(源!B:B,29*ROW(源!B47)+1)="",RIGHT(源!A47,LEN(源!A47)-3),INDEX(源!B:B,29*ROW(源!B47)+1))&amp;常量!$H$1,常量!G:G,1,FALSE))</f>
        <v>#VALUE!</v>
      </c>
      <c r="F49" t="s">
        <v>108</v>
      </c>
      <c r="G49" t="s">
        <v>109</v>
      </c>
      <c r="H49" t="s">
        <v>110</v>
      </c>
      <c r="J49" t="s">
        <v>111</v>
      </c>
    </row>
    <row r="50" spans="1:10">
      <c r="A50">
        <f>INDEX(源!B:B,29*ROW(源!B48)+7)</f>
        <v>0</v>
      </c>
      <c r="B50">
        <f>INDEX(源!B:B,29*ROW(源!B48)+5)</f>
        <v>0</v>
      </c>
      <c r="C50">
        <f>INDEX(源!D:D,29*ROW(源!C48)+7)</f>
        <v>0</v>
      </c>
      <c r="D50" t="e">
        <f>getpy(CONCATENATE(TEXT(LEFT(C50,2),"[DBNUM1]0"),VLOOKUP(MID(C50,3,FIND("D",C50)-4),常量!C:D,2,FALSE),VLOOKUP(RIGHT(C50,3),常量!E:F,2,FALSE)))</f>
        <v>#VALUE!</v>
      </c>
      <c r="E50" t="e">
        <f>IFERROR(VLOOKUP(IF(INDEX(源!B:B,29*ROW(源!B48)+1)="",RIGHT(源!A48,LEN(源!A48)-3),INDEX(源!B:B,29*ROW(源!B48)+1)),常量!G:G,1,FALSE),VLOOKUP(IF(INDEX(源!B:B,29*ROW(源!B48)+1)="",RIGHT(源!A48,LEN(源!A48)-3),INDEX(源!B:B,29*ROW(源!B48)+1))&amp;常量!$H$1,常量!G:G,1,FALSE))</f>
        <v>#VALUE!</v>
      </c>
      <c r="F50" t="s">
        <v>108</v>
      </c>
      <c r="G50" t="s">
        <v>109</v>
      </c>
      <c r="H50" t="s">
        <v>110</v>
      </c>
      <c r="J50" t="s">
        <v>111</v>
      </c>
    </row>
    <row r="51" spans="1:10">
      <c r="A51">
        <f>INDEX(源!B:B,29*ROW(源!B49)+7)</f>
        <v>0</v>
      </c>
      <c r="B51">
        <f>INDEX(源!B:B,29*ROW(源!B49)+5)</f>
        <v>0</v>
      </c>
      <c r="C51">
        <f>INDEX(源!D:D,29*ROW(源!C49)+7)</f>
        <v>0</v>
      </c>
      <c r="D51" t="e">
        <f>getpy(CONCATENATE(TEXT(LEFT(C51,2),"[DBNUM1]0"),VLOOKUP(MID(C51,3,FIND("D",C51)-4),常量!C:D,2,FALSE),VLOOKUP(RIGHT(C51,3),常量!E:F,2,FALSE)))</f>
        <v>#VALUE!</v>
      </c>
      <c r="E51" t="e">
        <f>IFERROR(VLOOKUP(IF(INDEX(源!B:B,29*ROW(源!B49)+1)="",RIGHT(源!A49,LEN(源!A49)-3),INDEX(源!B:B,29*ROW(源!B49)+1)),常量!G:G,1,FALSE),VLOOKUP(IF(INDEX(源!B:B,29*ROW(源!B49)+1)="",RIGHT(源!A49,LEN(源!A49)-3),INDEX(源!B:B,29*ROW(源!B49)+1))&amp;常量!$H$1,常量!G:G,1,FALSE))</f>
        <v>#VALUE!</v>
      </c>
      <c r="F51" t="s">
        <v>108</v>
      </c>
      <c r="G51" t="s">
        <v>109</v>
      </c>
      <c r="H51" t="s">
        <v>110</v>
      </c>
      <c r="J51" t="s">
        <v>111</v>
      </c>
    </row>
    <row r="52" spans="1:10">
      <c r="A52">
        <f>INDEX(源!B:B,29*ROW(源!B50)+7)</f>
        <v>0</v>
      </c>
      <c r="B52">
        <f>INDEX(源!B:B,29*ROW(源!B50)+5)</f>
        <v>0</v>
      </c>
      <c r="C52">
        <f>INDEX(源!D:D,29*ROW(源!C50)+7)</f>
        <v>0</v>
      </c>
      <c r="D52" t="e">
        <f>getpy(CONCATENATE(TEXT(LEFT(C52,2),"[DBNUM1]0"),VLOOKUP(MID(C52,3,FIND("D",C52)-4),常量!C:D,2,FALSE),VLOOKUP(RIGHT(C52,3),常量!E:F,2,FALSE)))</f>
        <v>#VALUE!</v>
      </c>
      <c r="E52" t="e">
        <f>IFERROR(VLOOKUP(IF(INDEX(源!B:B,29*ROW(源!B50)+1)="",RIGHT(源!A50,LEN(源!A50)-3),INDEX(源!B:B,29*ROW(源!B50)+1)),常量!G:G,1,FALSE),VLOOKUP(IF(INDEX(源!B:B,29*ROW(源!B50)+1)="",RIGHT(源!A50,LEN(源!A50)-3),INDEX(源!B:B,29*ROW(源!B50)+1))&amp;常量!$H$1,常量!G:G,1,FALSE))</f>
        <v>#VALUE!</v>
      </c>
      <c r="F52" t="s">
        <v>108</v>
      </c>
      <c r="G52" t="s">
        <v>109</v>
      </c>
      <c r="H52" t="s">
        <v>110</v>
      </c>
      <c r="J52" t="s">
        <v>111</v>
      </c>
    </row>
    <row r="53" spans="1:10">
      <c r="A53">
        <f>INDEX(源!B:B,29*ROW(源!B51)+7)</f>
        <v>0</v>
      </c>
      <c r="B53">
        <f>INDEX(源!B:B,29*ROW(源!B51)+5)</f>
        <v>0</v>
      </c>
      <c r="C53">
        <f>INDEX(源!D:D,29*ROW(源!C51)+7)</f>
        <v>0</v>
      </c>
      <c r="D53" t="e">
        <f>getpy(CONCATENATE(TEXT(LEFT(C53,2),"[DBNUM1]0"),VLOOKUP(MID(C53,3,FIND("D",C53)-4),常量!C:D,2,FALSE),VLOOKUP(RIGHT(C53,3),常量!E:F,2,FALSE)))</f>
        <v>#VALUE!</v>
      </c>
      <c r="E53" t="e">
        <f>IFERROR(VLOOKUP(IF(INDEX(源!B:B,29*ROW(源!B51)+1)="",RIGHT(源!A51,LEN(源!A51)-3),INDEX(源!B:B,29*ROW(源!B51)+1)),常量!G:G,1,FALSE),VLOOKUP(IF(INDEX(源!B:B,29*ROW(源!B51)+1)="",RIGHT(源!A51,LEN(源!A51)-3),INDEX(源!B:B,29*ROW(源!B51)+1))&amp;常量!$H$1,常量!G:G,1,FALSE))</f>
        <v>#VALUE!</v>
      </c>
      <c r="F53" t="s">
        <v>108</v>
      </c>
      <c r="G53" t="s">
        <v>109</v>
      </c>
      <c r="H53" t="s">
        <v>110</v>
      </c>
      <c r="J53" t="s">
        <v>111</v>
      </c>
    </row>
    <row r="54" spans="1:10">
      <c r="A54">
        <f>INDEX(源!B:B,29*ROW(源!B52)+7)</f>
        <v>0</v>
      </c>
      <c r="B54">
        <f>INDEX(源!B:B,29*ROW(源!B52)+5)</f>
        <v>0</v>
      </c>
      <c r="C54">
        <f>INDEX(源!D:D,29*ROW(源!C52)+7)</f>
        <v>0</v>
      </c>
      <c r="D54" t="e">
        <f>getpy(CONCATENATE(TEXT(LEFT(C54,2),"[DBNUM1]0"),VLOOKUP(MID(C54,3,FIND("D",C54)-4),常量!C:D,2,FALSE),VLOOKUP(RIGHT(C54,3),常量!E:F,2,FALSE)))</f>
        <v>#VALUE!</v>
      </c>
      <c r="E54" t="e">
        <f>IFERROR(VLOOKUP(IF(INDEX(源!B:B,29*ROW(源!B52)+1)="",RIGHT(源!A52,LEN(源!A52)-3),INDEX(源!B:B,29*ROW(源!B52)+1)),常量!G:G,1,FALSE),VLOOKUP(IF(INDEX(源!B:B,29*ROW(源!B52)+1)="",RIGHT(源!A52,LEN(源!A52)-3),INDEX(源!B:B,29*ROW(源!B52)+1))&amp;常量!$H$1,常量!G:G,1,FALSE))</f>
        <v>#VALUE!</v>
      </c>
      <c r="F54" t="s">
        <v>108</v>
      </c>
      <c r="G54" t="s">
        <v>109</v>
      </c>
      <c r="H54" t="s">
        <v>110</v>
      </c>
      <c r="J54" t="s">
        <v>111</v>
      </c>
    </row>
    <row r="55" spans="1:10">
      <c r="A55">
        <f>INDEX(源!B:B,29*ROW(源!B53)+7)</f>
        <v>0</v>
      </c>
      <c r="B55">
        <f>INDEX(源!B:B,29*ROW(源!B53)+5)</f>
        <v>0</v>
      </c>
      <c r="C55">
        <f>INDEX(源!D:D,29*ROW(源!C53)+7)</f>
        <v>0</v>
      </c>
      <c r="D55" t="e">
        <f>getpy(CONCATENATE(TEXT(LEFT(C55,2),"[DBNUM1]0"),VLOOKUP(MID(C55,3,FIND("D",C55)-4),常量!C:D,2,FALSE),VLOOKUP(RIGHT(C55,3),常量!E:F,2,FALSE)))</f>
        <v>#VALUE!</v>
      </c>
      <c r="E55" t="e">
        <f>IFERROR(VLOOKUP(IF(INDEX(源!B:B,29*ROW(源!B53)+1)="",RIGHT(源!A53,LEN(源!A53)-3),INDEX(源!B:B,29*ROW(源!B53)+1)),常量!G:G,1,FALSE),VLOOKUP(IF(INDEX(源!B:B,29*ROW(源!B53)+1)="",RIGHT(源!A53,LEN(源!A53)-3),INDEX(源!B:B,29*ROW(源!B53)+1))&amp;常量!$H$1,常量!G:G,1,FALSE))</f>
        <v>#VALUE!</v>
      </c>
      <c r="F55" t="s">
        <v>108</v>
      </c>
      <c r="G55" t="s">
        <v>109</v>
      </c>
      <c r="H55" t="s">
        <v>110</v>
      </c>
      <c r="J55" t="s">
        <v>111</v>
      </c>
    </row>
    <row r="56" spans="1:10">
      <c r="A56">
        <f>INDEX(源!B:B,29*ROW(源!B54)+7)</f>
        <v>0</v>
      </c>
      <c r="B56">
        <f>INDEX(源!B:B,29*ROW(源!B54)+5)</f>
        <v>0</v>
      </c>
      <c r="C56">
        <f>INDEX(源!D:D,29*ROW(源!C54)+7)</f>
        <v>0</v>
      </c>
      <c r="D56" t="e">
        <f>getpy(CONCATENATE(TEXT(LEFT(C56,2),"[DBNUM1]0"),VLOOKUP(MID(C56,3,FIND("D",C56)-4),常量!C:D,2,FALSE),VLOOKUP(RIGHT(C56,3),常量!E:F,2,FALSE)))</f>
        <v>#VALUE!</v>
      </c>
      <c r="E56" t="e">
        <f>IFERROR(VLOOKUP(IF(INDEX(源!B:B,29*ROW(源!B54)+1)="",RIGHT(源!A54,LEN(源!A54)-3),INDEX(源!B:B,29*ROW(源!B54)+1)),常量!G:G,1,FALSE),VLOOKUP(IF(INDEX(源!B:B,29*ROW(源!B54)+1)="",RIGHT(源!A54,LEN(源!A54)-3),INDEX(源!B:B,29*ROW(源!B54)+1))&amp;常量!$H$1,常量!G:G,1,FALSE))</f>
        <v>#VALUE!</v>
      </c>
      <c r="F56" t="s">
        <v>108</v>
      </c>
      <c r="G56" t="s">
        <v>109</v>
      </c>
      <c r="H56" t="s">
        <v>110</v>
      </c>
      <c r="J56" t="s">
        <v>111</v>
      </c>
    </row>
    <row r="57" spans="1:10">
      <c r="A57">
        <f>INDEX(源!B:B,29*ROW(源!B55)+7)</f>
        <v>0</v>
      </c>
      <c r="B57">
        <f>INDEX(源!B:B,29*ROW(源!B55)+5)</f>
        <v>0</v>
      </c>
      <c r="C57">
        <f>INDEX(源!D:D,29*ROW(源!C55)+7)</f>
        <v>0</v>
      </c>
      <c r="D57" t="e">
        <f>getpy(CONCATENATE(TEXT(LEFT(C57,2),"[DBNUM1]0"),VLOOKUP(MID(C57,3,FIND("D",C57)-4),常量!C:D,2,FALSE),VLOOKUP(RIGHT(C57,3),常量!E:F,2,FALSE)))</f>
        <v>#VALUE!</v>
      </c>
      <c r="E57" t="e">
        <f>IFERROR(VLOOKUP(IF(INDEX(源!B:B,29*ROW(源!B55)+1)="",RIGHT(源!A55,LEN(源!A55)-3),INDEX(源!B:B,29*ROW(源!B55)+1)),常量!G:G,1,FALSE),VLOOKUP(IF(INDEX(源!B:B,29*ROW(源!B55)+1)="",RIGHT(源!A55,LEN(源!A55)-3),INDEX(源!B:B,29*ROW(源!B55)+1))&amp;常量!$H$1,常量!G:G,1,FALSE))</f>
        <v>#VALUE!</v>
      </c>
      <c r="F57" t="s">
        <v>108</v>
      </c>
      <c r="G57" t="s">
        <v>109</v>
      </c>
      <c r="H57" t="s">
        <v>110</v>
      </c>
      <c r="J57" t="s">
        <v>111</v>
      </c>
    </row>
    <row r="58" spans="1:10">
      <c r="A58">
        <f>INDEX(源!B:B,29*ROW(源!B56)+7)</f>
        <v>0</v>
      </c>
      <c r="B58">
        <f>INDEX(源!B:B,29*ROW(源!B56)+5)</f>
        <v>0</v>
      </c>
      <c r="C58">
        <f>INDEX(源!D:D,29*ROW(源!C56)+7)</f>
        <v>0</v>
      </c>
      <c r="D58" t="e">
        <f>getpy(CONCATENATE(TEXT(LEFT(C58,2),"[DBNUM1]0"),VLOOKUP(MID(C58,3,FIND("D",C58)-4),常量!C:D,2,FALSE),VLOOKUP(RIGHT(C58,3),常量!E:F,2,FALSE)))</f>
        <v>#VALUE!</v>
      </c>
      <c r="E58" t="e">
        <f>IFERROR(VLOOKUP(IF(INDEX(源!B:B,29*ROW(源!B56)+1)="",RIGHT(源!A56,LEN(源!A56)-3),INDEX(源!B:B,29*ROW(源!B56)+1)),常量!G:G,1,FALSE),VLOOKUP(IF(INDEX(源!B:B,29*ROW(源!B56)+1)="",RIGHT(源!A56,LEN(源!A56)-3),INDEX(源!B:B,29*ROW(源!B56)+1))&amp;常量!$H$1,常量!G:G,1,FALSE))</f>
        <v>#VALUE!</v>
      </c>
      <c r="F58" t="s">
        <v>108</v>
      </c>
      <c r="G58" t="s">
        <v>109</v>
      </c>
      <c r="H58" t="s">
        <v>110</v>
      </c>
      <c r="J58" t="s">
        <v>111</v>
      </c>
    </row>
    <row r="59" spans="1:10">
      <c r="A59">
        <f>INDEX(源!B:B,29*ROW(源!B57)+7)</f>
        <v>0</v>
      </c>
      <c r="B59">
        <f>INDEX(源!B:B,29*ROW(源!B57)+5)</f>
        <v>0</v>
      </c>
      <c r="C59">
        <f>INDEX(源!D:D,29*ROW(源!C57)+7)</f>
        <v>0</v>
      </c>
      <c r="D59" t="e">
        <f>getpy(CONCATENATE(TEXT(LEFT(C59,2),"[DBNUM1]0"),VLOOKUP(MID(C59,3,FIND("D",C59)-4),常量!C:D,2,FALSE),VLOOKUP(RIGHT(C59,3),常量!E:F,2,FALSE)))</f>
        <v>#VALUE!</v>
      </c>
      <c r="E59" t="e">
        <f>IFERROR(VLOOKUP(IF(INDEX(源!B:B,29*ROW(源!B57)+1)="",RIGHT(源!A57,LEN(源!A57)-3),INDEX(源!B:B,29*ROW(源!B57)+1)),常量!G:G,1,FALSE),VLOOKUP(IF(INDEX(源!B:B,29*ROW(源!B57)+1)="",RIGHT(源!A57,LEN(源!A57)-3),INDEX(源!B:B,29*ROW(源!B57)+1))&amp;常量!$H$1,常量!G:G,1,FALSE))</f>
        <v>#VALUE!</v>
      </c>
      <c r="F59" t="s">
        <v>108</v>
      </c>
      <c r="G59" t="s">
        <v>109</v>
      </c>
      <c r="H59" t="s">
        <v>110</v>
      </c>
      <c r="J59" t="s">
        <v>111</v>
      </c>
    </row>
    <row r="60" spans="1:10">
      <c r="A60">
        <f>INDEX(源!B:B,29*ROW(源!B58)+7)</f>
        <v>0</v>
      </c>
      <c r="B60">
        <f>INDEX(源!B:B,29*ROW(源!B58)+5)</f>
        <v>0</v>
      </c>
      <c r="C60">
        <f>INDEX(源!D:D,29*ROW(源!C58)+7)</f>
        <v>0</v>
      </c>
      <c r="D60" t="e">
        <f>getpy(CONCATENATE(TEXT(LEFT(C60,2),"[DBNUM1]0"),VLOOKUP(MID(C60,3,FIND("D",C60)-4),常量!C:D,2,FALSE),VLOOKUP(RIGHT(C60,3),常量!E:F,2,FALSE)))</f>
        <v>#VALUE!</v>
      </c>
      <c r="E60" t="e">
        <f>IFERROR(VLOOKUP(IF(INDEX(源!B:B,29*ROW(源!B58)+1)="",RIGHT(源!A58,LEN(源!A58)-3),INDEX(源!B:B,29*ROW(源!B58)+1)),常量!G:G,1,FALSE),VLOOKUP(IF(INDEX(源!B:B,29*ROW(源!B58)+1)="",RIGHT(源!A58,LEN(源!A58)-3),INDEX(源!B:B,29*ROW(源!B58)+1))&amp;常量!$H$1,常量!G:G,1,FALSE))</f>
        <v>#VALUE!</v>
      </c>
      <c r="F60" t="s">
        <v>108</v>
      </c>
      <c r="G60" t="s">
        <v>109</v>
      </c>
      <c r="H60" t="s">
        <v>110</v>
      </c>
      <c r="J60" t="s">
        <v>111</v>
      </c>
    </row>
    <row r="61" spans="1:10">
      <c r="A61">
        <f>INDEX(源!B:B,29*ROW(源!B59)+7)</f>
        <v>0</v>
      </c>
      <c r="B61">
        <f>INDEX(源!B:B,29*ROW(源!B59)+5)</f>
        <v>0</v>
      </c>
      <c r="C61">
        <f>INDEX(源!D:D,29*ROW(源!D59)+7)</f>
        <v>0</v>
      </c>
      <c r="D61" t="e">
        <f>getpy(CONCATENATE(TEXT(LEFT(C61,2),"[DBNUM1]0"),VLOOKUP(MID(C61,3,FIND("D",C61)-4),常量!C:D,2,FALSE),VLOOKUP(RIGHT(C61,3),常量!E:F,2,FALSE)))</f>
        <v>#VALUE!</v>
      </c>
      <c r="E61" t="e">
        <f>IFERROR(VLOOKUP(IF(INDEX(源!B:B,29*ROW(源!B59)+1)="",RIGHT(源!A59,LEN(源!A59)-3),INDEX(源!B:B,29*ROW(源!B59)+1)),常量!G:G,1,FALSE),VLOOKUP(IF(INDEX(源!B:B,29*ROW(源!B59)+1)="",RIGHT(源!A59,LEN(源!A59)-3),INDEX(源!B:B,29*ROW(源!B59)+1))&amp;常量!$H$1,常量!G:G,1,FALSE))</f>
        <v>#VALUE!</v>
      </c>
      <c r="F61" t="s">
        <v>108</v>
      </c>
      <c r="G61" t="s">
        <v>109</v>
      </c>
      <c r="H61" t="s">
        <v>110</v>
      </c>
      <c r="J61" t="s">
        <v>111</v>
      </c>
    </row>
    <row r="62" spans="1:10">
      <c r="A62">
        <f>INDEX(源!B:B,29*ROW(源!B60)+7)</f>
        <v>0</v>
      </c>
      <c r="B62">
        <f>INDEX(源!B:B,29*ROW(源!B60)+5)</f>
        <v>0</v>
      </c>
      <c r="C62">
        <f>INDEX(源!D:D,29*ROW(源!D60)+7)</f>
        <v>0</v>
      </c>
      <c r="D62" t="e">
        <f>getpy(CONCATENATE(TEXT(LEFT(C62,2),"[DBNUM1]0"),VLOOKUP(MID(C62,3,FIND("D",C62)-4),常量!C:D,2,FALSE),VLOOKUP(RIGHT(C62,3),常量!E:F,2,FALSE)))</f>
        <v>#VALUE!</v>
      </c>
      <c r="E62" t="e">
        <f>IFERROR(VLOOKUP(IF(INDEX(源!B:B,29*ROW(源!B60)+1)="",RIGHT(源!A60,LEN(源!A60)-3),INDEX(源!B:B,29*ROW(源!B60)+1)),常量!G:G,1,FALSE),VLOOKUP(IF(INDEX(源!B:B,29*ROW(源!B60)+1)="",RIGHT(源!A60,LEN(源!A60)-3),INDEX(源!B:B,29*ROW(源!B60)+1))&amp;常量!$H$1,常量!G:G,1,FALSE))</f>
        <v>#VALUE!</v>
      </c>
      <c r="F62" t="s">
        <v>108</v>
      </c>
      <c r="G62" t="s">
        <v>109</v>
      </c>
      <c r="H62" t="s">
        <v>110</v>
      </c>
      <c r="J62" t="s">
        <v>111</v>
      </c>
    </row>
    <row r="63" spans="1:10">
      <c r="A63">
        <f>INDEX(源!B:B,29*ROW(源!B61)+7)</f>
        <v>0</v>
      </c>
      <c r="B63">
        <f>INDEX(源!B:B,29*ROW(源!B61)+5)</f>
        <v>0</v>
      </c>
      <c r="C63">
        <f>INDEX(源!D:D,29*ROW(源!D61)+7)</f>
        <v>0</v>
      </c>
      <c r="D63" t="e">
        <f>getpy(CONCATENATE(TEXT(LEFT(C63,2),"[DBNUM1]0"),VLOOKUP(MID(C63,3,FIND("D",C63)-4),常量!C:D,2,FALSE),VLOOKUP(RIGHT(C63,3),常量!E:F,2,FALSE)))</f>
        <v>#VALUE!</v>
      </c>
      <c r="E63" t="e">
        <f>IFERROR(VLOOKUP(IF(INDEX(源!B:B,29*ROW(源!B61)+1)="",RIGHT(源!A61,LEN(源!A61)-3),INDEX(源!B:B,29*ROW(源!B61)+1)),常量!G:G,1,FALSE),VLOOKUP(IF(INDEX(源!B:B,29*ROW(源!B61)+1)="",RIGHT(源!A61,LEN(源!A61)-3),INDEX(源!B:B,29*ROW(源!B61)+1))&amp;常量!$H$1,常量!G:G,1,FALSE))</f>
        <v>#VALUE!</v>
      </c>
      <c r="F63" t="s">
        <v>108</v>
      </c>
      <c r="G63" t="s">
        <v>109</v>
      </c>
      <c r="H63" t="s">
        <v>110</v>
      </c>
      <c r="J63" t="s">
        <v>111</v>
      </c>
    </row>
    <row r="64" spans="1:10">
      <c r="A64">
        <f>INDEX(源!B:B,29*ROW(源!B62)+7)</f>
        <v>0</v>
      </c>
      <c r="B64">
        <f>INDEX(源!B:B,29*ROW(源!B62)+5)</f>
        <v>0</v>
      </c>
      <c r="C64">
        <f>INDEX(源!D:D,29*ROW(源!D62)+7)</f>
        <v>0</v>
      </c>
      <c r="D64" t="e">
        <f>getpy(CONCATENATE(TEXT(LEFT(C64,2),"[DBNUM1]0"),VLOOKUP(MID(C64,3,FIND("D",C64)-4),常量!C:D,2,FALSE),VLOOKUP(RIGHT(C64,3),常量!E:F,2,FALSE)))</f>
        <v>#VALUE!</v>
      </c>
      <c r="E64" t="e">
        <f>IFERROR(VLOOKUP(IF(INDEX(源!B:B,29*ROW(源!B62)+1)="",RIGHT(源!A62,LEN(源!A62)-3),INDEX(源!B:B,29*ROW(源!B62)+1)),常量!G:G,1,FALSE),VLOOKUP(IF(INDEX(源!B:B,29*ROW(源!B62)+1)="",RIGHT(源!A62,LEN(源!A62)-3),INDEX(源!B:B,29*ROW(源!B62)+1))&amp;常量!$H$1,常量!G:G,1,FALSE))</f>
        <v>#VALUE!</v>
      </c>
      <c r="F64" t="s">
        <v>108</v>
      </c>
      <c r="G64" t="s">
        <v>109</v>
      </c>
      <c r="H64" t="s">
        <v>110</v>
      </c>
      <c r="J64" t="s">
        <v>111</v>
      </c>
    </row>
    <row r="65" spans="1:10">
      <c r="A65">
        <f>INDEX(源!B:B,29*ROW(源!B63)+7)</f>
        <v>0</v>
      </c>
      <c r="B65">
        <f>INDEX(源!B:B,29*ROW(源!B63)+5)</f>
        <v>0</v>
      </c>
      <c r="C65">
        <f>INDEX(源!D:D,29*ROW(源!D63)+7)</f>
        <v>0</v>
      </c>
      <c r="D65" t="e">
        <f>getpy(CONCATENATE(TEXT(LEFT(C65,2),"[DBNUM1]0"),VLOOKUP(MID(C65,3,FIND("D",C65)-4),常量!C:D,2,FALSE),VLOOKUP(RIGHT(C65,3),常量!E:F,2,FALSE)))</f>
        <v>#VALUE!</v>
      </c>
      <c r="E65" t="e">
        <f>IFERROR(VLOOKUP(IF(INDEX(源!B:B,29*ROW(源!B63)+1)="",RIGHT(源!A63,LEN(源!A63)-3),INDEX(源!B:B,29*ROW(源!B63)+1)),常量!G:G,1,FALSE),VLOOKUP(IF(INDEX(源!B:B,29*ROW(源!B63)+1)="",RIGHT(源!A63,LEN(源!A63)-3),INDEX(源!B:B,29*ROW(源!B63)+1))&amp;常量!$H$1,常量!G:G,1,FALSE))</f>
        <v>#VALUE!</v>
      </c>
      <c r="F65" t="s">
        <v>108</v>
      </c>
      <c r="G65" t="s">
        <v>109</v>
      </c>
      <c r="H65" t="s">
        <v>110</v>
      </c>
      <c r="J65" t="s">
        <v>111</v>
      </c>
    </row>
    <row r="66" spans="1:10">
      <c r="A66">
        <f>INDEX(源!B:B,29*ROW(源!B64)+7)</f>
        <v>0</v>
      </c>
      <c r="B66">
        <f>INDEX(源!B:B,29*ROW(源!B64)+5)</f>
        <v>0</v>
      </c>
      <c r="C66">
        <f>INDEX(源!D:D,29*ROW(源!D64)+7)</f>
        <v>0</v>
      </c>
      <c r="D66" t="e">
        <f>getpy(CONCATENATE(TEXT(LEFT(C66,2),"[DBNUM1]0"),VLOOKUP(MID(C66,3,FIND("D",C66)-4),常量!C:D,2,FALSE),VLOOKUP(RIGHT(C66,3),常量!E:F,2,FALSE)))</f>
        <v>#VALUE!</v>
      </c>
      <c r="E66" t="e">
        <f>IFERROR(VLOOKUP(IF(INDEX(源!B:B,29*ROW(源!B64)+1)="",RIGHT(源!A64,LEN(源!A64)-3),INDEX(源!B:B,29*ROW(源!B64)+1)),常量!G:G,1,FALSE),VLOOKUP(IF(INDEX(源!B:B,29*ROW(源!B64)+1)="",RIGHT(源!A64,LEN(源!A64)-3),INDEX(源!B:B,29*ROW(源!B64)+1))&amp;常量!$H$1,常量!G:G,1,FALSE))</f>
        <v>#VALUE!</v>
      </c>
      <c r="F66" t="s">
        <v>108</v>
      </c>
      <c r="G66" t="s">
        <v>109</v>
      </c>
      <c r="H66" t="s">
        <v>110</v>
      </c>
      <c r="J66" t="s">
        <v>111</v>
      </c>
    </row>
    <row r="67" spans="1:10">
      <c r="A67">
        <f>INDEX(源!B:B,29*ROW(源!B65)+7)</f>
        <v>0</v>
      </c>
      <c r="B67">
        <f>INDEX(源!B:B,29*ROW(源!B65)+5)</f>
        <v>0</v>
      </c>
      <c r="C67">
        <f>INDEX(源!D:D,29*ROW(源!D65)+7)</f>
        <v>0</v>
      </c>
      <c r="D67" t="e">
        <f>getpy(CONCATENATE(TEXT(LEFT(C67,2),"[DBNUM1]0"),VLOOKUP(MID(C67,3,FIND("D",C67)-4),常量!C:D,2,FALSE),VLOOKUP(RIGHT(C67,3),常量!E:F,2,FALSE)))</f>
        <v>#VALUE!</v>
      </c>
      <c r="E67" t="e">
        <f>IFERROR(VLOOKUP(IF(INDEX(源!B:B,29*ROW(源!B65)+1)="",RIGHT(源!A65,LEN(源!A65)-3),INDEX(源!B:B,29*ROW(源!B65)+1)),常量!G:G,1,FALSE),VLOOKUP(IF(INDEX(源!B:B,29*ROW(源!B65)+1)="",RIGHT(源!A65,LEN(源!A65)-3),INDEX(源!B:B,29*ROW(源!B65)+1))&amp;常量!$H$1,常量!G:G,1,FALSE))</f>
        <v>#VALUE!</v>
      </c>
      <c r="F67" t="s">
        <v>108</v>
      </c>
      <c r="G67" t="s">
        <v>109</v>
      </c>
      <c r="H67" t="s">
        <v>110</v>
      </c>
      <c r="J67" t="s">
        <v>111</v>
      </c>
    </row>
    <row r="68" spans="1:10">
      <c r="A68">
        <f>INDEX(源!B:B,29*ROW(源!B66)+7)</f>
        <v>0</v>
      </c>
      <c r="B68">
        <f>INDEX(源!B:B,29*ROW(源!B66)+5)</f>
        <v>0</v>
      </c>
      <c r="C68">
        <f>INDEX(源!D:D,29*ROW(源!D66)+7)</f>
        <v>0</v>
      </c>
      <c r="D68" t="e">
        <f>getpy(CONCATENATE(TEXT(LEFT(C68,2),"[DBNUM1]0"),VLOOKUP(MID(C68,3,FIND("D",C68)-4),常量!C:D,2,FALSE),VLOOKUP(RIGHT(C68,3),常量!E:F,2,FALSE)))</f>
        <v>#VALUE!</v>
      </c>
      <c r="E68" t="e">
        <f>IFERROR(VLOOKUP(IF(INDEX(源!B:B,29*ROW(源!B66)+1)="",RIGHT(源!A66,LEN(源!A66)-3),INDEX(源!B:B,29*ROW(源!B66)+1)),常量!G:G,1,FALSE),VLOOKUP(IF(INDEX(源!B:B,29*ROW(源!B66)+1)="",RIGHT(源!A66,LEN(源!A66)-3),INDEX(源!B:B,29*ROW(源!B66)+1))&amp;常量!$H$1,常量!G:G,1,FALSE))</f>
        <v>#VALUE!</v>
      </c>
      <c r="F68" t="s">
        <v>108</v>
      </c>
      <c r="G68" t="s">
        <v>109</v>
      </c>
      <c r="H68" t="s">
        <v>110</v>
      </c>
      <c r="J68" t="s">
        <v>111</v>
      </c>
    </row>
    <row r="69" spans="1:10">
      <c r="A69">
        <f>INDEX(源!B:B,29*ROW(源!B67)+7)</f>
        <v>0</v>
      </c>
      <c r="B69">
        <f>INDEX(源!B:B,29*ROW(源!B67)+5)</f>
        <v>0</v>
      </c>
      <c r="C69">
        <f>INDEX(源!D:D,29*ROW(源!D67)+7)</f>
        <v>0</v>
      </c>
      <c r="D69" t="e">
        <f>getpy(CONCATENATE(TEXT(LEFT(C69,2),"[DBNUM1]0"),VLOOKUP(MID(C69,3,FIND("D",C69)-4),常量!C:D,2,FALSE),VLOOKUP(RIGHT(C69,3),常量!E:F,2,FALSE)))</f>
        <v>#VALUE!</v>
      </c>
      <c r="E69" t="e">
        <f>IFERROR(VLOOKUP(IF(INDEX(源!B:B,29*ROW(源!B67)+1)="",RIGHT(源!A67,LEN(源!A67)-3),INDEX(源!B:B,29*ROW(源!B67)+1)),常量!G:G,1,FALSE),VLOOKUP(IF(INDEX(源!B:B,29*ROW(源!B67)+1)="",RIGHT(源!A67,LEN(源!A67)-3),INDEX(源!B:B,29*ROW(源!B67)+1))&amp;常量!$H$1,常量!G:G,1,FALSE))</f>
        <v>#VALUE!</v>
      </c>
      <c r="F69" t="s">
        <v>108</v>
      </c>
      <c r="G69" t="s">
        <v>109</v>
      </c>
      <c r="H69" t="s">
        <v>110</v>
      </c>
      <c r="J69" t="s">
        <v>111</v>
      </c>
    </row>
    <row r="70" spans="1:10">
      <c r="A70">
        <f>INDEX(源!B:B,29*ROW(源!B68)+7)</f>
        <v>0</v>
      </c>
      <c r="B70">
        <f>INDEX(源!B:B,29*ROW(源!B68)+5)</f>
        <v>0</v>
      </c>
      <c r="C70">
        <f>INDEX(源!D:D,29*ROW(源!D68)+7)</f>
        <v>0</v>
      </c>
      <c r="D70" t="e">
        <f>getpy(CONCATENATE(TEXT(LEFT(C70,2),"[DBNUM1]0"),VLOOKUP(MID(C70,3,FIND("D",C70)-4),常量!C:D,2,FALSE),VLOOKUP(RIGHT(C70,3),常量!E:F,2,FALSE)))</f>
        <v>#VALUE!</v>
      </c>
      <c r="E70" t="e">
        <f>IFERROR(VLOOKUP(IF(INDEX(源!B:B,29*ROW(源!B68)+1)="",RIGHT(源!A68,LEN(源!A68)-3),INDEX(源!B:B,29*ROW(源!B68)+1)),常量!G:G,1,FALSE),VLOOKUP(IF(INDEX(源!B:B,29*ROW(源!B68)+1)="",RIGHT(源!A68,LEN(源!A68)-3),INDEX(源!B:B,29*ROW(源!B68)+1))&amp;常量!$H$1,常量!G:G,1,FALSE))</f>
        <v>#VALUE!</v>
      </c>
      <c r="F70" t="s">
        <v>108</v>
      </c>
      <c r="G70" t="s">
        <v>109</v>
      </c>
      <c r="H70" t="s">
        <v>110</v>
      </c>
      <c r="J70" t="s">
        <v>111</v>
      </c>
    </row>
    <row r="71" spans="1:10">
      <c r="A71">
        <f>INDEX(源!B:B,29*ROW(源!B69)+7)</f>
        <v>0</v>
      </c>
      <c r="B71">
        <f>INDEX(源!B:B,29*ROW(源!B69)+5)</f>
        <v>0</v>
      </c>
      <c r="C71">
        <f>INDEX(源!D:D,29*ROW(源!D69)+7)</f>
        <v>0</v>
      </c>
      <c r="D71" t="e">
        <f>getpy(CONCATENATE(TEXT(LEFT(C71,2),"[DBNUM1]0"),VLOOKUP(MID(C71,3,FIND("D",C71)-4),常量!C:D,2,FALSE),VLOOKUP(RIGHT(C71,3),常量!E:F,2,FALSE)))</f>
        <v>#VALUE!</v>
      </c>
      <c r="E71" t="e">
        <f>IFERROR(VLOOKUP(IF(INDEX(源!B:B,29*ROW(源!B69)+1)="",RIGHT(源!A69,LEN(源!A69)-3),INDEX(源!B:B,29*ROW(源!B69)+1)),常量!G:G,1,FALSE),VLOOKUP(IF(INDEX(源!B:B,29*ROW(源!B69)+1)="",RIGHT(源!A69,LEN(源!A69)-3),INDEX(源!B:B,29*ROW(源!B69)+1))&amp;常量!$H$1,常量!G:G,1,FALSE))</f>
        <v>#VALUE!</v>
      </c>
      <c r="F71" t="s">
        <v>108</v>
      </c>
      <c r="G71" t="s">
        <v>109</v>
      </c>
      <c r="H71" t="s">
        <v>110</v>
      </c>
      <c r="J71" t="s">
        <v>111</v>
      </c>
    </row>
    <row r="72" spans="1:10">
      <c r="A72">
        <f>INDEX(源!B:B,29*ROW(源!B70)+7)</f>
        <v>0</v>
      </c>
      <c r="B72">
        <f>INDEX(源!B:B,29*ROW(源!B70)+5)</f>
        <v>0</v>
      </c>
      <c r="C72">
        <f>INDEX(源!D:D,29*ROW(源!D70)+7)</f>
        <v>0</v>
      </c>
      <c r="D72" t="e">
        <f>getpy(CONCATENATE(TEXT(LEFT(C72,2),"[DBNUM1]0"),VLOOKUP(MID(C72,3,FIND("D",C72)-4),常量!C:D,2,FALSE),VLOOKUP(RIGHT(C72,3),常量!E:F,2,FALSE)))</f>
        <v>#VALUE!</v>
      </c>
      <c r="E72" t="e">
        <f>IFERROR(VLOOKUP(IF(INDEX(源!B:B,29*ROW(源!B70)+1)="",RIGHT(源!A70,LEN(源!A70)-3),INDEX(源!B:B,29*ROW(源!B70)+1)),常量!G:G,1,FALSE),VLOOKUP(IF(INDEX(源!B:B,29*ROW(源!B70)+1)="",RIGHT(源!A70,LEN(源!A70)-3),INDEX(源!B:B,29*ROW(源!B70)+1))&amp;常量!$H$1,常量!G:G,1,FALSE))</f>
        <v>#VALUE!</v>
      </c>
      <c r="F72" t="s">
        <v>108</v>
      </c>
      <c r="G72" t="s">
        <v>109</v>
      </c>
      <c r="H72" t="s">
        <v>110</v>
      </c>
      <c r="J72" t="s">
        <v>111</v>
      </c>
    </row>
    <row r="73" spans="1:10">
      <c r="A73">
        <f>INDEX(源!B:B,29*ROW(源!B71)+7)</f>
        <v>0</v>
      </c>
      <c r="B73">
        <f>INDEX(源!B:B,29*ROW(源!B71)+5)</f>
        <v>0</v>
      </c>
      <c r="C73">
        <f>INDEX(源!D:D,29*ROW(源!D71)+7)</f>
        <v>0</v>
      </c>
      <c r="D73" t="e">
        <f>getpy(CONCATENATE(TEXT(LEFT(C73,2),"[DBNUM1]0"),VLOOKUP(MID(C73,3,FIND("D",C73)-4),常量!C:D,2,FALSE),VLOOKUP(RIGHT(C73,3),常量!E:F,2,FALSE)))</f>
        <v>#VALUE!</v>
      </c>
      <c r="E73" t="e">
        <f>IFERROR(VLOOKUP(IF(INDEX(源!B:B,29*ROW(源!B71)+1)="",RIGHT(源!A71,LEN(源!A71)-3),INDEX(源!B:B,29*ROW(源!B71)+1)),常量!G:G,1,FALSE),VLOOKUP(IF(INDEX(源!B:B,29*ROW(源!B71)+1)="",RIGHT(源!A71,LEN(源!A71)-3),INDEX(源!B:B,29*ROW(源!B71)+1))&amp;常量!$H$1,常量!G:G,1,FALSE))</f>
        <v>#VALUE!</v>
      </c>
      <c r="F73" t="s">
        <v>108</v>
      </c>
      <c r="G73" t="s">
        <v>109</v>
      </c>
      <c r="H73" t="s">
        <v>110</v>
      </c>
      <c r="J73" t="s">
        <v>111</v>
      </c>
    </row>
    <row r="74" spans="1:10">
      <c r="A74">
        <f>INDEX(源!B:B,29*ROW(源!B72)+7)</f>
        <v>0</v>
      </c>
      <c r="B74">
        <f>INDEX(源!B:B,29*ROW(源!B72)+5)</f>
        <v>0</v>
      </c>
      <c r="C74">
        <f>INDEX(源!D:D,29*ROW(源!D72)+7)</f>
        <v>0</v>
      </c>
      <c r="D74" t="e">
        <f>getpy(CONCATENATE(TEXT(LEFT(C74,2),"[DBNUM1]0"),VLOOKUP(MID(C74,3,FIND("D",C74)-4),常量!C:D,2,FALSE),VLOOKUP(RIGHT(C74,3),常量!E:F,2,FALSE)))</f>
        <v>#VALUE!</v>
      </c>
      <c r="E74" t="e">
        <f>IFERROR(VLOOKUP(IF(INDEX(源!B:B,29*ROW(源!B72)+1)="",RIGHT(源!A72,LEN(源!A72)-3),INDEX(源!B:B,29*ROW(源!B72)+1)),常量!G:G,1,FALSE),VLOOKUP(IF(INDEX(源!B:B,29*ROW(源!B72)+1)="",RIGHT(源!A72,LEN(源!A72)-3),INDEX(源!B:B,29*ROW(源!B72)+1))&amp;常量!$H$1,常量!G:G,1,FALSE))</f>
        <v>#VALUE!</v>
      </c>
      <c r="F74" t="s">
        <v>108</v>
      </c>
      <c r="G74" t="s">
        <v>109</v>
      </c>
      <c r="H74" t="s">
        <v>110</v>
      </c>
      <c r="J74" t="s">
        <v>111</v>
      </c>
    </row>
    <row r="75" spans="1:10">
      <c r="A75">
        <f>INDEX(源!B:B,29*ROW(源!B73)+7)</f>
        <v>0</v>
      </c>
      <c r="B75">
        <f>INDEX(源!B:B,29*ROW(源!B73)+5)</f>
        <v>0</v>
      </c>
      <c r="C75">
        <f>INDEX(源!D:D,29*ROW(源!D73)+7)</f>
        <v>0</v>
      </c>
      <c r="D75" t="e">
        <f>getpy(CONCATENATE(TEXT(LEFT(C75,2),"[DBNUM1]0"),VLOOKUP(MID(C75,3,FIND("D",C75)-4),常量!C:D,2,FALSE),VLOOKUP(RIGHT(C75,3),常量!E:F,2,FALSE)))</f>
        <v>#VALUE!</v>
      </c>
      <c r="E75" t="e">
        <f>IFERROR(VLOOKUP(IF(INDEX(源!B:B,29*ROW(源!B73)+1)="",RIGHT(源!A73,LEN(源!A73)-3),INDEX(源!B:B,29*ROW(源!B73)+1)),常量!G:G,1,FALSE),VLOOKUP(IF(INDEX(源!B:B,29*ROW(源!B73)+1)="",RIGHT(源!A73,LEN(源!A73)-3),INDEX(源!B:B,29*ROW(源!B73)+1))&amp;常量!$H$1,常量!G:G,1,FALSE))</f>
        <v>#VALUE!</v>
      </c>
      <c r="F75" t="s">
        <v>108</v>
      </c>
      <c r="G75" t="s">
        <v>109</v>
      </c>
      <c r="H75" t="s">
        <v>110</v>
      </c>
      <c r="J75" t="s">
        <v>111</v>
      </c>
    </row>
    <row r="76" spans="1:10">
      <c r="A76">
        <f>INDEX(源!B:B,29*ROW(源!B74)+7)</f>
        <v>0</v>
      </c>
      <c r="B76">
        <f>INDEX(源!B:B,29*ROW(源!B74)+5)</f>
        <v>0</v>
      </c>
      <c r="C76">
        <f>INDEX(源!D:D,29*ROW(源!D74)+7)</f>
        <v>0</v>
      </c>
      <c r="D76" t="e">
        <f>getpy(CONCATENATE(TEXT(LEFT(C76,2),"[DBNUM1]0"),VLOOKUP(MID(C76,3,FIND("D",C76)-4),常量!C:D,2,FALSE),VLOOKUP(RIGHT(C76,3),常量!E:F,2,FALSE)))</f>
        <v>#VALUE!</v>
      </c>
      <c r="E76" t="e">
        <f>IFERROR(VLOOKUP(IF(INDEX(源!B:B,29*ROW(源!B74)+1)="",RIGHT(源!A74,LEN(源!A74)-3),INDEX(源!B:B,29*ROW(源!B74)+1)),常量!G:G,1,FALSE),VLOOKUP(IF(INDEX(源!B:B,29*ROW(源!B74)+1)="",RIGHT(源!A74,LEN(源!A74)-3),INDEX(源!B:B,29*ROW(源!B74)+1))&amp;常量!$H$1,常量!G:G,1,FALSE))</f>
        <v>#VALUE!</v>
      </c>
      <c r="F76" t="s">
        <v>108</v>
      </c>
      <c r="G76" t="s">
        <v>109</v>
      </c>
      <c r="H76" t="s">
        <v>110</v>
      </c>
      <c r="J76" t="s">
        <v>111</v>
      </c>
    </row>
    <row r="77" spans="1:10">
      <c r="A77">
        <f>INDEX(源!B:B,29*ROW(源!B75)+7)</f>
        <v>0</v>
      </c>
      <c r="B77">
        <f>INDEX(源!B:B,29*ROW(源!B75)+5)</f>
        <v>0</v>
      </c>
      <c r="C77">
        <f>INDEX(源!D:D,29*ROW(源!D75)+7)</f>
        <v>0</v>
      </c>
      <c r="D77" t="e">
        <f>getpy(CONCATENATE(TEXT(LEFT(C77,2),"[DBNUM1]0"),VLOOKUP(MID(C77,3,FIND("D",C77)-4),常量!C:D,2,FALSE),VLOOKUP(RIGHT(C77,3),常量!E:F,2,FALSE)))</f>
        <v>#VALUE!</v>
      </c>
      <c r="E77" t="e">
        <f>IFERROR(VLOOKUP(IF(INDEX(源!B:B,29*ROW(源!B75)+1)="",RIGHT(源!A75,LEN(源!A75)-3),INDEX(源!B:B,29*ROW(源!B75)+1)),常量!G:G,1,FALSE),VLOOKUP(IF(INDEX(源!B:B,29*ROW(源!B75)+1)="",RIGHT(源!A75,LEN(源!A75)-3),INDEX(源!B:B,29*ROW(源!B75)+1))&amp;常量!$H$1,常量!G:G,1,FALSE))</f>
        <v>#VALUE!</v>
      </c>
      <c r="F77" t="s">
        <v>108</v>
      </c>
      <c r="G77" t="s">
        <v>109</v>
      </c>
      <c r="H77" t="s">
        <v>110</v>
      </c>
      <c r="J77" t="s">
        <v>111</v>
      </c>
    </row>
    <row r="78" spans="1:10">
      <c r="A78">
        <f>INDEX(源!B:B,29*ROW(源!B76)+7)</f>
        <v>0</v>
      </c>
      <c r="B78">
        <f>INDEX(源!B:B,29*ROW(源!B76)+5)</f>
        <v>0</v>
      </c>
      <c r="C78">
        <f>INDEX(源!D:D,29*ROW(源!D76)+7)</f>
        <v>0</v>
      </c>
      <c r="D78" t="e">
        <f>getpy(CONCATENATE(TEXT(LEFT(C78,2),"[DBNUM1]0"),VLOOKUP(MID(C78,3,FIND("D",C78)-4),常量!C:D,2,FALSE),VLOOKUP(RIGHT(C78,3),常量!E:F,2,FALSE)))</f>
        <v>#VALUE!</v>
      </c>
      <c r="E78" t="e">
        <f>IFERROR(VLOOKUP(IF(INDEX(源!B:B,29*ROW(源!B76)+1)="",RIGHT(源!A76,LEN(源!A76)-3),INDEX(源!B:B,29*ROW(源!B76)+1)),常量!G:G,1,FALSE),VLOOKUP(IF(INDEX(源!B:B,29*ROW(源!B76)+1)="",RIGHT(源!A76,LEN(源!A76)-3),INDEX(源!B:B,29*ROW(源!B76)+1))&amp;常量!$H$1,常量!G:G,1,FALSE))</f>
        <v>#VALUE!</v>
      </c>
      <c r="F78" t="s">
        <v>108</v>
      </c>
      <c r="G78" t="s">
        <v>109</v>
      </c>
      <c r="H78" t="s">
        <v>110</v>
      </c>
      <c r="J78" t="s">
        <v>111</v>
      </c>
    </row>
    <row r="79" spans="1:10">
      <c r="A79">
        <f>INDEX(源!B:B,29*ROW(源!B77)+7)</f>
        <v>0</v>
      </c>
      <c r="B79">
        <f>INDEX(源!B:B,29*ROW(源!B77)+5)</f>
        <v>0</v>
      </c>
      <c r="C79">
        <f>INDEX(源!D:D,29*ROW(源!D77)+7)</f>
        <v>0</v>
      </c>
      <c r="D79" t="e">
        <f>getpy(CONCATENATE(TEXT(LEFT(C79,2),"[DBNUM1]0"),VLOOKUP(MID(C79,3,FIND("D",C79)-4),常量!C:D,2,FALSE),VLOOKUP(RIGHT(C79,3),常量!E:F,2,FALSE)))</f>
        <v>#VALUE!</v>
      </c>
      <c r="E79" t="e">
        <f>IFERROR(VLOOKUP(IF(INDEX(源!B:B,29*ROW(源!B77)+1)="",RIGHT(源!A77,LEN(源!A77)-3),INDEX(源!B:B,29*ROW(源!B77)+1)),常量!G:G,1,FALSE),VLOOKUP(IF(INDEX(源!B:B,29*ROW(源!B77)+1)="",RIGHT(源!A77,LEN(源!A77)-3),INDEX(源!B:B,29*ROW(源!B77)+1))&amp;常量!$H$1,常量!G:G,1,FALSE))</f>
        <v>#VALUE!</v>
      </c>
      <c r="F79" t="s">
        <v>108</v>
      </c>
      <c r="G79" t="s">
        <v>109</v>
      </c>
      <c r="H79" t="s">
        <v>110</v>
      </c>
      <c r="J79" t="s">
        <v>111</v>
      </c>
    </row>
    <row r="80" spans="1:10">
      <c r="A80">
        <f>INDEX(源!B:B,29*ROW(源!B78)+7)</f>
        <v>0</v>
      </c>
      <c r="B80">
        <f>INDEX(源!B:B,29*ROW(源!B78)+5)</f>
        <v>0</v>
      </c>
      <c r="C80">
        <f>INDEX(源!D:D,29*ROW(源!D78)+7)</f>
        <v>0</v>
      </c>
      <c r="D80" t="e">
        <f>getpy(CONCATENATE(TEXT(LEFT(C80,2),"[DBNUM1]0"),VLOOKUP(MID(C80,3,FIND("D",C80)-4),常量!C:D,2,FALSE),VLOOKUP(RIGHT(C80,3),常量!E:F,2,FALSE)))</f>
        <v>#VALUE!</v>
      </c>
      <c r="E80" t="e">
        <f>IFERROR(VLOOKUP(IF(INDEX(源!B:B,29*ROW(源!B78)+1)="",RIGHT(源!A78,LEN(源!A78)-3),INDEX(源!B:B,29*ROW(源!B78)+1)),常量!G:G,1,FALSE),VLOOKUP(IF(INDEX(源!B:B,29*ROW(源!B78)+1)="",RIGHT(源!A78,LEN(源!A78)-3),INDEX(源!B:B,29*ROW(源!B78)+1))&amp;常量!$H$1,常量!G:G,1,FALSE))</f>
        <v>#VALUE!</v>
      </c>
      <c r="F80" t="s">
        <v>108</v>
      </c>
      <c r="G80" t="s">
        <v>109</v>
      </c>
      <c r="H80" t="s">
        <v>110</v>
      </c>
      <c r="J80" t="s">
        <v>111</v>
      </c>
    </row>
    <row r="81" spans="1:10">
      <c r="A81" s="9">
        <f>INDEX(源!B:B,29*ROW(源!B79)+7)</f>
        <v>0</v>
      </c>
      <c r="B81">
        <f>INDEX(源!B:B,29*ROW(源!B79)+5)</f>
        <v>0</v>
      </c>
      <c r="C81">
        <f>INDEX(源!D:D,29*ROW(源!D79)+7)</f>
        <v>0</v>
      </c>
      <c r="D81" t="e">
        <f>getpy(CONCATENATE(TEXT(LEFT(C81,2),"[DBNUM1]0"),VLOOKUP(MID(C81,3,FIND("D",C81)-4),常量!C:D,2,FALSE),VLOOKUP(RIGHT(C81,3),常量!E:F,2,FALSE)))</f>
        <v>#VALUE!</v>
      </c>
      <c r="E81" t="e">
        <f>IFERROR(VLOOKUP(IF(INDEX(源!B:B,29*ROW(源!B79)+1)="",RIGHT(源!A79,LEN(源!A79)-3),INDEX(源!B:B,29*ROW(源!B79)+1)),常量!G:G,1,FALSE),VLOOKUP(IF(INDEX(源!B:B,29*ROW(源!B79)+1)="",RIGHT(源!A79,LEN(源!A79)-3),INDEX(源!B:B,29*ROW(源!B79)+1))&amp;常量!$H$1,常量!G:G,1,FALSE))</f>
        <v>#VALUE!</v>
      </c>
      <c r="F81" t="s">
        <v>108</v>
      </c>
      <c r="G81" t="s">
        <v>109</v>
      </c>
      <c r="H81" t="s">
        <v>110</v>
      </c>
      <c r="J81" t="s">
        <v>111</v>
      </c>
    </row>
    <row r="82" spans="1:10">
      <c r="A82">
        <f>INDEX(源!B:B,29*ROW(源!B80)+7)</f>
        <v>0</v>
      </c>
      <c r="B82">
        <f>INDEX(源!B:B,29*ROW(源!B80)+5)</f>
        <v>0</v>
      </c>
      <c r="C82">
        <f>INDEX(源!D:D,29*ROW(源!D80)+7)</f>
        <v>0</v>
      </c>
      <c r="D82" t="e">
        <f>getpy(CONCATENATE(TEXT(LEFT(C82,2),"[DBNUM1]0"),VLOOKUP(MID(C82,3,FIND("D",C82)-4),常量!C:D,2,FALSE),VLOOKUP(RIGHT(C82,3),常量!E:F,2,FALSE)))</f>
        <v>#VALUE!</v>
      </c>
      <c r="E82" t="e">
        <f>IFERROR(VLOOKUP(IF(INDEX(源!B:B,29*ROW(源!B80)+1)="",RIGHT(源!A80,LEN(源!A80)-3),INDEX(源!B:B,29*ROW(源!B80)+1)),常量!G:G,1,FALSE),VLOOKUP(IF(INDEX(源!B:B,29*ROW(源!B80)+1)="",RIGHT(源!A80,LEN(源!A80)-3),INDEX(源!B:B,29*ROW(源!B80)+1))&amp;常量!$H$1,常量!G:G,1,FALSE))</f>
        <v>#VALUE!</v>
      </c>
      <c r="F82" t="s">
        <v>108</v>
      </c>
      <c r="G82" t="s">
        <v>109</v>
      </c>
      <c r="H82" t="s">
        <v>110</v>
      </c>
      <c r="J82" t="s">
        <v>111</v>
      </c>
    </row>
    <row r="83" spans="1:10">
      <c r="A83">
        <f>INDEX(源!B:B,29*ROW(源!B81)+7)</f>
        <v>0</v>
      </c>
      <c r="B83">
        <f>INDEX(源!B:B,29*ROW(源!B81)+5)</f>
        <v>0</v>
      </c>
      <c r="C83">
        <f>INDEX(源!D:D,29*ROW(源!D81)+7)</f>
        <v>0</v>
      </c>
      <c r="D83" t="e">
        <f>getpy(CONCATENATE(TEXT(LEFT(C83,2),"[DBNUM1]0"),VLOOKUP(MID(C83,3,FIND("D",C83)-4),常量!C:D,2,FALSE),VLOOKUP(RIGHT(C83,3),常量!E:F,2,FALSE)))</f>
        <v>#VALUE!</v>
      </c>
      <c r="E83" t="e">
        <f>IFERROR(VLOOKUP(IF(INDEX(源!B:B,29*ROW(源!B81)+1)="",RIGHT(源!A81,LEN(源!A81)-3),INDEX(源!B:B,29*ROW(源!B81)+1)),常量!G:G,1,FALSE),VLOOKUP(IF(INDEX(源!B:B,29*ROW(源!B81)+1)="",RIGHT(源!A81,LEN(源!A81)-3),INDEX(源!B:B,29*ROW(源!B81)+1))&amp;常量!$H$1,常量!G:G,1,FALSE))</f>
        <v>#VALUE!</v>
      </c>
      <c r="F83" t="s">
        <v>108</v>
      </c>
      <c r="G83" t="s">
        <v>109</v>
      </c>
      <c r="H83" t="s">
        <v>110</v>
      </c>
      <c r="J83" t="s">
        <v>111</v>
      </c>
    </row>
    <row r="84" spans="1:10">
      <c r="A84">
        <f>INDEX(源!B:B,29*ROW(源!B82)+7)</f>
        <v>0</v>
      </c>
      <c r="B84">
        <f>INDEX(源!B:B,29*ROW(源!B82)+5)</f>
        <v>0</v>
      </c>
      <c r="C84">
        <f>INDEX(源!D:D,29*ROW(源!D82)+7)</f>
        <v>0</v>
      </c>
      <c r="D84" t="e">
        <f>getpy(CONCATENATE(TEXT(LEFT(C84,2),"[DBNUM1]0"),VLOOKUP(MID(C84,3,FIND("D",C84)-4),常量!C:D,2,FALSE),VLOOKUP(RIGHT(C84,3),常量!E:F,2,FALSE)))</f>
        <v>#VALUE!</v>
      </c>
      <c r="E84" t="e">
        <f>IFERROR(VLOOKUP(IF(INDEX(源!B:B,29*ROW(源!B82)+1)="",RIGHT(源!A82,LEN(源!A82)-3),INDEX(源!B:B,29*ROW(源!B82)+1)),常量!G:G,1,FALSE),VLOOKUP(IF(INDEX(源!B:B,29*ROW(源!B82)+1)="",RIGHT(源!A82,LEN(源!A82)-3),INDEX(源!B:B,29*ROW(源!B82)+1))&amp;常量!$H$1,常量!G:G,1,FALSE))</f>
        <v>#VALUE!</v>
      </c>
      <c r="F84" t="s">
        <v>108</v>
      </c>
      <c r="G84" t="s">
        <v>109</v>
      </c>
      <c r="H84" t="s">
        <v>110</v>
      </c>
      <c r="J84" t="s">
        <v>111</v>
      </c>
    </row>
    <row r="85" spans="1:10">
      <c r="A85">
        <f>INDEX(源!B:B,29*ROW(源!B83)+7)</f>
        <v>0</v>
      </c>
      <c r="B85">
        <f>INDEX(源!B:B,29*ROW(源!B83)+5)</f>
        <v>0</v>
      </c>
      <c r="C85">
        <f>INDEX(源!D:D,29*ROW(源!D83)+7)</f>
        <v>0</v>
      </c>
      <c r="D85" t="e">
        <f>getpy(CONCATENATE(TEXT(LEFT(C85,2),"[DBNUM1]0"),VLOOKUP(MID(C85,3,FIND("D",C85)-4),常量!C:D,2,FALSE),VLOOKUP(RIGHT(C85,3),常量!E:F,2,FALSE)))</f>
        <v>#VALUE!</v>
      </c>
      <c r="E85" t="e">
        <f>IFERROR(VLOOKUP(IF(INDEX(源!B:B,29*ROW(源!B83)+1)="",RIGHT(源!A83,LEN(源!A83)-3),INDEX(源!B:B,29*ROW(源!B83)+1)),常量!G:G,1,FALSE),VLOOKUP(IF(INDEX(源!B:B,29*ROW(源!B83)+1)="",RIGHT(源!A83,LEN(源!A83)-3),INDEX(源!B:B,29*ROW(源!B83)+1))&amp;常量!$H$1,常量!G:G,1,FALSE))</f>
        <v>#VALUE!</v>
      </c>
      <c r="F85" t="s">
        <v>108</v>
      </c>
      <c r="G85" t="s">
        <v>109</v>
      </c>
      <c r="H85" t="s">
        <v>110</v>
      </c>
      <c r="J85" t="s">
        <v>111</v>
      </c>
    </row>
    <row r="86" spans="1:10">
      <c r="A86">
        <f>INDEX(源!B:B,29*ROW(源!B84)+7)</f>
        <v>0</v>
      </c>
      <c r="B86">
        <f>INDEX(源!B:B,29*ROW(源!B84)+5)</f>
        <v>0</v>
      </c>
      <c r="C86">
        <f>INDEX(源!D:D,29*ROW(源!D84)+7)</f>
        <v>0</v>
      </c>
      <c r="D86" t="e">
        <f>getpy(CONCATENATE(TEXT(LEFT(C86,2),"[DBNUM1]0"),VLOOKUP(MID(C86,3,FIND("D",C86)-4),常量!C:D,2,FALSE),VLOOKUP(RIGHT(C86,3),常量!E:F,2,FALSE)))</f>
        <v>#VALUE!</v>
      </c>
      <c r="E86" t="e">
        <f>IFERROR(VLOOKUP(IF(INDEX(源!B:B,29*ROW(源!B84)+1)="",RIGHT(源!A84,LEN(源!A84)-3),INDEX(源!B:B,29*ROW(源!B84)+1)),常量!G:G,1,FALSE),VLOOKUP(IF(INDEX(源!B:B,29*ROW(源!B84)+1)="",RIGHT(源!A84,LEN(源!A84)-3),INDEX(源!B:B,29*ROW(源!B84)+1))&amp;常量!$H$1,常量!G:G,1,FALSE))</f>
        <v>#VALUE!</v>
      </c>
      <c r="F86" t="s">
        <v>108</v>
      </c>
      <c r="G86" t="s">
        <v>109</v>
      </c>
      <c r="H86" t="s">
        <v>110</v>
      </c>
      <c r="J86" t="s">
        <v>111</v>
      </c>
    </row>
    <row r="87" spans="1:10">
      <c r="A87">
        <f>INDEX(源!B:B,29*ROW(源!B85)+7)</f>
        <v>0</v>
      </c>
      <c r="B87">
        <f>INDEX(源!B:B,29*ROW(源!B85)+5)</f>
        <v>0</v>
      </c>
      <c r="C87">
        <f>INDEX(源!D:D,29*ROW(源!D85)+7)</f>
        <v>0</v>
      </c>
      <c r="D87" t="e">
        <f>getpy(CONCATENATE(TEXT(LEFT(C87,2),"[DBNUM1]0"),VLOOKUP(MID(C87,3,FIND("D",C87)-4),常量!C:D,2,FALSE),VLOOKUP(RIGHT(C87,3),常量!E:F,2,FALSE)))</f>
        <v>#VALUE!</v>
      </c>
      <c r="E87" t="e">
        <f>IFERROR(VLOOKUP(IF(INDEX(源!B:B,29*ROW(源!B85)+1)="",RIGHT(源!A85,LEN(源!A85)-3),INDEX(源!B:B,29*ROW(源!B85)+1)),常量!G:G,1,FALSE),VLOOKUP(IF(INDEX(源!B:B,29*ROW(源!B85)+1)="",RIGHT(源!A85,LEN(源!A85)-3),INDEX(源!B:B,29*ROW(源!B85)+1))&amp;常量!$H$1,常量!G:G,1,FALSE))</f>
        <v>#VALUE!</v>
      </c>
      <c r="F87" t="s">
        <v>108</v>
      </c>
      <c r="G87" t="s">
        <v>109</v>
      </c>
      <c r="H87" t="s">
        <v>110</v>
      </c>
      <c r="J87" t="s">
        <v>111</v>
      </c>
    </row>
    <row r="88" spans="1:10">
      <c r="A88">
        <f>INDEX(源!B:B,29*ROW(源!B86)+7)</f>
        <v>0</v>
      </c>
      <c r="B88">
        <f>INDEX(源!B:B,29*ROW(源!B86)+5)</f>
        <v>0</v>
      </c>
      <c r="C88">
        <f>INDEX(源!D:D,29*ROW(源!D86)+7)</f>
        <v>0</v>
      </c>
      <c r="D88" t="e">
        <f>getpy(CONCATENATE(TEXT(LEFT(C88,2),"[DBNUM1]0"),VLOOKUP(MID(C88,3,FIND("D",C88)-4),常量!C:D,2,FALSE),VLOOKUP(RIGHT(C88,3),常量!E:F,2,FALSE)))</f>
        <v>#VALUE!</v>
      </c>
      <c r="E88" t="e">
        <f>IFERROR(VLOOKUP(IF(INDEX(源!B:B,29*ROW(源!B86)+1)="",RIGHT(源!A86,LEN(源!A86)-3),INDEX(源!B:B,29*ROW(源!B86)+1)),常量!G:G,1,FALSE),VLOOKUP(IF(INDEX(源!B:B,29*ROW(源!B86)+1)="",RIGHT(源!A86,LEN(源!A86)-3),INDEX(源!B:B,29*ROW(源!B86)+1))&amp;常量!$H$1,常量!G:G,1,FALSE))</f>
        <v>#VALUE!</v>
      </c>
      <c r="F88" t="s">
        <v>108</v>
      </c>
      <c r="G88" t="s">
        <v>109</v>
      </c>
      <c r="H88" t="s">
        <v>110</v>
      </c>
      <c r="J88" t="s">
        <v>111</v>
      </c>
    </row>
    <row r="89" spans="1:10">
      <c r="A89">
        <f>INDEX(源!B:B,29*ROW(源!B87)+7)</f>
        <v>0</v>
      </c>
      <c r="B89">
        <f>INDEX(源!B:B,29*ROW(源!B87)+5)</f>
        <v>0</v>
      </c>
      <c r="C89">
        <f>INDEX(源!D:D,29*ROW(源!D87)+7)</f>
        <v>0</v>
      </c>
      <c r="D89" t="e">
        <f>getpy(CONCATENATE(TEXT(LEFT(C89,2),"[DBNUM1]0"),VLOOKUP(MID(C89,3,FIND("D",C89)-4),常量!C:D,2,FALSE),VLOOKUP(RIGHT(C89,3),常量!E:F,2,FALSE)))</f>
        <v>#VALUE!</v>
      </c>
      <c r="E89" t="e">
        <f>IFERROR(VLOOKUP(IF(INDEX(源!B:B,29*ROW(源!B87)+1)="",RIGHT(源!A87,LEN(源!A87)-3),INDEX(源!B:B,29*ROW(源!B87)+1)),常量!G:G,1,FALSE),VLOOKUP(IF(INDEX(源!B:B,29*ROW(源!B87)+1)="",RIGHT(源!A87,LEN(源!A87)-3),INDEX(源!B:B,29*ROW(源!B87)+1))&amp;常量!$H$1,常量!G:G,1,FALSE))</f>
        <v>#VALUE!</v>
      </c>
      <c r="F89" t="s">
        <v>108</v>
      </c>
      <c r="G89" t="s">
        <v>109</v>
      </c>
      <c r="H89" t="s">
        <v>110</v>
      </c>
      <c r="J89" t="s">
        <v>111</v>
      </c>
    </row>
    <row r="90" spans="1:10">
      <c r="A90">
        <f>INDEX(源!B:B,29*ROW(源!B88)+7)</f>
        <v>0</v>
      </c>
      <c r="B90">
        <f>INDEX(源!B:B,29*ROW(源!B88)+5)</f>
        <v>0</v>
      </c>
      <c r="C90">
        <f>INDEX(源!D:D,29*ROW(源!D88)+7)</f>
        <v>0</v>
      </c>
      <c r="D90" t="e">
        <f>getpy(CONCATENATE(TEXT(LEFT(C90,2),"[DBNUM1]0"),VLOOKUP(MID(C90,3,FIND("D",C90)-4),常量!C:D,2,FALSE),VLOOKUP(RIGHT(C90,3),常量!E:F,2,FALSE)))</f>
        <v>#VALUE!</v>
      </c>
      <c r="E90" t="e">
        <f>IFERROR(VLOOKUP(IF(INDEX(源!B:B,29*ROW(源!B88)+1)="",RIGHT(源!A88,LEN(源!A88)-3),INDEX(源!B:B,29*ROW(源!B88)+1)),常量!G:G,1,FALSE),VLOOKUP(IF(INDEX(源!B:B,29*ROW(源!B88)+1)="",RIGHT(源!A88,LEN(源!A88)-3),INDEX(源!B:B,29*ROW(源!B88)+1))&amp;常量!$H$1,常量!G:G,1,FALSE))</f>
        <v>#VALUE!</v>
      </c>
      <c r="F90" t="s">
        <v>108</v>
      </c>
      <c r="G90" t="s">
        <v>109</v>
      </c>
      <c r="H90" t="s">
        <v>110</v>
      </c>
      <c r="J90" t="s">
        <v>111</v>
      </c>
    </row>
    <row r="91" spans="1:10">
      <c r="A91">
        <f>INDEX(源!B:B,29*ROW(源!B89)+7)</f>
        <v>0</v>
      </c>
      <c r="B91">
        <f>INDEX(源!B:B,29*ROW(源!B89)+5)</f>
        <v>0</v>
      </c>
      <c r="C91">
        <f>INDEX(源!D:D,29*ROW(源!D89)+7)</f>
        <v>0</v>
      </c>
      <c r="D91" t="e">
        <f>getpy(CONCATENATE(TEXT(LEFT(C91,2),"[DBNUM1]0"),VLOOKUP(MID(C91,3,FIND("D",C91)-4),常量!C:D,2,FALSE),VLOOKUP(RIGHT(C91,3),常量!E:F,2,FALSE)))</f>
        <v>#VALUE!</v>
      </c>
      <c r="E91" t="e">
        <f>IFERROR(VLOOKUP(IF(INDEX(源!B:B,29*ROW(源!B89)+1)="",RIGHT(源!A89,LEN(源!A89)-3),INDEX(源!B:B,29*ROW(源!B89)+1)),常量!G:G,1,FALSE),VLOOKUP(IF(INDEX(源!B:B,29*ROW(源!B89)+1)="",RIGHT(源!A89,LEN(源!A89)-3),INDEX(源!B:B,29*ROW(源!B89)+1))&amp;常量!$H$1,常量!G:G,1,FALSE))</f>
        <v>#VALUE!</v>
      </c>
      <c r="F91" t="s">
        <v>108</v>
      </c>
      <c r="G91" t="s">
        <v>109</v>
      </c>
      <c r="H91" t="s">
        <v>110</v>
      </c>
      <c r="J91" t="s">
        <v>111</v>
      </c>
    </row>
    <row r="92" spans="1:10">
      <c r="A92">
        <f>INDEX(源!B:B,29*ROW(源!B90)+7)</f>
        <v>0</v>
      </c>
      <c r="B92">
        <f>INDEX(源!B:B,29*ROW(源!B90)+5)</f>
        <v>0</v>
      </c>
      <c r="C92">
        <f>INDEX(源!D:D,29*ROW(源!D90)+7)</f>
        <v>0</v>
      </c>
      <c r="D92" t="e">
        <f>getpy(CONCATENATE(TEXT(LEFT(C92,2),"[DBNUM1]0"),VLOOKUP(MID(C92,3,FIND("D",C92)-4),常量!C:D,2,FALSE),VLOOKUP(RIGHT(C92,3),常量!E:F,2,FALSE)))</f>
        <v>#VALUE!</v>
      </c>
      <c r="E92" t="e">
        <f>IFERROR(VLOOKUP(IF(INDEX(源!B:B,29*ROW(源!B90)+1)="",RIGHT(源!A90,LEN(源!A90)-3),INDEX(源!B:B,29*ROW(源!B90)+1)),常量!G:G,1,FALSE),VLOOKUP(IF(INDEX(源!B:B,29*ROW(源!B90)+1)="",RIGHT(源!A90,LEN(源!A90)-3),INDEX(源!B:B,29*ROW(源!B90)+1))&amp;常量!$H$1,常量!G:G,1,FALSE))</f>
        <v>#VALUE!</v>
      </c>
      <c r="F92" t="s">
        <v>108</v>
      </c>
      <c r="G92" t="s">
        <v>109</v>
      </c>
      <c r="H92" t="s">
        <v>110</v>
      </c>
      <c r="J92" t="s">
        <v>111</v>
      </c>
    </row>
    <row r="93" spans="1:10">
      <c r="A93">
        <f>INDEX(源!B:B,29*ROW(源!B91)+7)</f>
        <v>0</v>
      </c>
      <c r="B93">
        <f>INDEX(源!B:B,29*ROW(源!B91)+5)</f>
        <v>0</v>
      </c>
      <c r="C93">
        <f>INDEX(源!D:D,29*ROW(源!D91)+7)</f>
        <v>0</v>
      </c>
      <c r="D93" t="e">
        <f>getpy(CONCATENATE(TEXT(LEFT(C93,2),"[DBNUM1]0"),VLOOKUP(MID(C93,3,FIND("D",C93)-4),常量!C:D,2,FALSE),VLOOKUP(RIGHT(C93,3),常量!E:F,2,FALSE)))</f>
        <v>#VALUE!</v>
      </c>
      <c r="E93" t="e">
        <f>IFERROR(VLOOKUP(IF(INDEX(源!B:B,29*ROW(源!B91)+1)="",RIGHT(源!A91,LEN(源!A91)-3),INDEX(源!B:B,29*ROW(源!B91)+1)),常量!G:G,1,FALSE),VLOOKUP(IF(INDEX(源!B:B,29*ROW(源!B91)+1)="",RIGHT(源!A91,LEN(源!A91)-3),INDEX(源!B:B,29*ROW(源!B91)+1))&amp;常量!$H$1,常量!G:G,1,FALSE))</f>
        <v>#VALUE!</v>
      </c>
      <c r="F93" t="s">
        <v>108</v>
      </c>
      <c r="G93" t="s">
        <v>109</v>
      </c>
      <c r="H93" t="s">
        <v>110</v>
      </c>
      <c r="J93" t="s">
        <v>111</v>
      </c>
    </row>
    <row r="94" spans="1:10">
      <c r="A94">
        <f>INDEX(源!B:B,29*ROW(源!B92)+7)</f>
        <v>0</v>
      </c>
      <c r="B94">
        <f>INDEX(源!B:B,29*ROW(源!B92)+5)</f>
        <v>0</v>
      </c>
      <c r="C94">
        <f>INDEX(源!D:D,29*ROW(源!D92)+7)</f>
        <v>0</v>
      </c>
      <c r="D94" t="e">
        <f>getpy(CONCATENATE(TEXT(LEFT(C94,2),"[DBNUM1]0"),VLOOKUP(MID(C94,3,FIND("D",C94)-4),常量!C:D,2,FALSE),VLOOKUP(RIGHT(C94,3),常量!E:F,2,FALSE)))</f>
        <v>#VALUE!</v>
      </c>
      <c r="E94" t="e">
        <f>IFERROR(VLOOKUP(IF(INDEX(源!B:B,29*ROW(源!B92)+1)="",RIGHT(源!A92,LEN(源!A92)-3),INDEX(源!B:B,29*ROW(源!B92)+1)),常量!G:G,1,FALSE),VLOOKUP(IF(INDEX(源!B:B,29*ROW(源!B92)+1)="",RIGHT(源!A92,LEN(源!A92)-3),INDEX(源!B:B,29*ROW(源!B92)+1))&amp;常量!$H$1,常量!G:G,1,FALSE))</f>
        <v>#VALUE!</v>
      </c>
      <c r="F94" t="s">
        <v>108</v>
      </c>
      <c r="G94" t="s">
        <v>109</v>
      </c>
      <c r="H94" t="s">
        <v>110</v>
      </c>
      <c r="J94" t="s">
        <v>111</v>
      </c>
    </row>
    <row r="95" spans="1:10">
      <c r="A95">
        <f>INDEX(源!B:B,29*ROW(源!B93)+7)</f>
        <v>0</v>
      </c>
      <c r="B95">
        <f>INDEX(源!B:B,29*ROW(源!B93)+5)</f>
        <v>0</v>
      </c>
      <c r="C95">
        <f>INDEX(源!D:D,29*ROW(源!D93)+7)</f>
        <v>0</v>
      </c>
      <c r="D95" t="e">
        <f>getpy(CONCATENATE(TEXT(LEFT(C95,2),"[DBNUM1]0"),VLOOKUP(MID(C95,3,FIND("D",C95)-4),常量!C:D,2,FALSE),VLOOKUP(RIGHT(C95,3),常量!E:F,2,FALSE)))</f>
        <v>#VALUE!</v>
      </c>
      <c r="E95" t="e">
        <f>IFERROR(VLOOKUP(IF(INDEX(源!B:B,29*ROW(源!B93)+1)="",RIGHT(源!A93,LEN(源!A93)-3),INDEX(源!B:B,29*ROW(源!B93)+1)),常量!G:G,1,FALSE),VLOOKUP(IF(INDEX(源!B:B,29*ROW(源!B93)+1)="",RIGHT(源!A93,LEN(源!A93)-3),INDEX(源!B:B,29*ROW(源!B93)+1))&amp;常量!$H$1,常量!G:G,1,FALSE))</f>
        <v>#VALUE!</v>
      </c>
      <c r="F95" t="s">
        <v>108</v>
      </c>
      <c r="G95" t="s">
        <v>109</v>
      </c>
      <c r="H95" t="s">
        <v>110</v>
      </c>
      <c r="J95" t="s">
        <v>111</v>
      </c>
    </row>
    <row r="96" spans="1:10">
      <c r="A96">
        <f>INDEX(源!B:B,29*ROW(源!B94)+7)</f>
        <v>0</v>
      </c>
      <c r="B96">
        <f>INDEX(源!B:B,29*ROW(源!B94)+5)</f>
        <v>0</v>
      </c>
      <c r="C96">
        <f>INDEX(源!D:D,29*ROW(源!D94)+7)</f>
        <v>0</v>
      </c>
      <c r="D96" t="e">
        <f>getpy(CONCATENATE(TEXT(LEFT(C96,2),"[DBNUM1]0"),VLOOKUP(MID(C96,3,FIND("D",C96)-4),常量!C:D,2,FALSE),VLOOKUP(RIGHT(C96,3),常量!E:F,2,FALSE)))</f>
        <v>#VALUE!</v>
      </c>
      <c r="E96" t="e">
        <f>IFERROR(VLOOKUP(IF(INDEX(源!B:B,29*ROW(源!B94)+1)="",RIGHT(源!A94,LEN(源!A94)-3),INDEX(源!B:B,29*ROW(源!B94)+1)),常量!G:G,1,FALSE),VLOOKUP(IF(INDEX(源!B:B,29*ROW(源!B94)+1)="",RIGHT(源!A94,LEN(源!A94)-3),INDEX(源!B:B,29*ROW(源!B94)+1))&amp;常量!$H$1,常量!G:G,1,FALSE))</f>
        <v>#VALUE!</v>
      </c>
      <c r="F96" t="s">
        <v>108</v>
      </c>
      <c r="G96" t="s">
        <v>109</v>
      </c>
      <c r="H96" t="s">
        <v>110</v>
      </c>
      <c r="J96" t="s">
        <v>111</v>
      </c>
    </row>
    <row r="97" spans="1:10">
      <c r="A97">
        <f>INDEX(源!B:B,29*ROW(源!B95)+7)</f>
        <v>0</v>
      </c>
      <c r="B97">
        <f>INDEX(源!B:B,29*ROW(源!B95)+5)</f>
        <v>0</v>
      </c>
      <c r="C97">
        <f>INDEX(源!D:D,29*ROW(源!D95)+7)</f>
        <v>0</v>
      </c>
      <c r="D97" t="e">
        <f>getpy(CONCATENATE(TEXT(LEFT(C97,2),"[DBNUM1]0"),VLOOKUP(MID(C97,3,FIND("D",C97)-4),常量!C:D,2,FALSE),VLOOKUP(RIGHT(C97,3),常量!E:F,2,FALSE)))</f>
        <v>#VALUE!</v>
      </c>
      <c r="E97" t="e">
        <f>IFERROR(VLOOKUP(IF(INDEX(源!B:B,29*ROW(源!B95)+1)="",RIGHT(源!A95,LEN(源!A95)-3),INDEX(源!B:B,29*ROW(源!B95)+1)),常量!G:G,1,FALSE),VLOOKUP(IF(INDEX(源!B:B,29*ROW(源!B95)+1)="",RIGHT(源!A95,LEN(源!A95)-3),INDEX(源!B:B,29*ROW(源!B95)+1))&amp;常量!$H$1,常量!G:G,1,FALSE))</f>
        <v>#VALUE!</v>
      </c>
      <c r="F97" t="s">
        <v>108</v>
      </c>
      <c r="G97" t="s">
        <v>109</v>
      </c>
      <c r="H97" t="s">
        <v>110</v>
      </c>
      <c r="J97" t="s">
        <v>111</v>
      </c>
    </row>
    <row r="98" spans="1:10">
      <c r="A98">
        <f>INDEX(源!B:B,29*ROW(源!B96)+7)</f>
        <v>0</v>
      </c>
      <c r="B98">
        <f>INDEX(源!B:B,29*ROW(源!B96)+5)</f>
        <v>0</v>
      </c>
      <c r="C98">
        <f>INDEX(源!D:D,29*ROW(源!D96)+7)</f>
        <v>0</v>
      </c>
      <c r="D98" t="e">
        <f>getpy(CONCATENATE(TEXT(LEFT(C98,2),"[DBNUM1]0"),VLOOKUP(MID(C98,3,FIND("D",C98)-4),常量!C:D,2,FALSE),VLOOKUP(RIGHT(C98,3),常量!E:F,2,FALSE)))</f>
        <v>#VALUE!</v>
      </c>
      <c r="E98" t="e">
        <f>IFERROR(VLOOKUP(IF(INDEX(源!B:B,29*ROW(源!B96)+1)="",RIGHT(源!A96,LEN(源!A96)-3),INDEX(源!B:B,29*ROW(源!B96)+1)),常量!G:G,1,FALSE),VLOOKUP(IF(INDEX(源!B:B,29*ROW(源!B96)+1)="",RIGHT(源!A96,LEN(源!A96)-3),INDEX(源!B:B,29*ROW(源!B96)+1))&amp;常量!$H$1,常量!G:G,1,FALSE))</f>
        <v>#VALUE!</v>
      </c>
      <c r="F98" t="s">
        <v>108</v>
      </c>
      <c r="G98" t="s">
        <v>109</v>
      </c>
      <c r="H98" t="s">
        <v>110</v>
      </c>
      <c r="J98" t="s">
        <v>111</v>
      </c>
    </row>
    <row r="99" spans="1:10">
      <c r="A99">
        <f>INDEX(源!B:B,29*ROW(源!B97)+7)</f>
        <v>0</v>
      </c>
      <c r="B99">
        <f>INDEX(源!B:B,29*ROW(源!B97)+5)</f>
        <v>0</v>
      </c>
      <c r="C99">
        <f>INDEX(源!D:D,29*ROW(源!D97)+7)</f>
        <v>0</v>
      </c>
      <c r="D99" t="e">
        <f>getpy(CONCATENATE(TEXT(LEFT(C99,2),"[DBNUM1]0"),VLOOKUP(MID(C99,3,FIND("D",C99)-4),常量!C:D,2,FALSE),VLOOKUP(RIGHT(C99,3),常量!E:F,2,FALSE)))</f>
        <v>#VALUE!</v>
      </c>
      <c r="E99" t="e">
        <f>IFERROR(VLOOKUP(IF(INDEX(源!B:B,29*ROW(源!B97)+1)="",RIGHT(源!A97,LEN(源!A97)-3),INDEX(源!B:B,29*ROW(源!B97)+1)),常量!G:G,1,FALSE),VLOOKUP(IF(INDEX(源!B:B,29*ROW(源!B97)+1)="",RIGHT(源!A97,LEN(源!A97)-3),INDEX(源!B:B,29*ROW(源!B97)+1))&amp;常量!$H$1,常量!G:G,1,FALSE))</f>
        <v>#VALUE!</v>
      </c>
      <c r="F99" t="s">
        <v>108</v>
      </c>
      <c r="G99" t="s">
        <v>109</v>
      </c>
      <c r="H99" t="s">
        <v>110</v>
      </c>
      <c r="J99" t="s">
        <v>111</v>
      </c>
    </row>
    <row r="100" spans="1:10">
      <c r="A100">
        <f>INDEX(源!B:B,29*ROW(源!B98)+7)</f>
        <v>0</v>
      </c>
      <c r="B100">
        <f>INDEX(源!B:B,29*ROW(源!B98)+5)</f>
        <v>0</v>
      </c>
      <c r="C100">
        <f>INDEX(源!D:D,29*ROW(源!D98)+7)</f>
        <v>0</v>
      </c>
      <c r="D100" t="e">
        <f>getpy(CONCATENATE(TEXT(LEFT(C100,2),"[DBNUM1]0"),VLOOKUP(MID(C100,3,FIND("D",C100)-4),常量!C:D,2,FALSE),VLOOKUP(RIGHT(C100,3),常量!E:F,2,FALSE)))</f>
        <v>#VALUE!</v>
      </c>
      <c r="E100" t="e">
        <f>IFERROR(VLOOKUP(IF(INDEX(源!B:B,29*ROW(源!B98)+1)="",RIGHT(源!A98,LEN(源!A98)-3),INDEX(源!B:B,29*ROW(源!B98)+1)),常量!G:G,1,FALSE),VLOOKUP(IF(INDEX(源!B:B,29*ROW(源!B98)+1)="",RIGHT(源!A98,LEN(源!A98)-3),INDEX(源!B:B,29*ROW(源!B98)+1))&amp;常量!$H$1,常量!G:G,1,FALSE))</f>
        <v>#VALUE!</v>
      </c>
      <c r="F100" t="s">
        <v>108</v>
      </c>
      <c r="G100" t="s">
        <v>109</v>
      </c>
      <c r="H100" t="s">
        <v>110</v>
      </c>
      <c r="J100" t="s">
        <v>111</v>
      </c>
    </row>
    <row r="101" spans="1:10">
      <c r="A101">
        <f>INDEX(源!B:B,29*ROW(源!B99)+7)</f>
        <v>0</v>
      </c>
      <c r="B101">
        <f>INDEX(源!B:B,29*ROW(源!B99)+5)</f>
        <v>0</v>
      </c>
      <c r="C101">
        <f>INDEX(源!D:D,29*ROW(源!D99)+7)</f>
        <v>0</v>
      </c>
      <c r="D101" t="e">
        <f>getpy(CONCATENATE(TEXT(LEFT(C101,2),"[DBNUM1]0"),VLOOKUP(MID(C101,3,FIND("D",C101)-4),常量!C:D,2,FALSE),VLOOKUP(RIGHT(C101,3),常量!E:F,2,FALSE)))</f>
        <v>#VALUE!</v>
      </c>
      <c r="E101" t="e">
        <f>IFERROR(VLOOKUP(IF(INDEX(源!B:B,29*ROW(源!B99)+1)="",RIGHT(源!A99,LEN(源!A99)-3),INDEX(源!B:B,29*ROW(源!B99)+1)),常量!G:G,1,FALSE),VLOOKUP(IF(INDEX(源!B:B,29*ROW(源!B99)+1)="",RIGHT(源!A99,LEN(源!A99)-3),INDEX(源!B:B,29*ROW(源!B99)+1))&amp;常量!$H$1,常量!G:G,1,FALSE))</f>
        <v>#VALUE!</v>
      </c>
      <c r="F101" t="s">
        <v>108</v>
      </c>
      <c r="G101" t="s">
        <v>109</v>
      </c>
      <c r="H101" t="s">
        <v>110</v>
      </c>
      <c r="J101" t="s">
        <v>111</v>
      </c>
    </row>
    <row r="102" spans="1:10">
      <c r="A102">
        <f>INDEX(源!B:B,29*ROW(源!B100)+7)</f>
        <v>0</v>
      </c>
      <c r="B102">
        <f>INDEX(源!B:B,29*ROW(源!B100)+5)</f>
        <v>0</v>
      </c>
      <c r="C102">
        <f>INDEX(源!D:D,29*ROW(源!D100)+7)</f>
        <v>0</v>
      </c>
      <c r="D102" t="e">
        <f>getpy(CONCATENATE(TEXT(LEFT(C102,2),"[DBNUM1]0"),VLOOKUP(MID(C102,3,FIND("D",C102)-4),常量!C:D,2,FALSE),VLOOKUP(RIGHT(C102,3),常量!E:F,2,FALSE)))</f>
        <v>#VALUE!</v>
      </c>
      <c r="E102" t="e">
        <f>IFERROR(VLOOKUP(IF(INDEX(源!B:B,29*ROW(源!B100)+1)="",RIGHT(源!A100,LEN(源!A100)-3),INDEX(源!B:B,29*ROW(源!B100)+1)),常量!G:G,1,FALSE),VLOOKUP(IF(INDEX(源!B:B,29*ROW(源!B100)+1)="",RIGHT(源!A100,LEN(源!A100)-3),INDEX(源!B:B,29*ROW(源!B100)+1))&amp;常量!$H$1,常量!G:G,1,FALSE))</f>
        <v>#VALUE!</v>
      </c>
      <c r="F102" t="s">
        <v>108</v>
      </c>
      <c r="G102" t="s">
        <v>109</v>
      </c>
      <c r="H102" t="s">
        <v>110</v>
      </c>
      <c r="J102" t="s">
        <v>111</v>
      </c>
    </row>
    <row r="103" spans="1:10">
      <c r="A103">
        <f>INDEX(源!B:B,29*ROW(源!B101)+7)</f>
        <v>0</v>
      </c>
      <c r="B103">
        <f>INDEX(源!B:B,29*ROW(源!B101)+5)</f>
        <v>0</v>
      </c>
      <c r="C103">
        <f>INDEX(源!D:D,29*ROW(源!D101)+7)</f>
        <v>0</v>
      </c>
      <c r="D103" t="e">
        <f>getpy(CONCATENATE(TEXT(LEFT(C103,2),"[DBNUM1]0"),VLOOKUP(MID(C103,3,FIND("D",C103)-4),常量!C:D,2,FALSE),VLOOKUP(RIGHT(C103,3),常量!E:F,2,FALSE)))</f>
        <v>#VALUE!</v>
      </c>
      <c r="E103" t="e">
        <f>IFERROR(VLOOKUP(IF(INDEX(源!B:B,29*ROW(源!B101)+1)="",RIGHT(源!A101,LEN(源!A101)-3),INDEX(源!B:B,29*ROW(源!B101)+1)),常量!G:G,1,FALSE),VLOOKUP(IF(INDEX(源!B:B,29*ROW(源!B101)+1)="",RIGHT(源!A101,LEN(源!A101)-3),INDEX(源!B:B,29*ROW(源!B101)+1))&amp;常量!$H$1,常量!G:G,1,FALSE))</f>
        <v>#VALUE!</v>
      </c>
      <c r="F103" t="s">
        <v>108</v>
      </c>
      <c r="G103" t="s">
        <v>109</v>
      </c>
      <c r="H103" t="s">
        <v>110</v>
      </c>
      <c r="J103" t="s">
        <v>111</v>
      </c>
    </row>
    <row r="104" spans="1:10">
      <c r="A104">
        <f>INDEX(源!B:B,29*ROW(源!B102)+7)</f>
        <v>0</v>
      </c>
      <c r="B104">
        <f>INDEX(源!B:B,29*ROW(源!B102)+5)</f>
        <v>0</v>
      </c>
      <c r="C104">
        <f>INDEX(源!D:D,29*ROW(源!D102)+7)</f>
        <v>0</v>
      </c>
      <c r="D104" t="e">
        <f>getpy(CONCATENATE(TEXT(LEFT(C104,2),"[DBNUM1]0"),VLOOKUP(MID(C104,3,FIND("D",C104)-4),常量!C:D,2,FALSE),VLOOKUP(RIGHT(C104,3),常量!E:F,2,FALSE)))</f>
        <v>#VALUE!</v>
      </c>
      <c r="E104" t="e">
        <f>IFERROR(VLOOKUP(IF(INDEX(源!B:B,29*ROW(源!B102)+1)="",RIGHT(源!A102,LEN(源!A102)-3),INDEX(源!B:B,29*ROW(源!B102)+1)),常量!G:G,1,FALSE),VLOOKUP(IF(INDEX(源!B:B,29*ROW(源!B102)+1)="",RIGHT(源!A102,LEN(源!A102)-3),INDEX(源!B:B,29*ROW(源!B102)+1))&amp;常量!$H$1,常量!G:G,1,FALSE))</f>
        <v>#VALUE!</v>
      </c>
      <c r="F104" t="s">
        <v>108</v>
      </c>
      <c r="G104" t="s">
        <v>109</v>
      </c>
      <c r="H104" t="s">
        <v>110</v>
      </c>
      <c r="J104" t="s">
        <v>111</v>
      </c>
    </row>
    <row r="105" spans="1:10">
      <c r="A105">
        <f>INDEX(源!B:B,29*ROW(源!B103)+7)</f>
        <v>0</v>
      </c>
      <c r="B105">
        <f>INDEX(源!B:B,29*ROW(源!B103)+5)</f>
        <v>0</v>
      </c>
      <c r="C105">
        <f>INDEX(源!D:D,29*ROW(源!D103)+7)</f>
        <v>0</v>
      </c>
      <c r="D105" t="e">
        <f>getpy(CONCATENATE(TEXT(LEFT(C105,2),"[DBNUM1]0"),VLOOKUP(MID(C105,3,FIND("D",C105)-4),常量!C:D,2,FALSE),VLOOKUP(RIGHT(C105,3),常量!E:F,2,FALSE)))</f>
        <v>#VALUE!</v>
      </c>
      <c r="E105" t="e">
        <f>IFERROR(VLOOKUP(IF(INDEX(源!B:B,29*ROW(源!B103)+1)="",RIGHT(源!A103,LEN(源!A103)-3),INDEX(源!B:B,29*ROW(源!B103)+1)),常量!G:G,1,FALSE),VLOOKUP(IF(INDEX(源!B:B,29*ROW(源!B103)+1)="",RIGHT(源!A103,LEN(源!A103)-3),INDEX(源!B:B,29*ROW(源!B103)+1))&amp;常量!$H$1,常量!G:G,1,FALSE))</f>
        <v>#VALUE!</v>
      </c>
      <c r="F105" t="s">
        <v>108</v>
      </c>
      <c r="G105" t="s">
        <v>109</v>
      </c>
      <c r="H105" t="s">
        <v>110</v>
      </c>
      <c r="J105" t="s">
        <v>111</v>
      </c>
    </row>
    <row r="106" spans="1:10">
      <c r="A106">
        <f>INDEX(源!B:B,29*ROW(源!B104)+7)</f>
        <v>0</v>
      </c>
      <c r="B106">
        <f>INDEX(源!B:B,29*ROW(源!B104)+5)</f>
        <v>0</v>
      </c>
      <c r="C106">
        <f>INDEX(源!D:D,29*ROW(源!D104)+7)</f>
        <v>0</v>
      </c>
      <c r="D106" t="e">
        <f>getpy(CONCATENATE(TEXT(LEFT(C106,2),"[DBNUM1]0"),VLOOKUP(MID(C106,3,FIND("D",C106)-4),常量!C:D,2,FALSE),VLOOKUP(RIGHT(C106,3),常量!E:F,2,FALSE)))</f>
        <v>#VALUE!</v>
      </c>
      <c r="E106" t="e">
        <f>IFERROR(VLOOKUP(IF(INDEX(源!B:B,29*ROW(源!B104)+1)="",RIGHT(源!A104,LEN(源!A104)-3),INDEX(源!B:B,29*ROW(源!B104)+1)),常量!G:G,1,FALSE),VLOOKUP(IF(INDEX(源!B:B,29*ROW(源!B104)+1)="",RIGHT(源!A104,LEN(源!A104)-3),INDEX(源!B:B,29*ROW(源!B104)+1))&amp;常量!$H$1,常量!G:G,1,FALSE))</f>
        <v>#VALUE!</v>
      </c>
      <c r="F106" t="s">
        <v>108</v>
      </c>
      <c r="G106" t="s">
        <v>109</v>
      </c>
      <c r="H106" t="s">
        <v>110</v>
      </c>
      <c r="J106" t="s">
        <v>111</v>
      </c>
    </row>
    <row r="107" spans="1:10">
      <c r="A107">
        <f>INDEX(源!B:B,29*ROW(源!B105)+7)</f>
        <v>0</v>
      </c>
      <c r="B107">
        <f>INDEX(源!B:B,29*ROW(源!B105)+5)</f>
        <v>0</v>
      </c>
      <c r="C107">
        <f>INDEX(源!D:D,29*ROW(源!D105)+7)</f>
        <v>0</v>
      </c>
      <c r="D107" t="e">
        <f>getpy(CONCATENATE(TEXT(LEFT(C107,2),"[DBNUM1]0"),VLOOKUP(MID(C107,3,FIND("D",C107)-4),常量!C:D,2,FALSE),VLOOKUP(RIGHT(C107,3),常量!E:F,2,FALSE)))</f>
        <v>#VALUE!</v>
      </c>
      <c r="E107" t="e">
        <f>IFERROR(VLOOKUP(IF(INDEX(源!B:B,29*ROW(源!B105)+1)="",RIGHT(源!A105,LEN(源!A105)-3),INDEX(源!B:B,29*ROW(源!B105)+1)),常量!G:G,1,FALSE),VLOOKUP(IF(INDEX(源!B:B,29*ROW(源!B105)+1)="",RIGHT(源!A105,LEN(源!A105)-3),INDEX(源!B:B,29*ROW(源!B105)+1))&amp;常量!$H$1,常量!G:G,1,FALSE))</f>
        <v>#VALUE!</v>
      </c>
      <c r="F107" t="s">
        <v>108</v>
      </c>
      <c r="G107" t="s">
        <v>109</v>
      </c>
      <c r="H107" t="s">
        <v>110</v>
      </c>
      <c r="J107" t="s">
        <v>111</v>
      </c>
    </row>
    <row r="108" spans="1:10">
      <c r="A108">
        <f>INDEX(源!B:B,29*ROW(源!B106)+7)</f>
        <v>0</v>
      </c>
      <c r="B108">
        <f>INDEX(源!B:B,29*ROW(源!B106)+5)</f>
        <v>0</v>
      </c>
      <c r="C108">
        <f>INDEX(源!D:D,29*ROW(源!D106)+7)</f>
        <v>0</v>
      </c>
      <c r="D108" t="e">
        <f>getpy(CONCATENATE(TEXT(LEFT(C108,2),"[DBNUM1]0"),VLOOKUP(MID(C108,3,FIND("D",C108)-4),常量!C:D,2,FALSE),VLOOKUP(RIGHT(C108,3),常量!E:F,2,FALSE)))</f>
        <v>#VALUE!</v>
      </c>
      <c r="E108" t="e">
        <f>IFERROR(VLOOKUP(IF(INDEX(源!B:B,29*ROW(源!B106)+1)="",RIGHT(源!A106,LEN(源!A106)-3),INDEX(源!B:B,29*ROW(源!B106)+1)),常量!G:G,1,FALSE),VLOOKUP(IF(INDEX(源!B:B,29*ROW(源!B106)+1)="",RIGHT(源!A106,LEN(源!A106)-3),INDEX(源!B:B,29*ROW(源!B106)+1))&amp;常量!$H$1,常量!G:G,1,FALSE))</f>
        <v>#VALUE!</v>
      </c>
      <c r="F108" t="s">
        <v>108</v>
      </c>
      <c r="G108" t="s">
        <v>109</v>
      </c>
      <c r="H108" t="s">
        <v>110</v>
      </c>
      <c r="J108" t="s">
        <v>111</v>
      </c>
    </row>
    <row r="109" spans="1:10">
      <c r="A109">
        <f>INDEX(源!B:B,29*ROW(源!B107)+7)</f>
        <v>0</v>
      </c>
      <c r="B109">
        <f>INDEX(源!B:B,29*ROW(源!B107)+5)</f>
        <v>0</v>
      </c>
      <c r="C109">
        <f>INDEX(源!D:D,29*ROW(源!D107)+7)</f>
        <v>0</v>
      </c>
      <c r="D109" t="e">
        <f>getpy(CONCATENATE(TEXT(LEFT(C109,2),"[DBNUM1]0"),VLOOKUP(MID(C109,3,FIND("D",C109)-4),常量!C:D,2,FALSE),VLOOKUP(RIGHT(C109,3),常量!E:F,2,FALSE)))</f>
        <v>#VALUE!</v>
      </c>
      <c r="E109" t="e">
        <f>IFERROR(VLOOKUP(IF(INDEX(源!B:B,29*ROW(源!B107)+1)="",RIGHT(源!A107,LEN(源!A107)-3),INDEX(源!B:B,29*ROW(源!B107)+1)),常量!G:G,1,FALSE),VLOOKUP(IF(INDEX(源!B:B,29*ROW(源!B107)+1)="",RIGHT(源!A107,LEN(源!A107)-3),INDEX(源!B:B,29*ROW(源!B107)+1))&amp;常量!$H$1,常量!G:G,1,FALSE))</f>
        <v>#VALUE!</v>
      </c>
      <c r="F109" t="s">
        <v>108</v>
      </c>
      <c r="G109" t="s">
        <v>109</v>
      </c>
      <c r="H109" t="s">
        <v>110</v>
      </c>
      <c r="J109" t="s">
        <v>111</v>
      </c>
    </row>
    <row r="110" spans="1:10">
      <c r="A110">
        <f>INDEX(源!B:B,29*ROW(源!B108)+7)</f>
        <v>0</v>
      </c>
      <c r="B110">
        <f>INDEX(源!B:B,29*ROW(源!B108)+5)</f>
        <v>0</v>
      </c>
      <c r="C110">
        <f>INDEX(源!D:D,29*ROW(源!D108)+7)</f>
        <v>0</v>
      </c>
      <c r="D110" t="e">
        <f>getpy(CONCATENATE(TEXT(LEFT(C110,2),"[DBNUM1]0"),VLOOKUP(MID(C110,3,FIND("D",C110)-4),常量!C:D,2,FALSE),VLOOKUP(RIGHT(C110,3),常量!E:F,2,FALSE)))</f>
        <v>#VALUE!</v>
      </c>
      <c r="E110" t="e">
        <f>IFERROR(VLOOKUP(IF(INDEX(源!B:B,29*ROW(源!B108)+1)="",RIGHT(源!A108,LEN(源!A108)-3),INDEX(源!B:B,29*ROW(源!B108)+1)),常量!G:G,1,FALSE),VLOOKUP(IF(INDEX(源!B:B,29*ROW(源!B108)+1)="",RIGHT(源!A108,LEN(源!A108)-3),INDEX(源!B:B,29*ROW(源!B108)+1))&amp;常量!$H$1,常量!G:G,1,FALSE))</f>
        <v>#VALUE!</v>
      </c>
      <c r="F110" t="s">
        <v>108</v>
      </c>
      <c r="G110" t="s">
        <v>109</v>
      </c>
      <c r="H110" t="s">
        <v>110</v>
      </c>
      <c r="J110" t="s">
        <v>111</v>
      </c>
    </row>
    <row r="111" spans="1:10">
      <c r="A111">
        <f>INDEX(源!B:B,29*ROW(源!B109)+7)</f>
        <v>0</v>
      </c>
      <c r="B111">
        <f>INDEX(源!B:B,29*ROW(源!B109)+5)</f>
        <v>0</v>
      </c>
      <c r="C111">
        <f>INDEX(源!D:D,29*ROW(源!D109)+7)</f>
        <v>0</v>
      </c>
      <c r="D111" t="e">
        <f>getpy(CONCATENATE(TEXT(LEFT(C111,2),"[DBNUM1]0"),VLOOKUP(MID(C111,3,FIND("D",C111)-4),常量!C:D,2,FALSE),VLOOKUP(RIGHT(C111,3),常量!E:F,2,FALSE)))</f>
        <v>#VALUE!</v>
      </c>
      <c r="E111" t="e">
        <f>IFERROR(VLOOKUP(IF(INDEX(源!B:B,29*ROW(源!B109)+1)="",RIGHT(源!A109,LEN(源!A109)-3),INDEX(源!B:B,29*ROW(源!B109)+1)),常量!G:G,1,FALSE),VLOOKUP(IF(INDEX(源!B:B,29*ROW(源!B109)+1)="",RIGHT(源!A109,LEN(源!A109)-3),INDEX(源!B:B,29*ROW(源!B109)+1))&amp;常量!$H$1,常量!G:G,1,FALSE))</f>
        <v>#VALUE!</v>
      </c>
      <c r="F111" t="s">
        <v>108</v>
      </c>
      <c r="G111" t="s">
        <v>109</v>
      </c>
      <c r="H111" t="s">
        <v>110</v>
      </c>
      <c r="J111" t="s">
        <v>111</v>
      </c>
    </row>
    <row r="112" spans="1:10">
      <c r="A112">
        <f>INDEX(源!B:B,29*ROW(源!B111)+7)</f>
        <v>0</v>
      </c>
      <c r="B112">
        <f>INDEX(源!B:B,29*ROW(源!B110)+5)</f>
        <v>0</v>
      </c>
      <c r="C112">
        <f>INDEX(源!D:D,29*ROW(源!D110)+7)</f>
        <v>0</v>
      </c>
      <c r="D112" t="e">
        <f>getpy(CONCATENATE(TEXT(LEFT(C112,2),"[DBNUM1]0"),VLOOKUP(MID(C112,3,FIND("D",C112)-4),常量!C:D,2,FALSE),VLOOKUP(RIGHT(C112,3),常量!E:F,2,FALSE)))</f>
        <v>#VALUE!</v>
      </c>
      <c r="E112" t="e">
        <f>IFERROR(VLOOKUP(IF(INDEX(源!B:B,29*ROW(源!B110)+1)="",RIGHT(源!A110,LEN(源!A110)-3),INDEX(源!B:B,29*ROW(源!B110)+1)),常量!G:G,1,FALSE),VLOOKUP(IF(INDEX(源!B:B,29*ROW(源!B110)+1)="",RIGHT(源!A110,LEN(源!A110)-3),INDEX(源!B:B,29*ROW(源!B110)+1))&amp;常量!$H$1,常量!G:G,1,FALSE))</f>
        <v>#VALUE!</v>
      </c>
      <c r="F112" t="s">
        <v>108</v>
      </c>
      <c r="G112" t="s">
        <v>109</v>
      </c>
      <c r="H112" t="s">
        <v>110</v>
      </c>
      <c r="J112" t="s">
        <v>111</v>
      </c>
    </row>
    <row r="113" spans="1:10">
      <c r="A113">
        <f>INDEX(源!B:B,29*ROW(源!B112)+7)</f>
        <v>0</v>
      </c>
      <c r="B113">
        <f>INDEX(源!B:B,29*ROW(源!B111)+5)</f>
        <v>0</v>
      </c>
      <c r="C113">
        <f>INDEX(源!D:D,29*ROW(源!D111)+7)</f>
        <v>0</v>
      </c>
      <c r="D113" t="e">
        <f>getpy(CONCATENATE(TEXT(LEFT(C113,2),"[DBNUM1]0"),VLOOKUP(MID(C113,3,FIND("D",C113)-4),常量!C:D,2,FALSE),VLOOKUP(RIGHT(C113,3),常量!E:F,2,FALSE)))</f>
        <v>#VALUE!</v>
      </c>
      <c r="E113" t="e">
        <f>IFERROR(VLOOKUP(IF(INDEX(源!B:B,29*ROW(源!B111)+1)="",RIGHT(源!A111,LEN(源!A111)-3),INDEX(源!B:B,29*ROW(源!B111)+1)),常量!G:G,1,FALSE),VLOOKUP(IF(INDEX(源!B:B,29*ROW(源!B111)+1)="",RIGHT(源!A111,LEN(源!A111)-3),INDEX(源!B:B,29*ROW(源!B111)+1))&amp;常量!$H$1,常量!G:G,1,FALSE))</f>
        <v>#VALUE!</v>
      </c>
      <c r="F113" t="s">
        <v>108</v>
      </c>
      <c r="G113" t="s">
        <v>109</v>
      </c>
      <c r="H113" t="s">
        <v>110</v>
      </c>
      <c r="J113" t="s">
        <v>111</v>
      </c>
    </row>
    <row r="114" spans="1:10">
      <c r="A114">
        <f>INDEX(源!B:B,29*ROW(源!B113)+7)</f>
        <v>0</v>
      </c>
      <c r="B114">
        <f>INDEX(源!B:B,29*ROW(源!B112)+5)</f>
        <v>0</v>
      </c>
      <c r="C114">
        <f>INDEX(源!D:D,29*ROW(源!D112)+7)</f>
        <v>0</v>
      </c>
      <c r="D114" t="e">
        <f>getpy(CONCATENATE(TEXT(LEFT(C114,2),"[DBNUM1]0"),VLOOKUP(MID(C114,3,FIND("D",C114)-4),常量!C:D,2,FALSE),VLOOKUP(RIGHT(C114,3),常量!E:F,2,FALSE)))</f>
        <v>#VALUE!</v>
      </c>
      <c r="E114" t="e">
        <f>IFERROR(VLOOKUP(IF(INDEX(源!B:B,29*ROW(源!B112)+1)="",RIGHT(源!A112,LEN(源!A112)-3),INDEX(源!B:B,29*ROW(源!B112)+1)),常量!G:G,1,FALSE),VLOOKUP(IF(INDEX(源!B:B,29*ROW(源!B112)+1)="",RIGHT(源!A112,LEN(源!A112)-3),INDEX(源!B:B,29*ROW(源!B112)+1))&amp;常量!$H$1,常量!G:G,1,FALSE))</f>
        <v>#VALUE!</v>
      </c>
      <c r="F114" t="s">
        <v>108</v>
      </c>
      <c r="G114" t="s">
        <v>109</v>
      </c>
      <c r="H114" t="s">
        <v>110</v>
      </c>
      <c r="J114" t="s">
        <v>111</v>
      </c>
    </row>
    <row r="115" spans="1:10">
      <c r="A115">
        <f>INDEX(源!B:B,29*ROW(源!B114)+7)</f>
        <v>0</v>
      </c>
      <c r="B115">
        <f>INDEX(源!B:B,29*ROW(源!B113)+5)</f>
        <v>0</v>
      </c>
      <c r="C115">
        <f>INDEX(源!D:D,29*ROW(源!D113)+7)</f>
        <v>0</v>
      </c>
      <c r="D115" t="e">
        <f>getpy(CONCATENATE(TEXT(LEFT(C115,2),"[DBNUM1]0"),VLOOKUP(MID(C115,3,FIND("D",C115)-4),常量!C:D,2,FALSE),VLOOKUP(RIGHT(C115,3),常量!E:F,2,FALSE)))</f>
        <v>#VALUE!</v>
      </c>
      <c r="E115" t="e">
        <f>IFERROR(VLOOKUP(IF(INDEX(源!B:B,29*ROW(源!B113)+1)="",RIGHT(源!A113,LEN(源!A113)-3),INDEX(源!B:B,29*ROW(源!B113)+1)),常量!G:G,1,FALSE),VLOOKUP(IF(INDEX(源!B:B,29*ROW(源!B113)+1)="",RIGHT(源!A113,LEN(源!A113)-3),INDEX(源!B:B,29*ROW(源!B113)+1))&amp;常量!$H$1,常量!G:G,1,FALSE))</f>
        <v>#VALUE!</v>
      </c>
      <c r="F115" t="s">
        <v>108</v>
      </c>
      <c r="G115" t="s">
        <v>109</v>
      </c>
      <c r="H115" t="s">
        <v>110</v>
      </c>
      <c r="J115" t="s">
        <v>111</v>
      </c>
    </row>
    <row r="116" spans="1:10">
      <c r="A116">
        <f>INDEX(源!B:B,29*ROW(源!B115)+7)</f>
        <v>0</v>
      </c>
      <c r="B116">
        <f>INDEX(源!B:B,29*ROW(源!B115)+5)</f>
        <v>0</v>
      </c>
      <c r="C116">
        <f>INDEX(源!D:D,29*ROW(源!D115)+7)</f>
        <v>0</v>
      </c>
      <c r="D116" t="e">
        <f>getpy(CONCATENATE(TEXT(LEFT(C116,2),"[DBNUM1]0"),VLOOKUP(MID(C116,3,FIND("D",C116)-4),常量!C:D,2,FALSE),VLOOKUP(RIGHT(C116,3),常量!E:F,2,FALSE)))</f>
        <v>#VALUE!</v>
      </c>
      <c r="F116" t="s">
        <v>108</v>
      </c>
      <c r="G116" t="s">
        <v>109</v>
      </c>
      <c r="H116" t="s">
        <v>110</v>
      </c>
      <c r="J116" t="s">
        <v>111</v>
      </c>
    </row>
    <row r="117" spans="1:10">
      <c r="A117">
        <f>INDEX(源!B:B,29*ROW(源!B116)+7)</f>
        <v>0</v>
      </c>
      <c r="B117">
        <f>INDEX(源!B:B,29*ROW(源!B116)+5)</f>
        <v>0</v>
      </c>
      <c r="C117">
        <f>INDEX(源!D:D,29*ROW(源!D116)+7)</f>
        <v>0</v>
      </c>
      <c r="D117" t="e">
        <f>getpy(CONCATENATE(TEXT(LEFT(C117,2),"[DBNUM1]0"),VLOOKUP(MID(C117,3,FIND("D",C117)-4),常量!C:D,2,FALSE),VLOOKUP(RIGHT(C117,3),常量!E:F,2,FALSE)))</f>
        <v>#VALUE!</v>
      </c>
      <c r="F117" t="s">
        <v>108</v>
      </c>
      <c r="G117" t="s">
        <v>109</v>
      </c>
      <c r="H117" t="s">
        <v>110</v>
      </c>
      <c r="J117" t="s">
        <v>111</v>
      </c>
    </row>
    <row r="118" spans="1:10">
      <c r="A118">
        <f>INDEX(源!B:B,29*ROW(源!B117)+7)</f>
        <v>0</v>
      </c>
      <c r="B118">
        <f>INDEX(源!B:B,29*ROW(源!B117)+5)</f>
        <v>0</v>
      </c>
      <c r="C118">
        <f>INDEX(源!D:D,29*ROW(源!D117)+7)</f>
        <v>0</v>
      </c>
      <c r="D118" t="e">
        <f>getpy(CONCATENATE(TEXT(LEFT(C118,2),"[DBNUM1]0"),VLOOKUP(MID(C118,3,FIND("D",C118)-4),常量!C:D,2,FALSE),VLOOKUP(RIGHT(C118,3),常量!E:F,2,FALSE)))</f>
        <v>#VALUE!</v>
      </c>
      <c r="F118" t="s">
        <v>108</v>
      </c>
      <c r="G118" t="s">
        <v>109</v>
      </c>
      <c r="H118" t="s">
        <v>110</v>
      </c>
      <c r="J118" t="s">
        <v>111</v>
      </c>
    </row>
    <row r="119" spans="1:10">
      <c r="A119">
        <f>INDEX(源!B:B,29*ROW(源!B118)+7)</f>
        <v>0</v>
      </c>
      <c r="B119">
        <f>INDEX(源!B:B,29*ROW(源!B118)+5)</f>
        <v>0</v>
      </c>
      <c r="C119">
        <f>INDEX(源!D:D,29*ROW(源!D118)+7)</f>
        <v>0</v>
      </c>
      <c r="D119" t="e">
        <f>getpy(CONCATENATE(TEXT(LEFT(C119,2),"[DBNUM1]0"),VLOOKUP(MID(C119,3,FIND("D",C119)-4),常量!C:D,2,FALSE),VLOOKUP(RIGHT(C119,3),常量!E:F,2,FALSE)))</f>
        <v>#VALUE!</v>
      </c>
      <c r="F119" t="s">
        <v>108</v>
      </c>
      <c r="G119" t="s">
        <v>109</v>
      </c>
      <c r="H119" t="s">
        <v>110</v>
      </c>
      <c r="J119" t="s">
        <v>111</v>
      </c>
    </row>
    <row r="120" spans="1:10">
      <c r="A120">
        <f>INDEX(源!B:B,29*ROW(源!B119)+7)</f>
        <v>0</v>
      </c>
      <c r="B120">
        <f>INDEX(源!B:B,29*ROW(源!B119)+5)</f>
        <v>0</v>
      </c>
      <c r="C120">
        <f>INDEX(源!D:D,29*ROW(源!D119)+7)</f>
        <v>0</v>
      </c>
      <c r="D120" t="e">
        <f>getpy(CONCATENATE(TEXT(LEFT(C120,2),"[DBNUM1]0"),VLOOKUP(MID(C120,3,FIND("D",C120)-4),常量!C:D,2,FALSE),VLOOKUP(RIGHT(C120,3),常量!E:F,2,FALSE)))</f>
        <v>#VALUE!</v>
      </c>
      <c r="F120" t="s">
        <v>108</v>
      </c>
      <c r="G120" t="s">
        <v>109</v>
      </c>
      <c r="H120" t="s">
        <v>110</v>
      </c>
      <c r="J120" t="s">
        <v>111</v>
      </c>
    </row>
    <row r="121" spans="1:10">
      <c r="A121">
        <f>INDEX(源!B:B,29*ROW(源!B120)+7)</f>
        <v>0</v>
      </c>
      <c r="B121">
        <f>INDEX(源!B:B,29*ROW(源!B120)+5)</f>
        <v>0</v>
      </c>
      <c r="C121">
        <f>INDEX(源!D:D,29*ROW(源!D120)+7)</f>
        <v>0</v>
      </c>
      <c r="D121" t="e">
        <f>getpy(CONCATENATE(TEXT(LEFT(C121,2),"[DBNUM1]0"),VLOOKUP(MID(C121,3,FIND("D",C121)-4),常量!C:D,2,FALSE),VLOOKUP(RIGHT(C121,3),常量!E:F,2,FALSE)))</f>
        <v>#VALUE!</v>
      </c>
      <c r="F121" t="s">
        <v>108</v>
      </c>
      <c r="G121" t="s">
        <v>109</v>
      </c>
      <c r="H121" t="s">
        <v>110</v>
      </c>
      <c r="J121" t="s">
        <v>111</v>
      </c>
    </row>
    <row r="122" spans="1:10">
      <c r="A122">
        <f>INDEX(源!B:B,29*ROW(源!B121)+7)</f>
        <v>0</v>
      </c>
      <c r="B122">
        <f>INDEX(源!B:B,29*ROW(源!B121)+5)</f>
        <v>0</v>
      </c>
      <c r="C122">
        <f>INDEX(源!D:D,29*ROW(源!D121)+7)</f>
        <v>0</v>
      </c>
      <c r="D122" t="e">
        <f>getpy(CONCATENATE(TEXT(LEFT(C122,2),"[DBNUM1]0"),VLOOKUP(MID(C122,3,FIND("D",C122)-4),常量!C:D,2,FALSE),VLOOKUP(RIGHT(C122,3),常量!E:F,2,FALSE)))</f>
        <v>#VALUE!</v>
      </c>
      <c r="F122" t="s">
        <v>108</v>
      </c>
      <c r="G122" t="s">
        <v>109</v>
      </c>
      <c r="H122" t="s">
        <v>110</v>
      </c>
      <c r="J122" t="s">
        <v>111</v>
      </c>
    </row>
    <row r="123" spans="1:10">
      <c r="A123">
        <f>INDEX(源!B:B,29*ROW(源!B122)+7)</f>
        <v>0</v>
      </c>
      <c r="B123">
        <f>INDEX(源!B:B,29*ROW(源!B122)+5)</f>
        <v>0</v>
      </c>
      <c r="C123">
        <f>INDEX(源!D:D,29*ROW(源!D122)+7)</f>
        <v>0</v>
      </c>
      <c r="D123" t="e">
        <f>getpy(CONCATENATE(TEXT(LEFT(C123,2),"[DBNUM1]0"),VLOOKUP(MID(C123,3,FIND("D",C123)-4),常量!C:D,2,FALSE),VLOOKUP(RIGHT(C123,3),常量!E:F,2,FALSE)))</f>
        <v>#VALUE!</v>
      </c>
      <c r="F123" t="s">
        <v>108</v>
      </c>
      <c r="G123" t="s">
        <v>109</v>
      </c>
      <c r="H123" t="s">
        <v>110</v>
      </c>
      <c r="J123" t="s">
        <v>111</v>
      </c>
    </row>
    <row r="124" spans="1:10">
      <c r="A124">
        <f>INDEX(源!B:B,29*ROW(源!B123)+7)</f>
        <v>0</v>
      </c>
      <c r="B124">
        <f>INDEX(源!B:B,29*ROW(源!B123)+5)</f>
        <v>0</v>
      </c>
      <c r="C124">
        <f>INDEX(源!D:D,29*ROW(源!D123)+7)</f>
        <v>0</v>
      </c>
      <c r="D124" t="e">
        <f>getpy(CONCATENATE(TEXT(LEFT(C124,2),"[DBNUM1]0"),VLOOKUP(MID(C124,3,FIND("D",C124)-4),常量!C:D,2,FALSE),VLOOKUP(RIGHT(C124,3),常量!E:F,2,FALSE)))</f>
        <v>#VALUE!</v>
      </c>
      <c r="F124" t="s">
        <v>108</v>
      </c>
      <c r="G124" t="s">
        <v>109</v>
      </c>
      <c r="H124" t="s">
        <v>110</v>
      </c>
      <c r="J124" t="s">
        <v>111</v>
      </c>
    </row>
    <row r="125" spans="1:10">
      <c r="A125">
        <f>INDEX(源!B:B,29*ROW(源!B124)+7)</f>
        <v>0</v>
      </c>
      <c r="B125">
        <f>INDEX(源!B:B,29*ROW(源!B124)+5)</f>
        <v>0</v>
      </c>
      <c r="C125">
        <f>INDEX(源!D:D,29*ROW(源!D124)+7)</f>
        <v>0</v>
      </c>
      <c r="D125" t="e">
        <f>getpy(CONCATENATE(TEXT(LEFT(C125,2),"[DBNUM1]0"),VLOOKUP(MID(C125,3,FIND("D",C125)-4),常量!C:D,2,FALSE),VLOOKUP(RIGHT(C125,3),常量!E:F,2,FALSE)))</f>
        <v>#VALUE!</v>
      </c>
      <c r="F125" t="s">
        <v>108</v>
      </c>
      <c r="G125" t="s">
        <v>109</v>
      </c>
      <c r="H125" t="s">
        <v>110</v>
      </c>
      <c r="J125" t="s">
        <v>111</v>
      </c>
    </row>
    <row r="126" spans="1:10">
      <c r="A126">
        <f>INDEX(源!B:B,29*ROW(源!B125)+7)</f>
        <v>0</v>
      </c>
      <c r="B126">
        <f>INDEX(源!B:B,29*ROW(源!B125)+5)</f>
        <v>0</v>
      </c>
      <c r="C126">
        <f>INDEX(源!D:D,29*ROW(源!D125)+7)</f>
        <v>0</v>
      </c>
      <c r="D126" t="e">
        <f>getpy(CONCATENATE(TEXT(LEFT(C126,2),"[DBNUM1]0"),VLOOKUP(MID(C126,3,FIND("D",C126)-4),常量!C:D,2,FALSE),VLOOKUP(RIGHT(C126,3),常量!E:F,2,FALSE)))</f>
        <v>#VALUE!</v>
      </c>
      <c r="F126" t="s">
        <v>108</v>
      </c>
      <c r="G126" t="s">
        <v>109</v>
      </c>
      <c r="H126" t="s">
        <v>110</v>
      </c>
      <c r="J126" t="s">
        <v>111</v>
      </c>
    </row>
    <row r="127" spans="1:10">
      <c r="A127">
        <f>INDEX(源!B:B,29*ROW(源!B126)+7)</f>
        <v>0</v>
      </c>
      <c r="B127">
        <f>INDEX(源!B:B,29*ROW(源!B126)+5)</f>
        <v>0</v>
      </c>
      <c r="C127">
        <f>INDEX(源!D:D,29*ROW(源!D126)+7)</f>
        <v>0</v>
      </c>
      <c r="D127" t="e">
        <f>getpy(CONCATENATE(TEXT(LEFT(C127,2),"[DBNUM1]0"),VLOOKUP(MID(C127,3,FIND("D",C127)-4),常量!C:D,2,FALSE),VLOOKUP(RIGHT(C127,3),常量!E:F,2,FALSE)))</f>
        <v>#VALUE!</v>
      </c>
      <c r="F127" t="s">
        <v>108</v>
      </c>
      <c r="G127" t="s">
        <v>109</v>
      </c>
      <c r="H127" t="s">
        <v>110</v>
      </c>
      <c r="J127" t="s">
        <v>111</v>
      </c>
    </row>
    <row r="128" spans="1:10">
      <c r="A128">
        <f>INDEX(源!B:B,29*ROW(源!B127)+7)</f>
        <v>0</v>
      </c>
      <c r="B128">
        <f>INDEX(源!B:B,29*ROW(源!B127)+5)</f>
        <v>0</v>
      </c>
      <c r="C128">
        <f>INDEX(源!D:D,29*ROW(源!D127)+7)</f>
        <v>0</v>
      </c>
      <c r="D128" t="e">
        <f>getpy(CONCATENATE(TEXT(LEFT(C128,2),"[DBNUM1]0"),VLOOKUP(MID(C128,3,FIND("D",C128)-4),常量!C:D,2,FALSE),VLOOKUP(RIGHT(C128,3),常量!E:F,2,FALSE)))</f>
        <v>#VALUE!</v>
      </c>
      <c r="F128" t="s">
        <v>108</v>
      </c>
      <c r="G128" t="s">
        <v>109</v>
      </c>
      <c r="H128" t="s">
        <v>110</v>
      </c>
      <c r="J128" t="s">
        <v>111</v>
      </c>
    </row>
    <row r="129" spans="1:10">
      <c r="A129">
        <f>INDEX(源!B:B,29*ROW(源!B128)+7)</f>
        <v>0</v>
      </c>
      <c r="B129">
        <f>INDEX(源!B:B,29*ROW(源!B128)+5)</f>
        <v>0</v>
      </c>
      <c r="C129">
        <f>INDEX(源!D:D,29*ROW(源!D128)+7)</f>
        <v>0</v>
      </c>
      <c r="D129" t="e">
        <f>getpy(CONCATENATE(TEXT(LEFT(C129,2),"[DBNUM1]0"),VLOOKUP(MID(C129,3,FIND("D",C129)-4),常量!C:D,2,FALSE),VLOOKUP(RIGHT(C129,3),常量!E:F,2,FALSE)))</f>
        <v>#VALUE!</v>
      </c>
      <c r="F129" t="s">
        <v>108</v>
      </c>
      <c r="G129" t="s">
        <v>109</v>
      </c>
      <c r="H129" t="s">
        <v>110</v>
      </c>
      <c r="J129" t="s">
        <v>111</v>
      </c>
    </row>
    <row r="130" spans="1:10">
      <c r="A130">
        <f>INDEX(源!B:B,29*ROW(源!B129)+7)</f>
        <v>0</v>
      </c>
      <c r="B130">
        <f>INDEX(源!B:B,29*ROW(源!B129)+5)</f>
        <v>0</v>
      </c>
      <c r="C130">
        <f>INDEX(源!D:D,29*ROW(源!D129)+7)</f>
        <v>0</v>
      </c>
      <c r="D130" t="e">
        <f>getpy(CONCATENATE(TEXT(LEFT(C130,2),"[DBNUM1]0"),VLOOKUP(MID(C130,3,FIND("D",C130)-4),常量!C:D,2,FALSE),VLOOKUP(RIGHT(C130,3),常量!E:F,2,FALSE)))</f>
        <v>#VALUE!</v>
      </c>
      <c r="F130" t="s">
        <v>108</v>
      </c>
      <c r="G130" t="s">
        <v>109</v>
      </c>
      <c r="H130" t="s">
        <v>110</v>
      </c>
      <c r="J130" t="s">
        <v>111</v>
      </c>
    </row>
    <row r="131" spans="1:10">
      <c r="A131">
        <f>INDEX(源!B:B,29*ROW(源!B130)+7)</f>
        <v>0</v>
      </c>
      <c r="B131">
        <f>INDEX(源!B:B,29*ROW(源!B130)+5)</f>
        <v>0</v>
      </c>
      <c r="C131">
        <f>INDEX(源!D:D,29*ROW(源!D130)+7)</f>
        <v>0</v>
      </c>
      <c r="D131" t="e">
        <f>getpy(CONCATENATE(TEXT(LEFT(C131,2),"[DBNUM1]0"),VLOOKUP(MID(C131,3,FIND("D",C131)-4),常量!C:D,2,FALSE),VLOOKUP(RIGHT(C131,3),常量!E:F,2,FALSE)))</f>
        <v>#VALUE!</v>
      </c>
      <c r="F131" t="s">
        <v>108</v>
      </c>
      <c r="G131" t="s">
        <v>109</v>
      </c>
      <c r="H131" t="s">
        <v>110</v>
      </c>
      <c r="J131" t="s">
        <v>111</v>
      </c>
    </row>
    <row r="132" spans="1:10">
      <c r="A132">
        <f>INDEX(源!B:B,29*ROW(源!B131)+7)</f>
        <v>0</v>
      </c>
      <c r="B132">
        <f>INDEX(源!B:B,29*ROW(源!B131)+5)</f>
        <v>0</v>
      </c>
      <c r="C132">
        <f>INDEX(源!D:D,29*ROW(源!D131)+7)</f>
        <v>0</v>
      </c>
      <c r="D132" t="e">
        <f>getpy(CONCATENATE(TEXT(LEFT(C132,2),"[DBNUM1]0"),VLOOKUP(MID(C132,3,FIND("D",C132)-4),常量!C:D,2,FALSE),VLOOKUP(RIGHT(C132,3),常量!E:F,2,FALSE)))</f>
        <v>#VALUE!</v>
      </c>
      <c r="F132" t="s">
        <v>108</v>
      </c>
      <c r="G132" t="s">
        <v>109</v>
      </c>
      <c r="H132" t="s">
        <v>110</v>
      </c>
      <c r="J132" t="s">
        <v>111</v>
      </c>
    </row>
    <row r="133" spans="1:10">
      <c r="A133">
        <f>INDEX(源!B:B,29*ROW(源!B132)+7)</f>
        <v>0</v>
      </c>
      <c r="B133">
        <f>INDEX(源!B:B,29*ROW(源!B132)+5)</f>
        <v>0</v>
      </c>
      <c r="C133">
        <f>INDEX(源!D:D,29*ROW(源!D132)+7)</f>
        <v>0</v>
      </c>
      <c r="D133" t="e">
        <f>getpy(CONCATENATE(TEXT(LEFT(C133,2),"[DBNUM1]0"),VLOOKUP(MID(C133,3,FIND("D",C133)-4),常量!C:D,2,FALSE),VLOOKUP(RIGHT(C133,3),常量!E:F,2,FALSE)))</f>
        <v>#VALUE!</v>
      </c>
      <c r="F133" t="s">
        <v>108</v>
      </c>
      <c r="G133" t="s">
        <v>109</v>
      </c>
      <c r="H133" t="s">
        <v>110</v>
      </c>
      <c r="J133" t="s">
        <v>111</v>
      </c>
    </row>
    <row r="134" spans="1:10">
      <c r="A134">
        <f>INDEX(源!B:B,29*ROW(源!B133)+7)</f>
        <v>0</v>
      </c>
      <c r="B134">
        <f>INDEX(源!B:B,29*ROW(源!B133)+5)</f>
        <v>0</v>
      </c>
      <c r="C134">
        <f>INDEX(源!D:D,29*ROW(源!D133)+7)</f>
        <v>0</v>
      </c>
      <c r="D134" t="e">
        <f>getpy(CONCATENATE(TEXT(LEFT(C134,2),"[DBNUM1]0"),VLOOKUP(MID(C134,3,FIND("D",C134)-4),常量!C:D,2,FALSE),VLOOKUP(RIGHT(C134,3),常量!E:F,2,FALSE)))</f>
        <v>#VALUE!</v>
      </c>
      <c r="F134" t="s">
        <v>108</v>
      </c>
      <c r="G134" t="s">
        <v>109</v>
      </c>
      <c r="H134" t="s">
        <v>110</v>
      </c>
      <c r="J134" t="s">
        <v>111</v>
      </c>
    </row>
    <row r="135" spans="1:10">
      <c r="A135">
        <f>INDEX(源!B:B,29*ROW(源!B134)+7)</f>
        <v>0</v>
      </c>
      <c r="B135">
        <f>INDEX(源!B:B,29*ROW(源!B134)+5)</f>
        <v>0</v>
      </c>
      <c r="C135">
        <f>INDEX(源!D:D,29*ROW(源!D134)+7)</f>
        <v>0</v>
      </c>
      <c r="D135" t="e">
        <f>getpy(CONCATENATE(TEXT(LEFT(C135,2),"[DBNUM1]0"),VLOOKUP(MID(C135,3,FIND("D",C135)-4),常量!C:D,2,FALSE),VLOOKUP(RIGHT(C135,3),常量!E:F,2,FALSE)))</f>
        <v>#VALUE!</v>
      </c>
      <c r="F135" t="s">
        <v>108</v>
      </c>
      <c r="G135" t="s">
        <v>109</v>
      </c>
      <c r="H135" t="s">
        <v>110</v>
      </c>
      <c r="J135" t="s">
        <v>111</v>
      </c>
    </row>
    <row r="136" spans="1:10">
      <c r="A136">
        <f>INDEX(源!B:B,29*ROW(源!B135)+7)</f>
        <v>0</v>
      </c>
      <c r="B136">
        <f>INDEX(源!B:B,29*ROW(源!B135)+5)</f>
        <v>0</v>
      </c>
      <c r="C136">
        <f>INDEX(源!D:D,29*ROW(源!D135)+7)</f>
        <v>0</v>
      </c>
      <c r="D136" t="e">
        <f>getpy(CONCATENATE(TEXT(LEFT(C136,2),"[DBNUM1]0"),VLOOKUP(MID(C136,3,FIND("D",C136)-4),常量!C:D,2,FALSE),VLOOKUP(RIGHT(C136,3),常量!E:F,2,FALSE)))</f>
        <v>#VALUE!</v>
      </c>
      <c r="F136" t="s">
        <v>108</v>
      </c>
      <c r="G136" t="s">
        <v>109</v>
      </c>
      <c r="H136" t="s">
        <v>110</v>
      </c>
      <c r="J136" t="s">
        <v>111</v>
      </c>
    </row>
    <row r="137" spans="1:10">
      <c r="A137">
        <f>INDEX(源!B:B,29*ROW(源!B136)+7)</f>
        <v>0</v>
      </c>
      <c r="B137">
        <f>INDEX(源!B:B,29*ROW(源!B136)+5)</f>
        <v>0</v>
      </c>
      <c r="C137">
        <f>INDEX(源!D:D,29*ROW(源!D136)+7)</f>
        <v>0</v>
      </c>
      <c r="D137" t="e">
        <f>getpy(CONCATENATE(TEXT(LEFT(C137,2),"[DBNUM1]0"),VLOOKUP(MID(C137,3,FIND("D",C137)-4),常量!C:D,2,FALSE),VLOOKUP(RIGHT(C137,3),常量!E:F,2,FALSE)))</f>
        <v>#VALUE!</v>
      </c>
      <c r="F137" t="s">
        <v>108</v>
      </c>
      <c r="G137" t="s">
        <v>109</v>
      </c>
      <c r="H137" t="s">
        <v>110</v>
      </c>
      <c r="J137" t="s">
        <v>111</v>
      </c>
    </row>
    <row r="138" spans="1:10">
      <c r="A138">
        <f>INDEX(源!B:B,29*ROW(源!B137)+7)</f>
        <v>0</v>
      </c>
      <c r="B138">
        <f>INDEX(源!B:B,29*ROW(源!B137)+5)</f>
        <v>0</v>
      </c>
      <c r="C138">
        <f>INDEX(源!D:D,29*ROW(源!D137)+7)</f>
        <v>0</v>
      </c>
      <c r="D138" t="e">
        <f>getpy(CONCATENATE(TEXT(LEFT(C138,2),"[DBNUM1]0"),VLOOKUP(MID(C138,3,FIND("D",C138)-4),常量!C:D,2,FALSE),VLOOKUP(RIGHT(C138,3),常量!E:F,2,FALSE)))</f>
        <v>#VALUE!</v>
      </c>
      <c r="F138" t="s">
        <v>108</v>
      </c>
      <c r="G138" t="s">
        <v>109</v>
      </c>
      <c r="H138" t="s">
        <v>110</v>
      </c>
      <c r="J138" t="s">
        <v>111</v>
      </c>
    </row>
    <row r="139" spans="1:10">
      <c r="A139">
        <f>INDEX(源!B:B,29*ROW(源!B138)+7)</f>
        <v>0</v>
      </c>
      <c r="B139">
        <f>INDEX(源!B:B,29*ROW(源!B138)+5)</f>
        <v>0</v>
      </c>
      <c r="C139">
        <f>INDEX(源!D:D,29*ROW(源!D138)+7)</f>
        <v>0</v>
      </c>
      <c r="D139" t="e">
        <f>getpy(CONCATENATE(TEXT(LEFT(C139,2),"[DBNUM1]0"),VLOOKUP(MID(C139,3,FIND("D",C139)-4),常量!C:D,2,FALSE),VLOOKUP(RIGHT(C139,3),常量!E:F,2,FALSE)))</f>
        <v>#VALUE!</v>
      </c>
      <c r="F139" t="s">
        <v>108</v>
      </c>
      <c r="G139" t="s">
        <v>109</v>
      </c>
      <c r="H139" t="s">
        <v>110</v>
      </c>
      <c r="J139" t="s">
        <v>111</v>
      </c>
    </row>
    <row r="140" spans="1:10">
      <c r="A140">
        <f>INDEX(源!B:B,29*ROW(源!B139)+7)</f>
        <v>0</v>
      </c>
      <c r="B140">
        <f>INDEX(源!B:B,29*ROW(源!B139)+5)</f>
        <v>0</v>
      </c>
      <c r="C140">
        <f>INDEX(源!D:D,29*ROW(源!D139)+7)</f>
        <v>0</v>
      </c>
      <c r="D140" t="e">
        <f>getpy(CONCATENATE(TEXT(LEFT(C140,2),"[DBNUM1]0"),VLOOKUP(MID(C140,3,FIND("D",C140)-4),常量!C:D,2,FALSE),VLOOKUP(RIGHT(C140,3),常量!E:F,2,FALSE)))</f>
        <v>#VALUE!</v>
      </c>
      <c r="F140" t="s">
        <v>108</v>
      </c>
      <c r="G140" t="s">
        <v>109</v>
      </c>
      <c r="H140" t="s">
        <v>110</v>
      </c>
      <c r="J140" t="s">
        <v>111</v>
      </c>
    </row>
    <row r="141" spans="1:10">
      <c r="A141">
        <f>INDEX(源!B:B,29*ROW(源!B140)+7)</f>
        <v>0</v>
      </c>
      <c r="B141">
        <f>INDEX(源!B:B,29*ROW(源!B140)+5)</f>
        <v>0</v>
      </c>
      <c r="C141">
        <f>INDEX(源!D:D,29*ROW(源!D140)+7)</f>
        <v>0</v>
      </c>
      <c r="D141" t="e">
        <f>getpy(CONCATENATE(TEXT(LEFT(C141,2),"[DBNUM1]0"),VLOOKUP(MID(C141,3,FIND("D",C141)-4),常量!C:D,2,FALSE),VLOOKUP(RIGHT(C141,3),常量!E:F,2,FALSE)))</f>
        <v>#VALUE!</v>
      </c>
      <c r="F141" t="s">
        <v>108</v>
      </c>
      <c r="G141" t="s">
        <v>109</v>
      </c>
      <c r="H141" t="s">
        <v>110</v>
      </c>
      <c r="J141" t="s">
        <v>111</v>
      </c>
    </row>
    <row r="142" spans="1:10">
      <c r="A142">
        <f>INDEX(源!B:B,29*ROW(源!B141)+7)</f>
        <v>0</v>
      </c>
      <c r="B142">
        <f>INDEX(源!B:B,29*ROW(源!B141)+5)</f>
        <v>0</v>
      </c>
      <c r="C142">
        <f>INDEX(源!D:D,29*ROW(源!D141)+7)</f>
        <v>0</v>
      </c>
      <c r="D142" t="e">
        <f>getpy(CONCATENATE(TEXT(LEFT(C142,2),"[DBNUM1]0"),VLOOKUP(MID(C142,3,FIND("D",C142)-4),常量!C:D,2,FALSE),VLOOKUP(RIGHT(C142,3),常量!E:F,2,FALSE)))</f>
        <v>#VALUE!</v>
      </c>
      <c r="F142" t="s">
        <v>108</v>
      </c>
      <c r="G142" t="s">
        <v>109</v>
      </c>
      <c r="H142" t="s">
        <v>110</v>
      </c>
      <c r="J142" t="s">
        <v>111</v>
      </c>
    </row>
    <row r="143" spans="1:10">
      <c r="A143">
        <f>INDEX(源!B:B,29*ROW(源!B142)+7)</f>
        <v>0</v>
      </c>
      <c r="B143">
        <f>INDEX(源!B:B,29*ROW(源!B142)+5)</f>
        <v>0</v>
      </c>
      <c r="C143">
        <f>INDEX(源!D:D,29*ROW(源!D142)+7)</f>
        <v>0</v>
      </c>
      <c r="D143" t="e">
        <f>getpy(CONCATENATE(TEXT(LEFT(C143,2),"[DBNUM1]0"),VLOOKUP(MID(C143,3,FIND("D",C143)-4),常量!C:D,2,FALSE),VLOOKUP(RIGHT(C143,3),常量!E:F,2,FALSE)))</f>
        <v>#VALUE!</v>
      </c>
      <c r="F143" t="s">
        <v>108</v>
      </c>
      <c r="G143" t="s">
        <v>109</v>
      </c>
      <c r="H143" t="s">
        <v>110</v>
      </c>
      <c r="J143" t="s">
        <v>111</v>
      </c>
    </row>
    <row r="144" spans="1:10">
      <c r="A144">
        <f>INDEX(源!B:B,29*ROW(源!B143)+7)</f>
        <v>0</v>
      </c>
      <c r="B144">
        <f>INDEX(源!B:B,29*ROW(源!B143)+5)</f>
        <v>0</v>
      </c>
      <c r="C144">
        <f>INDEX(源!D:D,29*ROW(源!D143)+7)</f>
        <v>0</v>
      </c>
      <c r="D144" t="e">
        <f>getpy(CONCATENATE(TEXT(LEFT(C144,2),"[DBNUM1]0"),VLOOKUP(MID(C144,3,FIND("D",C144)-4),常量!C:D,2,FALSE),VLOOKUP(RIGHT(C144,3),常量!E:F,2,FALSE)))</f>
        <v>#VALUE!</v>
      </c>
      <c r="F144" t="s">
        <v>108</v>
      </c>
      <c r="G144" t="s">
        <v>109</v>
      </c>
      <c r="H144" t="s">
        <v>110</v>
      </c>
      <c r="J144" t="s">
        <v>111</v>
      </c>
    </row>
    <row r="145" spans="1:10">
      <c r="A145">
        <f>INDEX(源!B:B,29*ROW(源!B144)+7)</f>
        <v>0</v>
      </c>
      <c r="B145">
        <f>INDEX(源!B:B,29*ROW(源!B144)+5)</f>
        <v>0</v>
      </c>
      <c r="C145">
        <f>INDEX(源!D:D,29*ROW(源!D144)+7)</f>
        <v>0</v>
      </c>
      <c r="D145" t="e">
        <f>getpy(CONCATENATE(TEXT(LEFT(C145,2),"[DBNUM1]0"),VLOOKUP(MID(C145,3,FIND("D",C145)-4),常量!C:D,2,FALSE),VLOOKUP(RIGHT(C145,3),常量!E:F,2,FALSE)))</f>
        <v>#VALUE!</v>
      </c>
      <c r="F145" t="s">
        <v>108</v>
      </c>
      <c r="G145" t="s">
        <v>109</v>
      </c>
      <c r="H145" t="s">
        <v>110</v>
      </c>
      <c r="J145" t="s">
        <v>111</v>
      </c>
    </row>
    <row r="146" spans="1:10">
      <c r="A146">
        <f>INDEX(源!B:B,29*ROW(源!B145)+7)</f>
        <v>0</v>
      </c>
      <c r="B146">
        <f>INDEX(源!B:B,29*ROW(源!B145)+5)</f>
        <v>0</v>
      </c>
      <c r="C146">
        <f>INDEX(源!D:D,29*ROW(源!D145)+7)</f>
        <v>0</v>
      </c>
      <c r="D146" t="e">
        <f>getpy(CONCATENATE(TEXT(LEFT(C146,2),"[DBNUM1]0"),VLOOKUP(MID(C146,3,FIND("D",C146)-4),常量!C:D,2,FALSE),VLOOKUP(RIGHT(C146,3),常量!E:F,2,FALSE)))</f>
        <v>#VALUE!</v>
      </c>
      <c r="F146" t="s">
        <v>108</v>
      </c>
      <c r="G146" t="s">
        <v>109</v>
      </c>
      <c r="H146" t="s">
        <v>110</v>
      </c>
      <c r="J146" t="s">
        <v>111</v>
      </c>
    </row>
    <row r="147" spans="1:10">
      <c r="A147">
        <f>INDEX(源!B:B,29*ROW(源!B146)+7)</f>
        <v>0</v>
      </c>
      <c r="B147">
        <f>INDEX(源!B:B,29*ROW(源!B146)+5)</f>
        <v>0</v>
      </c>
      <c r="C147">
        <f>INDEX(源!D:D,29*ROW(源!D146)+7)</f>
        <v>0</v>
      </c>
      <c r="D147" t="e">
        <f>getpy(CONCATENATE(TEXT(LEFT(C147,2),"[DBNUM1]0"),VLOOKUP(MID(C147,3,FIND("D",C147)-4),常量!C:D,2,FALSE),VLOOKUP(RIGHT(C147,3),常量!E:F,2,FALSE)))</f>
        <v>#VALUE!</v>
      </c>
      <c r="F147" t="s">
        <v>108</v>
      </c>
      <c r="G147" t="s">
        <v>109</v>
      </c>
      <c r="H147" t="s">
        <v>110</v>
      </c>
      <c r="J147" t="s">
        <v>111</v>
      </c>
    </row>
    <row r="148" spans="1:10">
      <c r="A148">
        <f>INDEX(源!B:B,29*ROW(源!B147)+7)</f>
        <v>0</v>
      </c>
      <c r="B148">
        <f>INDEX(源!B:B,29*ROW(源!B147)+5)</f>
        <v>0</v>
      </c>
      <c r="C148">
        <f>INDEX(源!D:D,29*ROW(源!D147)+7)</f>
        <v>0</v>
      </c>
      <c r="D148" t="e">
        <f>getpy(CONCATENATE(TEXT(LEFT(C148,2),"[DBNUM1]0"),VLOOKUP(MID(C148,3,FIND("D",C148)-4),常量!C:D,2,FALSE),VLOOKUP(RIGHT(C148,3),常量!E:F,2,FALSE)))</f>
        <v>#VALUE!</v>
      </c>
      <c r="F148" t="s">
        <v>108</v>
      </c>
      <c r="G148" t="s">
        <v>109</v>
      </c>
      <c r="H148" t="s">
        <v>110</v>
      </c>
      <c r="J148" t="s">
        <v>111</v>
      </c>
    </row>
    <row r="149" spans="1:10">
      <c r="A149">
        <f>INDEX(源!B:B,29*ROW(源!B148)+7)</f>
        <v>0</v>
      </c>
      <c r="B149">
        <f>INDEX(源!B:B,29*ROW(源!B148)+5)</f>
        <v>0</v>
      </c>
      <c r="C149">
        <f>INDEX(源!D:D,29*ROW(源!D148)+7)</f>
        <v>0</v>
      </c>
      <c r="D149" t="e">
        <f>getpy(CONCATENATE(TEXT(LEFT(C149,2),"[DBNUM1]0"),VLOOKUP(MID(C149,3,FIND("D",C149)-4),常量!C:D,2,FALSE),VLOOKUP(RIGHT(C149,3),常量!E:F,2,FALSE)))</f>
        <v>#VALUE!</v>
      </c>
      <c r="F149" t="s">
        <v>108</v>
      </c>
      <c r="G149" t="s">
        <v>109</v>
      </c>
      <c r="H149" t="s">
        <v>110</v>
      </c>
      <c r="J149" t="s">
        <v>111</v>
      </c>
    </row>
    <row r="150" spans="1:10">
      <c r="A150">
        <f>INDEX(源!B:B,29*ROW(源!B149)+7)</f>
        <v>0</v>
      </c>
      <c r="B150">
        <f>INDEX(源!B:B,29*ROW(源!B149)+5)</f>
        <v>0</v>
      </c>
      <c r="C150">
        <f>INDEX(源!D:D,29*ROW(源!D149)+7)</f>
        <v>0</v>
      </c>
      <c r="D150" t="e">
        <f>getpy(CONCATENATE(TEXT(LEFT(C150,2),"[DBNUM1]0"),VLOOKUP(MID(C150,3,FIND("D",C150)-4),常量!C:D,2,FALSE),VLOOKUP(RIGHT(C150,3),常量!E:F,2,FALSE)))</f>
        <v>#VALUE!</v>
      </c>
      <c r="F150" t="s">
        <v>108</v>
      </c>
      <c r="G150" t="s">
        <v>109</v>
      </c>
      <c r="H150" t="s">
        <v>110</v>
      </c>
      <c r="J150" t="s">
        <v>111</v>
      </c>
    </row>
    <row r="151" spans="1:10">
      <c r="A151">
        <f>INDEX(源!B:B,29*ROW(源!B150)+7)</f>
        <v>0</v>
      </c>
      <c r="B151">
        <f>INDEX(源!B:B,29*ROW(源!B150)+5)</f>
        <v>0</v>
      </c>
      <c r="C151">
        <f>INDEX(源!D:D,29*ROW(源!D150)+7)</f>
        <v>0</v>
      </c>
      <c r="D151" t="e">
        <f>getpy(CONCATENATE(TEXT(LEFT(C151,2),"[DBNUM1]0"),VLOOKUP(MID(C151,3,FIND("D",C151)-4),常量!C:D,2,FALSE),VLOOKUP(RIGHT(C151,3),常量!E:F,2,FALSE)))</f>
        <v>#VALUE!</v>
      </c>
      <c r="F151" t="s">
        <v>108</v>
      </c>
      <c r="G151" t="s">
        <v>109</v>
      </c>
      <c r="H151" t="s">
        <v>110</v>
      </c>
      <c r="J151" t="s">
        <v>111</v>
      </c>
    </row>
  </sheetData>
  <autoFilter ref="A1:L151"/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6"/>
  <dimension ref="A1:H1065"/>
  <sheetViews>
    <sheetView topLeftCell="C1" workbookViewId="0">
      <selection activeCell="J191" sqref="J191"/>
    </sheetView>
  </sheetViews>
  <sheetFormatPr defaultColWidth="9" defaultRowHeight="14.25" outlineLevelCol="7"/>
  <cols>
    <col min="1" max="2" width="9" style="1"/>
    <col min="3" max="3" width="24.375" style="2" customWidth="1"/>
    <col min="4" max="5" width="9" style="2"/>
    <col min="6" max="6" width="9" style="1"/>
    <col min="7" max="7" width="23" style="3" customWidth="1"/>
    <col min="8" max="8" width="10.25" customWidth="1"/>
  </cols>
  <sheetData>
    <row r="1" spans="1:8">
      <c r="A1" s="1" t="s">
        <v>113</v>
      </c>
      <c r="B1" s="1" t="s">
        <v>114</v>
      </c>
      <c r="C1" s="2" t="s">
        <v>115</v>
      </c>
      <c r="D1" s="4" t="s">
        <v>116</v>
      </c>
      <c r="E1" s="5" t="s">
        <v>117</v>
      </c>
      <c r="F1" s="1" t="s">
        <v>118</v>
      </c>
      <c r="G1" s="3" t="s">
        <v>119</v>
      </c>
      <c r="H1" t="s">
        <v>120</v>
      </c>
    </row>
    <row r="2" spans="1:7">
      <c r="A2" s="1" t="s">
        <v>121</v>
      </c>
      <c r="B2" s="1" t="s">
        <v>122</v>
      </c>
      <c r="C2" s="2" t="s">
        <v>123</v>
      </c>
      <c r="D2" s="4" t="s">
        <v>124</v>
      </c>
      <c r="E2" s="5" t="s">
        <v>125</v>
      </c>
      <c r="F2" s="1" t="s">
        <v>126</v>
      </c>
      <c r="G2" s="3" t="s">
        <v>127</v>
      </c>
    </row>
    <row r="3" spans="1:7">
      <c r="A3" s="1" t="s">
        <v>128</v>
      </c>
      <c r="B3" s="1" t="s">
        <v>129</v>
      </c>
      <c r="C3" s="2" t="s">
        <v>130</v>
      </c>
      <c r="D3" s="4" t="s">
        <v>131</v>
      </c>
      <c r="E3" s="5" t="s">
        <v>132</v>
      </c>
      <c r="F3" s="1" t="s">
        <v>133</v>
      </c>
      <c r="G3" s="3" t="s">
        <v>134</v>
      </c>
    </row>
    <row r="4" spans="1:7">
      <c r="A4" s="1" t="s">
        <v>135</v>
      </c>
      <c r="B4" s="1" t="s">
        <v>136</v>
      </c>
      <c r="C4" s="2" t="s">
        <v>137</v>
      </c>
      <c r="D4" s="4" t="s">
        <v>138</v>
      </c>
      <c r="E4" s="5" t="s">
        <v>139</v>
      </c>
      <c r="F4" s="1" t="s">
        <v>133</v>
      </c>
      <c r="G4" s="3" t="s">
        <v>140</v>
      </c>
    </row>
    <row r="5" spans="2:7">
      <c r="B5" s="1" t="s">
        <v>141</v>
      </c>
      <c r="C5" s="2" t="s">
        <v>142</v>
      </c>
      <c r="D5" s="4" t="s">
        <v>143</v>
      </c>
      <c r="E5" s="5" t="s">
        <v>144</v>
      </c>
      <c r="F5" s="1" t="s">
        <v>145</v>
      </c>
      <c r="G5" s="3" t="s">
        <v>146</v>
      </c>
    </row>
    <row r="6" spans="2:7">
      <c r="B6" s="1" t="s">
        <v>147</v>
      </c>
      <c r="C6" s="2" t="s">
        <v>148</v>
      </c>
      <c r="D6" s="4" t="s">
        <v>149</v>
      </c>
      <c r="E6" s="5" t="s">
        <v>150</v>
      </c>
      <c r="F6" s="1" t="s">
        <v>151</v>
      </c>
      <c r="G6" s="3" t="s">
        <v>152</v>
      </c>
    </row>
    <row r="7" spans="2:7">
      <c r="B7" s="1" t="s">
        <v>153</v>
      </c>
      <c r="C7" s="2" t="s">
        <v>154</v>
      </c>
      <c r="D7" s="4" t="s">
        <v>155</v>
      </c>
      <c r="E7" s="5" t="s">
        <v>156</v>
      </c>
      <c r="F7" s="1" t="s">
        <v>157</v>
      </c>
      <c r="G7" s="3" t="s">
        <v>158</v>
      </c>
    </row>
    <row r="8" spans="2:7">
      <c r="B8" s="1" t="s">
        <v>159</v>
      </c>
      <c r="C8" s="2" t="s">
        <v>160</v>
      </c>
      <c r="D8" s="4" t="s">
        <v>161</v>
      </c>
      <c r="E8" s="5" t="s">
        <v>162</v>
      </c>
      <c r="F8" s="1" t="s">
        <v>163</v>
      </c>
      <c r="G8" s="3" t="s">
        <v>164</v>
      </c>
    </row>
    <row r="9" spans="3:7">
      <c r="C9" s="2" t="s">
        <v>165</v>
      </c>
      <c r="D9" s="4" t="s">
        <v>166</v>
      </c>
      <c r="E9" s="5" t="s">
        <v>167</v>
      </c>
      <c r="F9" s="1" t="s">
        <v>168</v>
      </c>
      <c r="G9" s="3" t="s">
        <v>169</v>
      </c>
    </row>
    <row r="10" spans="3:7">
      <c r="C10" s="2" t="s">
        <v>170</v>
      </c>
      <c r="D10" s="4" t="s">
        <v>171</v>
      </c>
      <c r="E10" s="5" t="s">
        <v>172</v>
      </c>
      <c r="F10" s="1" t="s">
        <v>173</v>
      </c>
      <c r="G10" s="3" t="s">
        <v>174</v>
      </c>
    </row>
    <row r="11" spans="3:7">
      <c r="C11" s="2" t="s">
        <v>175</v>
      </c>
      <c r="D11" s="4" t="s">
        <v>176</v>
      </c>
      <c r="E11" s="5" t="s">
        <v>177</v>
      </c>
      <c r="F11" s="1" t="s">
        <v>178</v>
      </c>
      <c r="G11" s="3" t="s">
        <v>179</v>
      </c>
    </row>
    <row r="12" spans="3:7">
      <c r="C12" s="2" t="s">
        <v>180</v>
      </c>
      <c r="D12" s="4" t="s">
        <v>181</v>
      </c>
      <c r="E12" s="5" t="s">
        <v>182</v>
      </c>
      <c r="F12" s="1" t="s">
        <v>183</v>
      </c>
      <c r="G12" s="3" t="s">
        <v>184</v>
      </c>
    </row>
    <row r="13" spans="3:7">
      <c r="C13" s="2" t="s">
        <v>185</v>
      </c>
      <c r="D13" s="4" t="s">
        <v>186</v>
      </c>
      <c r="E13" s="5" t="s">
        <v>187</v>
      </c>
      <c r="F13" s="1" t="s">
        <v>188</v>
      </c>
      <c r="G13" s="3" t="s">
        <v>189</v>
      </c>
    </row>
    <row r="14" spans="3:7">
      <c r="C14" s="2" t="s">
        <v>190</v>
      </c>
      <c r="D14" s="4" t="s">
        <v>191</v>
      </c>
      <c r="E14" s="5" t="s">
        <v>192</v>
      </c>
      <c r="F14" s="1" t="s">
        <v>188</v>
      </c>
      <c r="G14" s="3" t="s">
        <v>193</v>
      </c>
    </row>
    <row r="15" spans="3:7">
      <c r="C15" s="2" t="s">
        <v>194</v>
      </c>
      <c r="D15" s="4" t="s">
        <v>195</v>
      </c>
      <c r="E15" s="5" t="s">
        <v>196</v>
      </c>
      <c r="F15" s="1" t="s">
        <v>197</v>
      </c>
      <c r="G15" s="3" t="s">
        <v>198</v>
      </c>
    </row>
    <row r="16" spans="3:7">
      <c r="C16" s="2" t="s">
        <v>199</v>
      </c>
      <c r="D16" s="4" t="s">
        <v>166</v>
      </c>
      <c r="E16" s="5" t="s">
        <v>200</v>
      </c>
      <c r="F16" s="1" t="s">
        <v>173</v>
      </c>
      <c r="G16" s="3" t="s">
        <v>201</v>
      </c>
    </row>
    <row r="17" spans="3:7">
      <c r="C17" s="2" t="s">
        <v>202</v>
      </c>
      <c r="D17" s="4" t="s">
        <v>203</v>
      </c>
      <c r="E17" s="5" t="s">
        <v>204</v>
      </c>
      <c r="F17" s="1" t="s">
        <v>205</v>
      </c>
      <c r="G17" s="3" t="s">
        <v>206</v>
      </c>
    </row>
    <row r="18" spans="3:7">
      <c r="C18" s="2" t="s">
        <v>207</v>
      </c>
      <c r="D18" s="4" t="s">
        <v>208</v>
      </c>
      <c r="E18" s="5" t="s">
        <v>209</v>
      </c>
      <c r="F18" s="1" t="s">
        <v>210</v>
      </c>
      <c r="G18" s="3" t="s">
        <v>211</v>
      </c>
    </row>
    <row r="19" spans="3:7">
      <c r="C19" s="2" t="s">
        <v>212</v>
      </c>
      <c r="D19" s="4" t="s">
        <v>213</v>
      </c>
      <c r="E19" s="5" t="s">
        <v>214</v>
      </c>
      <c r="F19" s="1" t="s">
        <v>215</v>
      </c>
      <c r="G19" s="3" t="s">
        <v>216</v>
      </c>
    </row>
    <row r="20" spans="3:7">
      <c r="C20" s="2" t="s">
        <v>217</v>
      </c>
      <c r="D20" s="4" t="s">
        <v>218</v>
      </c>
      <c r="E20" s="5" t="s">
        <v>219</v>
      </c>
      <c r="F20" s="1" t="s">
        <v>220</v>
      </c>
      <c r="G20" s="3" t="s">
        <v>221</v>
      </c>
    </row>
    <row r="21" spans="3:7">
      <c r="C21" s="2" t="s">
        <v>222</v>
      </c>
      <c r="D21" s="4" t="s">
        <v>223</v>
      </c>
      <c r="E21" s="5" t="s">
        <v>224</v>
      </c>
      <c r="F21" s="1" t="s">
        <v>225</v>
      </c>
      <c r="G21" s="3" t="s">
        <v>226</v>
      </c>
    </row>
    <row r="22" spans="3:7">
      <c r="C22" s="2" t="s">
        <v>227</v>
      </c>
      <c r="D22" s="4" t="s">
        <v>228</v>
      </c>
      <c r="E22" s="5" t="s">
        <v>229</v>
      </c>
      <c r="F22" s="1" t="s">
        <v>230</v>
      </c>
      <c r="G22" s="3" t="s">
        <v>231</v>
      </c>
    </row>
    <row r="23" spans="3:7">
      <c r="C23" s="2" t="s">
        <v>232</v>
      </c>
      <c r="D23" s="4" t="s">
        <v>233</v>
      </c>
      <c r="E23" s="5" t="s">
        <v>234</v>
      </c>
      <c r="F23" s="1" t="s">
        <v>235</v>
      </c>
      <c r="G23" s="3" t="s">
        <v>236</v>
      </c>
    </row>
    <row r="24" spans="3:7">
      <c r="C24" s="2" t="s">
        <v>237</v>
      </c>
      <c r="D24" s="4" t="s">
        <v>238</v>
      </c>
      <c r="E24" s="5" t="s">
        <v>239</v>
      </c>
      <c r="F24" s="1" t="s">
        <v>235</v>
      </c>
      <c r="G24" s="3" t="s">
        <v>240</v>
      </c>
    </row>
    <row r="25" spans="3:7">
      <c r="C25" s="2" t="s">
        <v>241</v>
      </c>
      <c r="D25" s="4" t="s">
        <v>242</v>
      </c>
      <c r="E25" s="5" t="s">
        <v>243</v>
      </c>
      <c r="F25" s="1" t="s">
        <v>244</v>
      </c>
      <c r="G25" s="3" t="s">
        <v>245</v>
      </c>
    </row>
    <row r="26" spans="3:7">
      <c r="C26" s="2" t="s">
        <v>246</v>
      </c>
      <c r="D26" s="4" t="s">
        <v>247</v>
      </c>
      <c r="E26" s="5" t="s">
        <v>248</v>
      </c>
      <c r="F26" s="1" t="s">
        <v>220</v>
      </c>
      <c r="G26" s="3" t="s">
        <v>249</v>
      </c>
    </row>
    <row r="27" spans="3:7">
      <c r="C27" s="2" t="s">
        <v>250</v>
      </c>
      <c r="D27" s="4" t="s">
        <v>251</v>
      </c>
      <c r="E27" s="5" t="s">
        <v>252</v>
      </c>
      <c r="F27" s="1" t="s">
        <v>253</v>
      </c>
      <c r="G27" s="3" t="s">
        <v>254</v>
      </c>
    </row>
    <row r="28" spans="3:7">
      <c r="C28" s="2" t="s">
        <v>255</v>
      </c>
      <c r="D28" s="4" t="s">
        <v>256</v>
      </c>
      <c r="E28" s="5" t="s">
        <v>257</v>
      </c>
      <c r="F28" s="1" t="s">
        <v>258</v>
      </c>
      <c r="G28" s="3" t="s">
        <v>259</v>
      </c>
    </row>
    <row r="29" spans="3:7">
      <c r="C29" s="2" t="s">
        <v>260</v>
      </c>
      <c r="D29" s="4" t="s">
        <v>261</v>
      </c>
      <c r="E29" s="5" t="s">
        <v>262</v>
      </c>
      <c r="F29" s="1" t="s">
        <v>263</v>
      </c>
      <c r="G29" s="3" t="s">
        <v>264</v>
      </c>
    </row>
    <row r="30" spans="3:7">
      <c r="C30" s="2" t="s">
        <v>265</v>
      </c>
      <c r="D30" s="4" t="s">
        <v>266</v>
      </c>
      <c r="E30" s="5" t="s">
        <v>267</v>
      </c>
      <c r="F30" s="1" t="s">
        <v>268</v>
      </c>
      <c r="G30" s="3" t="s">
        <v>269</v>
      </c>
    </row>
    <row r="31" spans="3:7">
      <c r="C31" s="2" t="s">
        <v>270</v>
      </c>
      <c r="D31" s="4" t="s">
        <v>271</v>
      </c>
      <c r="E31" s="5" t="s">
        <v>272</v>
      </c>
      <c r="F31" s="1" t="s">
        <v>273</v>
      </c>
      <c r="G31" s="3" t="s">
        <v>274</v>
      </c>
    </row>
    <row r="32" spans="3:7">
      <c r="C32" s="2" t="s">
        <v>275</v>
      </c>
      <c r="D32" s="4" t="s">
        <v>276</v>
      </c>
      <c r="E32" s="5" t="s">
        <v>277</v>
      </c>
      <c r="F32" s="1" t="s">
        <v>278</v>
      </c>
      <c r="G32" s="3" t="s">
        <v>279</v>
      </c>
    </row>
    <row r="33" spans="3:7">
      <c r="C33" s="2" t="s">
        <v>280</v>
      </c>
      <c r="D33" s="4" t="s">
        <v>281</v>
      </c>
      <c r="E33" s="5" t="s">
        <v>282</v>
      </c>
      <c r="F33" s="1" t="s">
        <v>283</v>
      </c>
      <c r="G33" s="3" t="s">
        <v>284</v>
      </c>
    </row>
    <row r="34" spans="3:7">
      <c r="C34" s="2" t="s">
        <v>285</v>
      </c>
      <c r="D34" s="4" t="s">
        <v>286</v>
      </c>
      <c r="E34" s="5" t="s">
        <v>287</v>
      </c>
      <c r="F34" s="1" t="s">
        <v>283</v>
      </c>
      <c r="G34" s="3" t="s">
        <v>288</v>
      </c>
    </row>
    <row r="35" spans="3:7">
      <c r="C35" s="2" t="s">
        <v>289</v>
      </c>
      <c r="D35" s="4" t="s">
        <v>290</v>
      </c>
      <c r="E35" s="5" t="s">
        <v>291</v>
      </c>
      <c r="F35" s="1" t="s">
        <v>292</v>
      </c>
      <c r="G35" s="3" t="s">
        <v>293</v>
      </c>
    </row>
    <row r="36" spans="3:7">
      <c r="C36" s="2" t="s">
        <v>294</v>
      </c>
      <c r="D36" s="4" t="s">
        <v>295</v>
      </c>
      <c r="E36" s="5" t="s">
        <v>296</v>
      </c>
      <c r="F36" s="1" t="s">
        <v>268</v>
      </c>
      <c r="G36" s="3" t="s">
        <v>297</v>
      </c>
    </row>
    <row r="37" spans="3:7">
      <c r="C37" s="2" t="s">
        <v>298</v>
      </c>
      <c r="D37" s="4" t="s">
        <v>299</v>
      </c>
      <c r="E37" s="5" t="s">
        <v>300</v>
      </c>
      <c r="F37" s="1" t="s">
        <v>301</v>
      </c>
      <c r="G37" s="3" t="s">
        <v>302</v>
      </c>
    </row>
    <row r="38" spans="3:7">
      <c r="C38" s="2" t="s">
        <v>303</v>
      </c>
      <c r="D38" s="4" t="s">
        <v>304</v>
      </c>
      <c r="E38" s="5" t="s">
        <v>305</v>
      </c>
      <c r="F38" s="1" t="s">
        <v>306</v>
      </c>
      <c r="G38" s="3" t="s">
        <v>307</v>
      </c>
    </row>
    <row r="39" spans="3:7">
      <c r="C39" s="2" t="s">
        <v>308</v>
      </c>
      <c r="D39" s="4" t="s">
        <v>309</v>
      </c>
      <c r="E39" s="5" t="s">
        <v>310</v>
      </c>
      <c r="F39" s="1" t="s">
        <v>311</v>
      </c>
      <c r="G39" s="3" t="s">
        <v>312</v>
      </c>
    </row>
    <row r="40" spans="3:7">
      <c r="C40" s="2" t="s">
        <v>313</v>
      </c>
      <c r="D40" s="4" t="s">
        <v>314</v>
      </c>
      <c r="E40" s="5" t="s">
        <v>315</v>
      </c>
      <c r="F40" s="1" t="s">
        <v>268</v>
      </c>
      <c r="G40" s="3" t="s">
        <v>316</v>
      </c>
    </row>
    <row r="41" spans="3:7">
      <c r="C41" s="2" t="s">
        <v>317</v>
      </c>
      <c r="D41" s="4" t="s">
        <v>318</v>
      </c>
      <c r="E41" s="5" t="s">
        <v>319</v>
      </c>
      <c r="F41" s="1" t="s">
        <v>273</v>
      </c>
      <c r="G41" s="3" t="s">
        <v>320</v>
      </c>
    </row>
    <row r="42" spans="3:7">
      <c r="C42" s="2" t="s">
        <v>321</v>
      </c>
      <c r="D42" s="4" t="s">
        <v>322</v>
      </c>
      <c r="E42" s="5" t="s">
        <v>323</v>
      </c>
      <c r="F42" s="1" t="s">
        <v>278</v>
      </c>
      <c r="G42" s="3" t="s">
        <v>324</v>
      </c>
    </row>
    <row r="43" spans="3:7">
      <c r="C43" s="2" t="s">
        <v>325</v>
      </c>
      <c r="D43" s="4" t="s">
        <v>326</v>
      </c>
      <c r="E43" s="5" t="s">
        <v>327</v>
      </c>
      <c r="F43" s="1" t="s">
        <v>283</v>
      </c>
      <c r="G43" s="3" t="s">
        <v>328</v>
      </c>
    </row>
    <row r="44" spans="3:7">
      <c r="C44" s="2" t="s">
        <v>329</v>
      </c>
      <c r="D44" s="4" t="s">
        <v>330</v>
      </c>
      <c r="E44" s="5" t="s">
        <v>331</v>
      </c>
      <c r="F44" s="1" t="s">
        <v>283</v>
      </c>
      <c r="G44" s="3" t="s">
        <v>332</v>
      </c>
    </row>
    <row r="45" spans="3:7">
      <c r="C45" s="2" t="s">
        <v>333</v>
      </c>
      <c r="D45" s="4" t="s">
        <v>334</v>
      </c>
      <c r="E45" s="5" t="s">
        <v>335</v>
      </c>
      <c r="F45" s="1" t="s">
        <v>292</v>
      </c>
      <c r="G45" s="3" t="s">
        <v>336</v>
      </c>
    </row>
    <row r="46" spans="3:7">
      <c r="C46" s="2" t="s">
        <v>337</v>
      </c>
      <c r="D46" s="4" t="s">
        <v>338</v>
      </c>
      <c r="E46" s="5" t="s">
        <v>339</v>
      </c>
      <c r="F46" s="1" t="s">
        <v>268</v>
      </c>
      <c r="G46" s="3" t="s">
        <v>340</v>
      </c>
    </row>
    <row r="47" spans="3:7">
      <c r="C47" s="2" t="s">
        <v>341</v>
      </c>
      <c r="D47" s="4" t="s">
        <v>342</v>
      </c>
      <c r="E47" s="5" t="s">
        <v>343</v>
      </c>
      <c r="F47" s="1" t="s">
        <v>301</v>
      </c>
      <c r="G47" s="3" t="s">
        <v>344</v>
      </c>
    </row>
    <row r="48" spans="3:7">
      <c r="C48" s="2" t="s">
        <v>345</v>
      </c>
      <c r="D48" s="4" t="s">
        <v>346</v>
      </c>
      <c r="E48" s="5" t="s">
        <v>347</v>
      </c>
      <c r="F48" s="1" t="s">
        <v>306</v>
      </c>
      <c r="G48" s="3" t="s">
        <v>348</v>
      </c>
    </row>
    <row r="49" spans="3:7">
      <c r="C49" s="2" t="s">
        <v>349</v>
      </c>
      <c r="D49" s="4" t="s">
        <v>350</v>
      </c>
      <c r="E49" s="5" t="s">
        <v>351</v>
      </c>
      <c r="F49" s="1" t="s">
        <v>311</v>
      </c>
      <c r="G49" s="3" t="s">
        <v>352</v>
      </c>
    </row>
    <row r="50" spans="3:7">
      <c r="C50" s="2" t="s">
        <v>353</v>
      </c>
      <c r="D50" s="4" t="s">
        <v>354</v>
      </c>
      <c r="E50" s="5" t="s">
        <v>355</v>
      </c>
      <c r="F50" s="1" t="s">
        <v>356</v>
      </c>
      <c r="G50" s="3" t="s">
        <v>357</v>
      </c>
    </row>
    <row r="51" spans="3:7">
      <c r="C51" s="2" t="s">
        <v>358</v>
      </c>
      <c r="D51" s="4" t="s">
        <v>359</v>
      </c>
      <c r="E51" s="5" t="s">
        <v>360</v>
      </c>
      <c r="F51" s="1" t="s">
        <v>361</v>
      </c>
      <c r="G51" s="3" t="s">
        <v>362</v>
      </c>
    </row>
    <row r="52" spans="3:7">
      <c r="C52" s="2" t="s">
        <v>363</v>
      </c>
      <c r="D52" s="4" t="s">
        <v>364</v>
      </c>
      <c r="E52" s="5" t="s">
        <v>365</v>
      </c>
      <c r="F52" s="1" t="s">
        <v>366</v>
      </c>
      <c r="G52" s="3" t="s">
        <v>367</v>
      </c>
    </row>
    <row r="53" spans="3:7">
      <c r="C53" s="2" t="s">
        <v>368</v>
      </c>
      <c r="D53" s="4" t="s">
        <v>369</v>
      </c>
      <c r="E53" s="5" t="s">
        <v>370</v>
      </c>
      <c r="F53" s="1" t="s">
        <v>371</v>
      </c>
      <c r="G53" s="3" t="s">
        <v>372</v>
      </c>
    </row>
    <row r="54" spans="3:7">
      <c r="C54" s="2" t="s">
        <v>373</v>
      </c>
      <c r="D54" s="4" t="s">
        <v>131</v>
      </c>
      <c r="E54" s="5" t="s">
        <v>374</v>
      </c>
      <c r="F54" s="1" t="s">
        <v>371</v>
      </c>
      <c r="G54" s="3" t="s">
        <v>375</v>
      </c>
    </row>
    <row r="55" spans="3:7">
      <c r="C55" s="2" t="s">
        <v>376</v>
      </c>
      <c r="D55" s="4" t="s">
        <v>377</v>
      </c>
      <c r="E55" s="5" t="s">
        <v>378</v>
      </c>
      <c r="F55" s="1" t="s">
        <v>379</v>
      </c>
      <c r="G55" s="3" t="s">
        <v>380</v>
      </c>
    </row>
    <row r="56" spans="3:7">
      <c r="C56" s="2" t="s">
        <v>381</v>
      </c>
      <c r="D56" s="4" t="s">
        <v>382</v>
      </c>
      <c r="E56" s="5" t="s">
        <v>383</v>
      </c>
      <c r="F56" s="1" t="s">
        <v>356</v>
      </c>
      <c r="G56" s="3" t="s">
        <v>384</v>
      </c>
    </row>
    <row r="57" spans="3:7">
      <c r="C57" s="2" t="s">
        <v>385</v>
      </c>
      <c r="D57" s="4" t="s">
        <v>386</v>
      </c>
      <c r="E57" s="5" t="s">
        <v>387</v>
      </c>
      <c r="F57" s="1" t="s">
        <v>388</v>
      </c>
      <c r="G57" s="3" t="s">
        <v>389</v>
      </c>
    </row>
    <row r="58" spans="3:7">
      <c r="C58" s="2" t="s">
        <v>390</v>
      </c>
      <c r="D58" s="4" t="s">
        <v>391</v>
      </c>
      <c r="E58" s="5" t="s">
        <v>392</v>
      </c>
      <c r="F58" s="1" t="s">
        <v>393</v>
      </c>
      <c r="G58" s="3" t="s">
        <v>394</v>
      </c>
    </row>
    <row r="59" spans="3:7">
      <c r="C59" s="2" t="s">
        <v>395</v>
      </c>
      <c r="D59" s="4" t="s">
        <v>396</v>
      </c>
      <c r="E59" s="5" t="s">
        <v>397</v>
      </c>
      <c r="F59" s="1" t="s">
        <v>398</v>
      </c>
      <c r="G59" s="3" t="s">
        <v>399</v>
      </c>
    </row>
    <row r="60" spans="3:7">
      <c r="C60" s="2" t="s">
        <v>400</v>
      </c>
      <c r="D60" s="4" t="s">
        <v>401</v>
      </c>
      <c r="E60" s="5" t="s">
        <v>402</v>
      </c>
      <c r="F60" s="1" t="s">
        <v>151</v>
      </c>
      <c r="G60" s="3" t="s">
        <v>403</v>
      </c>
    </row>
    <row r="61" spans="3:7">
      <c r="C61" s="2" t="s">
        <v>404</v>
      </c>
      <c r="D61" s="4" t="s">
        <v>342</v>
      </c>
      <c r="E61" s="5" t="s">
        <v>405</v>
      </c>
      <c r="F61" s="1" t="s">
        <v>118</v>
      </c>
      <c r="G61" s="3" t="s">
        <v>406</v>
      </c>
    </row>
    <row r="62" spans="3:7">
      <c r="C62" s="2" t="s">
        <v>407</v>
      </c>
      <c r="D62" s="4" t="s">
        <v>408</v>
      </c>
      <c r="E62" s="5" t="s">
        <v>409</v>
      </c>
      <c r="F62" s="1" t="s">
        <v>126</v>
      </c>
      <c r="G62" s="3" t="s">
        <v>410</v>
      </c>
    </row>
    <row r="63" spans="3:7">
      <c r="C63" s="2" t="s">
        <v>411</v>
      </c>
      <c r="D63" s="4" t="s">
        <v>412</v>
      </c>
      <c r="E63" s="5" t="s">
        <v>413</v>
      </c>
      <c r="F63" s="1" t="s">
        <v>133</v>
      </c>
      <c r="G63" s="3" t="s">
        <v>414</v>
      </c>
    </row>
    <row r="64" spans="3:7">
      <c r="C64" s="2" t="s">
        <v>415</v>
      </c>
      <c r="D64" s="4" t="s">
        <v>416</v>
      </c>
      <c r="E64" s="5" t="s">
        <v>417</v>
      </c>
      <c r="F64" s="1" t="s">
        <v>133</v>
      </c>
      <c r="G64" s="3" t="s">
        <v>418</v>
      </c>
    </row>
    <row r="65" spans="3:7">
      <c r="C65" s="2" t="s">
        <v>419</v>
      </c>
      <c r="D65" s="4" t="s">
        <v>420</v>
      </c>
      <c r="E65" s="5" t="s">
        <v>421</v>
      </c>
      <c r="F65" s="1" t="s">
        <v>145</v>
      </c>
      <c r="G65" s="3" t="s">
        <v>422</v>
      </c>
    </row>
    <row r="66" spans="3:7">
      <c r="C66" s="2" t="s">
        <v>423</v>
      </c>
      <c r="D66" s="4" t="s">
        <v>424</v>
      </c>
      <c r="E66" s="5" t="s">
        <v>425</v>
      </c>
      <c r="F66" s="1" t="s">
        <v>151</v>
      </c>
      <c r="G66" s="3" t="s">
        <v>426</v>
      </c>
    </row>
    <row r="67" spans="3:7">
      <c r="C67" s="2" t="s">
        <v>427</v>
      </c>
      <c r="D67" s="4" t="s">
        <v>256</v>
      </c>
      <c r="E67" s="5" t="s">
        <v>428</v>
      </c>
      <c r="F67" s="1" t="s">
        <v>157</v>
      </c>
      <c r="G67" s="3" t="s">
        <v>429</v>
      </c>
    </row>
    <row r="68" spans="3:7">
      <c r="C68" s="2" t="s">
        <v>430</v>
      </c>
      <c r="D68" s="4" t="s">
        <v>431</v>
      </c>
      <c r="E68" s="5" t="s">
        <v>432</v>
      </c>
      <c r="F68" s="1" t="s">
        <v>163</v>
      </c>
      <c r="G68" s="3" t="s">
        <v>433</v>
      </c>
    </row>
    <row r="69" spans="3:7">
      <c r="C69" s="2" t="s">
        <v>434</v>
      </c>
      <c r="D69" s="4" t="s">
        <v>435</v>
      </c>
      <c r="E69" s="5" t="s">
        <v>436</v>
      </c>
      <c r="F69" s="1" t="s">
        <v>168</v>
      </c>
      <c r="G69" s="3" t="s">
        <v>437</v>
      </c>
    </row>
    <row r="70" spans="3:7">
      <c r="C70" s="2" t="s">
        <v>438</v>
      </c>
      <c r="D70" s="4" t="s">
        <v>439</v>
      </c>
      <c r="E70" s="5" t="s">
        <v>440</v>
      </c>
      <c r="F70" s="1" t="s">
        <v>441</v>
      </c>
      <c r="G70" s="3" t="s">
        <v>442</v>
      </c>
    </row>
    <row r="71" spans="3:7">
      <c r="C71" s="2" t="s">
        <v>443</v>
      </c>
      <c r="D71" s="4" t="s">
        <v>444</v>
      </c>
      <c r="E71" s="5" t="s">
        <v>445</v>
      </c>
      <c r="F71" s="1" t="s">
        <v>446</v>
      </c>
      <c r="G71" s="3" t="s">
        <v>447</v>
      </c>
    </row>
    <row r="72" spans="3:7">
      <c r="C72" s="2" t="s">
        <v>448</v>
      </c>
      <c r="D72" s="4" t="s">
        <v>449</v>
      </c>
      <c r="E72" s="5" t="s">
        <v>450</v>
      </c>
      <c r="F72" s="1" t="s">
        <v>451</v>
      </c>
      <c r="G72" s="3" t="s">
        <v>452</v>
      </c>
    </row>
    <row r="73" spans="3:7">
      <c r="C73" s="2" t="s">
        <v>453</v>
      </c>
      <c r="D73" s="4" t="s">
        <v>454</v>
      </c>
      <c r="E73" s="5" t="s">
        <v>455</v>
      </c>
      <c r="F73" s="1" t="s">
        <v>456</v>
      </c>
      <c r="G73" s="3" t="s">
        <v>457</v>
      </c>
    </row>
    <row r="74" spans="3:7">
      <c r="C74" s="2" t="s">
        <v>458</v>
      </c>
      <c r="D74" s="4" t="s">
        <v>322</v>
      </c>
      <c r="E74" s="5" t="s">
        <v>459</v>
      </c>
      <c r="F74" s="1" t="s">
        <v>456</v>
      </c>
      <c r="G74" s="3" t="s">
        <v>460</v>
      </c>
    </row>
    <row r="75" spans="3:7">
      <c r="C75" s="2" t="s">
        <v>461</v>
      </c>
      <c r="D75" s="4" t="s">
        <v>462</v>
      </c>
      <c r="E75" s="5" t="s">
        <v>463</v>
      </c>
      <c r="F75" s="1" t="s">
        <v>464</v>
      </c>
      <c r="G75" s="3" t="s">
        <v>465</v>
      </c>
    </row>
    <row r="76" spans="3:7">
      <c r="C76" s="2" t="s">
        <v>466</v>
      </c>
      <c r="D76" s="4" t="s">
        <v>467</v>
      </c>
      <c r="E76" s="5" t="s">
        <v>468</v>
      </c>
      <c r="F76" s="1" t="s">
        <v>441</v>
      </c>
      <c r="G76" s="3" t="s">
        <v>469</v>
      </c>
    </row>
    <row r="77" spans="3:7">
      <c r="C77" s="2" t="s">
        <v>470</v>
      </c>
      <c r="D77" s="4" t="s">
        <v>471</v>
      </c>
      <c r="E77" s="5" t="s">
        <v>472</v>
      </c>
      <c r="F77" s="1" t="s">
        <v>473</v>
      </c>
      <c r="G77" s="3" t="s">
        <v>474</v>
      </c>
    </row>
    <row r="78" spans="3:7">
      <c r="C78" s="2" t="s">
        <v>475</v>
      </c>
      <c r="D78" s="4" t="s">
        <v>476</v>
      </c>
      <c r="E78" s="5" t="s">
        <v>477</v>
      </c>
      <c r="F78" s="1" t="s">
        <v>478</v>
      </c>
      <c r="G78" s="3" t="s">
        <v>479</v>
      </c>
    </row>
    <row r="79" spans="3:7">
      <c r="C79" s="2" t="s">
        <v>480</v>
      </c>
      <c r="D79" s="4" t="s">
        <v>481</v>
      </c>
      <c r="E79" s="5" t="s">
        <v>482</v>
      </c>
      <c r="F79" s="1" t="s">
        <v>483</v>
      </c>
      <c r="G79" s="3" t="s">
        <v>484</v>
      </c>
    </row>
    <row r="80" spans="3:7">
      <c r="C80" s="2" t="s">
        <v>485</v>
      </c>
      <c r="D80" s="4" t="s">
        <v>412</v>
      </c>
      <c r="E80" s="5" t="s">
        <v>486</v>
      </c>
      <c r="F80" s="1" t="s">
        <v>487</v>
      </c>
      <c r="G80" s="3" t="s">
        <v>488</v>
      </c>
    </row>
    <row r="81" spans="3:7">
      <c r="C81" s="2" t="s">
        <v>489</v>
      </c>
      <c r="D81" s="4" t="s">
        <v>490</v>
      </c>
      <c r="E81" s="5" t="s">
        <v>491</v>
      </c>
      <c r="F81" s="1" t="s">
        <v>492</v>
      </c>
      <c r="G81" s="3" t="s">
        <v>493</v>
      </c>
    </row>
    <row r="82" spans="3:7">
      <c r="C82" s="2" t="s">
        <v>494</v>
      </c>
      <c r="D82" s="4" t="s">
        <v>495</v>
      </c>
      <c r="E82" s="5" t="s">
        <v>496</v>
      </c>
      <c r="F82" s="1" t="s">
        <v>497</v>
      </c>
      <c r="G82" s="3" t="s">
        <v>498</v>
      </c>
    </row>
    <row r="83" spans="3:7">
      <c r="C83" s="2" t="s">
        <v>499</v>
      </c>
      <c r="D83" s="4" t="s">
        <v>500</v>
      </c>
      <c r="E83" s="5" t="s">
        <v>501</v>
      </c>
      <c r="F83" s="1" t="s">
        <v>502</v>
      </c>
      <c r="G83" s="3" t="s">
        <v>503</v>
      </c>
    </row>
    <row r="84" spans="3:7">
      <c r="C84" s="2" t="s">
        <v>504</v>
      </c>
      <c r="D84" s="4" t="s">
        <v>505</v>
      </c>
      <c r="E84" s="5" t="s">
        <v>506</v>
      </c>
      <c r="F84" s="1" t="s">
        <v>502</v>
      </c>
      <c r="G84" s="3" t="s">
        <v>507</v>
      </c>
    </row>
    <row r="85" spans="3:7">
      <c r="C85" s="2" t="s">
        <v>508</v>
      </c>
      <c r="D85" s="4" t="s">
        <v>509</v>
      </c>
      <c r="E85" s="5" t="s">
        <v>510</v>
      </c>
      <c r="F85" s="1" t="s">
        <v>511</v>
      </c>
      <c r="G85" s="3" t="s">
        <v>512</v>
      </c>
    </row>
    <row r="86" spans="3:7">
      <c r="C86" s="2" t="s">
        <v>513</v>
      </c>
      <c r="D86" s="4" t="s">
        <v>514</v>
      </c>
      <c r="E86" s="5" t="s">
        <v>515</v>
      </c>
      <c r="F86" s="1" t="s">
        <v>487</v>
      </c>
      <c r="G86" s="3" t="s">
        <v>516</v>
      </c>
    </row>
    <row r="87" spans="3:7">
      <c r="C87" s="2" t="s">
        <v>517</v>
      </c>
      <c r="D87" s="4" t="s">
        <v>518</v>
      </c>
      <c r="E87" s="5" t="s">
        <v>519</v>
      </c>
      <c r="F87" s="1" t="s">
        <v>520</v>
      </c>
      <c r="G87" s="3" t="s">
        <v>521</v>
      </c>
    </row>
    <row r="88" spans="3:7">
      <c r="C88" s="2" t="s">
        <v>522</v>
      </c>
      <c r="D88" s="4" t="s">
        <v>523</v>
      </c>
      <c r="E88" s="5" t="s">
        <v>524</v>
      </c>
      <c r="F88" s="1" t="s">
        <v>525</v>
      </c>
      <c r="G88" s="3" t="s">
        <v>526</v>
      </c>
    </row>
    <row r="89" spans="3:7">
      <c r="C89" s="2" t="s">
        <v>527</v>
      </c>
      <c r="D89" s="4" t="s">
        <v>528</v>
      </c>
      <c r="E89" s="5" t="s">
        <v>529</v>
      </c>
      <c r="F89" s="1" t="s">
        <v>530</v>
      </c>
      <c r="G89" s="3" t="s">
        <v>531</v>
      </c>
    </row>
    <row r="90" spans="3:7">
      <c r="C90" s="2" t="s">
        <v>532</v>
      </c>
      <c r="D90" s="4" t="s">
        <v>533</v>
      </c>
      <c r="E90" s="5" t="s">
        <v>534</v>
      </c>
      <c r="F90" s="1" t="s">
        <v>535</v>
      </c>
      <c r="G90" s="3" t="s">
        <v>536</v>
      </c>
    </row>
    <row r="91" spans="3:7">
      <c r="C91" s="2" t="s">
        <v>537</v>
      </c>
      <c r="D91" s="4" t="s">
        <v>538</v>
      </c>
      <c r="E91" s="5" t="s">
        <v>539</v>
      </c>
      <c r="F91" s="1" t="s">
        <v>540</v>
      </c>
      <c r="G91" s="3" t="s">
        <v>541</v>
      </c>
    </row>
    <row r="92" spans="3:7">
      <c r="C92" s="2" t="s">
        <v>542</v>
      </c>
      <c r="D92" s="4" t="s">
        <v>186</v>
      </c>
      <c r="E92" s="5" t="s">
        <v>543</v>
      </c>
      <c r="F92" s="1" t="s">
        <v>544</v>
      </c>
      <c r="G92" s="3" t="s">
        <v>545</v>
      </c>
    </row>
    <row r="93" spans="3:7">
      <c r="C93" s="2" t="s">
        <v>546</v>
      </c>
      <c r="D93" s="4" t="s">
        <v>391</v>
      </c>
      <c r="E93" s="5" t="s">
        <v>547</v>
      </c>
      <c r="F93" s="1" t="s">
        <v>548</v>
      </c>
      <c r="G93" s="3" t="s">
        <v>549</v>
      </c>
    </row>
    <row r="94" spans="3:7">
      <c r="C94" s="2" t="s">
        <v>550</v>
      </c>
      <c r="D94" s="4" t="s">
        <v>551</v>
      </c>
      <c r="E94" s="5" t="s">
        <v>552</v>
      </c>
      <c r="F94" s="1" t="s">
        <v>548</v>
      </c>
      <c r="G94" s="3" t="s">
        <v>553</v>
      </c>
    </row>
    <row r="95" spans="3:7">
      <c r="C95" s="2" t="s">
        <v>554</v>
      </c>
      <c r="D95" s="4" t="s">
        <v>555</v>
      </c>
      <c r="E95" s="5" t="s">
        <v>556</v>
      </c>
      <c r="F95" s="1" t="s">
        <v>557</v>
      </c>
      <c r="G95" s="3" t="s">
        <v>558</v>
      </c>
    </row>
    <row r="96" spans="3:7">
      <c r="C96" s="2" t="s">
        <v>559</v>
      </c>
      <c r="D96" s="4" t="s">
        <v>560</v>
      </c>
      <c r="E96" s="5" t="s">
        <v>561</v>
      </c>
      <c r="F96" s="1" t="s">
        <v>535</v>
      </c>
      <c r="G96" s="3" t="s">
        <v>562</v>
      </c>
    </row>
    <row r="97" spans="3:7">
      <c r="C97" s="2" t="s">
        <v>563</v>
      </c>
      <c r="D97" s="4" t="s">
        <v>564</v>
      </c>
      <c r="E97" s="5" t="s">
        <v>565</v>
      </c>
      <c r="F97" s="1" t="s">
        <v>566</v>
      </c>
      <c r="G97" s="3" t="s">
        <v>567</v>
      </c>
    </row>
    <row r="98" spans="3:7">
      <c r="C98" s="2" t="s">
        <v>568</v>
      </c>
      <c r="D98" s="4" t="s">
        <v>569</v>
      </c>
      <c r="E98" s="5" t="s">
        <v>570</v>
      </c>
      <c r="F98" s="1" t="s">
        <v>571</v>
      </c>
      <c r="G98" s="3" t="s">
        <v>572</v>
      </c>
    </row>
    <row r="99" spans="3:7">
      <c r="C99" s="2" t="s">
        <v>573</v>
      </c>
      <c r="D99" s="4" t="s">
        <v>574</v>
      </c>
      <c r="E99" s="5" t="s">
        <v>575</v>
      </c>
      <c r="F99" s="1" t="s">
        <v>576</v>
      </c>
      <c r="G99" s="3" t="s">
        <v>577</v>
      </c>
    </row>
    <row r="100" spans="3:7">
      <c r="C100" s="2" t="s">
        <v>578</v>
      </c>
      <c r="D100" s="4" t="s">
        <v>579</v>
      </c>
      <c r="E100" s="5" t="s">
        <v>580</v>
      </c>
      <c r="F100" s="1" t="s">
        <v>581</v>
      </c>
      <c r="G100" s="3" t="s">
        <v>582</v>
      </c>
    </row>
    <row r="101" spans="3:7">
      <c r="C101" s="2" t="s">
        <v>583</v>
      </c>
      <c r="D101" s="4" t="s">
        <v>584</v>
      </c>
      <c r="E101" s="5" t="s">
        <v>585</v>
      </c>
      <c r="F101" s="1" t="s">
        <v>586</v>
      </c>
      <c r="G101" s="3" t="s">
        <v>587</v>
      </c>
    </row>
    <row r="102" spans="3:7">
      <c r="C102" s="2" t="s">
        <v>588</v>
      </c>
      <c r="D102" s="4" t="s">
        <v>589</v>
      </c>
      <c r="E102" s="5" t="s">
        <v>590</v>
      </c>
      <c r="F102" s="1" t="s">
        <v>591</v>
      </c>
      <c r="G102" s="3" t="s">
        <v>592</v>
      </c>
    </row>
    <row r="103" spans="3:7">
      <c r="C103" s="2" t="s">
        <v>593</v>
      </c>
      <c r="D103" s="4" t="s">
        <v>594</v>
      </c>
      <c r="E103" s="5" t="s">
        <v>595</v>
      </c>
      <c r="F103" s="1" t="s">
        <v>596</v>
      </c>
      <c r="G103" s="3" t="s">
        <v>597</v>
      </c>
    </row>
    <row r="104" spans="3:7">
      <c r="C104" s="2" t="s">
        <v>598</v>
      </c>
      <c r="D104" s="4" t="s">
        <v>599</v>
      </c>
      <c r="E104" s="5" t="s">
        <v>600</v>
      </c>
      <c r="F104" s="1" t="s">
        <v>596</v>
      </c>
      <c r="G104" s="3" t="s">
        <v>601</v>
      </c>
    </row>
    <row r="105" spans="3:7">
      <c r="C105" s="2" t="s">
        <v>602</v>
      </c>
      <c r="D105" s="4" t="s">
        <v>603</v>
      </c>
      <c r="E105" s="5" t="s">
        <v>604</v>
      </c>
      <c r="F105" s="1" t="s">
        <v>605</v>
      </c>
      <c r="G105" s="3" t="s">
        <v>606</v>
      </c>
    </row>
    <row r="106" spans="3:7">
      <c r="C106" s="2" t="s">
        <v>607</v>
      </c>
      <c r="D106" s="4" t="s">
        <v>608</v>
      </c>
      <c r="E106" s="5" t="s">
        <v>609</v>
      </c>
      <c r="F106" s="1" t="s">
        <v>581</v>
      </c>
      <c r="G106" s="3" t="s">
        <v>610</v>
      </c>
    </row>
    <row r="107" spans="3:7">
      <c r="C107" s="2" t="s">
        <v>611</v>
      </c>
      <c r="D107" s="4" t="s">
        <v>612</v>
      </c>
      <c r="E107" s="5" t="s">
        <v>613</v>
      </c>
      <c r="F107" s="1" t="s">
        <v>614</v>
      </c>
      <c r="G107" s="3" t="s">
        <v>615</v>
      </c>
    </row>
    <row r="108" spans="3:7">
      <c r="C108" s="2" t="s">
        <v>616</v>
      </c>
      <c r="D108" s="4" t="s">
        <v>617</v>
      </c>
      <c r="E108" s="5" t="s">
        <v>618</v>
      </c>
      <c r="F108" s="1" t="s">
        <v>619</v>
      </c>
      <c r="G108" s="3" t="s">
        <v>620</v>
      </c>
    </row>
    <row r="109" spans="3:7">
      <c r="C109" s="2" t="s">
        <v>621</v>
      </c>
      <c r="D109" s="4" t="s">
        <v>622</v>
      </c>
      <c r="E109" s="5" t="s">
        <v>623</v>
      </c>
      <c r="F109" s="1" t="s">
        <v>624</v>
      </c>
      <c r="G109" s="3" t="s">
        <v>625</v>
      </c>
    </row>
    <row r="110" spans="3:7">
      <c r="C110" s="2" t="s">
        <v>626</v>
      </c>
      <c r="D110" s="4" t="s">
        <v>627</v>
      </c>
      <c r="E110" s="5" t="s">
        <v>628</v>
      </c>
      <c r="F110" s="1" t="s">
        <v>629</v>
      </c>
      <c r="G110" s="3" t="s">
        <v>630</v>
      </c>
    </row>
    <row r="111" spans="3:7">
      <c r="C111" s="2" t="s">
        <v>631</v>
      </c>
      <c r="D111" s="4" t="s">
        <v>632</v>
      </c>
      <c r="E111" s="5" t="s">
        <v>633</v>
      </c>
      <c r="F111" s="1" t="s">
        <v>634</v>
      </c>
      <c r="G111" s="3" t="s">
        <v>635</v>
      </c>
    </row>
    <row r="112" spans="3:7">
      <c r="C112" s="2" t="s">
        <v>636</v>
      </c>
      <c r="D112" s="4" t="s">
        <v>574</v>
      </c>
      <c r="E112" s="5" t="s">
        <v>637</v>
      </c>
      <c r="F112" s="1" t="s">
        <v>638</v>
      </c>
      <c r="G112" s="3" t="s">
        <v>639</v>
      </c>
    </row>
    <row r="113" spans="3:7">
      <c r="C113" s="2" t="s">
        <v>640</v>
      </c>
      <c r="D113" s="4" t="s">
        <v>641</v>
      </c>
      <c r="E113" s="5" t="s">
        <v>642</v>
      </c>
      <c r="F113" s="1" t="s">
        <v>643</v>
      </c>
      <c r="G113" s="3" t="s">
        <v>644</v>
      </c>
    </row>
    <row r="114" spans="3:7">
      <c r="C114" s="2" t="s">
        <v>645</v>
      </c>
      <c r="D114" s="4" t="s">
        <v>646</v>
      </c>
      <c r="E114" s="5" t="s">
        <v>647</v>
      </c>
      <c r="F114" s="1" t="s">
        <v>643</v>
      </c>
      <c r="G114" s="3" t="s">
        <v>648</v>
      </c>
    </row>
    <row r="115" spans="3:7">
      <c r="C115" s="2" t="s">
        <v>649</v>
      </c>
      <c r="D115" s="4" t="s">
        <v>650</v>
      </c>
      <c r="E115" s="5" t="s">
        <v>651</v>
      </c>
      <c r="F115" s="1" t="s">
        <v>652</v>
      </c>
      <c r="G115" s="3" t="s">
        <v>653</v>
      </c>
    </row>
    <row r="116" spans="3:7">
      <c r="C116" s="2" t="s">
        <v>654</v>
      </c>
      <c r="D116" s="4" t="s">
        <v>655</v>
      </c>
      <c r="E116" s="5" t="s">
        <v>656</v>
      </c>
      <c r="F116" s="1" t="s">
        <v>629</v>
      </c>
      <c r="G116" s="3" t="s">
        <v>657</v>
      </c>
    </row>
    <row r="117" spans="3:7">
      <c r="C117" s="2" t="s">
        <v>658</v>
      </c>
      <c r="D117" s="4" t="s">
        <v>659</v>
      </c>
      <c r="E117" s="5" t="s">
        <v>660</v>
      </c>
      <c r="F117" s="1" t="s">
        <v>661</v>
      </c>
      <c r="G117" s="3" t="s">
        <v>662</v>
      </c>
    </row>
    <row r="118" spans="3:7">
      <c r="C118" s="2" t="s">
        <v>663</v>
      </c>
      <c r="D118" s="4" t="s">
        <v>664</v>
      </c>
      <c r="E118" s="5" t="s">
        <v>665</v>
      </c>
      <c r="F118" s="1" t="s">
        <v>666</v>
      </c>
      <c r="G118" s="3" t="s">
        <v>667</v>
      </c>
    </row>
    <row r="119" spans="3:7">
      <c r="C119" s="2" t="s">
        <v>668</v>
      </c>
      <c r="D119" s="4" t="s">
        <v>669</v>
      </c>
      <c r="E119" s="5" t="s">
        <v>670</v>
      </c>
      <c r="F119" s="1" t="s">
        <v>671</v>
      </c>
      <c r="G119" s="3" t="s">
        <v>672</v>
      </c>
    </row>
    <row r="120" spans="3:7">
      <c r="C120" s="2" t="s">
        <v>673</v>
      </c>
      <c r="D120" s="4" t="s">
        <v>674</v>
      </c>
      <c r="E120" s="5" t="s">
        <v>675</v>
      </c>
      <c r="F120" s="1" t="s">
        <v>676</v>
      </c>
      <c r="G120" s="3" t="s">
        <v>677</v>
      </c>
    </row>
    <row r="121" spans="3:7">
      <c r="C121" s="2" t="s">
        <v>678</v>
      </c>
      <c r="D121" s="4" t="s">
        <v>679</v>
      </c>
      <c r="E121" s="5" t="s">
        <v>680</v>
      </c>
      <c r="F121" s="1" t="s">
        <v>681</v>
      </c>
      <c r="G121" s="3" t="s">
        <v>682</v>
      </c>
    </row>
    <row r="122" spans="3:7">
      <c r="C122" s="2" t="s">
        <v>683</v>
      </c>
      <c r="D122" s="4" t="s">
        <v>684</v>
      </c>
      <c r="E122" s="5" t="s">
        <v>685</v>
      </c>
      <c r="F122" s="1" t="s">
        <v>686</v>
      </c>
      <c r="G122" s="3" t="s">
        <v>687</v>
      </c>
    </row>
    <row r="123" spans="3:7">
      <c r="C123" s="2" t="s">
        <v>688</v>
      </c>
      <c r="D123" s="4" t="s">
        <v>689</v>
      </c>
      <c r="E123" s="5" t="s">
        <v>690</v>
      </c>
      <c r="F123" s="1" t="s">
        <v>691</v>
      </c>
      <c r="G123" s="3" t="s">
        <v>692</v>
      </c>
    </row>
    <row r="124" spans="3:7">
      <c r="C124" s="2" t="s">
        <v>693</v>
      </c>
      <c r="D124" s="4" t="s">
        <v>694</v>
      </c>
      <c r="E124" s="5" t="s">
        <v>695</v>
      </c>
      <c r="F124" s="1" t="s">
        <v>691</v>
      </c>
      <c r="G124" s="3" t="s">
        <v>696</v>
      </c>
    </row>
    <row r="125" spans="3:7">
      <c r="C125" s="2" t="s">
        <v>697</v>
      </c>
      <c r="D125" s="4" t="s">
        <v>698</v>
      </c>
      <c r="E125" s="5" t="s">
        <v>699</v>
      </c>
      <c r="F125" s="1" t="s">
        <v>700</v>
      </c>
      <c r="G125" s="3" t="s">
        <v>701</v>
      </c>
    </row>
    <row r="126" spans="3:7">
      <c r="C126" s="2" t="s">
        <v>702</v>
      </c>
      <c r="D126" s="4" t="s">
        <v>703</v>
      </c>
      <c r="E126" s="5" t="s">
        <v>704</v>
      </c>
      <c r="F126" s="1" t="s">
        <v>676</v>
      </c>
      <c r="G126" s="3" t="s">
        <v>705</v>
      </c>
    </row>
    <row r="127" spans="3:7">
      <c r="C127" s="2" t="s">
        <v>706</v>
      </c>
      <c r="D127" s="4" t="s">
        <v>707</v>
      </c>
      <c r="E127" s="5" t="s">
        <v>708</v>
      </c>
      <c r="F127" s="1" t="s">
        <v>709</v>
      </c>
      <c r="G127" s="3" t="s">
        <v>710</v>
      </c>
    </row>
    <row r="128" spans="3:7">
      <c r="C128" s="2" t="s">
        <v>711</v>
      </c>
      <c r="D128" s="4" t="s">
        <v>712</v>
      </c>
      <c r="E128" s="5" t="s">
        <v>713</v>
      </c>
      <c r="F128" s="1" t="s">
        <v>714</v>
      </c>
      <c r="G128" s="3" t="s">
        <v>715</v>
      </c>
    </row>
    <row r="129" spans="3:7">
      <c r="C129" s="2" t="s">
        <v>716</v>
      </c>
      <c r="D129" s="4" t="s">
        <v>717</v>
      </c>
      <c r="E129" s="5" t="s">
        <v>718</v>
      </c>
      <c r="F129" s="1" t="s">
        <v>719</v>
      </c>
      <c r="G129" s="3" t="s">
        <v>720</v>
      </c>
    </row>
    <row r="130" spans="3:7">
      <c r="C130" s="2" t="s">
        <v>721</v>
      </c>
      <c r="D130" s="4" t="s">
        <v>679</v>
      </c>
      <c r="E130" s="5" t="s">
        <v>722</v>
      </c>
      <c r="F130" s="1" t="s">
        <v>723</v>
      </c>
      <c r="G130" s="3" t="s">
        <v>724</v>
      </c>
    </row>
    <row r="131" spans="3:7">
      <c r="C131" s="2" t="s">
        <v>725</v>
      </c>
      <c r="D131" s="4" t="s">
        <v>726</v>
      </c>
      <c r="E131" s="5" t="s">
        <v>727</v>
      </c>
      <c r="F131" s="1" t="s">
        <v>728</v>
      </c>
      <c r="G131" s="3" t="s">
        <v>729</v>
      </c>
    </row>
    <row r="132" spans="3:7">
      <c r="C132" s="2" t="s">
        <v>730</v>
      </c>
      <c r="D132" s="4" t="s">
        <v>731</v>
      </c>
      <c r="E132" s="5" t="s">
        <v>732</v>
      </c>
      <c r="F132" s="1" t="s">
        <v>733</v>
      </c>
      <c r="G132" s="3" t="s">
        <v>734</v>
      </c>
    </row>
    <row r="133" spans="3:7">
      <c r="C133" s="2" t="s">
        <v>735</v>
      </c>
      <c r="D133" s="4" t="s">
        <v>736</v>
      </c>
      <c r="E133" s="5" t="s">
        <v>737</v>
      </c>
      <c r="F133" s="1" t="s">
        <v>738</v>
      </c>
      <c r="G133" s="3" t="s">
        <v>739</v>
      </c>
    </row>
    <row r="134" spans="3:7">
      <c r="C134" s="2" t="s">
        <v>740</v>
      </c>
      <c r="D134" s="4" t="s">
        <v>741</v>
      </c>
      <c r="E134" s="5" t="s">
        <v>742</v>
      </c>
      <c r="F134" s="1" t="s">
        <v>738</v>
      </c>
      <c r="G134" s="3" t="s">
        <v>743</v>
      </c>
    </row>
    <row r="135" spans="3:7">
      <c r="C135" s="2" t="s">
        <v>744</v>
      </c>
      <c r="D135" s="4" t="s">
        <v>745</v>
      </c>
      <c r="E135" s="5" t="s">
        <v>746</v>
      </c>
      <c r="F135" s="1" t="s">
        <v>747</v>
      </c>
      <c r="G135" s="3" t="s">
        <v>748</v>
      </c>
    </row>
    <row r="136" spans="3:7">
      <c r="C136" s="2" t="s">
        <v>749</v>
      </c>
      <c r="D136" s="4" t="s">
        <v>750</v>
      </c>
      <c r="E136" s="5" t="s">
        <v>751</v>
      </c>
      <c r="F136" s="1" t="s">
        <v>723</v>
      </c>
      <c r="G136" s="3" t="s">
        <v>752</v>
      </c>
    </row>
    <row r="137" spans="3:7">
      <c r="C137" s="2" t="s">
        <v>753</v>
      </c>
      <c r="D137" s="4" t="s">
        <v>754</v>
      </c>
      <c r="E137" s="5" t="s">
        <v>755</v>
      </c>
      <c r="F137" s="1" t="s">
        <v>756</v>
      </c>
      <c r="G137" s="3" t="s">
        <v>757</v>
      </c>
    </row>
    <row r="138" spans="3:7">
      <c r="C138" s="2" t="s">
        <v>758</v>
      </c>
      <c r="D138" s="4" t="s">
        <v>759</v>
      </c>
      <c r="E138" s="5" t="s">
        <v>760</v>
      </c>
      <c r="F138" s="1" t="s">
        <v>761</v>
      </c>
      <c r="G138" s="3" t="s">
        <v>762</v>
      </c>
    </row>
    <row r="139" spans="3:7">
      <c r="C139" s="2" t="s">
        <v>763</v>
      </c>
      <c r="D139" s="4" t="s">
        <v>764</v>
      </c>
      <c r="E139" s="5" t="s">
        <v>765</v>
      </c>
      <c r="F139" s="1" t="s">
        <v>766</v>
      </c>
      <c r="G139" s="3" t="s">
        <v>767</v>
      </c>
    </row>
    <row r="140" spans="3:7">
      <c r="C140" s="2" t="s">
        <v>768</v>
      </c>
      <c r="D140" s="4" t="s">
        <v>769</v>
      </c>
      <c r="E140" s="5" t="s">
        <v>770</v>
      </c>
      <c r="F140" s="1" t="s">
        <v>723</v>
      </c>
      <c r="G140" s="3" t="s">
        <v>771</v>
      </c>
    </row>
    <row r="141" spans="3:7">
      <c r="C141" s="2" t="s">
        <v>772</v>
      </c>
      <c r="D141" s="4" t="s">
        <v>773</v>
      </c>
      <c r="E141" s="5" t="s">
        <v>774</v>
      </c>
      <c r="F141" s="1" t="s">
        <v>728</v>
      </c>
      <c r="G141" s="3" t="s">
        <v>775</v>
      </c>
    </row>
    <row r="142" spans="3:7">
      <c r="C142" s="2" t="s">
        <v>776</v>
      </c>
      <c r="D142" s="4" t="s">
        <v>777</v>
      </c>
      <c r="E142" s="5" t="s">
        <v>778</v>
      </c>
      <c r="F142" s="1" t="s">
        <v>733</v>
      </c>
      <c r="G142" s="3" t="s">
        <v>779</v>
      </c>
    </row>
    <row r="143" spans="3:7">
      <c r="C143" s="2" t="s">
        <v>780</v>
      </c>
      <c r="D143" s="4" t="s">
        <v>781</v>
      </c>
      <c r="E143" s="5" t="s">
        <v>782</v>
      </c>
      <c r="F143" s="1" t="s">
        <v>738</v>
      </c>
      <c r="G143" s="3" t="s">
        <v>783</v>
      </c>
    </row>
    <row r="144" spans="3:7">
      <c r="C144" s="2" t="s">
        <v>784</v>
      </c>
      <c r="D144" s="4" t="s">
        <v>785</v>
      </c>
      <c r="E144" s="5" t="s">
        <v>786</v>
      </c>
      <c r="F144" s="1" t="s">
        <v>738</v>
      </c>
      <c r="G144" s="3" t="s">
        <v>787</v>
      </c>
    </row>
    <row r="145" spans="3:7">
      <c r="C145" s="2" t="s">
        <v>788</v>
      </c>
      <c r="D145" s="4" t="s">
        <v>789</v>
      </c>
      <c r="E145" s="5" t="s">
        <v>790</v>
      </c>
      <c r="F145" s="1" t="s">
        <v>747</v>
      </c>
      <c r="G145" s="3" t="s">
        <v>791</v>
      </c>
    </row>
    <row r="146" spans="3:7">
      <c r="C146" s="2" t="s">
        <v>792</v>
      </c>
      <c r="D146" s="4" t="s">
        <v>276</v>
      </c>
      <c r="E146" s="5" t="s">
        <v>793</v>
      </c>
      <c r="F146" s="1" t="s">
        <v>723</v>
      </c>
      <c r="G146" s="3" t="s">
        <v>794</v>
      </c>
    </row>
    <row r="147" spans="3:7">
      <c r="C147" s="2" t="s">
        <v>795</v>
      </c>
      <c r="D147" s="4" t="s">
        <v>796</v>
      </c>
      <c r="E147" s="5" t="s">
        <v>797</v>
      </c>
      <c r="F147" s="1" t="s">
        <v>756</v>
      </c>
      <c r="G147" s="3" t="s">
        <v>798</v>
      </c>
    </row>
    <row r="148" spans="3:7">
      <c r="C148" s="2" t="s">
        <v>799</v>
      </c>
      <c r="D148" s="4" t="s">
        <v>800</v>
      </c>
      <c r="E148" s="5" t="s">
        <v>801</v>
      </c>
      <c r="F148" s="1" t="s">
        <v>761</v>
      </c>
      <c r="G148" s="3" t="s">
        <v>802</v>
      </c>
    </row>
    <row r="149" spans="3:7">
      <c r="C149" s="2" t="s">
        <v>803</v>
      </c>
      <c r="D149" s="4" t="s">
        <v>804</v>
      </c>
      <c r="E149" s="5" t="s">
        <v>805</v>
      </c>
      <c r="F149" s="1" t="s">
        <v>766</v>
      </c>
      <c r="G149" s="3" t="s">
        <v>806</v>
      </c>
    </row>
    <row r="150" spans="3:7">
      <c r="C150" s="2" t="s">
        <v>807</v>
      </c>
      <c r="D150" s="4" t="s">
        <v>808</v>
      </c>
      <c r="E150" s="5" t="s">
        <v>809</v>
      </c>
      <c r="F150" s="1" t="s">
        <v>810</v>
      </c>
      <c r="G150" s="3" t="s">
        <v>811</v>
      </c>
    </row>
    <row r="151" spans="3:7">
      <c r="C151" s="2" t="s">
        <v>812</v>
      </c>
      <c r="D151" s="4" t="s">
        <v>813</v>
      </c>
      <c r="E151" s="5" t="s">
        <v>814</v>
      </c>
      <c r="F151" s="1" t="s">
        <v>815</v>
      </c>
      <c r="G151" s="3" t="s">
        <v>816</v>
      </c>
    </row>
    <row r="152" spans="3:7">
      <c r="C152" s="2" t="s">
        <v>817</v>
      </c>
      <c r="D152" s="4" t="s">
        <v>818</v>
      </c>
      <c r="E152" s="5" t="s">
        <v>819</v>
      </c>
      <c r="F152" s="1" t="s">
        <v>820</v>
      </c>
      <c r="G152" s="3" t="s">
        <v>821</v>
      </c>
    </row>
    <row r="153" spans="3:7">
      <c r="C153" s="2" t="s">
        <v>822</v>
      </c>
      <c r="D153" s="4" t="s">
        <v>823</v>
      </c>
      <c r="E153" s="5" t="s">
        <v>824</v>
      </c>
      <c r="F153" s="1" t="s">
        <v>825</v>
      </c>
      <c r="G153" s="3" t="s">
        <v>826</v>
      </c>
    </row>
    <row r="154" spans="3:7">
      <c r="C154" s="2" t="s">
        <v>827</v>
      </c>
      <c r="D154" s="4" t="s">
        <v>828</v>
      </c>
      <c r="E154" s="5" t="s">
        <v>829</v>
      </c>
      <c r="F154" s="1" t="s">
        <v>825</v>
      </c>
      <c r="G154" s="3" t="s">
        <v>830</v>
      </c>
    </row>
    <row r="155" spans="3:7">
      <c r="C155" s="2" t="s">
        <v>831</v>
      </c>
      <c r="D155" s="4" t="s">
        <v>832</v>
      </c>
      <c r="E155" s="5" t="s">
        <v>833</v>
      </c>
      <c r="F155" s="1" t="s">
        <v>834</v>
      </c>
      <c r="G155" s="3" t="s">
        <v>835</v>
      </c>
    </row>
    <row r="156" spans="3:7">
      <c r="C156" s="2" t="s">
        <v>836</v>
      </c>
      <c r="D156" s="4" t="s">
        <v>837</v>
      </c>
      <c r="E156" s="5" t="s">
        <v>838</v>
      </c>
      <c r="F156" s="1" t="s">
        <v>810</v>
      </c>
      <c r="G156" s="3" t="s">
        <v>839</v>
      </c>
    </row>
    <row r="157" spans="3:7">
      <c r="C157" s="2" t="s">
        <v>840</v>
      </c>
      <c r="D157" s="4" t="s">
        <v>841</v>
      </c>
      <c r="E157" s="5" t="s">
        <v>842</v>
      </c>
      <c r="F157" s="1" t="s">
        <v>843</v>
      </c>
      <c r="G157" s="3" t="s">
        <v>844</v>
      </c>
    </row>
    <row r="158" spans="3:7">
      <c r="C158" s="2" t="s">
        <v>845</v>
      </c>
      <c r="D158" s="4" t="s">
        <v>846</v>
      </c>
      <c r="E158" s="5" t="s">
        <v>847</v>
      </c>
      <c r="F158" s="1" t="s">
        <v>848</v>
      </c>
      <c r="G158" s="3" t="s">
        <v>849</v>
      </c>
    </row>
    <row r="159" spans="3:7">
      <c r="C159" s="2" t="s">
        <v>850</v>
      </c>
      <c r="D159" s="4" t="s">
        <v>851</v>
      </c>
      <c r="E159" s="5" t="s">
        <v>852</v>
      </c>
      <c r="F159" s="1" t="s">
        <v>853</v>
      </c>
      <c r="G159" s="3" t="s">
        <v>854</v>
      </c>
    </row>
    <row r="160" spans="3:7">
      <c r="C160" s="2" t="s">
        <v>855</v>
      </c>
      <c r="D160" s="4" t="s">
        <v>769</v>
      </c>
      <c r="E160" s="5" t="s">
        <v>856</v>
      </c>
      <c r="F160" s="1" t="s">
        <v>581</v>
      </c>
      <c r="G160" s="3" t="s">
        <v>857</v>
      </c>
    </row>
    <row r="161" spans="3:7">
      <c r="C161" s="2" t="s">
        <v>858</v>
      </c>
      <c r="D161" s="4" t="s">
        <v>859</v>
      </c>
      <c r="E161" s="5" t="s">
        <v>860</v>
      </c>
      <c r="F161" s="1" t="s">
        <v>586</v>
      </c>
      <c r="G161" s="3" t="s">
        <v>861</v>
      </c>
    </row>
    <row r="162" spans="3:7">
      <c r="C162" s="2" t="s">
        <v>862</v>
      </c>
      <c r="D162" s="4" t="s">
        <v>863</v>
      </c>
      <c r="E162" s="5" t="s">
        <v>864</v>
      </c>
      <c r="F162" s="1" t="s">
        <v>591</v>
      </c>
      <c r="G162" s="3" t="s">
        <v>865</v>
      </c>
    </row>
    <row r="163" spans="3:7">
      <c r="C163" s="2" t="s">
        <v>866</v>
      </c>
      <c r="D163" s="4" t="s">
        <v>867</v>
      </c>
      <c r="E163" s="5" t="s">
        <v>868</v>
      </c>
      <c r="F163" s="1" t="s">
        <v>596</v>
      </c>
      <c r="G163" s="3" t="s">
        <v>869</v>
      </c>
    </row>
    <row r="164" spans="3:7">
      <c r="C164" s="2" t="s">
        <v>870</v>
      </c>
      <c r="D164" s="4" t="s">
        <v>871</v>
      </c>
      <c r="E164" s="5" t="s">
        <v>872</v>
      </c>
      <c r="F164" s="1" t="s">
        <v>596</v>
      </c>
      <c r="G164" s="3" t="s">
        <v>873</v>
      </c>
    </row>
    <row r="165" spans="3:7">
      <c r="C165" s="2" t="s">
        <v>874</v>
      </c>
      <c r="D165" s="4" t="s">
        <v>875</v>
      </c>
      <c r="E165" s="5" t="s">
        <v>876</v>
      </c>
      <c r="F165" s="1" t="s">
        <v>605</v>
      </c>
      <c r="G165" s="3" t="s">
        <v>877</v>
      </c>
    </row>
    <row r="166" spans="3:7">
      <c r="C166" s="2" t="s">
        <v>878</v>
      </c>
      <c r="D166" s="4" t="s">
        <v>322</v>
      </c>
      <c r="E166" s="5" t="s">
        <v>879</v>
      </c>
      <c r="F166" s="1" t="s">
        <v>581</v>
      </c>
      <c r="G166" s="3" t="s">
        <v>880</v>
      </c>
    </row>
    <row r="167" spans="3:7">
      <c r="C167" s="2" t="s">
        <v>881</v>
      </c>
      <c r="D167" s="4" t="s">
        <v>717</v>
      </c>
      <c r="E167" s="5" t="s">
        <v>882</v>
      </c>
      <c r="F167" s="1" t="s">
        <v>614</v>
      </c>
      <c r="G167" s="3" t="s">
        <v>883</v>
      </c>
    </row>
    <row r="168" spans="3:7">
      <c r="C168" s="2" t="s">
        <v>884</v>
      </c>
      <c r="D168" s="4" t="s">
        <v>256</v>
      </c>
      <c r="E168" s="5" t="s">
        <v>885</v>
      </c>
      <c r="F168" s="1" t="s">
        <v>619</v>
      </c>
      <c r="G168" s="3" t="s">
        <v>886</v>
      </c>
    </row>
    <row r="169" spans="3:7">
      <c r="C169" s="2" t="s">
        <v>887</v>
      </c>
      <c r="D169" s="4" t="s">
        <v>888</v>
      </c>
      <c r="E169" s="5" t="s">
        <v>889</v>
      </c>
      <c r="F169" s="1" t="s">
        <v>624</v>
      </c>
      <c r="G169" s="3" t="s">
        <v>890</v>
      </c>
    </row>
    <row r="170" spans="3:7">
      <c r="C170" s="2" t="s">
        <v>891</v>
      </c>
      <c r="D170" s="4" t="s">
        <v>892</v>
      </c>
      <c r="E170" s="5" t="s">
        <v>893</v>
      </c>
      <c r="F170" s="1" t="s">
        <v>894</v>
      </c>
      <c r="G170" s="3" t="s">
        <v>895</v>
      </c>
    </row>
    <row r="171" spans="3:7">
      <c r="C171" s="2" t="s">
        <v>896</v>
      </c>
      <c r="D171" s="4" t="s">
        <v>228</v>
      </c>
      <c r="E171" s="5" t="s">
        <v>897</v>
      </c>
      <c r="F171" s="1" t="s">
        <v>898</v>
      </c>
      <c r="G171" s="3" t="s">
        <v>899</v>
      </c>
    </row>
    <row r="172" spans="3:7">
      <c r="C172" s="2" t="s">
        <v>900</v>
      </c>
      <c r="D172" s="4" t="s">
        <v>901</v>
      </c>
      <c r="E172" s="5" t="s">
        <v>902</v>
      </c>
      <c r="F172" s="1" t="s">
        <v>903</v>
      </c>
      <c r="G172" s="3" t="s">
        <v>904</v>
      </c>
    </row>
    <row r="173" spans="3:7">
      <c r="C173" s="2" t="s">
        <v>905</v>
      </c>
      <c r="D173" s="4" t="s">
        <v>906</v>
      </c>
      <c r="E173" s="5" t="s">
        <v>907</v>
      </c>
      <c r="F173" s="1" t="s">
        <v>908</v>
      </c>
      <c r="G173" s="3" t="s">
        <v>909</v>
      </c>
    </row>
    <row r="174" spans="3:7">
      <c r="C174" s="2" t="s">
        <v>910</v>
      </c>
      <c r="D174" s="4" t="s">
        <v>911</v>
      </c>
      <c r="E174" s="5" t="s">
        <v>912</v>
      </c>
      <c r="F174" s="1" t="s">
        <v>908</v>
      </c>
      <c r="G174" s="3" t="s">
        <v>913</v>
      </c>
    </row>
    <row r="175" spans="3:7">
      <c r="C175" s="2" t="s">
        <v>914</v>
      </c>
      <c r="D175" s="4" t="s">
        <v>915</v>
      </c>
      <c r="E175" s="5" t="s">
        <v>916</v>
      </c>
      <c r="F175" s="1" t="s">
        <v>917</v>
      </c>
      <c r="G175" s="3" t="s">
        <v>918</v>
      </c>
    </row>
    <row r="176" spans="3:7">
      <c r="C176" s="2" t="s">
        <v>919</v>
      </c>
      <c r="D176" s="4" t="s">
        <v>920</v>
      </c>
      <c r="E176" s="5" t="s">
        <v>921</v>
      </c>
      <c r="F176" s="1" t="s">
        <v>894</v>
      </c>
      <c r="G176" s="3" t="s">
        <v>922</v>
      </c>
    </row>
    <row r="177" spans="3:7">
      <c r="C177" s="2" t="s">
        <v>923</v>
      </c>
      <c r="D177" s="4" t="s">
        <v>924</v>
      </c>
      <c r="E177" s="5" t="s">
        <v>925</v>
      </c>
      <c r="F177" s="1" t="s">
        <v>926</v>
      </c>
      <c r="G177" s="3" t="s">
        <v>927</v>
      </c>
    </row>
    <row r="178" spans="3:7">
      <c r="C178" s="2" t="s">
        <v>928</v>
      </c>
      <c r="D178" s="4" t="s">
        <v>929</v>
      </c>
      <c r="E178" s="5" t="s">
        <v>930</v>
      </c>
      <c r="F178" s="1" t="s">
        <v>931</v>
      </c>
      <c r="G178" s="3" t="s">
        <v>932</v>
      </c>
    </row>
    <row r="179" spans="3:7">
      <c r="C179" s="2" t="s">
        <v>933</v>
      </c>
      <c r="D179" s="4" t="s">
        <v>934</v>
      </c>
      <c r="E179" s="5" t="s">
        <v>935</v>
      </c>
      <c r="F179" s="1" t="s">
        <v>936</v>
      </c>
      <c r="G179" s="3" t="s">
        <v>937</v>
      </c>
    </row>
    <row r="180" spans="3:7">
      <c r="C180" s="2" t="s">
        <v>938</v>
      </c>
      <c r="D180" s="4" t="s">
        <v>939</v>
      </c>
      <c r="E180" s="5" t="s">
        <v>940</v>
      </c>
      <c r="F180" s="1" t="s">
        <v>941</v>
      </c>
      <c r="G180" s="3" t="s">
        <v>942</v>
      </c>
    </row>
    <row r="181" spans="3:7">
      <c r="C181" s="2" t="s">
        <v>943</v>
      </c>
      <c r="D181" s="4" t="s">
        <v>944</v>
      </c>
      <c r="E181" s="5" t="s">
        <v>945</v>
      </c>
      <c r="F181" s="1" t="s">
        <v>946</v>
      </c>
      <c r="G181" s="3" t="s">
        <v>947</v>
      </c>
    </row>
    <row r="182" spans="3:7">
      <c r="C182" s="2" t="s">
        <v>948</v>
      </c>
      <c r="D182" s="4" t="s">
        <v>949</v>
      </c>
      <c r="E182" s="5" t="s">
        <v>950</v>
      </c>
      <c r="F182" s="1" t="s">
        <v>951</v>
      </c>
      <c r="G182" s="3" t="s">
        <v>952</v>
      </c>
    </row>
    <row r="183" spans="3:7">
      <c r="C183" s="2" t="s">
        <v>953</v>
      </c>
      <c r="D183" s="4" t="s">
        <v>954</v>
      </c>
      <c r="E183" s="5" t="s">
        <v>955</v>
      </c>
      <c r="F183" s="1" t="s">
        <v>956</v>
      </c>
      <c r="G183" s="3" t="s">
        <v>957</v>
      </c>
    </row>
    <row r="184" spans="3:7">
      <c r="C184" s="2" t="s">
        <v>958</v>
      </c>
      <c r="D184" s="4" t="s">
        <v>959</v>
      </c>
      <c r="E184" s="5" t="s">
        <v>960</v>
      </c>
      <c r="F184" s="1" t="s">
        <v>956</v>
      </c>
      <c r="G184" s="3" t="s">
        <v>961</v>
      </c>
    </row>
    <row r="185" spans="3:7">
      <c r="C185" s="2" t="s">
        <v>962</v>
      </c>
      <c r="D185" s="4" t="s">
        <v>963</v>
      </c>
      <c r="E185" s="5" t="s">
        <v>964</v>
      </c>
      <c r="F185" s="1" t="s">
        <v>965</v>
      </c>
      <c r="G185" s="3" t="s">
        <v>966</v>
      </c>
    </row>
    <row r="186" spans="3:7">
      <c r="C186" s="2" t="s">
        <v>967</v>
      </c>
      <c r="D186" s="4" t="s">
        <v>968</v>
      </c>
      <c r="E186" s="5" t="s">
        <v>969</v>
      </c>
      <c r="F186" s="1" t="s">
        <v>941</v>
      </c>
      <c r="G186" s="3" t="s">
        <v>970</v>
      </c>
    </row>
    <row r="187" spans="3:7">
      <c r="C187" s="2" t="s">
        <v>971</v>
      </c>
      <c r="D187" s="4" t="s">
        <v>972</v>
      </c>
      <c r="E187" s="5" t="s">
        <v>973</v>
      </c>
      <c r="F187" s="1" t="s">
        <v>974</v>
      </c>
      <c r="G187" s="3" t="s">
        <v>975</v>
      </c>
    </row>
    <row r="188" spans="3:7">
      <c r="C188" s="2" t="s">
        <v>976</v>
      </c>
      <c r="D188" s="4" t="s">
        <v>977</v>
      </c>
      <c r="E188" s="5" t="s">
        <v>978</v>
      </c>
      <c r="F188" s="1" t="s">
        <v>979</v>
      </c>
      <c r="G188" s="3" t="s">
        <v>980</v>
      </c>
    </row>
    <row r="189" spans="3:7">
      <c r="C189" s="2" t="s">
        <v>981</v>
      </c>
      <c r="D189" s="4" t="s">
        <v>982</v>
      </c>
      <c r="E189" s="5" t="s">
        <v>983</v>
      </c>
      <c r="F189" s="1" t="s">
        <v>984</v>
      </c>
      <c r="G189" s="3" t="s">
        <v>985</v>
      </c>
    </row>
    <row r="190" spans="3:7">
      <c r="C190" s="2" t="s">
        <v>986</v>
      </c>
      <c r="D190" s="4" t="s">
        <v>987</v>
      </c>
      <c r="E190" s="5" t="s">
        <v>988</v>
      </c>
      <c r="F190" s="1" t="s">
        <v>989</v>
      </c>
      <c r="G190" s="3" t="s">
        <v>990</v>
      </c>
    </row>
    <row r="191" spans="3:7">
      <c r="C191" s="2" t="s">
        <v>991</v>
      </c>
      <c r="D191" s="4" t="s">
        <v>992</v>
      </c>
      <c r="E191" s="5" t="s">
        <v>993</v>
      </c>
      <c r="F191" s="1" t="s">
        <v>994</v>
      </c>
      <c r="G191" s="3" t="s">
        <v>995</v>
      </c>
    </row>
    <row r="192" spans="3:7">
      <c r="C192" s="2" t="s">
        <v>996</v>
      </c>
      <c r="D192" s="4" t="s">
        <v>997</v>
      </c>
      <c r="E192" s="5" t="s">
        <v>998</v>
      </c>
      <c r="F192" s="1" t="s">
        <v>999</v>
      </c>
      <c r="G192" s="3" t="s">
        <v>1000</v>
      </c>
    </row>
    <row r="193" spans="3:7">
      <c r="C193" s="2" t="s">
        <v>1001</v>
      </c>
      <c r="D193" s="4" t="s">
        <v>1002</v>
      </c>
      <c r="E193" s="5" t="s">
        <v>1003</v>
      </c>
      <c r="F193" s="1" t="s">
        <v>1004</v>
      </c>
      <c r="G193" s="3" t="s">
        <v>1005</v>
      </c>
    </row>
    <row r="194" spans="3:7">
      <c r="C194" s="2" t="s">
        <v>1006</v>
      </c>
      <c r="D194" s="4" t="s">
        <v>1007</v>
      </c>
      <c r="E194" s="5" t="s">
        <v>1008</v>
      </c>
      <c r="F194" s="1" t="s">
        <v>1004</v>
      </c>
      <c r="G194" s="3" t="s">
        <v>1009</v>
      </c>
    </row>
    <row r="195" spans="3:7">
      <c r="C195" s="2" t="s">
        <v>1010</v>
      </c>
      <c r="D195" s="4" t="s">
        <v>1011</v>
      </c>
      <c r="E195" s="5" t="s">
        <v>1012</v>
      </c>
      <c r="F195" s="1" t="s">
        <v>1013</v>
      </c>
      <c r="G195" s="3" t="s">
        <v>1014</v>
      </c>
    </row>
    <row r="196" spans="3:7">
      <c r="C196" s="2" t="s">
        <v>1015</v>
      </c>
      <c r="D196" s="4" t="s">
        <v>1016</v>
      </c>
      <c r="E196" s="5" t="s">
        <v>1017</v>
      </c>
      <c r="F196" s="1" t="s">
        <v>989</v>
      </c>
      <c r="G196" s="3" t="s">
        <v>1018</v>
      </c>
    </row>
    <row r="197" spans="3:7">
      <c r="C197" s="2" t="s">
        <v>1019</v>
      </c>
      <c r="D197" s="4" t="s">
        <v>1020</v>
      </c>
      <c r="E197" s="5" t="s">
        <v>1021</v>
      </c>
      <c r="F197" s="1" t="s">
        <v>1022</v>
      </c>
      <c r="G197" s="3" t="s">
        <v>1023</v>
      </c>
    </row>
    <row r="198" spans="3:7">
      <c r="C198" s="2" t="s">
        <v>1024</v>
      </c>
      <c r="D198" s="4" t="s">
        <v>1025</v>
      </c>
      <c r="E198" s="5" t="s">
        <v>1026</v>
      </c>
      <c r="F198" s="1" t="s">
        <v>1027</v>
      </c>
      <c r="G198" s="3" t="s">
        <v>1028</v>
      </c>
    </row>
    <row r="199" spans="3:7">
      <c r="C199" s="2" t="s">
        <v>1029</v>
      </c>
      <c r="D199" s="4" t="s">
        <v>1030</v>
      </c>
      <c r="E199" s="5" t="s">
        <v>1031</v>
      </c>
      <c r="F199" s="1" t="s">
        <v>1032</v>
      </c>
      <c r="G199" s="3" t="s">
        <v>1033</v>
      </c>
    </row>
    <row r="200" spans="3:7">
      <c r="C200" s="2" t="s">
        <v>1034</v>
      </c>
      <c r="D200" s="4" t="s">
        <v>1035</v>
      </c>
      <c r="E200" s="5" t="s">
        <v>1036</v>
      </c>
      <c r="F200" s="1" t="s">
        <v>1037</v>
      </c>
      <c r="G200" s="3" t="s">
        <v>1038</v>
      </c>
    </row>
    <row r="201" spans="3:7">
      <c r="C201" s="2" t="s">
        <v>1039</v>
      </c>
      <c r="D201" s="4" t="s">
        <v>1040</v>
      </c>
      <c r="E201" s="5" t="s">
        <v>1041</v>
      </c>
      <c r="F201" s="1" t="s">
        <v>1042</v>
      </c>
      <c r="G201" s="3" t="s">
        <v>1043</v>
      </c>
    </row>
    <row r="202" spans="3:7">
      <c r="C202" s="2" t="s">
        <v>1044</v>
      </c>
      <c r="D202" s="4" t="s">
        <v>1045</v>
      </c>
      <c r="E202" s="5" t="s">
        <v>1046</v>
      </c>
      <c r="F202" s="1" t="s">
        <v>1047</v>
      </c>
      <c r="G202" s="3" t="s">
        <v>1048</v>
      </c>
    </row>
    <row r="203" spans="3:7">
      <c r="C203" s="2" t="s">
        <v>1049</v>
      </c>
      <c r="D203" s="4" t="s">
        <v>1050</v>
      </c>
      <c r="E203" s="5" t="s">
        <v>1051</v>
      </c>
      <c r="F203" s="1" t="s">
        <v>1052</v>
      </c>
      <c r="G203" s="3" t="s">
        <v>1053</v>
      </c>
    </row>
    <row r="204" spans="3:7">
      <c r="C204" s="2" t="s">
        <v>1054</v>
      </c>
      <c r="D204" s="4" t="s">
        <v>1055</v>
      </c>
      <c r="E204" s="5" t="s">
        <v>1056</v>
      </c>
      <c r="F204" s="1" t="s">
        <v>1052</v>
      </c>
      <c r="G204" s="3" t="s">
        <v>1057</v>
      </c>
    </row>
    <row r="205" spans="3:7">
      <c r="C205" s="2" t="s">
        <v>1058</v>
      </c>
      <c r="D205" s="4" t="s">
        <v>1059</v>
      </c>
      <c r="E205" s="5" t="s">
        <v>1060</v>
      </c>
      <c r="F205" s="1" t="s">
        <v>1061</v>
      </c>
      <c r="G205" s="3" t="s">
        <v>1062</v>
      </c>
    </row>
    <row r="206" spans="3:7">
      <c r="C206" s="2" t="s">
        <v>1063</v>
      </c>
      <c r="D206" s="4" t="s">
        <v>1064</v>
      </c>
      <c r="E206" s="5" t="s">
        <v>1065</v>
      </c>
      <c r="F206" s="1" t="s">
        <v>1037</v>
      </c>
      <c r="G206" s="3" t="s">
        <v>1066</v>
      </c>
    </row>
    <row r="207" spans="3:7">
      <c r="C207" s="2" t="s">
        <v>1067</v>
      </c>
      <c r="D207" s="4" t="s">
        <v>1068</v>
      </c>
      <c r="E207" s="5" t="s">
        <v>1069</v>
      </c>
      <c r="F207" s="1" t="s">
        <v>1070</v>
      </c>
      <c r="G207" s="3" t="s">
        <v>1071</v>
      </c>
    </row>
    <row r="208" spans="3:7">
      <c r="C208" s="2" t="s">
        <v>1072</v>
      </c>
      <c r="D208" s="4" t="s">
        <v>1073</v>
      </c>
      <c r="E208" s="5" t="s">
        <v>1074</v>
      </c>
      <c r="F208" s="1" t="s">
        <v>1075</v>
      </c>
      <c r="G208" s="3" t="s">
        <v>1076</v>
      </c>
    </row>
    <row r="209" spans="3:7">
      <c r="C209" s="2" t="s">
        <v>1077</v>
      </c>
      <c r="D209" s="4" t="s">
        <v>1078</v>
      </c>
      <c r="E209" s="5" t="s">
        <v>1079</v>
      </c>
      <c r="F209" s="1" t="s">
        <v>1080</v>
      </c>
      <c r="G209" s="3" t="s">
        <v>1081</v>
      </c>
    </row>
    <row r="210" spans="3:7">
      <c r="C210" s="2" t="s">
        <v>1082</v>
      </c>
      <c r="D210" s="4" t="s">
        <v>1083</v>
      </c>
      <c r="E210" s="5" t="s">
        <v>1084</v>
      </c>
      <c r="F210" s="1" t="s">
        <v>1085</v>
      </c>
      <c r="G210" s="3" t="s">
        <v>1086</v>
      </c>
    </row>
    <row r="211" spans="3:7">
      <c r="C211" s="2" t="s">
        <v>1087</v>
      </c>
      <c r="D211" s="4" t="s">
        <v>1083</v>
      </c>
      <c r="E211" s="5" t="s">
        <v>1088</v>
      </c>
      <c r="F211" s="1" t="s">
        <v>1089</v>
      </c>
      <c r="G211" s="3" t="s">
        <v>1090</v>
      </c>
    </row>
    <row r="212" spans="3:7">
      <c r="C212" s="2" t="s">
        <v>1091</v>
      </c>
      <c r="D212" s="4" t="s">
        <v>1092</v>
      </c>
      <c r="E212" s="5" t="s">
        <v>1093</v>
      </c>
      <c r="F212" s="1" t="s">
        <v>1094</v>
      </c>
      <c r="G212" s="3" t="s">
        <v>1095</v>
      </c>
    </row>
    <row r="213" spans="3:7">
      <c r="C213" s="2" t="s">
        <v>1096</v>
      </c>
      <c r="D213" s="4" t="s">
        <v>1097</v>
      </c>
      <c r="E213" s="5" t="s">
        <v>1098</v>
      </c>
      <c r="F213" s="1" t="s">
        <v>1099</v>
      </c>
      <c r="G213" s="3" t="s">
        <v>1100</v>
      </c>
    </row>
    <row r="214" spans="3:7">
      <c r="C214" s="2" t="s">
        <v>1101</v>
      </c>
      <c r="D214" s="4" t="s">
        <v>1102</v>
      </c>
      <c r="E214" s="5" t="s">
        <v>1103</v>
      </c>
      <c r="F214" s="1" t="s">
        <v>1099</v>
      </c>
      <c r="G214" s="3" t="s">
        <v>1104</v>
      </c>
    </row>
    <row r="215" spans="3:7">
      <c r="C215" s="2" t="s">
        <v>1105</v>
      </c>
      <c r="D215" s="4" t="s">
        <v>1106</v>
      </c>
      <c r="E215" s="5" t="s">
        <v>1107</v>
      </c>
      <c r="F215" s="1" t="s">
        <v>1108</v>
      </c>
      <c r="G215" s="3" t="s">
        <v>1109</v>
      </c>
    </row>
    <row r="216" spans="3:7">
      <c r="C216" s="2" t="s">
        <v>1110</v>
      </c>
      <c r="D216" s="4" t="s">
        <v>1111</v>
      </c>
      <c r="E216" s="5" t="s">
        <v>1112</v>
      </c>
      <c r="F216" s="1" t="s">
        <v>1085</v>
      </c>
      <c r="G216" s="3" t="s">
        <v>1113</v>
      </c>
    </row>
    <row r="217" spans="3:7">
      <c r="C217" s="2" t="s">
        <v>1114</v>
      </c>
      <c r="D217" s="4" t="s">
        <v>1115</v>
      </c>
      <c r="E217" s="5" t="s">
        <v>1116</v>
      </c>
      <c r="F217" s="1" t="s">
        <v>1117</v>
      </c>
      <c r="G217" s="3" t="s">
        <v>1118</v>
      </c>
    </row>
    <row r="218" spans="3:7">
      <c r="C218" s="2" t="s">
        <v>1119</v>
      </c>
      <c r="D218" s="4" t="s">
        <v>1120</v>
      </c>
      <c r="E218" s="5" t="s">
        <v>1121</v>
      </c>
      <c r="F218" s="1" t="s">
        <v>1122</v>
      </c>
      <c r="G218" s="3" t="s">
        <v>1123</v>
      </c>
    </row>
    <row r="219" spans="3:7">
      <c r="C219" s="2" t="s">
        <v>1124</v>
      </c>
      <c r="D219" s="4" t="s">
        <v>1125</v>
      </c>
      <c r="E219" s="5" t="s">
        <v>1126</v>
      </c>
      <c r="F219" s="1" t="s">
        <v>1127</v>
      </c>
      <c r="G219" s="3" t="s">
        <v>1128</v>
      </c>
    </row>
    <row r="220" spans="3:7">
      <c r="C220" s="2" t="s">
        <v>1129</v>
      </c>
      <c r="D220" s="4" t="s">
        <v>1130</v>
      </c>
      <c r="E220" s="5" t="s">
        <v>1131</v>
      </c>
      <c r="F220" s="1" t="s">
        <v>1132</v>
      </c>
      <c r="G220" s="3" t="s">
        <v>1133</v>
      </c>
    </row>
    <row r="221" spans="3:7">
      <c r="C221" s="2" t="s">
        <v>1134</v>
      </c>
      <c r="D221" s="4" t="s">
        <v>1135</v>
      </c>
      <c r="E221" s="5" t="s">
        <v>1136</v>
      </c>
      <c r="F221" s="1" t="s">
        <v>1137</v>
      </c>
      <c r="G221" s="3" t="s">
        <v>1138</v>
      </c>
    </row>
    <row r="222" spans="3:7">
      <c r="C222" s="2" t="s">
        <v>1139</v>
      </c>
      <c r="D222" s="4" t="s">
        <v>1140</v>
      </c>
      <c r="E222" s="5" t="s">
        <v>1141</v>
      </c>
      <c r="F222" s="1" t="s">
        <v>1142</v>
      </c>
      <c r="G222" s="3" t="s">
        <v>1143</v>
      </c>
    </row>
    <row r="223" spans="3:7">
      <c r="C223" s="2" t="s">
        <v>1144</v>
      </c>
      <c r="D223" s="4" t="s">
        <v>1145</v>
      </c>
      <c r="E223" s="5" t="s">
        <v>1146</v>
      </c>
      <c r="F223" s="1" t="s">
        <v>1147</v>
      </c>
      <c r="G223" s="3" t="s">
        <v>1148</v>
      </c>
    </row>
    <row r="224" spans="3:7">
      <c r="C224" s="2" t="s">
        <v>1149</v>
      </c>
      <c r="D224" s="4" t="s">
        <v>1150</v>
      </c>
      <c r="E224" s="5" t="s">
        <v>1151</v>
      </c>
      <c r="F224" s="1" t="s">
        <v>1147</v>
      </c>
      <c r="G224" s="3" t="s">
        <v>1152</v>
      </c>
    </row>
    <row r="225" spans="3:7">
      <c r="C225" s="2" t="s">
        <v>1153</v>
      </c>
      <c r="D225" s="4" t="s">
        <v>1154</v>
      </c>
      <c r="E225" s="5" t="s">
        <v>1155</v>
      </c>
      <c r="F225" s="1" t="s">
        <v>1156</v>
      </c>
      <c r="G225" s="3" t="s">
        <v>1157</v>
      </c>
    </row>
    <row r="226" spans="3:7">
      <c r="C226" s="2" t="s">
        <v>1158</v>
      </c>
      <c r="D226" s="4" t="s">
        <v>1159</v>
      </c>
      <c r="E226" s="5" t="s">
        <v>1160</v>
      </c>
      <c r="F226" s="1" t="s">
        <v>1132</v>
      </c>
      <c r="G226" s="3" t="s">
        <v>1161</v>
      </c>
    </row>
    <row r="227" spans="3:7">
      <c r="C227" s="2" t="s">
        <v>1162</v>
      </c>
      <c r="D227" s="4" t="s">
        <v>769</v>
      </c>
      <c r="E227" s="5" t="s">
        <v>1163</v>
      </c>
      <c r="F227" s="1" t="s">
        <v>1164</v>
      </c>
      <c r="G227" s="3" t="s">
        <v>1165</v>
      </c>
    </row>
    <row r="228" spans="3:7">
      <c r="C228" s="2" t="s">
        <v>1166</v>
      </c>
      <c r="D228" s="4" t="s">
        <v>1167</v>
      </c>
      <c r="E228" s="5" t="s">
        <v>1168</v>
      </c>
      <c r="F228" s="1" t="s">
        <v>1169</v>
      </c>
      <c r="G228" s="3" t="s">
        <v>1170</v>
      </c>
    </row>
    <row r="229" spans="3:7">
      <c r="C229" s="2" t="s">
        <v>1171</v>
      </c>
      <c r="D229" s="4" t="s">
        <v>1172</v>
      </c>
      <c r="E229" s="5" t="s">
        <v>1173</v>
      </c>
      <c r="F229" s="1" t="s">
        <v>1174</v>
      </c>
      <c r="G229" s="3" t="s">
        <v>1175</v>
      </c>
    </row>
    <row r="230" spans="3:7">
      <c r="C230" s="2" t="s">
        <v>1176</v>
      </c>
      <c r="D230" s="4" t="s">
        <v>1177</v>
      </c>
      <c r="E230" s="5" t="s">
        <v>1178</v>
      </c>
      <c r="F230" s="1" t="s">
        <v>1179</v>
      </c>
      <c r="G230" s="3" t="s">
        <v>1180</v>
      </c>
    </row>
    <row r="231" spans="3:7">
      <c r="C231" s="2" t="s">
        <v>1181</v>
      </c>
      <c r="D231" s="4" t="s">
        <v>1182</v>
      </c>
      <c r="E231" s="5" t="s">
        <v>1183</v>
      </c>
      <c r="F231" s="1" t="s">
        <v>1184</v>
      </c>
      <c r="G231" s="3" t="s">
        <v>1185</v>
      </c>
    </row>
    <row r="232" spans="3:7">
      <c r="C232" s="2" t="s">
        <v>1186</v>
      </c>
      <c r="D232" s="4" t="s">
        <v>1187</v>
      </c>
      <c r="E232" s="5" t="s">
        <v>1188</v>
      </c>
      <c r="F232" s="1" t="s">
        <v>1189</v>
      </c>
      <c r="G232" s="3" t="s">
        <v>1190</v>
      </c>
    </row>
    <row r="233" spans="3:7">
      <c r="C233" s="2" t="s">
        <v>1191</v>
      </c>
      <c r="D233" s="4" t="s">
        <v>1192</v>
      </c>
      <c r="E233" s="5" t="s">
        <v>1193</v>
      </c>
      <c r="F233" s="1" t="s">
        <v>1194</v>
      </c>
      <c r="G233" s="3" t="s">
        <v>1195</v>
      </c>
    </row>
    <row r="234" spans="3:7">
      <c r="C234" s="2" t="s">
        <v>1196</v>
      </c>
      <c r="D234" s="4" t="s">
        <v>1197</v>
      </c>
      <c r="E234" s="5" t="s">
        <v>1198</v>
      </c>
      <c r="F234" s="1" t="s">
        <v>1194</v>
      </c>
      <c r="G234" s="3" t="s">
        <v>1199</v>
      </c>
    </row>
    <row r="235" spans="3:7">
      <c r="C235" s="2" t="s">
        <v>1200</v>
      </c>
      <c r="D235" s="4" t="s">
        <v>1201</v>
      </c>
      <c r="E235" s="5" t="s">
        <v>1202</v>
      </c>
      <c r="F235" s="1" t="s">
        <v>1203</v>
      </c>
      <c r="G235" s="3" t="s">
        <v>1204</v>
      </c>
    </row>
    <row r="236" spans="3:7">
      <c r="C236" s="2" t="s">
        <v>1205</v>
      </c>
      <c r="D236" s="4" t="s">
        <v>1206</v>
      </c>
      <c r="E236" s="5" t="s">
        <v>1207</v>
      </c>
      <c r="F236" s="1" t="s">
        <v>1179</v>
      </c>
      <c r="G236" s="3" t="s">
        <v>1208</v>
      </c>
    </row>
    <row r="237" spans="3:7">
      <c r="C237" s="2" t="s">
        <v>1209</v>
      </c>
      <c r="D237" s="4" t="s">
        <v>1210</v>
      </c>
      <c r="E237" s="5" t="s">
        <v>1211</v>
      </c>
      <c r="F237" s="1" t="s">
        <v>1212</v>
      </c>
      <c r="G237" s="3" t="s">
        <v>1213</v>
      </c>
    </row>
    <row r="238" spans="3:7">
      <c r="C238" s="2" t="s">
        <v>1214</v>
      </c>
      <c r="D238" s="4" t="s">
        <v>1215</v>
      </c>
      <c r="E238" s="5" t="s">
        <v>1216</v>
      </c>
      <c r="F238" s="1" t="s">
        <v>1217</v>
      </c>
      <c r="G238" s="3" t="s">
        <v>1218</v>
      </c>
    </row>
    <row r="239" spans="3:7">
      <c r="C239" s="2" t="s">
        <v>1219</v>
      </c>
      <c r="D239" s="4" t="s">
        <v>1220</v>
      </c>
      <c r="E239" s="5" t="s">
        <v>1221</v>
      </c>
      <c r="F239" s="1" t="s">
        <v>1222</v>
      </c>
      <c r="G239" s="3" t="s">
        <v>1223</v>
      </c>
    </row>
    <row r="240" spans="3:7">
      <c r="C240" s="2" t="s">
        <v>1224</v>
      </c>
      <c r="D240" s="4" t="s">
        <v>1225</v>
      </c>
      <c r="E240" s="5" t="s">
        <v>1226</v>
      </c>
      <c r="F240" s="1" t="s">
        <v>1179</v>
      </c>
      <c r="G240" s="3" t="s">
        <v>1227</v>
      </c>
    </row>
    <row r="241" spans="3:7">
      <c r="C241" s="2" t="s">
        <v>1228</v>
      </c>
      <c r="D241" s="4" t="s">
        <v>1229</v>
      </c>
      <c r="E241" s="5" t="s">
        <v>1230</v>
      </c>
      <c r="F241" s="1" t="s">
        <v>1184</v>
      </c>
      <c r="G241" s="3" t="s">
        <v>1231</v>
      </c>
    </row>
    <row r="242" spans="3:7">
      <c r="C242" s="2" t="s">
        <v>1232</v>
      </c>
      <c r="D242" s="4" t="s">
        <v>1233</v>
      </c>
      <c r="E242" s="5" t="s">
        <v>1234</v>
      </c>
      <c r="F242" s="1" t="s">
        <v>1189</v>
      </c>
      <c r="G242" s="3" t="s">
        <v>1235</v>
      </c>
    </row>
    <row r="243" spans="3:7">
      <c r="C243" s="2" t="s">
        <v>1236</v>
      </c>
      <c r="D243" s="4" t="s">
        <v>1237</v>
      </c>
      <c r="E243" s="5" t="s">
        <v>1238</v>
      </c>
      <c r="F243" s="1" t="s">
        <v>1194</v>
      </c>
      <c r="G243" s="3" t="s">
        <v>1239</v>
      </c>
    </row>
    <row r="244" spans="3:7">
      <c r="C244" s="2" t="s">
        <v>1240</v>
      </c>
      <c r="D244" s="4" t="s">
        <v>1241</v>
      </c>
      <c r="E244" s="5" t="s">
        <v>1242</v>
      </c>
      <c r="F244" s="1" t="s">
        <v>1194</v>
      </c>
      <c r="G244" s="3" t="s">
        <v>1243</v>
      </c>
    </row>
    <row r="245" spans="3:7">
      <c r="C245" s="2" t="s">
        <v>1244</v>
      </c>
      <c r="D245" s="4" t="s">
        <v>1245</v>
      </c>
      <c r="E245" s="5" t="s">
        <v>1246</v>
      </c>
      <c r="F245" s="1" t="s">
        <v>1203</v>
      </c>
      <c r="G245" s="3" t="s">
        <v>1247</v>
      </c>
    </row>
    <row r="246" spans="3:7">
      <c r="C246" s="2" t="s">
        <v>1248</v>
      </c>
      <c r="D246" s="4" t="s">
        <v>1249</v>
      </c>
      <c r="E246" s="5" t="s">
        <v>1250</v>
      </c>
      <c r="F246" s="1" t="s">
        <v>1179</v>
      </c>
      <c r="G246" s="3" t="s">
        <v>1251</v>
      </c>
    </row>
    <row r="247" spans="3:7">
      <c r="C247" s="2" t="s">
        <v>1252</v>
      </c>
      <c r="D247" s="4" t="s">
        <v>1253</v>
      </c>
      <c r="E247" s="5" t="s">
        <v>1254</v>
      </c>
      <c r="F247" s="1" t="s">
        <v>1212</v>
      </c>
      <c r="G247" s="3" t="s">
        <v>1255</v>
      </c>
    </row>
    <row r="248" spans="3:7">
      <c r="C248" s="2" t="s">
        <v>1256</v>
      </c>
      <c r="D248" s="4" t="s">
        <v>1257</v>
      </c>
      <c r="E248" s="5" t="s">
        <v>1258</v>
      </c>
      <c r="F248" s="1" t="s">
        <v>1217</v>
      </c>
      <c r="G248" s="3" t="s">
        <v>1259</v>
      </c>
    </row>
    <row r="249" spans="3:7">
      <c r="C249" s="2" t="s">
        <v>1260</v>
      </c>
      <c r="D249" s="4" t="s">
        <v>1261</v>
      </c>
      <c r="E249" s="5" t="s">
        <v>1262</v>
      </c>
      <c r="F249" s="1" t="s">
        <v>1222</v>
      </c>
      <c r="G249" s="3" t="s">
        <v>1263</v>
      </c>
    </row>
    <row r="250" spans="3:7">
      <c r="C250" s="2" t="s">
        <v>1264</v>
      </c>
      <c r="D250" s="4" t="s">
        <v>1265</v>
      </c>
      <c r="E250" s="5" t="s">
        <v>1266</v>
      </c>
      <c r="F250" s="1" t="s">
        <v>1267</v>
      </c>
      <c r="G250" s="3" t="s">
        <v>1268</v>
      </c>
    </row>
    <row r="251" spans="3:7">
      <c r="C251" s="2" t="s">
        <v>1269</v>
      </c>
      <c r="D251" s="4" t="s">
        <v>1270</v>
      </c>
      <c r="E251" s="5" t="s">
        <v>1271</v>
      </c>
      <c r="F251" s="1" t="s">
        <v>1272</v>
      </c>
      <c r="G251" s="3" t="s">
        <v>1273</v>
      </c>
    </row>
    <row r="252" spans="3:7">
      <c r="C252" s="2" t="s">
        <v>1274</v>
      </c>
      <c r="D252" s="4" t="s">
        <v>1275</v>
      </c>
      <c r="E252" s="5" t="s">
        <v>1276</v>
      </c>
      <c r="F252" s="1" t="s">
        <v>1277</v>
      </c>
      <c r="G252" s="3" t="s">
        <v>1278</v>
      </c>
    </row>
    <row r="253" spans="3:7">
      <c r="C253" s="2" t="s">
        <v>1279</v>
      </c>
      <c r="D253" s="4" t="s">
        <v>1280</v>
      </c>
      <c r="E253" s="5" t="s">
        <v>1281</v>
      </c>
      <c r="F253" s="1" t="s">
        <v>1282</v>
      </c>
      <c r="G253" s="3" t="s">
        <v>1283</v>
      </c>
    </row>
    <row r="254" spans="3:7">
      <c r="C254" s="2" t="s">
        <v>1284</v>
      </c>
      <c r="D254" s="4" t="s">
        <v>1285</v>
      </c>
      <c r="E254" s="5" t="s">
        <v>1286</v>
      </c>
      <c r="F254" s="1" t="s">
        <v>1282</v>
      </c>
      <c r="G254" s="3" t="s">
        <v>1287</v>
      </c>
    </row>
    <row r="255" spans="3:7">
      <c r="C255" s="2" t="s">
        <v>1288</v>
      </c>
      <c r="D255" s="4" t="s">
        <v>1289</v>
      </c>
      <c r="E255" s="5" t="s">
        <v>1290</v>
      </c>
      <c r="F255" s="1" t="s">
        <v>1291</v>
      </c>
      <c r="G255" s="3" t="s">
        <v>1292</v>
      </c>
    </row>
    <row r="256" spans="3:7">
      <c r="C256" s="2" t="s">
        <v>1293</v>
      </c>
      <c r="D256" s="4" t="s">
        <v>1294</v>
      </c>
      <c r="E256" s="5" t="s">
        <v>1295</v>
      </c>
      <c r="F256" s="1" t="s">
        <v>1267</v>
      </c>
      <c r="G256" s="3" t="s">
        <v>1296</v>
      </c>
    </row>
    <row r="257" spans="3:7">
      <c r="C257" s="2" t="s">
        <v>1297</v>
      </c>
      <c r="D257" s="4" t="s">
        <v>1298</v>
      </c>
      <c r="E257" s="5" t="s">
        <v>1299</v>
      </c>
      <c r="F257" s="1" t="s">
        <v>1300</v>
      </c>
      <c r="G257" s="3" t="s">
        <v>1301</v>
      </c>
    </row>
    <row r="258" spans="3:7">
      <c r="C258" s="2" t="s">
        <v>1302</v>
      </c>
      <c r="D258" s="4" t="s">
        <v>1303</v>
      </c>
      <c r="E258" s="5" t="s">
        <v>1304</v>
      </c>
      <c r="F258" s="1" t="s">
        <v>1305</v>
      </c>
      <c r="G258" s="3" t="s">
        <v>1306</v>
      </c>
    </row>
    <row r="259" spans="3:7">
      <c r="C259" s="2" t="s">
        <v>1307</v>
      </c>
      <c r="D259" s="4" t="s">
        <v>1308</v>
      </c>
      <c r="E259" s="5" t="s">
        <v>1309</v>
      </c>
      <c r="F259" s="1" t="s">
        <v>1310</v>
      </c>
      <c r="G259" s="3" t="s">
        <v>1311</v>
      </c>
    </row>
    <row r="260" spans="3:7">
      <c r="C260" s="2" t="s">
        <v>1312</v>
      </c>
      <c r="D260" s="4" t="s">
        <v>1313</v>
      </c>
      <c r="E260" s="5" t="s">
        <v>1314</v>
      </c>
      <c r="F260" s="1" t="s">
        <v>1037</v>
      </c>
      <c r="G260" s="3" t="s">
        <v>1315</v>
      </c>
    </row>
    <row r="261" spans="3:7">
      <c r="C261" s="2" t="s">
        <v>1057</v>
      </c>
      <c r="D261" s="4" t="s">
        <v>1316</v>
      </c>
      <c r="E261" s="5" t="s">
        <v>1317</v>
      </c>
      <c r="F261" s="1" t="s">
        <v>1042</v>
      </c>
      <c r="G261" s="3" t="s">
        <v>1318</v>
      </c>
    </row>
    <row r="262" spans="3:7">
      <c r="C262" s="2" t="s">
        <v>1319</v>
      </c>
      <c r="D262" s="4" t="s">
        <v>1320</v>
      </c>
      <c r="E262" s="5" t="s">
        <v>1321</v>
      </c>
      <c r="F262" s="1" t="s">
        <v>1047</v>
      </c>
      <c r="G262" s="3" t="s">
        <v>1322</v>
      </c>
    </row>
    <row r="263" spans="3:7">
      <c r="C263" s="2" t="s">
        <v>1323</v>
      </c>
      <c r="D263" s="4" t="s">
        <v>1241</v>
      </c>
      <c r="E263" s="5" t="s">
        <v>1324</v>
      </c>
      <c r="F263" s="1" t="s">
        <v>1052</v>
      </c>
      <c r="G263" s="3" t="s">
        <v>1325</v>
      </c>
    </row>
    <row r="264" spans="3:7">
      <c r="C264" s="2" t="s">
        <v>1326</v>
      </c>
      <c r="D264" s="4" t="s">
        <v>1327</v>
      </c>
      <c r="E264" s="5" t="s">
        <v>1328</v>
      </c>
      <c r="F264" s="1" t="s">
        <v>1052</v>
      </c>
      <c r="G264" s="3" t="s">
        <v>1329</v>
      </c>
    </row>
    <row r="265" spans="3:7">
      <c r="C265" s="2" t="s">
        <v>1330</v>
      </c>
      <c r="D265" s="4" t="s">
        <v>1331</v>
      </c>
      <c r="E265" s="5" t="s">
        <v>1332</v>
      </c>
      <c r="F265" s="1" t="s">
        <v>1061</v>
      </c>
      <c r="G265" s="3" t="s">
        <v>1333</v>
      </c>
    </row>
    <row r="266" spans="3:7">
      <c r="C266" s="2" t="s">
        <v>1334</v>
      </c>
      <c r="D266" s="4" t="s">
        <v>1335</v>
      </c>
      <c r="E266" s="5" t="s">
        <v>1336</v>
      </c>
      <c r="F266" s="1" t="s">
        <v>1037</v>
      </c>
      <c r="G266" s="3" t="s">
        <v>1337</v>
      </c>
    </row>
    <row r="267" spans="3:7">
      <c r="C267" s="2" t="s">
        <v>1338</v>
      </c>
      <c r="D267" s="4" t="s">
        <v>1339</v>
      </c>
      <c r="E267" s="5" t="s">
        <v>1340</v>
      </c>
      <c r="F267" s="1" t="s">
        <v>1070</v>
      </c>
      <c r="G267" s="3" t="s">
        <v>1341</v>
      </c>
    </row>
    <row r="268" spans="3:7">
      <c r="C268" s="2" t="s">
        <v>1342</v>
      </c>
      <c r="D268" s="4" t="s">
        <v>1343</v>
      </c>
      <c r="E268" s="5" t="s">
        <v>1344</v>
      </c>
      <c r="F268" s="1" t="s">
        <v>1075</v>
      </c>
      <c r="G268" s="3" t="s">
        <v>1345</v>
      </c>
    </row>
    <row r="269" spans="3:7">
      <c r="C269" s="2" t="s">
        <v>1346</v>
      </c>
      <c r="D269" s="4" t="s">
        <v>1347</v>
      </c>
      <c r="E269" s="5" t="s">
        <v>1348</v>
      </c>
      <c r="F269" s="1" t="s">
        <v>1080</v>
      </c>
      <c r="G269" s="3" t="s">
        <v>1349</v>
      </c>
    </row>
    <row r="270" spans="3:7">
      <c r="C270" s="2" t="s">
        <v>1350</v>
      </c>
      <c r="D270" s="4" t="s">
        <v>1351</v>
      </c>
      <c r="E270" s="5" t="s">
        <v>1352</v>
      </c>
      <c r="F270" s="1" t="s">
        <v>1353</v>
      </c>
      <c r="G270" s="3" t="s">
        <v>1354</v>
      </c>
    </row>
    <row r="271" spans="3:7">
      <c r="C271" s="2" t="s">
        <v>1355</v>
      </c>
      <c r="D271" s="4" t="s">
        <v>1356</v>
      </c>
      <c r="E271" s="5" t="s">
        <v>1357</v>
      </c>
      <c r="F271" s="1" t="s">
        <v>1358</v>
      </c>
      <c r="G271" s="3" t="s">
        <v>1359</v>
      </c>
    </row>
    <row r="272" spans="3:7">
      <c r="C272" s="2" t="s">
        <v>1360</v>
      </c>
      <c r="D272" s="4" t="s">
        <v>1361</v>
      </c>
      <c r="E272" s="5" t="s">
        <v>1362</v>
      </c>
      <c r="F272" s="1" t="s">
        <v>1363</v>
      </c>
      <c r="G272" s="3" t="s">
        <v>1364</v>
      </c>
    </row>
    <row r="273" spans="3:7">
      <c r="C273" s="2" t="s">
        <v>1365</v>
      </c>
      <c r="D273" s="4" t="s">
        <v>1366</v>
      </c>
      <c r="E273" s="5" t="s">
        <v>1367</v>
      </c>
      <c r="F273" s="1" t="s">
        <v>1368</v>
      </c>
      <c r="G273" s="3" t="s">
        <v>1369</v>
      </c>
    </row>
    <row r="274" spans="3:7">
      <c r="C274" s="2" t="s">
        <v>1370</v>
      </c>
      <c r="D274" s="4" t="s">
        <v>1371</v>
      </c>
      <c r="E274" s="5" t="s">
        <v>1372</v>
      </c>
      <c r="F274" s="1" t="s">
        <v>1368</v>
      </c>
      <c r="G274" s="3" t="s">
        <v>1373</v>
      </c>
    </row>
    <row r="275" spans="3:7">
      <c r="C275" s="2" t="s">
        <v>1374</v>
      </c>
      <c r="D275" s="4" t="s">
        <v>1375</v>
      </c>
      <c r="E275" s="5" t="s">
        <v>1376</v>
      </c>
      <c r="F275" s="1" t="s">
        <v>1377</v>
      </c>
      <c r="G275" s="3" t="s">
        <v>1378</v>
      </c>
    </row>
    <row r="276" spans="3:7">
      <c r="C276" s="2" t="s">
        <v>1379</v>
      </c>
      <c r="D276" s="4" t="s">
        <v>1380</v>
      </c>
      <c r="E276" s="5" t="s">
        <v>1381</v>
      </c>
      <c r="F276" s="1" t="s">
        <v>1353</v>
      </c>
      <c r="G276" s="3" t="s">
        <v>1382</v>
      </c>
    </row>
    <row r="277" spans="3:7">
      <c r="C277" s="2" t="s">
        <v>1383</v>
      </c>
      <c r="D277" s="4" t="s">
        <v>1384</v>
      </c>
      <c r="E277" s="5" t="s">
        <v>1385</v>
      </c>
      <c r="F277" s="1" t="s">
        <v>1386</v>
      </c>
      <c r="G277" s="3" t="s">
        <v>1387</v>
      </c>
    </row>
    <row r="278" spans="3:7">
      <c r="C278" s="2" t="s">
        <v>1388</v>
      </c>
      <c r="D278" s="4" t="s">
        <v>1389</v>
      </c>
      <c r="E278" s="5" t="s">
        <v>1390</v>
      </c>
      <c r="F278" s="1" t="s">
        <v>1391</v>
      </c>
      <c r="G278" s="3" t="s">
        <v>1392</v>
      </c>
    </row>
    <row r="279" spans="3:7">
      <c r="C279" s="2" t="s">
        <v>1393</v>
      </c>
      <c r="D279" s="4" t="s">
        <v>1394</v>
      </c>
      <c r="E279" s="5" t="s">
        <v>1395</v>
      </c>
      <c r="F279" s="1" t="s">
        <v>1396</v>
      </c>
      <c r="G279" s="3" t="s">
        <v>1397</v>
      </c>
    </row>
    <row r="280" spans="3:7">
      <c r="C280" s="2" t="s">
        <v>1398</v>
      </c>
      <c r="D280" s="4" t="s">
        <v>1399</v>
      </c>
      <c r="E280" s="5" t="s">
        <v>1400</v>
      </c>
      <c r="F280" s="1" t="s">
        <v>1401</v>
      </c>
      <c r="G280" s="3" t="s">
        <v>1402</v>
      </c>
    </row>
    <row r="281" spans="3:7">
      <c r="C281" s="2" t="s">
        <v>1403</v>
      </c>
      <c r="D281" s="4" t="s">
        <v>1404</v>
      </c>
      <c r="E281" s="5" t="s">
        <v>1405</v>
      </c>
      <c r="F281" s="1" t="s">
        <v>1406</v>
      </c>
      <c r="G281" s="3" t="s">
        <v>1407</v>
      </c>
    </row>
    <row r="282" spans="3:7">
      <c r="C282" s="2" t="s">
        <v>1408</v>
      </c>
      <c r="D282" s="4" t="s">
        <v>1409</v>
      </c>
      <c r="E282" s="5" t="s">
        <v>1410</v>
      </c>
      <c r="F282" s="1" t="s">
        <v>1411</v>
      </c>
      <c r="G282" s="3" t="s">
        <v>1412</v>
      </c>
    </row>
    <row r="283" spans="3:7">
      <c r="C283" s="2" t="s">
        <v>1413</v>
      </c>
      <c r="D283" s="4" t="s">
        <v>1414</v>
      </c>
      <c r="E283" s="5" t="s">
        <v>1415</v>
      </c>
      <c r="F283" s="1" t="s">
        <v>1416</v>
      </c>
      <c r="G283" s="3" t="s">
        <v>1417</v>
      </c>
    </row>
    <row r="284" spans="3:7">
      <c r="C284" s="2" t="s">
        <v>1418</v>
      </c>
      <c r="D284" s="4" t="s">
        <v>1419</v>
      </c>
      <c r="E284" s="5" t="s">
        <v>1420</v>
      </c>
      <c r="F284" s="1" t="s">
        <v>1416</v>
      </c>
      <c r="G284" s="3" t="s">
        <v>1350</v>
      </c>
    </row>
    <row r="285" spans="3:7">
      <c r="C285" s="2" t="s">
        <v>1421</v>
      </c>
      <c r="D285" s="4" t="s">
        <v>1422</v>
      </c>
      <c r="E285" s="5" t="s">
        <v>1423</v>
      </c>
      <c r="F285" s="1" t="s">
        <v>1424</v>
      </c>
      <c r="G285" s="3" t="s">
        <v>1425</v>
      </c>
    </row>
    <row r="286" spans="3:7">
      <c r="C286" s="2" t="s">
        <v>1426</v>
      </c>
      <c r="D286" s="4" t="s">
        <v>424</v>
      </c>
      <c r="E286" s="5" t="s">
        <v>1427</v>
      </c>
      <c r="F286" s="1" t="s">
        <v>1401</v>
      </c>
      <c r="G286" s="3" t="s">
        <v>1428</v>
      </c>
    </row>
    <row r="287" spans="3:7">
      <c r="C287" s="2" t="s">
        <v>1429</v>
      </c>
      <c r="D287" s="4" t="s">
        <v>181</v>
      </c>
      <c r="E287" s="5" t="s">
        <v>1430</v>
      </c>
      <c r="F287" s="1" t="s">
        <v>1431</v>
      </c>
      <c r="G287" s="3" t="s">
        <v>1432</v>
      </c>
    </row>
    <row r="288" spans="3:7">
      <c r="C288" s="2" t="s">
        <v>1433</v>
      </c>
      <c r="D288" s="4" t="s">
        <v>1434</v>
      </c>
      <c r="E288" s="5" t="s">
        <v>1435</v>
      </c>
      <c r="F288" s="1" t="s">
        <v>1436</v>
      </c>
      <c r="G288" s="3" t="s">
        <v>1437</v>
      </c>
    </row>
    <row r="289" spans="3:7">
      <c r="C289" s="2" t="s">
        <v>1438</v>
      </c>
      <c r="D289" s="4" t="s">
        <v>1439</v>
      </c>
      <c r="E289" s="5" t="s">
        <v>1440</v>
      </c>
      <c r="F289" s="1" t="s">
        <v>1441</v>
      </c>
      <c r="G289" s="3" t="s">
        <v>1442</v>
      </c>
    </row>
    <row r="290" spans="3:7">
      <c r="C290" s="2" t="s">
        <v>1443</v>
      </c>
      <c r="D290" s="4" t="s">
        <v>1444</v>
      </c>
      <c r="E290" s="5" t="s">
        <v>1445</v>
      </c>
      <c r="F290" s="1" t="s">
        <v>1446</v>
      </c>
      <c r="G290" s="3" t="s">
        <v>1447</v>
      </c>
    </row>
    <row r="291" spans="3:7">
      <c r="C291" s="2" t="s">
        <v>1448</v>
      </c>
      <c r="D291" s="4" t="s">
        <v>1449</v>
      </c>
      <c r="E291" s="5" t="s">
        <v>1450</v>
      </c>
      <c r="F291" s="1" t="s">
        <v>1451</v>
      </c>
      <c r="G291" s="3" t="s">
        <v>1452</v>
      </c>
    </row>
    <row r="292" spans="3:7">
      <c r="C292" s="2" t="s">
        <v>1453</v>
      </c>
      <c r="D292" s="4" t="s">
        <v>1454</v>
      </c>
      <c r="E292" s="5" t="s">
        <v>1455</v>
      </c>
      <c r="F292" s="1" t="s">
        <v>1456</v>
      </c>
      <c r="G292" s="3" t="s">
        <v>1457</v>
      </c>
    </row>
    <row r="293" spans="3:7">
      <c r="C293" s="2" t="s">
        <v>1458</v>
      </c>
      <c r="D293" s="4" t="s">
        <v>1459</v>
      </c>
      <c r="E293" s="5" t="s">
        <v>1460</v>
      </c>
      <c r="F293" s="1" t="s">
        <v>1461</v>
      </c>
      <c r="G293" s="3" t="s">
        <v>1462</v>
      </c>
    </row>
    <row r="294" spans="3:7">
      <c r="C294" s="2" t="s">
        <v>1463</v>
      </c>
      <c r="D294" s="4" t="s">
        <v>1464</v>
      </c>
      <c r="E294" s="5" t="s">
        <v>1465</v>
      </c>
      <c r="F294" s="1" t="s">
        <v>1461</v>
      </c>
      <c r="G294" s="3" t="s">
        <v>1466</v>
      </c>
    </row>
    <row r="295" spans="3:7">
      <c r="C295" s="2" t="s">
        <v>1467</v>
      </c>
      <c r="D295" s="4" t="s">
        <v>1468</v>
      </c>
      <c r="E295" s="5" t="s">
        <v>1469</v>
      </c>
      <c r="F295" s="1" t="s">
        <v>1470</v>
      </c>
      <c r="G295" s="3" t="s">
        <v>1471</v>
      </c>
    </row>
    <row r="296" spans="3:7">
      <c r="C296" s="2" t="s">
        <v>1472</v>
      </c>
      <c r="D296" s="4" t="s">
        <v>1473</v>
      </c>
      <c r="E296" s="5" t="s">
        <v>1474</v>
      </c>
      <c r="F296" s="1" t="s">
        <v>1446</v>
      </c>
      <c r="G296" s="3" t="s">
        <v>1475</v>
      </c>
    </row>
    <row r="297" spans="3:7">
      <c r="C297" s="2" t="s">
        <v>1476</v>
      </c>
      <c r="D297" s="4" t="s">
        <v>1477</v>
      </c>
      <c r="E297" s="5" t="s">
        <v>1478</v>
      </c>
      <c r="F297" s="1" t="s">
        <v>1479</v>
      </c>
      <c r="G297" s="3" t="s">
        <v>1480</v>
      </c>
    </row>
    <row r="298" spans="3:7">
      <c r="C298" s="2" t="s">
        <v>1104</v>
      </c>
      <c r="D298" s="4" t="s">
        <v>386</v>
      </c>
      <c r="E298" s="5" t="s">
        <v>1481</v>
      </c>
      <c r="F298" s="1" t="s">
        <v>1482</v>
      </c>
      <c r="G298" s="3" t="s">
        <v>1483</v>
      </c>
    </row>
    <row r="299" spans="3:7">
      <c r="C299" s="2" t="s">
        <v>1484</v>
      </c>
      <c r="D299" s="4" t="s">
        <v>1485</v>
      </c>
      <c r="E299" s="5" t="s">
        <v>1486</v>
      </c>
      <c r="F299" s="1" t="s">
        <v>1487</v>
      </c>
      <c r="G299" s="3" t="s">
        <v>1488</v>
      </c>
    </row>
    <row r="300" spans="3:7">
      <c r="C300" s="2" t="s">
        <v>1489</v>
      </c>
      <c r="D300" s="4" t="s">
        <v>1490</v>
      </c>
      <c r="E300" s="5" t="s">
        <v>1491</v>
      </c>
      <c r="F300" s="1" t="s">
        <v>1492</v>
      </c>
      <c r="G300" s="3" t="s">
        <v>1493</v>
      </c>
    </row>
    <row r="301" spans="3:7">
      <c r="C301" s="2" t="s">
        <v>1494</v>
      </c>
      <c r="D301" s="4" t="s">
        <v>1495</v>
      </c>
      <c r="E301" s="5" t="s">
        <v>1496</v>
      </c>
      <c r="F301" s="1" t="s">
        <v>1497</v>
      </c>
      <c r="G301" s="3" t="s">
        <v>1498</v>
      </c>
    </row>
    <row r="302" spans="3:7">
      <c r="C302" s="2" t="s">
        <v>1499</v>
      </c>
      <c r="D302" s="4" t="s">
        <v>1500</v>
      </c>
      <c r="E302" s="5" t="s">
        <v>1501</v>
      </c>
      <c r="F302" s="1" t="s">
        <v>1502</v>
      </c>
      <c r="G302" s="3" t="s">
        <v>1503</v>
      </c>
    </row>
    <row r="303" spans="3:7">
      <c r="C303" s="2" t="s">
        <v>1504</v>
      </c>
      <c r="D303" s="4" t="s">
        <v>1505</v>
      </c>
      <c r="E303" s="5" t="s">
        <v>1506</v>
      </c>
      <c r="F303" s="1" t="s">
        <v>1507</v>
      </c>
      <c r="G303" s="3" t="s">
        <v>1508</v>
      </c>
    </row>
    <row r="304" spans="3:7">
      <c r="C304" s="2" t="s">
        <v>1509</v>
      </c>
      <c r="D304" s="4" t="s">
        <v>1510</v>
      </c>
      <c r="E304" s="5" t="s">
        <v>1511</v>
      </c>
      <c r="F304" s="1" t="s">
        <v>1507</v>
      </c>
      <c r="G304" s="3" t="s">
        <v>1512</v>
      </c>
    </row>
    <row r="305" spans="3:7">
      <c r="C305" s="2" t="s">
        <v>1513</v>
      </c>
      <c r="D305" s="4" t="s">
        <v>412</v>
      </c>
      <c r="E305" s="5" t="s">
        <v>1514</v>
      </c>
      <c r="F305" s="1" t="s">
        <v>1515</v>
      </c>
      <c r="G305" s="3" t="s">
        <v>1516</v>
      </c>
    </row>
    <row r="306" spans="3:7">
      <c r="C306" s="2" t="s">
        <v>1517</v>
      </c>
      <c r="D306" s="4" t="s">
        <v>1518</v>
      </c>
      <c r="E306" s="5" t="s">
        <v>1519</v>
      </c>
      <c r="F306" s="1" t="s">
        <v>1492</v>
      </c>
      <c r="G306" s="3" t="s">
        <v>1520</v>
      </c>
    </row>
    <row r="307" spans="3:7">
      <c r="C307" s="2" t="s">
        <v>1521</v>
      </c>
      <c r="D307" s="4" t="s">
        <v>1522</v>
      </c>
      <c r="E307" s="5" t="s">
        <v>1523</v>
      </c>
      <c r="F307" s="1" t="s">
        <v>1524</v>
      </c>
      <c r="G307" s="3" t="s">
        <v>1525</v>
      </c>
    </row>
    <row r="308" spans="3:7">
      <c r="C308" s="2" t="s">
        <v>1526</v>
      </c>
      <c r="D308" s="4" t="s">
        <v>1527</v>
      </c>
      <c r="E308" s="5" t="s">
        <v>1528</v>
      </c>
      <c r="F308" s="1" t="s">
        <v>1529</v>
      </c>
      <c r="G308" s="3" t="s">
        <v>1530</v>
      </c>
    </row>
    <row r="309" spans="3:7">
      <c r="C309" s="2" t="s">
        <v>1531</v>
      </c>
      <c r="D309" s="4" t="s">
        <v>1532</v>
      </c>
      <c r="E309" s="5" t="s">
        <v>1533</v>
      </c>
      <c r="F309" s="1" t="s">
        <v>1534</v>
      </c>
      <c r="G309" s="3" t="s">
        <v>1535</v>
      </c>
    </row>
    <row r="310" spans="3:7">
      <c r="C310" s="2" t="s">
        <v>1536</v>
      </c>
      <c r="D310" s="4" t="s">
        <v>1537</v>
      </c>
      <c r="E310" s="5" t="s">
        <v>1538</v>
      </c>
      <c r="F310" s="1" t="s">
        <v>1539</v>
      </c>
      <c r="G310" s="3" t="s">
        <v>1540</v>
      </c>
    </row>
    <row r="311" spans="3:7">
      <c r="C311" s="2" t="s">
        <v>1541</v>
      </c>
      <c r="D311" s="4" t="s">
        <v>1542</v>
      </c>
      <c r="E311" s="5" t="s">
        <v>1543</v>
      </c>
      <c r="F311" s="1" t="s">
        <v>1544</v>
      </c>
      <c r="G311" s="3" t="s">
        <v>1545</v>
      </c>
    </row>
    <row r="312" spans="3:7">
      <c r="C312" s="2" t="s">
        <v>1546</v>
      </c>
      <c r="D312" s="4" t="s">
        <v>1547</v>
      </c>
      <c r="E312" s="5" t="s">
        <v>1548</v>
      </c>
      <c r="F312" s="1" t="s">
        <v>1549</v>
      </c>
      <c r="G312" s="3" t="s">
        <v>1550</v>
      </c>
    </row>
    <row r="313" spans="3:7">
      <c r="C313" s="2" t="s">
        <v>1551</v>
      </c>
      <c r="D313" s="4" t="s">
        <v>318</v>
      </c>
      <c r="E313" s="5" t="s">
        <v>1552</v>
      </c>
      <c r="F313" s="1" t="s">
        <v>1553</v>
      </c>
      <c r="G313" s="3" t="s">
        <v>1554</v>
      </c>
    </row>
    <row r="314" spans="3:7">
      <c r="C314" s="2" t="s">
        <v>1555</v>
      </c>
      <c r="D314" s="4" t="s">
        <v>1556</v>
      </c>
      <c r="E314" s="5" t="s">
        <v>1557</v>
      </c>
      <c r="F314" s="1" t="s">
        <v>1553</v>
      </c>
      <c r="G314" s="3" t="s">
        <v>1558</v>
      </c>
    </row>
    <row r="315" spans="3:7">
      <c r="C315" s="2" t="s">
        <v>1559</v>
      </c>
      <c r="D315" s="4" t="s">
        <v>1560</v>
      </c>
      <c r="E315" s="5" t="s">
        <v>1561</v>
      </c>
      <c r="F315" s="1" t="s">
        <v>1562</v>
      </c>
      <c r="G315" s="3" t="s">
        <v>1563</v>
      </c>
    </row>
    <row r="316" spans="3:7">
      <c r="C316" s="2" t="s">
        <v>1564</v>
      </c>
      <c r="D316" s="4" t="s">
        <v>1565</v>
      </c>
      <c r="E316" s="5" t="s">
        <v>1566</v>
      </c>
      <c r="F316" s="1" t="s">
        <v>1539</v>
      </c>
      <c r="G316" s="3" t="s">
        <v>1567</v>
      </c>
    </row>
    <row r="317" spans="3:7">
      <c r="C317" s="2" t="s">
        <v>1568</v>
      </c>
      <c r="D317" s="4" t="s">
        <v>1569</v>
      </c>
      <c r="E317" s="5" t="s">
        <v>1570</v>
      </c>
      <c r="F317" s="1" t="s">
        <v>1571</v>
      </c>
      <c r="G317" s="3" t="s">
        <v>1572</v>
      </c>
    </row>
    <row r="318" spans="3:7">
      <c r="C318" s="2" t="s">
        <v>1573</v>
      </c>
      <c r="D318" s="4" t="s">
        <v>1574</v>
      </c>
      <c r="E318" s="5" t="s">
        <v>1575</v>
      </c>
      <c r="F318" s="1" t="s">
        <v>1576</v>
      </c>
      <c r="G318" s="3" t="s">
        <v>1577</v>
      </c>
    </row>
    <row r="319" spans="3:7">
      <c r="C319" s="2" t="s">
        <v>1578</v>
      </c>
      <c r="D319" s="4" t="s">
        <v>1579</v>
      </c>
      <c r="E319" s="5" t="s">
        <v>1580</v>
      </c>
      <c r="F319" s="1" t="s">
        <v>1581</v>
      </c>
      <c r="G319" s="3" t="s">
        <v>1582</v>
      </c>
    </row>
    <row r="320" spans="3:7">
      <c r="C320" s="2" t="s">
        <v>1583</v>
      </c>
      <c r="D320" s="4" t="s">
        <v>1560</v>
      </c>
      <c r="E320" s="5" t="s">
        <v>1584</v>
      </c>
      <c r="F320" s="1" t="s">
        <v>1585</v>
      </c>
      <c r="G320" s="3" t="s">
        <v>763</v>
      </c>
    </row>
    <row r="321" spans="3:7">
      <c r="C321" s="2" t="s">
        <v>1586</v>
      </c>
      <c r="D321" s="4" t="s">
        <v>1587</v>
      </c>
      <c r="E321" s="5" t="s">
        <v>1588</v>
      </c>
      <c r="F321" s="1" t="s">
        <v>1589</v>
      </c>
      <c r="G321" s="3" t="s">
        <v>788</v>
      </c>
    </row>
    <row r="322" spans="3:7">
      <c r="C322" s="2" t="s">
        <v>1590</v>
      </c>
      <c r="D322" s="4" t="s">
        <v>1591</v>
      </c>
      <c r="E322" s="5" t="s">
        <v>1592</v>
      </c>
      <c r="F322" s="1" t="s">
        <v>1593</v>
      </c>
      <c r="G322" s="3" t="s">
        <v>1594</v>
      </c>
    </row>
    <row r="323" spans="3:7">
      <c r="C323" s="2" t="s">
        <v>1595</v>
      </c>
      <c r="D323" s="4" t="s">
        <v>1596</v>
      </c>
      <c r="E323" s="5" t="s">
        <v>1597</v>
      </c>
      <c r="F323" s="1" t="s">
        <v>1598</v>
      </c>
      <c r="G323" s="3" t="s">
        <v>1599</v>
      </c>
    </row>
    <row r="324" spans="3:7">
      <c r="C324" s="2" t="s">
        <v>1600</v>
      </c>
      <c r="D324" s="4" t="s">
        <v>1587</v>
      </c>
      <c r="E324" s="5" t="s">
        <v>1601</v>
      </c>
      <c r="F324" s="1" t="s">
        <v>1598</v>
      </c>
      <c r="G324" s="3" t="s">
        <v>1602</v>
      </c>
    </row>
    <row r="325" spans="3:7">
      <c r="C325" s="2" t="s">
        <v>1603</v>
      </c>
      <c r="D325" s="4" t="s">
        <v>1604</v>
      </c>
      <c r="E325" s="5" t="s">
        <v>1605</v>
      </c>
      <c r="F325" s="1" t="s">
        <v>1606</v>
      </c>
      <c r="G325" s="3" t="s">
        <v>1607</v>
      </c>
    </row>
    <row r="326" spans="3:7">
      <c r="C326" s="2" t="s">
        <v>1608</v>
      </c>
      <c r="D326" s="4" t="s">
        <v>1609</v>
      </c>
      <c r="E326" s="5" t="s">
        <v>1610</v>
      </c>
      <c r="F326" s="1" t="s">
        <v>1585</v>
      </c>
      <c r="G326" s="3" t="s">
        <v>1611</v>
      </c>
    </row>
    <row r="327" spans="3:7">
      <c r="C327" s="2" t="s">
        <v>1612</v>
      </c>
      <c r="D327" s="4" t="s">
        <v>1613</v>
      </c>
      <c r="E327" s="5" t="s">
        <v>1614</v>
      </c>
      <c r="F327" s="1" t="s">
        <v>1615</v>
      </c>
      <c r="G327" s="3" t="s">
        <v>1616</v>
      </c>
    </row>
    <row r="328" spans="3:7">
      <c r="C328" s="2" t="s">
        <v>1617</v>
      </c>
      <c r="D328" s="4" t="s">
        <v>1618</v>
      </c>
      <c r="E328" s="5" t="s">
        <v>1619</v>
      </c>
      <c r="F328" s="1" t="s">
        <v>1620</v>
      </c>
      <c r="G328" s="3" t="s">
        <v>1621</v>
      </c>
    </row>
    <row r="329" spans="3:7">
      <c r="C329" s="2" t="s">
        <v>1622</v>
      </c>
      <c r="D329" s="4" t="s">
        <v>1623</v>
      </c>
      <c r="E329" s="5" t="s">
        <v>1624</v>
      </c>
      <c r="F329" s="1" t="s">
        <v>1625</v>
      </c>
      <c r="G329" s="3" t="s">
        <v>1626</v>
      </c>
    </row>
    <row r="330" spans="3:7">
      <c r="C330" s="2" t="s">
        <v>1627</v>
      </c>
      <c r="D330" s="4" t="s">
        <v>1628</v>
      </c>
      <c r="E330" s="5" t="s">
        <v>1629</v>
      </c>
      <c r="F330" s="1" t="s">
        <v>1630</v>
      </c>
      <c r="G330" s="3" t="s">
        <v>1631</v>
      </c>
    </row>
    <row r="331" spans="3:7">
      <c r="C331" s="2" t="s">
        <v>1632</v>
      </c>
      <c r="D331" s="4" t="s">
        <v>1633</v>
      </c>
      <c r="E331" s="5" t="s">
        <v>1634</v>
      </c>
      <c r="F331" s="1" t="s">
        <v>1635</v>
      </c>
      <c r="G331" s="3" t="s">
        <v>1636</v>
      </c>
    </row>
    <row r="332" spans="3:7">
      <c r="C332" s="2" t="s">
        <v>1637</v>
      </c>
      <c r="D332" s="4" t="s">
        <v>1638</v>
      </c>
      <c r="E332" s="5" t="s">
        <v>1639</v>
      </c>
      <c r="F332" s="1" t="s">
        <v>1640</v>
      </c>
      <c r="G332" s="3" t="s">
        <v>1641</v>
      </c>
    </row>
    <row r="333" spans="3:7">
      <c r="C333" s="2" t="s">
        <v>1642</v>
      </c>
      <c r="D333" s="4" t="s">
        <v>1643</v>
      </c>
      <c r="E333" s="5" t="s">
        <v>1644</v>
      </c>
      <c r="F333" s="1" t="s">
        <v>1645</v>
      </c>
      <c r="G333" s="3" t="s">
        <v>1646</v>
      </c>
    </row>
    <row r="334" spans="3:7">
      <c r="C334" s="2" t="s">
        <v>1647</v>
      </c>
      <c r="D334" s="4" t="s">
        <v>617</v>
      </c>
      <c r="E334" s="5" t="s">
        <v>1648</v>
      </c>
      <c r="F334" s="1" t="s">
        <v>1645</v>
      </c>
      <c r="G334" s="3" t="s">
        <v>1649</v>
      </c>
    </row>
    <row r="335" spans="3:7">
      <c r="C335" s="2" t="s">
        <v>1650</v>
      </c>
      <c r="D335" s="4" t="s">
        <v>1651</v>
      </c>
      <c r="E335" s="5" t="s">
        <v>1652</v>
      </c>
      <c r="F335" s="1" t="s">
        <v>1653</v>
      </c>
      <c r="G335" s="3" t="s">
        <v>1654</v>
      </c>
    </row>
    <row r="336" spans="3:7">
      <c r="C336" s="2" t="s">
        <v>1655</v>
      </c>
      <c r="D336" s="4" t="s">
        <v>1656</v>
      </c>
      <c r="E336" s="5" t="s">
        <v>1657</v>
      </c>
      <c r="F336" s="1" t="s">
        <v>1630</v>
      </c>
      <c r="G336" s="3" t="s">
        <v>1658</v>
      </c>
    </row>
    <row r="337" spans="3:7">
      <c r="C337" s="2" t="s">
        <v>1659</v>
      </c>
      <c r="D337" s="4" t="s">
        <v>1660</v>
      </c>
      <c r="E337" s="5" t="s">
        <v>1661</v>
      </c>
      <c r="F337" s="1" t="s">
        <v>1662</v>
      </c>
      <c r="G337" s="3" t="s">
        <v>1663</v>
      </c>
    </row>
    <row r="338" spans="3:7">
      <c r="C338" s="2" t="s">
        <v>1664</v>
      </c>
      <c r="D338" s="4" t="s">
        <v>1665</v>
      </c>
      <c r="E338" s="5" t="s">
        <v>1666</v>
      </c>
      <c r="F338" s="1" t="s">
        <v>1667</v>
      </c>
      <c r="G338" s="3" t="s">
        <v>1668</v>
      </c>
    </row>
    <row r="339" spans="3:7">
      <c r="C339" s="2" t="s">
        <v>1669</v>
      </c>
      <c r="D339" s="4" t="s">
        <v>1670</v>
      </c>
      <c r="E339" s="5" t="s">
        <v>1671</v>
      </c>
      <c r="F339" s="1" t="s">
        <v>1672</v>
      </c>
      <c r="G339" s="3" t="s">
        <v>1110</v>
      </c>
    </row>
    <row r="340" spans="3:7">
      <c r="C340" s="2" t="s">
        <v>1673</v>
      </c>
      <c r="D340" s="4" t="s">
        <v>1674</v>
      </c>
      <c r="E340" s="5" t="s">
        <v>1675</v>
      </c>
      <c r="F340" s="1" t="s">
        <v>1630</v>
      </c>
      <c r="G340" s="3" t="s">
        <v>1676</v>
      </c>
    </row>
    <row r="341" spans="3:7">
      <c r="C341" s="2" t="s">
        <v>1677</v>
      </c>
      <c r="D341" s="4" t="s">
        <v>261</v>
      </c>
      <c r="E341" s="5" t="s">
        <v>1678</v>
      </c>
      <c r="F341" s="1" t="s">
        <v>1635</v>
      </c>
      <c r="G341" s="3" t="s">
        <v>1679</v>
      </c>
    </row>
    <row r="342" spans="3:7">
      <c r="C342" t="s">
        <v>1680</v>
      </c>
      <c r="D342" s="4" t="s">
        <v>1681</v>
      </c>
      <c r="E342" s="5" t="s">
        <v>1682</v>
      </c>
      <c r="F342" s="1" t="s">
        <v>1640</v>
      </c>
      <c r="G342" s="3" t="s">
        <v>1683</v>
      </c>
    </row>
    <row r="343" spans="3:7">
      <c r="C343" s="2" t="s">
        <v>1684</v>
      </c>
      <c r="D343" s="2" t="s">
        <v>1685</v>
      </c>
      <c r="E343" s="5" t="s">
        <v>1686</v>
      </c>
      <c r="F343" s="1" t="s">
        <v>1645</v>
      </c>
      <c r="G343" s="3" t="s">
        <v>1687</v>
      </c>
    </row>
    <row r="344" spans="3:7">
      <c r="C344" s="2" t="s">
        <v>1688</v>
      </c>
      <c r="D344" s="2" t="s">
        <v>1689</v>
      </c>
      <c r="E344" s="5" t="s">
        <v>1690</v>
      </c>
      <c r="F344" s="1" t="s">
        <v>1645</v>
      </c>
      <c r="G344" s="3" t="s">
        <v>1691</v>
      </c>
    </row>
    <row r="345" spans="3:7">
      <c r="C345" s="2" t="s">
        <v>1692</v>
      </c>
      <c r="D345" s="2" t="s">
        <v>1693</v>
      </c>
      <c r="E345" s="5" t="s">
        <v>1694</v>
      </c>
      <c r="F345" s="1" t="s">
        <v>1653</v>
      </c>
      <c r="G345" s="3" t="s">
        <v>1695</v>
      </c>
    </row>
    <row r="346" spans="3:7">
      <c r="C346" t="s">
        <v>1696</v>
      </c>
      <c r="D346" s="2" t="s">
        <v>1697</v>
      </c>
      <c r="E346" s="5" t="s">
        <v>1698</v>
      </c>
      <c r="F346" s="1" t="s">
        <v>1630</v>
      </c>
      <c r="G346" s="3" t="s">
        <v>1699</v>
      </c>
    </row>
    <row r="347" spans="3:7">
      <c r="C347" s="2" t="s">
        <v>1700</v>
      </c>
      <c r="D347" s="2" t="s">
        <v>1701</v>
      </c>
      <c r="E347" s="5" t="s">
        <v>1702</v>
      </c>
      <c r="F347" s="1" t="s">
        <v>1662</v>
      </c>
      <c r="G347" s="3" t="s">
        <v>1703</v>
      </c>
    </row>
    <row r="348" spans="3:7">
      <c r="C348" t="s">
        <v>1704</v>
      </c>
      <c r="D348" s="2" t="s">
        <v>1705</v>
      </c>
      <c r="E348" s="5" t="s">
        <v>1706</v>
      </c>
      <c r="F348" s="1" t="s">
        <v>1667</v>
      </c>
      <c r="G348" s="3" t="s">
        <v>1707</v>
      </c>
    </row>
    <row r="349" spans="3:7">
      <c r="C349" s="2" t="s">
        <v>1708</v>
      </c>
      <c r="D349" s="2" t="s">
        <v>1709</v>
      </c>
      <c r="E349" s="5" t="s">
        <v>1710</v>
      </c>
      <c r="F349" s="1" t="s">
        <v>1672</v>
      </c>
      <c r="G349" s="3" t="s">
        <v>1711</v>
      </c>
    </row>
    <row r="350" spans="3:7">
      <c r="C350" s="2" t="s">
        <v>1712</v>
      </c>
      <c r="D350" s="2" t="s">
        <v>1713</v>
      </c>
      <c r="E350" s="5" t="s">
        <v>1714</v>
      </c>
      <c r="F350" s="1" t="s">
        <v>1715</v>
      </c>
      <c r="G350" s="3" t="s">
        <v>1716</v>
      </c>
    </row>
    <row r="351" spans="5:7">
      <c r="E351" s="5" t="s">
        <v>1717</v>
      </c>
      <c r="F351" s="1" t="s">
        <v>1718</v>
      </c>
      <c r="G351" s="3" t="s">
        <v>1719</v>
      </c>
    </row>
    <row r="352" spans="5:7">
      <c r="E352" s="5" t="s">
        <v>1720</v>
      </c>
      <c r="F352" s="1" t="s">
        <v>1721</v>
      </c>
      <c r="G352" s="3" t="s">
        <v>1722</v>
      </c>
    </row>
    <row r="353" spans="5:7">
      <c r="E353" s="5" t="s">
        <v>1723</v>
      </c>
      <c r="F353" s="1" t="s">
        <v>1724</v>
      </c>
      <c r="G353" s="3" t="s">
        <v>1725</v>
      </c>
    </row>
    <row r="354" spans="5:7">
      <c r="E354" s="5" t="s">
        <v>1726</v>
      </c>
      <c r="F354" s="1" t="s">
        <v>1724</v>
      </c>
      <c r="G354" s="3" t="s">
        <v>1727</v>
      </c>
    </row>
    <row r="355" spans="5:7">
      <c r="E355" s="5" t="s">
        <v>1728</v>
      </c>
      <c r="F355" s="1" t="s">
        <v>1729</v>
      </c>
      <c r="G355" s="3" t="s">
        <v>1730</v>
      </c>
    </row>
    <row r="356" spans="5:7">
      <c r="E356" s="5" t="s">
        <v>1731</v>
      </c>
      <c r="F356" s="1" t="s">
        <v>1715</v>
      </c>
      <c r="G356" s="3" t="s">
        <v>1732</v>
      </c>
    </row>
    <row r="357" spans="5:7">
      <c r="E357" s="5" t="s">
        <v>1733</v>
      </c>
      <c r="F357" s="1" t="s">
        <v>1734</v>
      </c>
      <c r="G357" s="3" t="s">
        <v>1735</v>
      </c>
    </row>
    <row r="358" spans="5:7">
      <c r="E358" s="5" t="s">
        <v>1736</v>
      </c>
      <c r="F358" s="1" t="s">
        <v>1737</v>
      </c>
      <c r="G358" s="3" t="s">
        <v>1738</v>
      </c>
    </row>
    <row r="359" spans="5:7">
      <c r="E359" s="5" t="s">
        <v>1739</v>
      </c>
      <c r="F359" s="1" t="s">
        <v>1740</v>
      </c>
      <c r="G359" s="3" t="s">
        <v>1741</v>
      </c>
    </row>
    <row r="360" spans="5:7">
      <c r="E360" s="5" t="s">
        <v>1742</v>
      </c>
      <c r="F360" s="1" t="s">
        <v>1492</v>
      </c>
      <c r="G360" s="3" t="s">
        <v>1743</v>
      </c>
    </row>
    <row r="361" spans="5:7">
      <c r="E361" s="5" t="s">
        <v>1744</v>
      </c>
      <c r="F361" s="1" t="s">
        <v>1497</v>
      </c>
      <c r="G361" s="3" t="s">
        <v>1745</v>
      </c>
    </row>
    <row r="362" spans="5:7">
      <c r="E362" s="5" t="s">
        <v>1746</v>
      </c>
      <c r="F362" s="1" t="s">
        <v>1502</v>
      </c>
      <c r="G362" s="3" t="s">
        <v>1747</v>
      </c>
    </row>
    <row r="363" spans="5:7">
      <c r="E363" s="5" t="s">
        <v>1748</v>
      </c>
      <c r="F363" s="1" t="s">
        <v>1507</v>
      </c>
      <c r="G363" s="3" t="s">
        <v>1749</v>
      </c>
    </row>
    <row r="364" spans="5:7">
      <c r="E364" s="5" t="s">
        <v>1750</v>
      </c>
      <c r="F364" s="1" t="s">
        <v>1507</v>
      </c>
      <c r="G364" s="3" t="s">
        <v>1751</v>
      </c>
    </row>
    <row r="365" spans="5:7">
      <c r="E365" s="5" t="s">
        <v>1752</v>
      </c>
      <c r="F365" s="1" t="s">
        <v>1515</v>
      </c>
      <c r="G365" s="3" t="s">
        <v>1753</v>
      </c>
    </row>
    <row r="366" spans="5:7">
      <c r="E366" s="5" t="s">
        <v>1754</v>
      </c>
      <c r="F366" s="1" t="s">
        <v>1492</v>
      </c>
      <c r="G366" s="3" t="s">
        <v>1755</v>
      </c>
    </row>
    <row r="367" spans="5:7">
      <c r="E367" s="5" t="s">
        <v>1756</v>
      </c>
      <c r="F367" s="1" t="s">
        <v>1524</v>
      </c>
      <c r="G367" s="3" t="s">
        <v>1757</v>
      </c>
    </row>
    <row r="368" spans="5:7">
      <c r="E368" s="5" t="s">
        <v>1758</v>
      </c>
      <c r="F368" s="1" t="s">
        <v>1529</v>
      </c>
      <c r="G368" s="3" t="s">
        <v>1759</v>
      </c>
    </row>
    <row r="369" spans="5:7">
      <c r="E369" s="5" t="s">
        <v>1760</v>
      </c>
      <c r="F369" s="1" t="s">
        <v>1534</v>
      </c>
      <c r="G369" s="3" t="s">
        <v>1761</v>
      </c>
    </row>
    <row r="370" spans="5:7">
      <c r="E370" s="5" t="s">
        <v>1762</v>
      </c>
      <c r="F370" s="1" t="s">
        <v>1763</v>
      </c>
      <c r="G370" s="3" t="s">
        <v>1764</v>
      </c>
    </row>
    <row r="371" spans="5:7">
      <c r="E371" s="5" t="s">
        <v>1765</v>
      </c>
      <c r="F371" s="1" t="s">
        <v>1766</v>
      </c>
      <c r="G371" s="3" t="s">
        <v>1767</v>
      </c>
    </row>
    <row r="372" spans="5:7">
      <c r="E372" s="5" t="s">
        <v>1768</v>
      </c>
      <c r="F372" s="1" t="s">
        <v>1769</v>
      </c>
      <c r="G372" s="3" t="s">
        <v>1770</v>
      </c>
    </row>
    <row r="373" spans="5:7">
      <c r="E373" s="5" t="s">
        <v>1771</v>
      </c>
      <c r="F373" s="1" t="s">
        <v>1772</v>
      </c>
      <c r="G373" s="3" t="s">
        <v>1773</v>
      </c>
    </row>
    <row r="374" spans="5:7">
      <c r="E374" s="5" t="s">
        <v>1774</v>
      </c>
      <c r="F374" s="1" t="s">
        <v>1772</v>
      </c>
      <c r="G374" s="3" t="s">
        <v>1775</v>
      </c>
    </row>
    <row r="375" spans="5:7">
      <c r="E375" s="5" t="s">
        <v>1776</v>
      </c>
      <c r="F375" s="1" t="s">
        <v>1777</v>
      </c>
      <c r="G375" s="3" t="s">
        <v>1778</v>
      </c>
    </row>
    <row r="376" spans="5:7">
      <c r="E376" s="5" t="s">
        <v>1779</v>
      </c>
      <c r="F376" s="1" t="s">
        <v>1763</v>
      </c>
      <c r="G376" s="3" t="s">
        <v>1780</v>
      </c>
    </row>
    <row r="377" spans="5:7">
      <c r="E377" s="5" t="s">
        <v>1781</v>
      </c>
      <c r="F377" s="1" t="s">
        <v>1782</v>
      </c>
      <c r="G377" s="3" t="s">
        <v>1783</v>
      </c>
    </row>
    <row r="378" spans="5:7">
      <c r="E378" s="5" t="s">
        <v>1784</v>
      </c>
      <c r="F378" s="1" t="s">
        <v>1785</v>
      </c>
      <c r="G378" s="3" t="s">
        <v>1786</v>
      </c>
    </row>
    <row r="379" spans="5:7">
      <c r="E379" s="5" t="s">
        <v>1787</v>
      </c>
      <c r="F379" s="1" t="s">
        <v>1788</v>
      </c>
      <c r="G379" s="3" t="s">
        <v>1789</v>
      </c>
    </row>
    <row r="380" spans="5:7">
      <c r="E380" s="5" t="s">
        <v>1790</v>
      </c>
      <c r="F380" s="1" t="s">
        <v>1791</v>
      </c>
      <c r="G380" s="3" t="s">
        <v>1792</v>
      </c>
    </row>
    <row r="381" spans="5:7">
      <c r="E381" s="5" t="s">
        <v>1793</v>
      </c>
      <c r="F381" s="1" t="s">
        <v>1794</v>
      </c>
      <c r="G381" s="3" t="s">
        <v>1795</v>
      </c>
    </row>
    <row r="382" spans="5:7">
      <c r="E382" s="5" t="s">
        <v>1796</v>
      </c>
      <c r="F382" s="1" t="s">
        <v>1797</v>
      </c>
      <c r="G382" s="3" t="s">
        <v>1798</v>
      </c>
    </row>
    <row r="383" spans="5:7">
      <c r="E383" s="5" t="s">
        <v>1799</v>
      </c>
      <c r="F383" s="1" t="s">
        <v>1800</v>
      </c>
      <c r="G383" s="3" t="s">
        <v>1801</v>
      </c>
    </row>
    <row r="384" spans="5:7">
      <c r="E384" s="5" t="s">
        <v>1802</v>
      </c>
      <c r="F384" s="1" t="s">
        <v>1800</v>
      </c>
      <c r="G384" s="3" t="s">
        <v>1803</v>
      </c>
    </row>
    <row r="385" spans="5:7">
      <c r="E385" s="5" t="s">
        <v>1804</v>
      </c>
      <c r="F385" s="1" t="s">
        <v>1805</v>
      </c>
      <c r="G385" s="3" t="s">
        <v>1806</v>
      </c>
    </row>
    <row r="386" spans="5:7">
      <c r="E386" s="5" t="s">
        <v>1807</v>
      </c>
      <c r="F386" s="1" t="s">
        <v>1791</v>
      </c>
      <c r="G386" s="3" t="s">
        <v>1808</v>
      </c>
    </row>
    <row r="387" spans="5:7">
      <c r="E387" s="5" t="s">
        <v>1809</v>
      </c>
      <c r="F387" s="1" t="s">
        <v>1810</v>
      </c>
      <c r="G387" s="3" t="s">
        <v>1811</v>
      </c>
    </row>
    <row r="388" spans="5:7">
      <c r="E388" s="5" t="s">
        <v>1812</v>
      </c>
      <c r="F388" s="1" t="s">
        <v>1813</v>
      </c>
      <c r="G388" s="3" t="s">
        <v>1814</v>
      </c>
    </row>
    <row r="389" spans="5:7">
      <c r="E389" s="5" t="s">
        <v>1815</v>
      </c>
      <c r="F389" s="1" t="s">
        <v>1816</v>
      </c>
      <c r="G389" s="3" t="s">
        <v>1817</v>
      </c>
    </row>
    <row r="390" spans="5:7">
      <c r="E390" s="5" t="s">
        <v>1818</v>
      </c>
      <c r="F390" s="1" t="s">
        <v>1819</v>
      </c>
      <c r="G390" s="3" t="s">
        <v>1820</v>
      </c>
    </row>
    <row r="391" spans="5:7">
      <c r="E391" s="5" t="s">
        <v>1821</v>
      </c>
      <c r="F391" s="1" t="s">
        <v>1822</v>
      </c>
      <c r="G391" s="3" t="s">
        <v>1823</v>
      </c>
    </row>
    <row r="392" spans="5:7">
      <c r="E392" s="5" t="s">
        <v>1824</v>
      </c>
      <c r="F392" s="1" t="s">
        <v>1825</v>
      </c>
      <c r="G392" s="3" t="s">
        <v>1826</v>
      </c>
    </row>
    <row r="393" spans="5:7">
      <c r="E393" s="5" t="s">
        <v>1827</v>
      </c>
      <c r="F393" s="1" t="s">
        <v>1828</v>
      </c>
      <c r="G393" s="6" t="s">
        <v>1829</v>
      </c>
    </row>
    <row r="394" spans="5:7">
      <c r="E394" s="5" t="s">
        <v>1830</v>
      </c>
      <c r="F394" s="1" t="s">
        <v>1828</v>
      </c>
      <c r="G394" s="6" t="s">
        <v>587</v>
      </c>
    </row>
    <row r="395" spans="5:7">
      <c r="E395" s="5" t="s">
        <v>1831</v>
      </c>
      <c r="F395" s="1" t="s">
        <v>1832</v>
      </c>
      <c r="G395" t="s">
        <v>1833</v>
      </c>
    </row>
    <row r="396" spans="5:7">
      <c r="E396" s="5" t="s">
        <v>1834</v>
      </c>
      <c r="F396" s="1" t="s">
        <v>1819</v>
      </c>
      <c r="G396" s="3" t="s">
        <v>1708</v>
      </c>
    </row>
    <row r="397" spans="5:6">
      <c r="E397" s="5" t="s">
        <v>1835</v>
      </c>
      <c r="F397" s="1" t="s">
        <v>1836</v>
      </c>
    </row>
    <row r="398" spans="5:6">
      <c r="E398" s="5" t="s">
        <v>1837</v>
      </c>
      <c r="F398" s="1" t="s">
        <v>1838</v>
      </c>
    </row>
    <row r="399" spans="5:6">
      <c r="E399" s="5" t="s">
        <v>1839</v>
      </c>
      <c r="F399" s="1" t="s">
        <v>1840</v>
      </c>
    </row>
    <row r="400" spans="5:6">
      <c r="E400" s="5" t="s">
        <v>1841</v>
      </c>
      <c r="F400" s="1" t="s">
        <v>1492</v>
      </c>
    </row>
    <row r="401" spans="5:6">
      <c r="E401" s="5" t="s">
        <v>1842</v>
      </c>
      <c r="F401" s="1" t="s">
        <v>1497</v>
      </c>
    </row>
    <row r="402" spans="5:6">
      <c r="E402" s="5" t="s">
        <v>1843</v>
      </c>
      <c r="F402" s="1" t="s">
        <v>1502</v>
      </c>
    </row>
    <row r="403" spans="5:6">
      <c r="E403" s="5" t="s">
        <v>1844</v>
      </c>
      <c r="F403" s="1" t="s">
        <v>1507</v>
      </c>
    </row>
    <row r="404" spans="5:6">
      <c r="E404" s="5" t="s">
        <v>1845</v>
      </c>
      <c r="F404" s="1" t="s">
        <v>1507</v>
      </c>
    </row>
    <row r="405" spans="5:6">
      <c r="E405" s="5" t="s">
        <v>1846</v>
      </c>
      <c r="F405" s="1" t="s">
        <v>1515</v>
      </c>
    </row>
    <row r="406" spans="5:6">
      <c r="E406" s="5" t="s">
        <v>1847</v>
      </c>
      <c r="F406" s="1" t="s">
        <v>1492</v>
      </c>
    </row>
    <row r="407" spans="5:6">
      <c r="E407" s="5" t="s">
        <v>1848</v>
      </c>
      <c r="F407" s="1" t="s">
        <v>1524</v>
      </c>
    </row>
    <row r="408" spans="5:6">
      <c r="E408" s="5" t="s">
        <v>1849</v>
      </c>
      <c r="F408" s="1" t="s">
        <v>1529</v>
      </c>
    </row>
    <row r="409" spans="5:6">
      <c r="E409" s="5" t="s">
        <v>1850</v>
      </c>
      <c r="F409" s="1" t="s">
        <v>1534</v>
      </c>
    </row>
    <row r="410" spans="5:6">
      <c r="E410" s="5" t="s">
        <v>1851</v>
      </c>
      <c r="F410" s="1" t="s">
        <v>1539</v>
      </c>
    </row>
    <row r="411" spans="5:6">
      <c r="E411" s="5" t="s">
        <v>1852</v>
      </c>
      <c r="F411" s="1" t="s">
        <v>1544</v>
      </c>
    </row>
    <row r="412" spans="5:6">
      <c r="E412" s="5" t="s">
        <v>1853</v>
      </c>
      <c r="F412" s="1" t="s">
        <v>1549</v>
      </c>
    </row>
    <row r="413" spans="5:6">
      <c r="E413" s="5" t="s">
        <v>1854</v>
      </c>
      <c r="F413" s="1" t="s">
        <v>1553</v>
      </c>
    </row>
    <row r="414" spans="5:6">
      <c r="E414" s="5" t="s">
        <v>1855</v>
      </c>
      <c r="F414" s="1" t="s">
        <v>1553</v>
      </c>
    </row>
    <row r="415" spans="5:6">
      <c r="E415" s="5" t="s">
        <v>1856</v>
      </c>
      <c r="F415" s="1" t="s">
        <v>1562</v>
      </c>
    </row>
    <row r="416" spans="5:6">
      <c r="E416" s="5" t="s">
        <v>1857</v>
      </c>
      <c r="F416" s="1" t="s">
        <v>1539</v>
      </c>
    </row>
    <row r="417" spans="5:6">
      <c r="E417" s="5" t="s">
        <v>1858</v>
      </c>
      <c r="F417" s="1" t="s">
        <v>1571</v>
      </c>
    </row>
    <row r="418" spans="5:6">
      <c r="E418" s="5" t="s">
        <v>1859</v>
      </c>
      <c r="F418" s="1" t="s">
        <v>1576</v>
      </c>
    </row>
    <row r="419" spans="5:6">
      <c r="E419" s="5" t="s">
        <v>1860</v>
      </c>
      <c r="F419" s="1" t="s">
        <v>1581</v>
      </c>
    </row>
    <row r="420" spans="5:6">
      <c r="E420" s="5" t="s">
        <v>1861</v>
      </c>
      <c r="F420" s="1" t="s">
        <v>1585</v>
      </c>
    </row>
    <row r="421" spans="5:6">
      <c r="E421" s="5" t="s">
        <v>1862</v>
      </c>
      <c r="F421" s="1" t="s">
        <v>1589</v>
      </c>
    </row>
    <row r="422" spans="5:6">
      <c r="E422" s="5" t="s">
        <v>1863</v>
      </c>
      <c r="F422" s="1" t="s">
        <v>1593</v>
      </c>
    </row>
    <row r="423" spans="5:6">
      <c r="E423" s="5" t="s">
        <v>1864</v>
      </c>
      <c r="F423" s="1" t="s">
        <v>1598</v>
      </c>
    </row>
    <row r="424" spans="5:6">
      <c r="E424" s="5" t="s">
        <v>1865</v>
      </c>
      <c r="F424" s="1" t="s">
        <v>1598</v>
      </c>
    </row>
    <row r="425" spans="5:6">
      <c r="E425" s="5" t="s">
        <v>1866</v>
      </c>
      <c r="F425" s="1" t="s">
        <v>1606</v>
      </c>
    </row>
    <row r="426" spans="5:6">
      <c r="E426" s="5" t="s">
        <v>1867</v>
      </c>
      <c r="F426" s="1" t="s">
        <v>1585</v>
      </c>
    </row>
    <row r="427" spans="5:6">
      <c r="E427" s="5" t="s">
        <v>1868</v>
      </c>
      <c r="F427" s="1" t="s">
        <v>1615</v>
      </c>
    </row>
    <row r="428" spans="5:6">
      <c r="E428" s="5" t="s">
        <v>1869</v>
      </c>
      <c r="F428" s="1" t="s">
        <v>1620</v>
      </c>
    </row>
    <row r="429" spans="5:6">
      <c r="E429" s="5" t="s">
        <v>1870</v>
      </c>
      <c r="F429" s="1" t="s">
        <v>1625</v>
      </c>
    </row>
    <row r="430" spans="5:6">
      <c r="E430" s="5" t="s">
        <v>1871</v>
      </c>
      <c r="F430" s="1" t="s">
        <v>1630</v>
      </c>
    </row>
    <row r="431" spans="5:6">
      <c r="E431" s="5" t="s">
        <v>1872</v>
      </c>
      <c r="F431" s="1" t="s">
        <v>1635</v>
      </c>
    </row>
    <row r="432" spans="5:6">
      <c r="E432" s="5" t="s">
        <v>1873</v>
      </c>
      <c r="F432" s="1" t="s">
        <v>1640</v>
      </c>
    </row>
    <row r="433" spans="5:6">
      <c r="E433" s="5" t="s">
        <v>1874</v>
      </c>
      <c r="F433" s="1" t="s">
        <v>1645</v>
      </c>
    </row>
    <row r="434" spans="5:6">
      <c r="E434" s="5" t="s">
        <v>1875</v>
      </c>
      <c r="F434" s="1" t="s">
        <v>1645</v>
      </c>
    </row>
    <row r="435" spans="5:6">
      <c r="E435" s="5" t="s">
        <v>1876</v>
      </c>
      <c r="F435" s="1" t="s">
        <v>1653</v>
      </c>
    </row>
    <row r="436" spans="5:6">
      <c r="E436" s="5" t="s">
        <v>1877</v>
      </c>
      <c r="F436" s="1" t="s">
        <v>1630</v>
      </c>
    </row>
    <row r="437" spans="5:6">
      <c r="E437" s="5" t="s">
        <v>1878</v>
      </c>
      <c r="F437" s="1" t="s">
        <v>1662</v>
      </c>
    </row>
    <row r="438" spans="5:6">
      <c r="E438" s="5" t="s">
        <v>1879</v>
      </c>
      <c r="F438" s="1" t="s">
        <v>1667</v>
      </c>
    </row>
    <row r="439" spans="5:6">
      <c r="E439" s="5" t="s">
        <v>1880</v>
      </c>
      <c r="F439" s="1" t="s">
        <v>1672</v>
      </c>
    </row>
    <row r="440" spans="5:6">
      <c r="E440" s="5" t="s">
        <v>1881</v>
      </c>
      <c r="F440" s="1" t="s">
        <v>1630</v>
      </c>
    </row>
    <row r="441" spans="5:6">
      <c r="E441" s="5" t="s">
        <v>1882</v>
      </c>
      <c r="F441" s="1" t="s">
        <v>1635</v>
      </c>
    </row>
    <row r="442" spans="5:6">
      <c r="E442" s="5" t="s">
        <v>1883</v>
      </c>
      <c r="F442" s="1" t="s">
        <v>1640</v>
      </c>
    </row>
    <row r="443" spans="5:6">
      <c r="E443" s="5" t="s">
        <v>1884</v>
      </c>
      <c r="F443" s="1" t="s">
        <v>1645</v>
      </c>
    </row>
    <row r="444" spans="5:6">
      <c r="E444" s="5" t="s">
        <v>1885</v>
      </c>
      <c r="F444" s="1" t="s">
        <v>1645</v>
      </c>
    </row>
    <row r="445" spans="5:6">
      <c r="E445" s="5" t="s">
        <v>1886</v>
      </c>
      <c r="F445" s="1" t="s">
        <v>1653</v>
      </c>
    </row>
    <row r="446" spans="5:6">
      <c r="E446" s="5" t="s">
        <v>1887</v>
      </c>
      <c r="F446" s="1" t="s">
        <v>1630</v>
      </c>
    </row>
    <row r="447" spans="5:6">
      <c r="E447" s="5" t="s">
        <v>1888</v>
      </c>
      <c r="F447" s="1" t="s">
        <v>1662</v>
      </c>
    </row>
    <row r="448" spans="5:6">
      <c r="E448" s="5" t="s">
        <v>1889</v>
      </c>
      <c r="F448" s="1" t="s">
        <v>1667</v>
      </c>
    </row>
    <row r="449" spans="5:6">
      <c r="E449" s="5" t="s">
        <v>1890</v>
      </c>
      <c r="F449" s="1" t="s">
        <v>1672</v>
      </c>
    </row>
    <row r="450" spans="5:6">
      <c r="E450" s="5" t="s">
        <v>1891</v>
      </c>
      <c r="F450" s="1" t="s">
        <v>1715</v>
      </c>
    </row>
    <row r="451" spans="5:6">
      <c r="E451" s="5" t="s">
        <v>1892</v>
      </c>
      <c r="F451" s="1" t="s">
        <v>1718</v>
      </c>
    </row>
    <row r="452" spans="5:6">
      <c r="E452" s="5" t="s">
        <v>1893</v>
      </c>
      <c r="F452" s="1" t="s">
        <v>1721</v>
      </c>
    </row>
    <row r="453" spans="5:6">
      <c r="E453" s="5" t="s">
        <v>1894</v>
      </c>
      <c r="F453" s="1" t="s">
        <v>1724</v>
      </c>
    </row>
    <row r="454" spans="5:6">
      <c r="E454" s="5" t="s">
        <v>1895</v>
      </c>
      <c r="F454" s="1" t="s">
        <v>1724</v>
      </c>
    </row>
    <row r="455" spans="5:6">
      <c r="E455" s="5" t="s">
        <v>1896</v>
      </c>
      <c r="F455" s="1" t="s">
        <v>1729</v>
      </c>
    </row>
    <row r="456" spans="5:6">
      <c r="E456" s="5" t="s">
        <v>1897</v>
      </c>
      <c r="F456" s="1" t="s">
        <v>1715</v>
      </c>
    </row>
    <row r="457" spans="5:6">
      <c r="E457" s="5" t="s">
        <v>1898</v>
      </c>
      <c r="F457" s="1" t="s">
        <v>1734</v>
      </c>
    </row>
    <row r="458" spans="5:6">
      <c r="E458" s="5" t="s">
        <v>1899</v>
      </c>
      <c r="F458" s="1" t="s">
        <v>1737</v>
      </c>
    </row>
    <row r="459" spans="5:6">
      <c r="E459" s="5" t="s">
        <v>1900</v>
      </c>
      <c r="F459" s="1" t="s">
        <v>1740</v>
      </c>
    </row>
    <row r="460" spans="5:6">
      <c r="E460" s="5" t="s">
        <v>1901</v>
      </c>
      <c r="F460" s="1" t="s">
        <v>1492</v>
      </c>
    </row>
    <row r="461" spans="5:6">
      <c r="E461" s="5" t="s">
        <v>1902</v>
      </c>
      <c r="F461" s="1" t="s">
        <v>1497</v>
      </c>
    </row>
    <row r="462" spans="5:6">
      <c r="E462" s="5" t="s">
        <v>1903</v>
      </c>
      <c r="F462" s="1" t="s">
        <v>1502</v>
      </c>
    </row>
    <row r="463" spans="5:6">
      <c r="E463" s="5" t="s">
        <v>1904</v>
      </c>
      <c r="F463" s="1" t="s">
        <v>1507</v>
      </c>
    </row>
    <row r="464" spans="5:6">
      <c r="E464" s="5" t="s">
        <v>1905</v>
      </c>
      <c r="F464" s="1" t="s">
        <v>1507</v>
      </c>
    </row>
    <row r="465" spans="5:6">
      <c r="E465" s="5" t="s">
        <v>1906</v>
      </c>
      <c r="F465" s="1" t="s">
        <v>1515</v>
      </c>
    </row>
    <row r="466" spans="5:6">
      <c r="E466" s="5" t="s">
        <v>1907</v>
      </c>
      <c r="F466" s="1" t="s">
        <v>1492</v>
      </c>
    </row>
    <row r="467" spans="5:6">
      <c r="E467" s="5" t="s">
        <v>1908</v>
      </c>
      <c r="F467" s="1" t="s">
        <v>1524</v>
      </c>
    </row>
    <row r="468" spans="5:6">
      <c r="E468" s="5" t="s">
        <v>1909</v>
      </c>
      <c r="F468" s="1" t="s">
        <v>1529</v>
      </c>
    </row>
    <row r="469" spans="5:6">
      <c r="E469" s="5" t="s">
        <v>1910</v>
      </c>
      <c r="F469" s="1" t="s">
        <v>1534</v>
      </c>
    </row>
    <row r="470" spans="5:6">
      <c r="E470" s="5" t="s">
        <v>1911</v>
      </c>
      <c r="F470" s="1" t="s">
        <v>1763</v>
      </c>
    </row>
    <row r="471" spans="5:6">
      <c r="E471" s="5" t="s">
        <v>1912</v>
      </c>
      <c r="F471" s="1" t="s">
        <v>1766</v>
      </c>
    </row>
    <row r="472" spans="5:6">
      <c r="E472" s="5" t="s">
        <v>1913</v>
      </c>
      <c r="F472" s="1" t="s">
        <v>1769</v>
      </c>
    </row>
    <row r="473" spans="5:6">
      <c r="E473" s="5" t="s">
        <v>1914</v>
      </c>
      <c r="F473" s="1" t="s">
        <v>1772</v>
      </c>
    </row>
    <row r="474" spans="5:6">
      <c r="E474" s="5" t="s">
        <v>1915</v>
      </c>
      <c r="F474" s="1" t="s">
        <v>1772</v>
      </c>
    </row>
    <row r="475" spans="5:6">
      <c r="E475" s="5" t="s">
        <v>1916</v>
      </c>
      <c r="F475" s="1" t="s">
        <v>1777</v>
      </c>
    </row>
    <row r="476" spans="5:6">
      <c r="E476" s="5" t="s">
        <v>1917</v>
      </c>
      <c r="F476" s="1" t="s">
        <v>1763</v>
      </c>
    </row>
    <row r="477" spans="5:6">
      <c r="E477" s="5" t="s">
        <v>1918</v>
      </c>
      <c r="F477" s="1" t="s">
        <v>1782</v>
      </c>
    </row>
    <row r="478" spans="5:6">
      <c r="E478" s="5" t="s">
        <v>1919</v>
      </c>
      <c r="F478" s="1" t="s">
        <v>1785</v>
      </c>
    </row>
    <row r="479" spans="5:6">
      <c r="E479" s="5" t="s">
        <v>1920</v>
      </c>
      <c r="F479" s="1" t="s">
        <v>1788</v>
      </c>
    </row>
    <row r="480" spans="5:6">
      <c r="E480" s="5" t="s">
        <v>1921</v>
      </c>
      <c r="F480" s="1" t="s">
        <v>1791</v>
      </c>
    </row>
    <row r="481" spans="5:6">
      <c r="E481" s="5" t="s">
        <v>1922</v>
      </c>
      <c r="F481" s="1" t="s">
        <v>1794</v>
      </c>
    </row>
    <row r="482" spans="5:6">
      <c r="E482" s="5" t="s">
        <v>1923</v>
      </c>
      <c r="F482" s="1" t="s">
        <v>1797</v>
      </c>
    </row>
    <row r="483" spans="5:6">
      <c r="E483" s="5" t="s">
        <v>1924</v>
      </c>
      <c r="F483" s="1" t="s">
        <v>1800</v>
      </c>
    </row>
    <row r="484" spans="5:6">
      <c r="E484" s="5" t="s">
        <v>1925</v>
      </c>
      <c r="F484" s="1" t="s">
        <v>1800</v>
      </c>
    </row>
    <row r="485" spans="5:6">
      <c r="E485" s="5" t="s">
        <v>1926</v>
      </c>
      <c r="F485" s="1" t="s">
        <v>1805</v>
      </c>
    </row>
    <row r="486" spans="5:6">
      <c r="E486" s="5" t="s">
        <v>1927</v>
      </c>
      <c r="F486" s="1" t="s">
        <v>1791</v>
      </c>
    </row>
    <row r="487" spans="5:6">
      <c r="E487" s="5" t="s">
        <v>1928</v>
      </c>
      <c r="F487" s="1" t="s">
        <v>1810</v>
      </c>
    </row>
    <row r="488" spans="5:6">
      <c r="E488" s="5" t="s">
        <v>1929</v>
      </c>
      <c r="F488" s="1" t="s">
        <v>1813</v>
      </c>
    </row>
    <row r="489" spans="5:6">
      <c r="E489" s="5" t="s">
        <v>1930</v>
      </c>
      <c r="F489" s="1" t="s">
        <v>1816</v>
      </c>
    </row>
    <row r="490" spans="5:6">
      <c r="E490" s="5" t="s">
        <v>1931</v>
      </c>
      <c r="F490" s="1" t="s">
        <v>1819</v>
      </c>
    </row>
    <row r="491" spans="5:6">
      <c r="E491" s="5" t="s">
        <v>1932</v>
      </c>
      <c r="F491" s="1" t="s">
        <v>1822</v>
      </c>
    </row>
    <row r="492" spans="5:6">
      <c r="E492" s="5" t="s">
        <v>1933</v>
      </c>
      <c r="F492" s="1" t="s">
        <v>1825</v>
      </c>
    </row>
    <row r="493" spans="5:6">
      <c r="E493" s="5" t="s">
        <v>1934</v>
      </c>
      <c r="F493" s="1" t="s">
        <v>1828</v>
      </c>
    </row>
    <row r="494" spans="5:6">
      <c r="E494" s="5" t="s">
        <v>1935</v>
      </c>
      <c r="F494" s="1" t="s">
        <v>1828</v>
      </c>
    </row>
    <row r="495" spans="5:6">
      <c r="E495" s="5" t="s">
        <v>1936</v>
      </c>
      <c r="F495" s="1" t="s">
        <v>1832</v>
      </c>
    </row>
    <row r="496" spans="5:6">
      <c r="E496" s="5" t="s">
        <v>1937</v>
      </c>
      <c r="F496" s="1" t="s">
        <v>1819</v>
      </c>
    </row>
    <row r="497" spans="5:6">
      <c r="E497" s="5" t="s">
        <v>1938</v>
      </c>
      <c r="F497" s="1" t="s">
        <v>1836</v>
      </c>
    </row>
    <row r="498" spans="5:6">
      <c r="E498" s="5" t="s">
        <v>1939</v>
      </c>
      <c r="F498" s="1" t="s">
        <v>1838</v>
      </c>
    </row>
    <row r="499" spans="5:6">
      <c r="E499" s="5" t="s">
        <v>1940</v>
      </c>
      <c r="F499" s="1" t="s">
        <v>1840</v>
      </c>
    </row>
    <row r="500" spans="5:6">
      <c r="E500" s="5" t="s">
        <v>1941</v>
      </c>
      <c r="F500" s="1" t="s">
        <v>1942</v>
      </c>
    </row>
    <row r="501" spans="5:6">
      <c r="E501" s="5" t="s">
        <v>1943</v>
      </c>
      <c r="F501" s="1" t="s">
        <v>1944</v>
      </c>
    </row>
    <row r="502" spans="5:6">
      <c r="E502" s="5" t="s">
        <v>1945</v>
      </c>
      <c r="F502" s="1" t="s">
        <v>1946</v>
      </c>
    </row>
    <row r="503" spans="5:6">
      <c r="E503" s="5" t="s">
        <v>1947</v>
      </c>
      <c r="F503" s="1" t="s">
        <v>1948</v>
      </c>
    </row>
    <row r="504" spans="5:6">
      <c r="E504" s="5" t="s">
        <v>1949</v>
      </c>
      <c r="F504" s="1" t="s">
        <v>1948</v>
      </c>
    </row>
    <row r="505" spans="5:6">
      <c r="E505" s="5" t="s">
        <v>1950</v>
      </c>
      <c r="F505" s="1" t="s">
        <v>1951</v>
      </c>
    </row>
    <row r="506" spans="5:6">
      <c r="E506" s="5" t="s">
        <v>1952</v>
      </c>
      <c r="F506" s="1" t="s">
        <v>1942</v>
      </c>
    </row>
    <row r="507" spans="5:6">
      <c r="E507" s="5" t="s">
        <v>1953</v>
      </c>
      <c r="F507" s="1" t="s">
        <v>1954</v>
      </c>
    </row>
    <row r="508" spans="5:6">
      <c r="E508" s="5" t="s">
        <v>1955</v>
      </c>
      <c r="F508" s="1" t="s">
        <v>1956</v>
      </c>
    </row>
    <row r="509" spans="5:6">
      <c r="E509" s="5" t="s">
        <v>1957</v>
      </c>
      <c r="F509" s="1" t="s">
        <v>1958</v>
      </c>
    </row>
    <row r="510" spans="5:6">
      <c r="E510" s="5" t="s">
        <v>1959</v>
      </c>
      <c r="F510" s="1" t="s">
        <v>1960</v>
      </c>
    </row>
    <row r="511" spans="5:6">
      <c r="E511" s="5" t="s">
        <v>1961</v>
      </c>
      <c r="F511" s="1" t="s">
        <v>1962</v>
      </c>
    </row>
    <row r="512" spans="5:6">
      <c r="E512" s="5" t="s">
        <v>1963</v>
      </c>
      <c r="F512" s="1" t="s">
        <v>1964</v>
      </c>
    </row>
    <row r="513" spans="5:6">
      <c r="E513" s="5" t="s">
        <v>1965</v>
      </c>
      <c r="F513" s="1" t="s">
        <v>1966</v>
      </c>
    </row>
    <row r="514" spans="5:6">
      <c r="E514" s="5" t="s">
        <v>1967</v>
      </c>
      <c r="F514" s="1" t="s">
        <v>1966</v>
      </c>
    </row>
    <row r="515" spans="5:6">
      <c r="E515" s="5" t="s">
        <v>1968</v>
      </c>
      <c r="F515" s="1" t="s">
        <v>1969</v>
      </c>
    </row>
    <row r="516" spans="5:6">
      <c r="E516" s="5" t="s">
        <v>1970</v>
      </c>
      <c r="F516" s="1" t="s">
        <v>1960</v>
      </c>
    </row>
    <row r="517" spans="5:6">
      <c r="E517" s="5" t="s">
        <v>1971</v>
      </c>
      <c r="F517" s="1" t="s">
        <v>1972</v>
      </c>
    </row>
    <row r="518" spans="5:6">
      <c r="E518" s="5" t="s">
        <v>1973</v>
      </c>
      <c r="F518" s="1" t="s">
        <v>1974</v>
      </c>
    </row>
    <row r="519" spans="5:6">
      <c r="E519" s="5" t="s">
        <v>1975</v>
      </c>
      <c r="F519" s="1" t="s">
        <v>1976</v>
      </c>
    </row>
    <row r="520" spans="5:6">
      <c r="E520" s="5" t="s">
        <v>1977</v>
      </c>
      <c r="F520" s="1" t="s">
        <v>1978</v>
      </c>
    </row>
    <row r="521" spans="5:6">
      <c r="E521" s="5" t="s">
        <v>1979</v>
      </c>
      <c r="F521" s="1" t="s">
        <v>1980</v>
      </c>
    </row>
    <row r="522" spans="5:6">
      <c r="E522" s="5" t="s">
        <v>1981</v>
      </c>
      <c r="F522" s="1" t="s">
        <v>1982</v>
      </c>
    </row>
    <row r="523" spans="5:6">
      <c r="E523" s="5" t="s">
        <v>1983</v>
      </c>
      <c r="F523" s="1" t="s">
        <v>1984</v>
      </c>
    </row>
    <row r="524" spans="5:6">
      <c r="E524" s="5" t="s">
        <v>1985</v>
      </c>
      <c r="F524" s="1" t="s">
        <v>1984</v>
      </c>
    </row>
    <row r="525" spans="5:6">
      <c r="E525" s="5" t="s">
        <v>1986</v>
      </c>
      <c r="F525" s="1" t="s">
        <v>1987</v>
      </c>
    </row>
    <row r="526" spans="5:6">
      <c r="E526" s="5" t="s">
        <v>1988</v>
      </c>
      <c r="F526" s="1" t="s">
        <v>1978</v>
      </c>
    </row>
    <row r="527" spans="5:6">
      <c r="E527" s="5" t="s">
        <v>1989</v>
      </c>
      <c r="F527" s="1" t="s">
        <v>1990</v>
      </c>
    </row>
    <row r="528" spans="5:6">
      <c r="E528" s="5" t="s">
        <v>1991</v>
      </c>
      <c r="F528" s="1" t="s">
        <v>1992</v>
      </c>
    </row>
    <row r="529" spans="5:6">
      <c r="E529" s="5" t="s">
        <v>1993</v>
      </c>
      <c r="F529" s="1" t="s">
        <v>1994</v>
      </c>
    </row>
    <row r="530" spans="5:6">
      <c r="E530" s="5" t="s">
        <v>1995</v>
      </c>
      <c r="F530" s="1" t="s">
        <v>1996</v>
      </c>
    </row>
    <row r="531" spans="5:6">
      <c r="E531" s="5" t="s">
        <v>1997</v>
      </c>
      <c r="F531" s="1" t="s">
        <v>1998</v>
      </c>
    </row>
    <row r="532" spans="5:6">
      <c r="E532" s="5" t="s">
        <v>1999</v>
      </c>
      <c r="F532" s="1" t="s">
        <v>2000</v>
      </c>
    </row>
    <row r="533" spans="5:6">
      <c r="E533" s="5" t="s">
        <v>2001</v>
      </c>
      <c r="F533" s="1" t="s">
        <v>2002</v>
      </c>
    </row>
    <row r="534" spans="5:6">
      <c r="E534" s="5" t="s">
        <v>2003</v>
      </c>
      <c r="F534" s="1" t="s">
        <v>2002</v>
      </c>
    </row>
    <row r="535" spans="5:6">
      <c r="E535" s="5" t="s">
        <v>2004</v>
      </c>
      <c r="F535" s="1" t="s">
        <v>2005</v>
      </c>
    </row>
    <row r="536" spans="5:6">
      <c r="E536" s="5" t="s">
        <v>2006</v>
      </c>
      <c r="F536" s="1" t="s">
        <v>1996</v>
      </c>
    </row>
    <row r="537" spans="5:6">
      <c r="E537" s="5" t="s">
        <v>2007</v>
      </c>
      <c r="F537" s="1" t="s">
        <v>2008</v>
      </c>
    </row>
    <row r="538" spans="5:6">
      <c r="E538" s="5" t="s">
        <v>2009</v>
      </c>
      <c r="F538" s="1" t="s">
        <v>2010</v>
      </c>
    </row>
    <row r="539" spans="5:6">
      <c r="E539" s="5" t="s">
        <v>2011</v>
      </c>
      <c r="F539" s="1" t="s">
        <v>2012</v>
      </c>
    </row>
    <row r="540" spans="5:6">
      <c r="E540" s="5" t="s">
        <v>2013</v>
      </c>
      <c r="F540" s="1" t="s">
        <v>1996</v>
      </c>
    </row>
    <row r="541" spans="5:6">
      <c r="E541" s="5" t="s">
        <v>2014</v>
      </c>
      <c r="F541" s="1" t="s">
        <v>1998</v>
      </c>
    </row>
    <row r="542" spans="5:6">
      <c r="E542" s="5" t="s">
        <v>2015</v>
      </c>
      <c r="F542" s="1" t="s">
        <v>2000</v>
      </c>
    </row>
    <row r="543" spans="5:6">
      <c r="E543" s="5" t="s">
        <v>2016</v>
      </c>
      <c r="F543" s="1" t="s">
        <v>2002</v>
      </c>
    </row>
    <row r="544" spans="5:6">
      <c r="E544" s="5" t="s">
        <v>2017</v>
      </c>
      <c r="F544" s="1" t="s">
        <v>2002</v>
      </c>
    </row>
    <row r="545" spans="5:6">
      <c r="E545" s="5" t="s">
        <v>2018</v>
      </c>
      <c r="F545" s="1" t="s">
        <v>2005</v>
      </c>
    </row>
    <row r="546" spans="5:6">
      <c r="E546" s="5" t="s">
        <v>2019</v>
      </c>
      <c r="F546" s="1" t="s">
        <v>1996</v>
      </c>
    </row>
    <row r="547" spans="5:6">
      <c r="E547" s="5" t="s">
        <v>2020</v>
      </c>
      <c r="F547" s="1" t="s">
        <v>2008</v>
      </c>
    </row>
    <row r="548" spans="5:6">
      <c r="E548" s="5" t="s">
        <v>2021</v>
      </c>
      <c r="F548" s="1" t="s">
        <v>2010</v>
      </c>
    </row>
    <row r="549" spans="5:6">
      <c r="E549" s="5" t="s">
        <v>2022</v>
      </c>
      <c r="F549" s="1" t="s">
        <v>2012</v>
      </c>
    </row>
    <row r="550" spans="5:6">
      <c r="E550" s="5" t="s">
        <v>2023</v>
      </c>
      <c r="F550" s="1" t="s">
        <v>2024</v>
      </c>
    </row>
    <row r="551" spans="5:6">
      <c r="E551" s="5" t="s">
        <v>2025</v>
      </c>
      <c r="F551" s="1" t="s">
        <v>2026</v>
      </c>
    </row>
    <row r="552" spans="5:6">
      <c r="E552" s="5" t="s">
        <v>2027</v>
      </c>
      <c r="F552" s="1" t="s">
        <v>2028</v>
      </c>
    </row>
    <row r="553" spans="5:6">
      <c r="E553" s="5" t="s">
        <v>2029</v>
      </c>
      <c r="F553" s="1" t="s">
        <v>2030</v>
      </c>
    </row>
    <row r="554" spans="5:6">
      <c r="E554" s="5" t="s">
        <v>2031</v>
      </c>
      <c r="F554" s="1" t="s">
        <v>2030</v>
      </c>
    </row>
    <row r="555" spans="5:6">
      <c r="E555" s="5" t="s">
        <v>2032</v>
      </c>
      <c r="F555" s="1" t="s">
        <v>2033</v>
      </c>
    </row>
    <row r="556" spans="5:6">
      <c r="E556" s="5" t="s">
        <v>2034</v>
      </c>
      <c r="F556" s="1" t="s">
        <v>2024</v>
      </c>
    </row>
    <row r="557" spans="5:6">
      <c r="E557" s="5" t="s">
        <v>2035</v>
      </c>
      <c r="F557" s="1" t="s">
        <v>2036</v>
      </c>
    </row>
    <row r="558" spans="5:6">
      <c r="E558" s="5" t="s">
        <v>2037</v>
      </c>
      <c r="F558" s="1" t="s">
        <v>2038</v>
      </c>
    </row>
    <row r="559" spans="5:6">
      <c r="E559" s="5" t="s">
        <v>2039</v>
      </c>
      <c r="F559" s="1" t="s">
        <v>2040</v>
      </c>
    </row>
    <row r="560" spans="5:6">
      <c r="E560" s="5" t="s">
        <v>2041</v>
      </c>
      <c r="F560" s="1" t="s">
        <v>1942</v>
      </c>
    </row>
    <row r="561" spans="5:6">
      <c r="E561" s="5" t="s">
        <v>2042</v>
      </c>
      <c r="F561" s="1" t="s">
        <v>1944</v>
      </c>
    </row>
    <row r="562" spans="5:6">
      <c r="E562" s="5" t="s">
        <v>2043</v>
      </c>
      <c r="F562" s="1" t="s">
        <v>1946</v>
      </c>
    </row>
    <row r="563" spans="5:6">
      <c r="E563" s="5" t="s">
        <v>2044</v>
      </c>
      <c r="F563" s="1" t="s">
        <v>1948</v>
      </c>
    </row>
    <row r="564" spans="5:6">
      <c r="E564" s="5" t="s">
        <v>2045</v>
      </c>
      <c r="F564" s="1" t="s">
        <v>1948</v>
      </c>
    </row>
    <row r="565" spans="5:6">
      <c r="E565" s="5" t="s">
        <v>2046</v>
      </c>
      <c r="F565" s="1" t="s">
        <v>1951</v>
      </c>
    </row>
    <row r="566" spans="5:6">
      <c r="E566" s="5" t="s">
        <v>2047</v>
      </c>
      <c r="F566" s="1" t="s">
        <v>1942</v>
      </c>
    </row>
    <row r="567" spans="5:6">
      <c r="E567" s="5" t="s">
        <v>2048</v>
      </c>
      <c r="F567" s="1" t="s">
        <v>1954</v>
      </c>
    </row>
    <row r="568" spans="5:6">
      <c r="E568" s="5" t="s">
        <v>2049</v>
      </c>
      <c r="F568" s="1" t="s">
        <v>1956</v>
      </c>
    </row>
    <row r="569" spans="5:6">
      <c r="E569" s="5" t="s">
        <v>2050</v>
      </c>
      <c r="F569" s="1" t="s">
        <v>1958</v>
      </c>
    </row>
    <row r="570" spans="5:6">
      <c r="E570" s="5" t="s">
        <v>2051</v>
      </c>
      <c r="F570" s="1" t="s">
        <v>2052</v>
      </c>
    </row>
    <row r="571" spans="5:6">
      <c r="E571" s="5" t="s">
        <v>2053</v>
      </c>
      <c r="F571" s="1" t="s">
        <v>2054</v>
      </c>
    </row>
    <row r="572" spans="5:6">
      <c r="E572" s="5" t="s">
        <v>2055</v>
      </c>
      <c r="F572" s="1" t="s">
        <v>2056</v>
      </c>
    </row>
    <row r="573" spans="5:6">
      <c r="E573" s="5" t="s">
        <v>2057</v>
      </c>
      <c r="F573" s="1" t="s">
        <v>2058</v>
      </c>
    </row>
    <row r="574" spans="5:6">
      <c r="E574" s="5" t="s">
        <v>2059</v>
      </c>
      <c r="F574" s="1" t="s">
        <v>2058</v>
      </c>
    </row>
    <row r="575" spans="5:6">
      <c r="E575" s="5" t="s">
        <v>2060</v>
      </c>
      <c r="F575" s="1" t="s">
        <v>2061</v>
      </c>
    </row>
    <row r="576" spans="5:6">
      <c r="E576" s="5" t="s">
        <v>2062</v>
      </c>
      <c r="F576" s="1" t="s">
        <v>2052</v>
      </c>
    </row>
    <row r="577" spans="5:6">
      <c r="E577" s="5" t="s">
        <v>2063</v>
      </c>
      <c r="F577" s="1" t="s">
        <v>2064</v>
      </c>
    </row>
    <row r="578" spans="5:6">
      <c r="E578" s="5" t="s">
        <v>2065</v>
      </c>
      <c r="F578" s="1" t="s">
        <v>2066</v>
      </c>
    </row>
    <row r="579" spans="5:6">
      <c r="E579" s="5" t="s">
        <v>2067</v>
      </c>
      <c r="F579" s="1" t="s">
        <v>2068</v>
      </c>
    </row>
    <row r="580" spans="5:6">
      <c r="E580" s="5" t="s">
        <v>2069</v>
      </c>
      <c r="F580" s="1" t="s">
        <v>2070</v>
      </c>
    </row>
    <row r="581" spans="5:6">
      <c r="E581" s="5" t="s">
        <v>2071</v>
      </c>
      <c r="F581" s="1" t="s">
        <v>2072</v>
      </c>
    </row>
    <row r="582" spans="5:6">
      <c r="E582" s="5" t="s">
        <v>2073</v>
      </c>
      <c r="F582" s="1" t="s">
        <v>2074</v>
      </c>
    </row>
    <row r="583" spans="5:6">
      <c r="E583" s="5" t="s">
        <v>2075</v>
      </c>
      <c r="F583" s="1" t="s">
        <v>2076</v>
      </c>
    </row>
    <row r="584" spans="5:6">
      <c r="E584" s="5" t="s">
        <v>2077</v>
      </c>
      <c r="F584" s="1" t="s">
        <v>2076</v>
      </c>
    </row>
    <row r="585" spans="5:6">
      <c r="E585" s="5" t="s">
        <v>2078</v>
      </c>
      <c r="F585" s="1" t="s">
        <v>2079</v>
      </c>
    </row>
    <row r="586" spans="5:6">
      <c r="E586" s="5" t="s">
        <v>2080</v>
      </c>
      <c r="F586" s="1" t="s">
        <v>2070</v>
      </c>
    </row>
    <row r="587" spans="5:6">
      <c r="E587" s="5" t="s">
        <v>2081</v>
      </c>
      <c r="F587" s="1" t="s">
        <v>2082</v>
      </c>
    </row>
    <row r="588" spans="5:6">
      <c r="E588" s="5" t="s">
        <v>2083</v>
      </c>
      <c r="F588" s="1" t="s">
        <v>2084</v>
      </c>
    </row>
    <row r="589" spans="5:6">
      <c r="E589" s="5" t="s">
        <v>2085</v>
      </c>
      <c r="F589" s="1" t="s">
        <v>2086</v>
      </c>
    </row>
    <row r="590" spans="5:6">
      <c r="E590" s="5" t="s">
        <v>2087</v>
      </c>
      <c r="F590" s="1" t="s">
        <v>2088</v>
      </c>
    </row>
    <row r="591" spans="5:6">
      <c r="E591" s="5" t="s">
        <v>2089</v>
      </c>
      <c r="F591" s="1" t="s">
        <v>2090</v>
      </c>
    </row>
    <row r="592" spans="5:6">
      <c r="E592" s="5" t="s">
        <v>2091</v>
      </c>
      <c r="F592" s="1" t="s">
        <v>2092</v>
      </c>
    </row>
    <row r="593" spans="5:6">
      <c r="E593" s="5" t="s">
        <v>2093</v>
      </c>
      <c r="F593" s="1" t="s">
        <v>2094</v>
      </c>
    </row>
    <row r="594" spans="5:6">
      <c r="E594" s="5" t="s">
        <v>2095</v>
      </c>
      <c r="F594" s="1" t="s">
        <v>2094</v>
      </c>
    </row>
    <row r="595" spans="5:6">
      <c r="E595" s="5" t="s">
        <v>2096</v>
      </c>
      <c r="F595" s="1" t="s">
        <v>2097</v>
      </c>
    </row>
    <row r="596" spans="5:6">
      <c r="E596" s="5" t="s">
        <v>2098</v>
      </c>
      <c r="F596" s="1" t="s">
        <v>2088</v>
      </c>
    </row>
    <row r="597" spans="5:6">
      <c r="E597" s="5" t="s">
        <v>2099</v>
      </c>
      <c r="F597" s="1" t="s">
        <v>2100</v>
      </c>
    </row>
    <row r="598" spans="5:6">
      <c r="E598" s="5" t="s">
        <v>2101</v>
      </c>
      <c r="F598" s="1" t="s">
        <v>2102</v>
      </c>
    </row>
    <row r="599" spans="5:6">
      <c r="E599" s="5" t="s">
        <v>2103</v>
      </c>
      <c r="F599" s="1" t="s">
        <v>2104</v>
      </c>
    </row>
    <row r="600" spans="5:6">
      <c r="E600" s="5" t="s">
        <v>2105</v>
      </c>
      <c r="F600" s="1" t="s">
        <v>151</v>
      </c>
    </row>
    <row r="601" spans="5:6">
      <c r="E601" s="5" t="s">
        <v>2106</v>
      </c>
      <c r="F601" s="1" t="s">
        <v>118</v>
      </c>
    </row>
    <row r="602" spans="5:6">
      <c r="E602" s="5" t="s">
        <v>2107</v>
      </c>
      <c r="F602" s="1" t="s">
        <v>126</v>
      </c>
    </row>
    <row r="603" spans="5:6">
      <c r="E603" s="5" t="s">
        <v>2108</v>
      </c>
      <c r="F603" s="1" t="s">
        <v>133</v>
      </c>
    </row>
    <row r="604" spans="5:6">
      <c r="E604" s="5" t="s">
        <v>2109</v>
      </c>
      <c r="F604" s="1" t="s">
        <v>133</v>
      </c>
    </row>
    <row r="605" spans="5:6">
      <c r="E605" s="5" t="s">
        <v>2110</v>
      </c>
      <c r="F605" s="1" t="s">
        <v>145</v>
      </c>
    </row>
    <row r="606" spans="5:6">
      <c r="E606" s="5" t="s">
        <v>2111</v>
      </c>
      <c r="F606" s="1" t="s">
        <v>151</v>
      </c>
    </row>
    <row r="607" spans="5:6">
      <c r="E607" s="5" t="s">
        <v>2112</v>
      </c>
      <c r="F607" s="1" t="s">
        <v>157</v>
      </c>
    </row>
    <row r="608" spans="5:6">
      <c r="E608" s="5" t="s">
        <v>2113</v>
      </c>
      <c r="F608" s="1" t="s">
        <v>163</v>
      </c>
    </row>
    <row r="609" spans="5:6">
      <c r="E609" s="5" t="s">
        <v>2114</v>
      </c>
      <c r="F609" s="1" t="s">
        <v>168</v>
      </c>
    </row>
    <row r="610" spans="5:6">
      <c r="E610" s="5" t="s">
        <v>2115</v>
      </c>
      <c r="F610" s="1" t="s">
        <v>173</v>
      </c>
    </row>
    <row r="611" spans="5:6">
      <c r="E611" s="5" t="s">
        <v>2116</v>
      </c>
      <c r="F611" s="1" t="s">
        <v>178</v>
      </c>
    </row>
    <row r="612" spans="5:6">
      <c r="E612" s="5" t="s">
        <v>2117</v>
      </c>
      <c r="F612" s="1" t="s">
        <v>183</v>
      </c>
    </row>
    <row r="613" spans="5:6">
      <c r="E613" s="5" t="s">
        <v>2118</v>
      </c>
      <c r="F613" s="1" t="s">
        <v>188</v>
      </c>
    </row>
    <row r="614" spans="5:6">
      <c r="E614" s="5" t="s">
        <v>2119</v>
      </c>
      <c r="F614" s="1" t="s">
        <v>188</v>
      </c>
    </row>
    <row r="615" spans="5:6">
      <c r="E615" s="5" t="s">
        <v>2120</v>
      </c>
      <c r="F615" s="1" t="s">
        <v>197</v>
      </c>
    </row>
    <row r="616" spans="5:6">
      <c r="E616" s="5" t="s">
        <v>2121</v>
      </c>
      <c r="F616" s="1" t="s">
        <v>173</v>
      </c>
    </row>
    <row r="617" spans="5:6">
      <c r="E617" s="5" t="s">
        <v>2122</v>
      </c>
      <c r="F617" s="1" t="s">
        <v>205</v>
      </c>
    </row>
    <row r="618" spans="5:6">
      <c r="E618" s="5" t="s">
        <v>2123</v>
      </c>
      <c r="F618" s="1" t="s">
        <v>210</v>
      </c>
    </row>
    <row r="619" spans="5:6">
      <c r="E619" s="5" t="s">
        <v>2124</v>
      </c>
      <c r="F619" s="1" t="s">
        <v>215</v>
      </c>
    </row>
    <row r="620" spans="5:6">
      <c r="E620" s="5" t="s">
        <v>2125</v>
      </c>
      <c r="F620" s="1" t="s">
        <v>220</v>
      </c>
    </row>
    <row r="621" spans="5:6">
      <c r="E621" s="5" t="s">
        <v>2126</v>
      </c>
      <c r="F621" s="1" t="s">
        <v>225</v>
      </c>
    </row>
    <row r="622" spans="5:6">
      <c r="E622" s="5" t="s">
        <v>2127</v>
      </c>
      <c r="F622" s="1" t="s">
        <v>230</v>
      </c>
    </row>
    <row r="623" spans="5:6">
      <c r="E623" s="5" t="s">
        <v>2128</v>
      </c>
      <c r="F623" s="1" t="s">
        <v>235</v>
      </c>
    </row>
    <row r="624" spans="5:6">
      <c r="E624" s="5" t="s">
        <v>2129</v>
      </c>
      <c r="F624" s="1" t="s">
        <v>235</v>
      </c>
    </row>
    <row r="625" spans="5:6">
      <c r="E625" s="5" t="s">
        <v>2130</v>
      </c>
      <c r="F625" s="1" t="s">
        <v>244</v>
      </c>
    </row>
    <row r="626" spans="5:6">
      <c r="E626" s="5" t="s">
        <v>2131</v>
      </c>
      <c r="F626" s="1" t="s">
        <v>220</v>
      </c>
    </row>
    <row r="627" spans="5:6">
      <c r="E627" s="5" t="s">
        <v>2132</v>
      </c>
      <c r="F627" s="1" t="s">
        <v>253</v>
      </c>
    </row>
    <row r="628" spans="5:6">
      <c r="E628" s="5" t="s">
        <v>2133</v>
      </c>
      <c r="F628" s="1" t="s">
        <v>258</v>
      </c>
    </row>
    <row r="629" spans="5:6">
      <c r="E629" s="5" t="s">
        <v>2134</v>
      </c>
      <c r="F629" s="1" t="s">
        <v>263</v>
      </c>
    </row>
    <row r="630" spans="5:6">
      <c r="E630" s="5" t="s">
        <v>2135</v>
      </c>
      <c r="F630" s="1" t="s">
        <v>268</v>
      </c>
    </row>
    <row r="631" spans="5:6">
      <c r="E631" s="5" t="s">
        <v>2136</v>
      </c>
      <c r="F631" s="1" t="s">
        <v>273</v>
      </c>
    </row>
    <row r="632" spans="5:6">
      <c r="E632" s="5" t="s">
        <v>2137</v>
      </c>
      <c r="F632" s="1" t="s">
        <v>278</v>
      </c>
    </row>
    <row r="633" spans="5:6">
      <c r="E633" s="5" t="s">
        <v>2138</v>
      </c>
      <c r="F633" s="1" t="s">
        <v>283</v>
      </c>
    </row>
    <row r="634" spans="5:6">
      <c r="E634" s="5" t="s">
        <v>2139</v>
      </c>
      <c r="F634" s="1" t="s">
        <v>283</v>
      </c>
    </row>
    <row r="635" spans="5:6">
      <c r="E635" s="5" t="s">
        <v>2140</v>
      </c>
      <c r="F635" s="1" t="s">
        <v>292</v>
      </c>
    </row>
    <row r="636" spans="5:6">
      <c r="E636" s="5" t="s">
        <v>2141</v>
      </c>
      <c r="F636" s="1" t="s">
        <v>268</v>
      </c>
    </row>
    <row r="637" spans="5:6">
      <c r="E637" s="5" t="s">
        <v>2142</v>
      </c>
      <c r="F637" s="1" t="s">
        <v>301</v>
      </c>
    </row>
    <row r="638" spans="5:6">
      <c r="E638" s="5" t="s">
        <v>2143</v>
      </c>
      <c r="F638" s="1" t="s">
        <v>306</v>
      </c>
    </row>
    <row r="639" spans="5:6">
      <c r="E639" s="5" t="s">
        <v>2144</v>
      </c>
      <c r="F639" s="1" t="s">
        <v>311</v>
      </c>
    </row>
    <row r="640" spans="5:6">
      <c r="E640" s="5" t="s">
        <v>2145</v>
      </c>
      <c r="F640" s="1" t="s">
        <v>268</v>
      </c>
    </row>
    <row r="641" spans="5:6">
      <c r="E641" s="5" t="s">
        <v>2146</v>
      </c>
      <c r="F641" s="1" t="s">
        <v>273</v>
      </c>
    </row>
    <row r="642" spans="5:6">
      <c r="E642" s="5" t="s">
        <v>2147</v>
      </c>
      <c r="F642" s="1" t="s">
        <v>278</v>
      </c>
    </row>
    <row r="643" spans="5:6">
      <c r="E643" s="5" t="s">
        <v>2148</v>
      </c>
      <c r="F643" s="1" t="s">
        <v>283</v>
      </c>
    </row>
    <row r="644" spans="5:6">
      <c r="E644" s="5" t="s">
        <v>2149</v>
      </c>
      <c r="F644" s="1" t="s">
        <v>283</v>
      </c>
    </row>
    <row r="645" spans="5:6">
      <c r="E645" s="5" t="s">
        <v>2150</v>
      </c>
      <c r="F645" s="1" t="s">
        <v>292</v>
      </c>
    </row>
    <row r="646" spans="5:6">
      <c r="E646" s="5" t="s">
        <v>2151</v>
      </c>
      <c r="F646" s="1" t="s">
        <v>268</v>
      </c>
    </row>
    <row r="647" spans="5:6">
      <c r="E647" s="5" t="s">
        <v>2152</v>
      </c>
      <c r="F647" s="1" t="s">
        <v>301</v>
      </c>
    </row>
    <row r="648" spans="5:6">
      <c r="E648" s="5" t="s">
        <v>2153</v>
      </c>
      <c r="F648" s="1" t="s">
        <v>306</v>
      </c>
    </row>
    <row r="649" spans="5:6">
      <c r="E649" s="5" t="s">
        <v>2154</v>
      </c>
      <c r="F649" s="1" t="s">
        <v>311</v>
      </c>
    </row>
    <row r="650" spans="5:6">
      <c r="E650" s="5" t="s">
        <v>2155</v>
      </c>
      <c r="F650" s="1" t="s">
        <v>356</v>
      </c>
    </row>
    <row r="651" spans="5:6">
      <c r="E651" s="5" t="s">
        <v>2156</v>
      </c>
      <c r="F651" s="1" t="s">
        <v>361</v>
      </c>
    </row>
    <row r="652" spans="5:6">
      <c r="E652" s="5" t="s">
        <v>2157</v>
      </c>
      <c r="F652" s="1" t="s">
        <v>366</v>
      </c>
    </row>
    <row r="653" spans="5:6">
      <c r="E653" s="5" t="s">
        <v>2158</v>
      </c>
      <c r="F653" s="1" t="s">
        <v>371</v>
      </c>
    </row>
    <row r="654" spans="5:6">
      <c r="E654" s="5" t="s">
        <v>2159</v>
      </c>
      <c r="F654" s="1" t="s">
        <v>371</v>
      </c>
    </row>
    <row r="655" spans="5:6">
      <c r="E655" s="5" t="s">
        <v>2160</v>
      </c>
      <c r="F655" s="1" t="s">
        <v>379</v>
      </c>
    </row>
    <row r="656" spans="5:6">
      <c r="E656" s="5" t="s">
        <v>2161</v>
      </c>
      <c r="F656" s="1" t="s">
        <v>356</v>
      </c>
    </row>
    <row r="657" spans="5:6">
      <c r="E657" s="5" t="s">
        <v>2162</v>
      </c>
      <c r="F657" s="1" t="s">
        <v>388</v>
      </c>
    </row>
    <row r="658" spans="5:6">
      <c r="E658" s="5" t="s">
        <v>2163</v>
      </c>
      <c r="F658" s="1" t="s">
        <v>393</v>
      </c>
    </row>
    <row r="659" spans="5:6">
      <c r="E659" s="5" t="s">
        <v>2164</v>
      </c>
      <c r="F659" s="1" t="s">
        <v>398</v>
      </c>
    </row>
    <row r="660" spans="5:6">
      <c r="E660" s="5" t="s">
        <v>2165</v>
      </c>
      <c r="F660" s="1" t="s">
        <v>151</v>
      </c>
    </row>
    <row r="661" spans="5:6">
      <c r="E661" s="5" t="s">
        <v>2166</v>
      </c>
      <c r="F661" s="1" t="s">
        <v>118</v>
      </c>
    </row>
    <row r="662" spans="5:6">
      <c r="E662" s="5" t="s">
        <v>2167</v>
      </c>
      <c r="F662" s="1" t="s">
        <v>126</v>
      </c>
    </row>
    <row r="663" spans="5:6">
      <c r="E663" s="5" t="s">
        <v>2168</v>
      </c>
      <c r="F663" s="1" t="s">
        <v>133</v>
      </c>
    </row>
    <row r="664" spans="5:6">
      <c r="E664" s="5" t="s">
        <v>2169</v>
      </c>
      <c r="F664" s="1" t="s">
        <v>133</v>
      </c>
    </row>
    <row r="665" spans="5:6">
      <c r="E665" s="5" t="s">
        <v>2170</v>
      </c>
      <c r="F665" s="1" t="s">
        <v>145</v>
      </c>
    </row>
    <row r="666" spans="5:6">
      <c r="E666" s="5" t="s">
        <v>2171</v>
      </c>
      <c r="F666" s="1" t="s">
        <v>151</v>
      </c>
    </row>
    <row r="667" spans="5:6">
      <c r="E667" s="5" t="s">
        <v>2172</v>
      </c>
      <c r="F667" s="1" t="s">
        <v>157</v>
      </c>
    </row>
    <row r="668" spans="5:6">
      <c r="E668" s="5" t="s">
        <v>2173</v>
      </c>
      <c r="F668" s="1" t="s">
        <v>163</v>
      </c>
    </row>
    <row r="669" spans="5:6">
      <c r="E669" s="5" t="s">
        <v>2174</v>
      </c>
      <c r="F669" s="1" t="s">
        <v>168</v>
      </c>
    </row>
    <row r="670" spans="5:6">
      <c r="E670" s="5" t="s">
        <v>2175</v>
      </c>
      <c r="F670" s="1" t="s">
        <v>441</v>
      </c>
    </row>
    <row r="671" spans="5:6">
      <c r="E671" s="5" t="s">
        <v>2176</v>
      </c>
      <c r="F671" s="1" t="s">
        <v>446</v>
      </c>
    </row>
    <row r="672" spans="5:6">
      <c r="E672" s="5" t="s">
        <v>2177</v>
      </c>
      <c r="F672" s="1" t="s">
        <v>451</v>
      </c>
    </row>
    <row r="673" spans="5:6">
      <c r="E673" s="5" t="s">
        <v>2178</v>
      </c>
      <c r="F673" s="1" t="s">
        <v>456</v>
      </c>
    </row>
    <row r="674" spans="5:6">
      <c r="E674" s="5" t="s">
        <v>2179</v>
      </c>
      <c r="F674" s="1" t="s">
        <v>456</v>
      </c>
    </row>
    <row r="675" spans="5:6">
      <c r="E675" s="5" t="s">
        <v>2180</v>
      </c>
      <c r="F675" s="1" t="s">
        <v>464</v>
      </c>
    </row>
    <row r="676" spans="5:6">
      <c r="E676" s="5" t="s">
        <v>2181</v>
      </c>
      <c r="F676" s="1" t="s">
        <v>441</v>
      </c>
    </row>
    <row r="677" spans="5:6">
      <c r="E677" s="5" t="s">
        <v>2182</v>
      </c>
      <c r="F677" s="1" t="s">
        <v>473</v>
      </c>
    </row>
    <row r="678" spans="5:6">
      <c r="E678" s="5" t="s">
        <v>2183</v>
      </c>
      <c r="F678" s="1" t="s">
        <v>478</v>
      </c>
    </row>
    <row r="679" spans="5:6">
      <c r="E679" s="5" t="s">
        <v>2184</v>
      </c>
      <c r="F679" s="1" t="s">
        <v>483</v>
      </c>
    </row>
    <row r="680" spans="5:6">
      <c r="E680" s="5" t="s">
        <v>2185</v>
      </c>
      <c r="F680" s="1" t="s">
        <v>487</v>
      </c>
    </row>
    <row r="681" spans="5:6">
      <c r="E681" s="5" t="s">
        <v>2186</v>
      </c>
      <c r="F681" s="1" t="s">
        <v>492</v>
      </c>
    </row>
    <row r="682" spans="5:6">
      <c r="E682" s="5" t="s">
        <v>2187</v>
      </c>
      <c r="F682" s="1" t="s">
        <v>497</v>
      </c>
    </row>
    <row r="683" spans="5:6">
      <c r="E683" s="5" t="s">
        <v>2188</v>
      </c>
      <c r="F683" s="1" t="s">
        <v>502</v>
      </c>
    </row>
    <row r="684" spans="5:6">
      <c r="E684" s="5" t="s">
        <v>2189</v>
      </c>
      <c r="F684" s="1" t="s">
        <v>502</v>
      </c>
    </row>
    <row r="685" spans="5:6">
      <c r="E685" s="5" t="s">
        <v>2190</v>
      </c>
      <c r="F685" s="1" t="s">
        <v>511</v>
      </c>
    </row>
    <row r="686" spans="5:6">
      <c r="E686" s="5" t="s">
        <v>2191</v>
      </c>
      <c r="F686" s="1" t="s">
        <v>487</v>
      </c>
    </row>
    <row r="687" spans="5:6">
      <c r="E687" s="5" t="s">
        <v>2192</v>
      </c>
      <c r="F687" s="1" t="s">
        <v>520</v>
      </c>
    </row>
    <row r="688" spans="5:6">
      <c r="E688" s="5" t="s">
        <v>2193</v>
      </c>
      <c r="F688" s="1" t="s">
        <v>525</v>
      </c>
    </row>
    <row r="689" spans="5:6">
      <c r="E689" s="5" t="s">
        <v>2194</v>
      </c>
      <c r="F689" s="1" t="s">
        <v>530</v>
      </c>
    </row>
    <row r="690" spans="5:6">
      <c r="E690" s="5" t="s">
        <v>2195</v>
      </c>
      <c r="F690" s="1" t="s">
        <v>535</v>
      </c>
    </row>
    <row r="691" spans="5:6">
      <c r="E691" s="5" t="s">
        <v>2196</v>
      </c>
      <c r="F691" s="1" t="s">
        <v>540</v>
      </c>
    </row>
    <row r="692" spans="5:6">
      <c r="E692" s="5" t="s">
        <v>2197</v>
      </c>
      <c r="F692" s="1" t="s">
        <v>544</v>
      </c>
    </row>
    <row r="693" spans="5:6">
      <c r="E693" s="5" t="s">
        <v>2198</v>
      </c>
      <c r="F693" s="1" t="s">
        <v>548</v>
      </c>
    </row>
    <row r="694" spans="5:6">
      <c r="E694" s="5" t="s">
        <v>2199</v>
      </c>
      <c r="F694" s="1" t="s">
        <v>548</v>
      </c>
    </row>
    <row r="695" spans="5:6">
      <c r="E695" s="5" t="s">
        <v>2200</v>
      </c>
      <c r="F695" s="1" t="s">
        <v>557</v>
      </c>
    </row>
    <row r="696" spans="5:6">
      <c r="E696" s="5" t="s">
        <v>2201</v>
      </c>
      <c r="F696" s="1" t="s">
        <v>535</v>
      </c>
    </row>
    <row r="697" spans="5:6">
      <c r="E697" s="5" t="s">
        <v>2202</v>
      </c>
      <c r="F697" s="1" t="s">
        <v>566</v>
      </c>
    </row>
    <row r="698" spans="5:6">
      <c r="E698" s="5" t="s">
        <v>2203</v>
      </c>
      <c r="F698" s="1" t="s">
        <v>571</v>
      </c>
    </row>
    <row r="699" spans="5:6">
      <c r="E699" s="5" t="s">
        <v>2204</v>
      </c>
      <c r="F699" s="1" t="s">
        <v>576</v>
      </c>
    </row>
    <row r="700" spans="5:6">
      <c r="E700" s="5" t="s">
        <v>2205</v>
      </c>
      <c r="F700" s="1" t="s">
        <v>2206</v>
      </c>
    </row>
    <row r="701" spans="5:6">
      <c r="E701" s="5" t="s">
        <v>2207</v>
      </c>
      <c r="F701" s="1" t="s">
        <v>2208</v>
      </c>
    </row>
    <row r="702" spans="5:6">
      <c r="E702" s="5" t="s">
        <v>2209</v>
      </c>
      <c r="F702" s="1" t="s">
        <v>2210</v>
      </c>
    </row>
    <row r="703" spans="5:6">
      <c r="E703" s="5" t="s">
        <v>2211</v>
      </c>
      <c r="F703" s="1" t="s">
        <v>2212</v>
      </c>
    </row>
    <row r="704" spans="5:6">
      <c r="E704" s="5" t="s">
        <v>2213</v>
      </c>
      <c r="F704" s="1" t="s">
        <v>2212</v>
      </c>
    </row>
    <row r="705" spans="5:6">
      <c r="E705" s="5" t="s">
        <v>2214</v>
      </c>
      <c r="F705" s="1" t="s">
        <v>2215</v>
      </c>
    </row>
    <row r="706" spans="5:6">
      <c r="E706" s="5" t="s">
        <v>2216</v>
      </c>
      <c r="F706" s="1" t="s">
        <v>2206</v>
      </c>
    </row>
    <row r="707" spans="5:6">
      <c r="E707" s="5" t="s">
        <v>2217</v>
      </c>
      <c r="F707" s="1" t="s">
        <v>2218</v>
      </c>
    </row>
    <row r="708" spans="5:6">
      <c r="E708" s="5" t="s">
        <v>2219</v>
      </c>
      <c r="F708" s="1" t="s">
        <v>2220</v>
      </c>
    </row>
    <row r="709" spans="5:6">
      <c r="E709" s="5" t="s">
        <v>2221</v>
      </c>
      <c r="F709" s="1" t="s">
        <v>2222</v>
      </c>
    </row>
    <row r="710" spans="5:6">
      <c r="E710" s="5" t="s">
        <v>2223</v>
      </c>
      <c r="F710" s="1" t="s">
        <v>2224</v>
      </c>
    </row>
    <row r="711" spans="5:6">
      <c r="E711" s="5" t="s">
        <v>2225</v>
      </c>
      <c r="F711" s="1" t="s">
        <v>2226</v>
      </c>
    </row>
    <row r="712" spans="5:6">
      <c r="E712" s="5" t="s">
        <v>2227</v>
      </c>
      <c r="F712" s="1" t="s">
        <v>2228</v>
      </c>
    </row>
    <row r="713" spans="5:6">
      <c r="E713" s="5" t="s">
        <v>2229</v>
      </c>
      <c r="F713" s="1" t="s">
        <v>2230</v>
      </c>
    </row>
    <row r="714" spans="5:6">
      <c r="E714" s="5" t="s">
        <v>2231</v>
      </c>
      <c r="F714" s="1" t="s">
        <v>2230</v>
      </c>
    </row>
    <row r="715" spans="5:6">
      <c r="E715" s="5" t="s">
        <v>2232</v>
      </c>
      <c r="F715" s="1" t="s">
        <v>2233</v>
      </c>
    </row>
    <row r="716" spans="5:6">
      <c r="E716" s="5" t="s">
        <v>2234</v>
      </c>
      <c r="F716" s="1" t="s">
        <v>2224</v>
      </c>
    </row>
    <row r="717" spans="5:6">
      <c r="E717" s="5" t="s">
        <v>2235</v>
      </c>
      <c r="F717" s="1" t="s">
        <v>2236</v>
      </c>
    </row>
    <row r="718" spans="5:6">
      <c r="E718" s="5" t="s">
        <v>2237</v>
      </c>
      <c r="F718" s="1" t="s">
        <v>2238</v>
      </c>
    </row>
    <row r="719" spans="5:6">
      <c r="E719" s="5" t="s">
        <v>2239</v>
      </c>
      <c r="F719" s="1" t="s">
        <v>2240</v>
      </c>
    </row>
    <row r="720" spans="5:6">
      <c r="E720" s="5" t="s">
        <v>2241</v>
      </c>
      <c r="F720" s="1" t="s">
        <v>2242</v>
      </c>
    </row>
    <row r="721" spans="5:6">
      <c r="E721" s="5" t="s">
        <v>2243</v>
      </c>
      <c r="F721" s="1" t="s">
        <v>2244</v>
      </c>
    </row>
    <row r="722" spans="5:6">
      <c r="E722" s="5" t="s">
        <v>2245</v>
      </c>
      <c r="F722" s="1" t="s">
        <v>2246</v>
      </c>
    </row>
    <row r="723" spans="5:6">
      <c r="E723" s="5" t="s">
        <v>2247</v>
      </c>
      <c r="F723" s="1" t="s">
        <v>2248</v>
      </c>
    </row>
    <row r="724" spans="5:6">
      <c r="E724" s="5" t="s">
        <v>2249</v>
      </c>
      <c r="F724" s="1" t="s">
        <v>2248</v>
      </c>
    </row>
    <row r="725" spans="5:6">
      <c r="E725" s="5" t="s">
        <v>2250</v>
      </c>
      <c r="F725" s="1" t="s">
        <v>2251</v>
      </c>
    </row>
    <row r="726" spans="5:6">
      <c r="E726" s="5" t="s">
        <v>2252</v>
      </c>
      <c r="F726" s="1" t="s">
        <v>2242</v>
      </c>
    </row>
    <row r="727" spans="5:6">
      <c r="E727" s="5" t="s">
        <v>2253</v>
      </c>
      <c r="F727" s="1" t="s">
        <v>2254</v>
      </c>
    </row>
    <row r="728" spans="5:6">
      <c r="E728" s="5" t="s">
        <v>2255</v>
      </c>
      <c r="F728" s="1" t="s">
        <v>2256</v>
      </c>
    </row>
    <row r="729" spans="5:6">
      <c r="E729" s="5" t="s">
        <v>2257</v>
      </c>
      <c r="F729" s="1" t="s">
        <v>2258</v>
      </c>
    </row>
    <row r="730" spans="5:6">
      <c r="E730" s="5" t="s">
        <v>2259</v>
      </c>
      <c r="F730" s="1" t="s">
        <v>2260</v>
      </c>
    </row>
    <row r="731" spans="5:6">
      <c r="E731" s="5" t="s">
        <v>2261</v>
      </c>
      <c r="F731" s="1" t="s">
        <v>2262</v>
      </c>
    </row>
    <row r="732" spans="5:6">
      <c r="E732" s="5" t="s">
        <v>2263</v>
      </c>
      <c r="F732" s="1" t="s">
        <v>2264</v>
      </c>
    </row>
    <row r="733" spans="5:6">
      <c r="E733" s="5" t="s">
        <v>2265</v>
      </c>
      <c r="F733" s="1" t="s">
        <v>2266</v>
      </c>
    </row>
    <row r="734" spans="5:6">
      <c r="E734" s="5" t="s">
        <v>2267</v>
      </c>
      <c r="F734" s="1" t="s">
        <v>2266</v>
      </c>
    </row>
    <row r="735" spans="5:6">
      <c r="E735" s="5" t="s">
        <v>2268</v>
      </c>
      <c r="F735" s="1" t="s">
        <v>2269</v>
      </c>
    </row>
    <row r="736" spans="5:6">
      <c r="E736" s="5" t="s">
        <v>2270</v>
      </c>
      <c r="F736" s="1" t="s">
        <v>2260</v>
      </c>
    </row>
    <row r="737" spans="5:6">
      <c r="E737" s="5" t="s">
        <v>2271</v>
      </c>
      <c r="F737" s="1" t="s">
        <v>2272</v>
      </c>
    </row>
    <row r="738" spans="5:6">
      <c r="E738" s="5" t="s">
        <v>2273</v>
      </c>
      <c r="F738" s="1" t="s">
        <v>2274</v>
      </c>
    </row>
    <row r="739" spans="5:6">
      <c r="E739" s="5" t="s">
        <v>2275</v>
      </c>
      <c r="F739" s="1" t="s">
        <v>2276</v>
      </c>
    </row>
    <row r="740" spans="5:6">
      <c r="E740" s="5" t="s">
        <v>2277</v>
      </c>
      <c r="F740" s="1" t="s">
        <v>2260</v>
      </c>
    </row>
    <row r="741" spans="5:6">
      <c r="E741" s="5" t="s">
        <v>2278</v>
      </c>
      <c r="F741" s="1" t="s">
        <v>2262</v>
      </c>
    </row>
    <row r="742" spans="5:6">
      <c r="E742" s="5" t="s">
        <v>2279</v>
      </c>
      <c r="F742" s="1" t="s">
        <v>2264</v>
      </c>
    </row>
    <row r="743" spans="5:6">
      <c r="E743" s="5" t="s">
        <v>2280</v>
      </c>
      <c r="F743" s="1" t="s">
        <v>2266</v>
      </c>
    </row>
    <row r="744" spans="5:6">
      <c r="E744" s="5" t="s">
        <v>2281</v>
      </c>
      <c r="F744" s="1" t="s">
        <v>2266</v>
      </c>
    </row>
    <row r="745" spans="5:6">
      <c r="E745" s="5" t="s">
        <v>2282</v>
      </c>
      <c r="F745" s="1" t="s">
        <v>2269</v>
      </c>
    </row>
    <row r="746" spans="5:6">
      <c r="E746" s="5" t="s">
        <v>2283</v>
      </c>
      <c r="F746" s="1" t="s">
        <v>2260</v>
      </c>
    </row>
    <row r="747" spans="5:6">
      <c r="E747" s="5" t="s">
        <v>2284</v>
      </c>
      <c r="F747" s="1" t="s">
        <v>2272</v>
      </c>
    </row>
    <row r="748" spans="5:6">
      <c r="E748" s="5" t="s">
        <v>2285</v>
      </c>
      <c r="F748" s="1" t="s">
        <v>2274</v>
      </c>
    </row>
    <row r="749" spans="5:6">
      <c r="E749" s="5" t="s">
        <v>2286</v>
      </c>
      <c r="F749" s="1" t="s">
        <v>2276</v>
      </c>
    </row>
    <row r="750" spans="5:6">
      <c r="E750" s="5" t="s">
        <v>2287</v>
      </c>
      <c r="F750" s="1" t="s">
        <v>2288</v>
      </c>
    </row>
    <row r="751" spans="5:6">
      <c r="E751" s="5" t="s">
        <v>2289</v>
      </c>
      <c r="F751" s="1" t="s">
        <v>2290</v>
      </c>
    </row>
    <row r="752" spans="5:6">
      <c r="E752" s="5" t="s">
        <v>2291</v>
      </c>
      <c r="F752" s="1" t="s">
        <v>2292</v>
      </c>
    </row>
    <row r="753" spans="5:6">
      <c r="E753" s="5" t="s">
        <v>2293</v>
      </c>
      <c r="F753" s="1" t="s">
        <v>2294</v>
      </c>
    </row>
    <row r="754" spans="5:6">
      <c r="E754" s="5" t="s">
        <v>2295</v>
      </c>
      <c r="F754" s="1" t="s">
        <v>2294</v>
      </c>
    </row>
    <row r="755" spans="5:6">
      <c r="E755" s="5" t="s">
        <v>2296</v>
      </c>
      <c r="F755" s="1" t="s">
        <v>2297</v>
      </c>
    </row>
    <row r="756" spans="5:6">
      <c r="E756" s="5" t="s">
        <v>2298</v>
      </c>
      <c r="F756" s="1" t="s">
        <v>2288</v>
      </c>
    </row>
    <row r="757" spans="5:6">
      <c r="E757" s="5" t="s">
        <v>2299</v>
      </c>
      <c r="F757" s="1" t="s">
        <v>2300</v>
      </c>
    </row>
    <row r="758" spans="5:6">
      <c r="E758" s="5" t="s">
        <v>2301</v>
      </c>
      <c r="F758" s="1" t="s">
        <v>2302</v>
      </c>
    </row>
    <row r="759" spans="5:6">
      <c r="E759" s="5" t="s">
        <v>2303</v>
      </c>
      <c r="F759" s="1" t="s">
        <v>2304</v>
      </c>
    </row>
    <row r="760" spans="5:6">
      <c r="E760" s="5" t="s">
        <v>2305</v>
      </c>
      <c r="F760" s="1" t="s">
        <v>2206</v>
      </c>
    </row>
    <row r="761" spans="5:6">
      <c r="E761" s="5" t="s">
        <v>2306</v>
      </c>
      <c r="F761" s="1" t="s">
        <v>2208</v>
      </c>
    </row>
    <row r="762" spans="5:6">
      <c r="E762" s="5" t="s">
        <v>2307</v>
      </c>
      <c r="F762" s="1" t="s">
        <v>2210</v>
      </c>
    </row>
    <row r="763" spans="5:6">
      <c r="E763" s="5" t="s">
        <v>2308</v>
      </c>
      <c r="F763" s="1" t="s">
        <v>2212</v>
      </c>
    </row>
    <row r="764" spans="5:6">
      <c r="E764" s="5" t="s">
        <v>2309</v>
      </c>
      <c r="F764" s="1" t="s">
        <v>2212</v>
      </c>
    </row>
    <row r="765" spans="5:6">
      <c r="E765" s="5" t="s">
        <v>2310</v>
      </c>
      <c r="F765" s="1" t="s">
        <v>2215</v>
      </c>
    </row>
    <row r="766" spans="5:6">
      <c r="E766" s="5" t="s">
        <v>2311</v>
      </c>
      <c r="F766" s="1" t="s">
        <v>2206</v>
      </c>
    </row>
    <row r="767" spans="5:6">
      <c r="E767" s="5" t="s">
        <v>2312</v>
      </c>
      <c r="F767" s="1" t="s">
        <v>2218</v>
      </c>
    </row>
    <row r="768" spans="5:6">
      <c r="E768" s="5" t="s">
        <v>2313</v>
      </c>
      <c r="F768" s="1" t="s">
        <v>2220</v>
      </c>
    </row>
    <row r="769" spans="5:6">
      <c r="E769" s="5" t="s">
        <v>2314</v>
      </c>
      <c r="F769" s="1" t="s">
        <v>2222</v>
      </c>
    </row>
    <row r="770" spans="5:6">
      <c r="E770" s="5" t="s">
        <v>2315</v>
      </c>
      <c r="F770" s="1" t="s">
        <v>2316</v>
      </c>
    </row>
    <row r="771" spans="5:6">
      <c r="E771" s="5" t="s">
        <v>2317</v>
      </c>
      <c r="F771" s="1" t="s">
        <v>2318</v>
      </c>
    </row>
    <row r="772" spans="5:6">
      <c r="E772" s="5" t="s">
        <v>2319</v>
      </c>
      <c r="F772" s="1" t="s">
        <v>2320</v>
      </c>
    </row>
    <row r="773" spans="5:6">
      <c r="E773" s="5" t="s">
        <v>2321</v>
      </c>
      <c r="F773" s="1" t="s">
        <v>2322</v>
      </c>
    </row>
    <row r="774" spans="5:6">
      <c r="E774" s="5" t="s">
        <v>2323</v>
      </c>
      <c r="F774" s="1" t="s">
        <v>2322</v>
      </c>
    </row>
    <row r="775" spans="5:6">
      <c r="E775" s="5" t="s">
        <v>2324</v>
      </c>
      <c r="F775" s="1" t="s">
        <v>2325</v>
      </c>
    </row>
    <row r="776" spans="5:6">
      <c r="E776" s="5" t="s">
        <v>2326</v>
      </c>
      <c r="F776" s="1" t="s">
        <v>2316</v>
      </c>
    </row>
    <row r="777" spans="5:6">
      <c r="E777" s="5" t="s">
        <v>2327</v>
      </c>
      <c r="F777" s="1" t="s">
        <v>2328</v>
      </c>
    </row>
    <row r="778" spans="5:6">
      <c r="E778" s="5" t="s">
        <v>2329</v>
      </c>
      <c r="F778" s="1" t="s">
        <v>2330</v>
      </c>
    </row>
    <row r="779" spans="5:6">
      <c r="E779" s="5" t="s">
        <v>2331</v>
      </c>
      <c r="F779" s="1" t="s">
        <v>2332</v>
      </c>
    </row>
    <row r="780" spans="5:6">
      <c r="E780" s="5" t="s">
        <v>2333</v>
      </c>
      <c r="F780" s="1" t="s">
        <v>2334</v>
      </c>
    </row>
    <row r="781" spans="5:6">
      <c r="E781" s="5" t="s">
        <v>2335</v>
      </c>
      <c r="F781" s="1" t="s">
        <v>2336</v>
      </c>
    </row>
    <row r="782" spans="5:6">
      <c r="E782" s="5" t="s">
        <v>2337</v>
      </c>
      <c r="F782" s="1" t="s">
        <v>2338</v>
      </c>
    </row>
    <row r="783" spans="5:6">
      <c r="E783" s="5" t="s">
        <v>2339</v>
      </c>
      <c r="F783" s="1" t="s">
        <v>2340</v>
      </c>
    </row>
    <row r="784" spans="5:6">
      <c r="E784" s="5" t="s">
        <v>2341</v>
      </c>
      <c r="F784" s="1" t="s">
        <v>2340</v>
      </c>
    </row>
    <row r="785" spans="5:6">
      <c r="E785" s="5" t="s">
        <v>2342</v>
      </c>
      <c r="F785" s="1" t="s">
        <v>2343</v>
      </c>
    </row>
    <row r="786" spans="5:6">
      <c r="E786" s="5" t="s">
        <v>2344</v>
      </c>
      <c r="F786" s="1" t="s">
        <v>2334</v>
      </c>
    </row>
    <row r="787" spans="5:6">
      <c r="E787" s="5" t="s">
        <v>2345</v>
      </c>
      <c r="F787" s="1" t="s">
        <v>2346</v>
      </c>
    </row>
    <row r="788" spans="5:6">
      <c r="E788" s="5" t="s">
        <v>2347</v>
      </c>
      <c r="F788" s="1" t="s">
        <v>2348</v>
      </c>
    </row>
    <row r="789" spans="5:6">
      <c r="E789" s="5" t="s">
        <v>2349</v>
      </c>
      <c r="F789" s="1" t="s">
        <v>2350</v>
      </c>
    </row>
    <row r="790" spans="5:6">
      <c r="E790" s="5" t="s">
        <v>2351</v>
      </c>
      <c r="F790" s="1" t="s">
        <v>2352</v>
      </c>
    </row>
    <row r="791" spans="5:6">
      <c r="E791" s="5" t="s">
        <v>2353</v>
      </c>
      <c r="F791" s="1" t="s">
        <v>2354</v>
      </c>
    </row>
    <row r="792" spans="5:6">
      <c r="E792" s="5" t="s">
        <v>2355</v>
      </c>
      <c r="F792" s="1" t="s">
        <v>2356</v>
      </c>
    </row>
    <row r="793" spans="5:6">
      <c r="E793" s="5" t="s">
        <v>2357</v>
      </c>
      <c r="F793" s="1" t="s">
        <v>2358</v>
      </c>
    </row>
    <row r="794" spans="5:6">
      <c r="E794" s="5" t="s">
        <v>2359</v>
      </c>
      <c r="F794" s="1" t="s">
        <v>2358</v>
      </c>
    </row>
    <row r="795" spans="5:6">
      <c r="E795" s="5" t="s">
        <v>2360</v>
      </c>
      <c r="F795" s="1" t="s">
        <v>2361</v>
      </c>
    </row>
    <row r="796" spans="5:6">
      <c r="E796" s="5" t="s">
        <v>2362</v>
      </c>
      <c r="F796" s="1" t="s">
        <v>2352</v>
      </c>
    </row>
    <row r="797" spans="5:6">
      <c r="E797" s="5" t="s">
        <v>2363</v>
      </c>
      <c r="F797" s="1" t="s">
        <v>2364</v>
      </c>
    </row>
    <row r="798" spans="5:6">
      <c r="E798" s="5" t="s">
        <v>2365</v>
      </c>
      <c r="F798" s="1" t="s">
        <v>2366</v>
      </c>
    </row>
    <row r="799" spans="5:6">
      <c r="E799" s="5" t="s">
        <v>2367</v>
      </c>
      <c r="F799" s="1" t="s">
        <v>2368</v>
      </c>
    </row>
    <row r="800" spans="5:6">
      <c r="E800" s="5" t="s">
        <v>2369</v>
      </c>
      <c r="F800" s="1" t="s">
        <v>2370</v>
      </c>
    </row>
    <row r="801" spans="5:6">
      <c r="E801" s="5" t="s">
        <v>2371</v>
      </c>
      <c r="F801" s="1" t="s">
        <v>2372</v>
      </c>
    </row>
    <row r="802" spans="5:6">
      <c r="E802" s="5" t="s">
        <v>2373</v>
      </c>
      <c r="F802" s="1" t="s">
        <v>2374</v>
      </c>
    </row>
    <row r="803" spans="5:6">
      <c r="E803" s="5" t="s">
        <v>2375</v>
      </c>
      <c r="F803" s="1" t="s">
        <v>2376</v>
      </c>
    </row>
    <row r="804" spans="5:6">
      <c r="E804" s="5" t="s">
        <v>2377</v>
      </c>
      <c r="F804" s="1" t="s">
        <v>2376</v>
      </c>
    </row>
    <row r="805" spans="5:6">
      <c r="E805" s="5" t="s">
        <v>2378</v>
      </c>
      <c r="F805" s="1" t="s">
        <v>2379</v>
      </c>
    </row>
    <row r="806" spans="5:6">
      <c r="E806" s="5" t="s">
        <v>2380</v>
      </c>
      <c r="F806" s="1" t="s">
        <v>2370</v>
      </c>
    </row>
    <row r="807" spans="5:6">
      <c r="E807" s="5" t="s">
        <v>2381</v>
      </c>
      <c r="F807" s="1" t="s">
        <v>2382</v>
      </c>
    </row>
    <row r="808" spans="5:6">
      <c r="E808" s="5" t="s">
        <v>2383</v>
      </c>
      <c r="F808" s="1" t="s">
        <v>2384</v>
      </c>
    </row>
    <row r="809" spans="5:6">
      <c r="E809" s="5" t="s">
        <v>2385</v>
      </c>
      <c r="F809" s="1" t="s">
        <v>2386</v>
      </c>
    </row>
    <row r="810" spans="5:6">
      <c r="E810" s="5" t="s">
        <v>2387</v>
      </c>
      <c r="F810" s="1" t="s">
        <v>2388</v>
      </c>
    </row>
    <row r="811" spans="5:6">
      <c r="E811" s="5" t="s">
        <v>2389</v>
      </c>
      <c r="F811" s="1" t="s">
        <v>2390</v>
      </c>
    </row>
    <row r="812" spans="5:6">
      <c r="E812" s="5" t="s">
        <v>2391</v>
      </c>
      <c r="F812" s="1" t="s">
        <v>2392</v>
      </c>
    </row>
    <row r="813" spans="5:6">
      <c r="E813" s="5" t="s">
        <v>2393</v>
      </c>
      <c r="F813" s="1" t="s">
        <v>2394</v>
      </c>
    </row>
    <row r="814" spans="5:6">
      <c r="E814" s="5" t="s">
        <v>2395</v>
      </c>
      <c r="F814" s="1" t="s">
        <v>2394</v>
      </c>
    </row>
    <row r="815" spans="5:6">
      <c r="E815" s="5" t="s">
        <v>2396</v>
      </c>
      <c r="F815" s="1" t="s">
        <v>2397</v>
      </c>
    </row>
    <row r="816" spans="5:6">
      <c r="E816" s="5" t="s">
        <v>2398</v>
      </c>
      <c r="F816" s="1" t="s">
        <v>2388</v>
      </c>
    </row>
    <row r="817" spans="5:6">
      <c r="E817" s="5" t="s">
        <v>2399</v>
      </c>
      <c r="F817" s="1" t="s">
        <v>2400</v>
      </c>
    </row>
    <row r="818" spans="5:6">
      <c r="E818" s="5" t="s">
        <v>2401</v>
      </c>
      <c r="F818" s="1" t="s">
        <v>2402</v>
      </c>
    </row>
    <row r="819" spans="5:6">
      <c r="E819" s="5" t="s">
        <v>2403</v>
      </c>
      <c r="F819" s="1" t="s">
        <v>2404</v>
      </c>
    </row>
    <row r="820" spans="5:6">
      <c r="E820" s="5" t="s">
        <v>2405</v>
      </c>
      <c r="F820" s="1" t="s">
        <v>2406</v>
      </c>
    </row>
    <row r="821" spans="5:6">
      <c r="E821" s="5" t="s">
        <v>2407</v>
      </c>
      <c r="F821" s="1" t="s">
        <v>2408</v>
      </c>
    </row>
    <row r="822" spans="5:6">
      <c r="E822" s="5" t="s">
        <v>2409</v>
      </c>
      <c r="F822" s="1" t="s">
        <v>2410</v>
      </c>
    </row>
    <row r="823" spans="5:6">
      <c r="E823" s="5" t="s">
        <v>2411</v>
      </c>
      <c r="F823" s="1" t="s">
        <v>2412</v>
      </c>
    </row>
    <row r="824" spans="5:6">
      <c r="E824" s="5" t="s">
        <v>2413</v>
      </c>
      <c r="F824" s="1" t="s">
        <v>2412</v>
      </c>
    </row>
    <row r="825" spans="5:6">
      <c r="E825" s="5" t="s">
        <v>2414</v>
      </c>
      <c r="F825" s="1" t="s">
        <v>2415</v>
      </c>
    </row>
    <row r="826" spans="5:6">
      <c r="E826" s="5" t="s">
        <v>2416</v>
      </c>
      <c r="F826" s="1" t="s">
        <v>2406</v>
      </c>
    </row>
    <row r="827" spans="5:6">
      <c r="E827" s="5" t="s">
        <v>2417</v>
      </c>
      <c r="F827" s="1" t="s">
        <v>2418</v>
      </c>
    </row>
    <row r="828" spans="5:6">
      <c r="E828" s="5" t="s">
        <v>2419</v>
      </c>
      <c r="F828" s="1" t="s">
        <v>2420</v>
      </c>
    </row>
    <row r="829" spans="5:6">
      <c r="E829" s="5" t="s">
        <v>2421</v>
      </c>
      <c r="F829" s="1" t="s">
        <v>2422</v>
      </c>
    </row>
    <row r="830" spans="5:6">
      <c r="E830" s="5" t="s">
        <v>2423</v>
      </c>
      <c r="F830" s="1" t="s">
        <v>2424</v>
      </c>
    </row>
    <row r="831" spans="5:6">
      <c r="E831" s="5" t="s">
        <v>2425</v>
      </c>
      <c r="F831" s="1" t="s">
        <v>2426</v>
      </c>
    </row>
    <row r="832" spans="5:6">
      <c r="E832" s="5" t="s">
        <v>2427</v>
      </c>
      <c r="F832" s="1" t="s">
        <v>2428</v>
      </c>
    </row>
    <row r="833" spans="5:6">
      <c r="E833" s="5" t="s">
        <v>2429</v>
      </c>
      <c r="F833" s="1" t="s">
        <v>2430</v>
      </c>
    </row>
    <row r="834" spans="5:6">
      <c r="E834" s="5" t="s">
        <v>2431</v>
      </c>
      <c r="F834" s="1" t="s">
        <v>2430</v>
      </c>
    </row>
    <row r="835" spans="5:6">
      <c r="E835" s="5" t="s">
        <v>2432</v>
      </c>
      <c r="F835" s="1" t="s">
        <v>2433</v>
      </c>
    </row>
    <row r="836" spans="5:6">
      <c r="E836" s="5" t="s">
        <v>2434</v>
      </c>
      <c r="F836" s="1" t="s">
        <v>2424</v>
      </c>
    </row>
    <row r="837" spans="5:6">
      <c r="E837" s="5" t="s">
        <v>2435</v>
      </c>
      <c r="F837" s="1" t="s">
        <v>2436</v>
      </c>
    </row>
    <row r="838" spans="5:6">
      <c r="E838" s="5" t="s">
        <v>2437</v>
      </c>
      <c r="F838" s="1" t="s">
        <v>2438</v>
      </c>
    </row>
    <row r="839" spans="5:6">
      <c r="E839" s="5" t="s">
        <v>2439</v>
      </c>
      <c r="F839" s="1" t="s">
        <v>2440</v>
      </c>
    </row>
    <row r="840" spans="5:6">
      <c r="E840" s="5" t="s">
        <v>2441</v>
      </c>
      <c r="F840" s="1" t="s">
        <v>2424</v>
      </c>
    </row>
    <row r="841" spans="5:6">
      <c r="E841" s="5" t="s">
        <v>2442</v>
      </c>
      <c r="F841" s="1" t="s">
        <v>2426</v>
      </c>
    </row>
    <row r="842" spans="5:6">
      <c r="E842" s="5" t="s">
        <v>2443</v>
      </c>
      <c r="F842" s="1" t="s">
        <v>2428</v>
      </c>
    </row>
    <row r="843" spans="5:6">
      <c r="E843" s="5" t="s">
        <v>2444</v>
      </c>
      <c r="F843" s="1" t="s">
        <v>2430</v>
      </c>
    </row>
    <row r="844" spans="5:6">
      <c r="E844" s="5" t="s">
        <v>2445</v>
      </c>
      <c r="F844" s="1" t="s">
        <v>2430</v>
      </c>
    </row>
    <row r="845" spans="5:6">
      <c r="E845" s="5" t="s">
        <v>2446</v>
      </c>
      <c r="F845" s="1" t="s">
        <v>2433</v>
      </c>
    </row>
    <row r="846" spans="5:6">
      <c r="E846" s="5" t="s">
        <v>2447</v>
      </c>
      <c r="F846" s="1" t="s">
        <v>2424</v>
      </c>
    </row>
    <row r="847" spans="5:6">
      <c r="E847" s="5" t="s">
        <v>2448</v>
      </c>
      <c r="F847" s="1" t="s">
        <v>2436</v>
      </c>
    </row>
    <row r="848" spans="5:6">
      <c r="E848" s="5" t="s">
        <v>2449</v>
      </c>
      <c r="F848" s="1" t="s">
        <v>2438</v>
      </c>
    </row>
    <row r="849" spans="5:6">
      <c r="E849" s="5" t="s">
        <v>2450</v>
      </c>
      <c r="F849" s="1" t="s">
        <v>2440</v>
      </c>
    </row>
    <row r="850" spans="5:6">
      <c r="E850" s="5" t="s">
        <v>2451</v>
      </c>
      <c r="F850" s="1" t="s">
        <v>2452</v>
      </c>
    </row>
    <row r="851" spans="5:6">
      <c r="E851" s="5" t="s">
        <v>2453</v>
      </c>
      <c r="F851" s="1" t="s">
        <v>2454</v>
      </c>
    </row>
    <row r="852" spans="5:6">
      <c r="E852" s="5" t="s">
        <v>2455</v>
      </c>
      <c r="F852" s="1" t="s">
        <v>2456</v>
      </c>
    </row>
    <row r="853" spans="5:6">
      <c r="E853" s="5" t="s">
        <v>2457</v>
      </c>
      <c r="F853" s="1" t="s">
        <v>2458</v>
      </c>
    </row>
    <row r="854" spans="5:6">
      <c r="E854" s="5" t="s">
        <v>2459</v>
      </c>
      <c r="F854" s="1" t="s">
        <v>2458</v>
      </c>
    </row>
    <row r="855" spans="5:6">
      <c r="E855" s="5" t="s">
        <v>2460</v>
      </c>
      <c r="F855" s="1" t="s">
        <v>2461</v>
      </c>
    </row>
    <row r="856" spans="5:6">
      <c r="E856" s="5" t="s">
        <v>2462</v>
      </c>
      <c r="F856" s="1" t="s">
        <v>2452</v>
      </c>
    </row>
    <row r="857" spans="5:6">
      <c r="E857" s="5" t="s">
        <v>2463</v>
      </c>
      <c r="F857" s="1" t="s">
        <v>2464</v>
      </c>
    </row>
    <row r="858" spans="5:6">
      <c r="E858" s="5" t="s">
        <v>2465</v>
      </c>
      <c r="F858" s="1" t="s">
        <v>2466</v>
      </c>
    </row>
    <row r="859" spans="5:6">
      <c r="E859" s="5" t="s">
        <v>2467</v>
      </c>
      <c r="F859" s="1" t="s">
        <v>2468</v>
      </c>
    </row>
    <row r="860" spans="5:6">
      <c r="E860" s="5" t="s">
        <v>2469</v>
      </c>
      <c r="F860" s="1" t="s">
        <v>2370</v>
      </c>
    </row>
    <row r="861" spans="5:6">
      <c r="E861" s="5" t="s">
        <v>2470</v>
      </c>
      <c r="F861" s="1" t="s">
        <v>2372</v>
      </c>
    </row>
    <row r="862" spans="5:6">
      <c r="E862" s="5" t="s">
        <v>2471</v>
      </c>
      <c r="F862" s="1" t="s">
        <v>2374</v>
      </c>
    </row>
    <row r="863" spans="5:6">
      <c r="E863" s="5" t="s">
        <v>2472</v>
      </c>
      <c r="F863" s="1" t="s">
        <v>2376</v>
      </c>
    </row>
    <row r="864" spans="5:6">
      <c r="E864" s="5" t="s">
        <v>2473</v>
      </c>
      <c r="F864" s="1" t="s">
        <v>2376</v>
      </c>
    </row>
    <row r="865" spans="5:6">
      <c r="E865" s="5" t="s">
        <v>2474</v>
      </c>
      <c r="F865" s="1" t="s">
        <v>2379</v>
      </c>
    </row>
    <row r="866" spans="5:6">
      <c r="E866" s="5" t="s">
        <v>2475</v>
      </c>
      <c r="F866" s="1" t="s">
        <v>2370</v>
      </c>
    </row>
    <row r="867" spans="5:6">
      <c r="E867" s="5" t="s">
        <v>2476</v>
      </c>
      <c r="F867" s="1" t="s">
        <v>2382</v>
      </c>
    </row>
    <row r="868" spans="5:6">
      <c r="E868" s="5" t="s">
        <v>2477</v>
      </c>
      <c r="F868" s="1" t="s">
        <v>2384</v>
      </c>
    </row>
    <row r="869" spans="5:6">
      <c r="E869" s="5" t="s">
        <v>2478</v>
      </c>
      <c r="F869" s="1" t="s">
        <v>2386</v>
      </c>
    </row>
    <row r="870" spans="5:6">
      <c r="E870" s="5" t="s">
        <v>2479</v>
      </c>
      <c r="F870" s="1" t="s">
        <v>2480</v>
      </c>
    </row>
    <row r="871" spans="5:6">
      <c r="E871" s="5" t="s">
        <v>2481</v>
      </c>
      <c r="F871" s="1" t="s">
        <v>2482</v>
      </c>
    </row>
    <row r="872" spans="5:6">
      <c r="E872" s="5" t="s">
        <v>2483</v>
      </c>
      <c r="F872" s="1" t="s">
        <v>2484</v>
      </c>
    </row>
    <row r="873" spans="5:6">
      <c r="E873" s="5" t="s">
        <v>2485</v>
      </c>
      <c r="F873" s="1" t="s">
        <v>2486</v>
      </c>
    </row>
    <row r="874" spans="5:6">
      <c r="E874" s="5" t="s">
        <v>2487</v>
      </c>
      <c r="F874" s="1" t="s">
        <v>2486</v>
      </c>
    </row>
    <row r="875" spans="5:6">
      <c r="E875" s="5" t="s">
        <v>2488</v>
      </c>
      <c r="F875" s="1" t="s">
        <v>2489</v>
      </c>
    </row>
    <row r="876" spans="5:6">
      <c r="E876" s="5" t="s">
        <v>2490</v>
      </c>
      <c r="F876" s="1" t="s">
        <v>2480</v>
      </c>
    </row>
    <row r="877" spans="5:6">
      <c r="E877" s="5" t="s">
        <v>2491</v>
      </c>
      <c r="F877" s="1" t="s">
        <v>2492</v>
      </c>
    </row>
    <row r="878" spans="5:6">
      <c r="E878" s="5" t="s">
        <v>2493</v>
      </c>
      <c r="F878" s="1" t="s">
        <v>2494</v>
      </c>
    </row>
    <row r="879" spans="5:6">
      <c r="E879" s="5" t="s">
        <v>2495</v>
      </c>
      <c r="F879" s="1" t="s">
        <v>2496</v>
      </c>
    </row>
    <row r="880" spans="5:6">
      <c r="E880" s="5" t="s">
        <v>2497</v>
      </c>
      <c r="F880" s="1" t="s">
        <v>2498</v>
      </c>
    </row>
    <row r="881" spans="5:6">
      <c r="E881" s="5" t="s">
        <v>2499</v>
      </c>
      <c r="F881" s="1" t="s">
        <v>2500</v>
      </c>
    </row>
    <row r="882" spans="5:6">
      <c r="E882" s="5" t="s">
        <v>2501</v>
      </c>
      <c r="F882" s="1" t="s">
        <v>2502</v>
      </c>
    </row>
    <row r="883" spans="5:6">
      <c r="E883" s="5" t="s">
        <v>2503</v>
      </c>
      <c r="F883" s="1" t="s">
        <v>2504</v>
      </c>
    </row>
    <row r="884" spans="5:6">
      <c r="E884" s="5" t="s">
        <v>2505</v>
      </c>
      <c r="F884" s="1" t="s">
        <v>2504</v>
      </c>
    </row>
    <row r="885" spans="5:6">
      <c r="E885" s="5" t="s">
        <v>2506</v>
      </c>
      <c r="F885" s="1" t="s">
        <v>2507</v>
      </c>
    </row>
    <row r="886" spans="5:6">
      <c r="E886" s="5" t="s">
        <v>2508</v>
      </c>
      <c r="F886" s="1" t="s">
        <v>2498</v>
      </c>
    </row>
    <row r="887" spans="5:6">
      <c r="E887" s="5" t="s">
        <v>2509</v>
      </c>
      <c r="F887" s="1" t="s">
        <v>2510</v>
      </c>
    </row>
    <row r="888" spans="5:6">
      <c r="E888" s="5" t="s">
        <v>2511</v>
      </c>
      <c r="F888" s="1" t="s">
        <v>2512</v>
      </c>
    </row>
    <row r="889" spans="5:6">
      <c r="E889" s="5" t="s">
        <v>2513</v>
      </c>
      <c r="F889" s="1" t="s">
        <v>2514</v>
      </c>
    </row>
    <row r="890" spans="5:6">
      <c r="E890" s="5" t="s">
        <v>2515</v>
      </c>
      <c r="F890" s="1" t="s">
        <v>2516</v>
      </c>
    </row>
    <row r="891" spans="5:6">
      <c r="E891" s="5" t="s">
        <v>2517</v>
      </c>
      <c r="F891" s="1" t="s">
        <v>2518</v>
      </c>
    </row>
    <row r="892" spans="5:6">
      <c r="E892" s="5" t="s">
        <v>2519</v>
      </c>
      <c r="F892" s="1" t="s">
        <v>2520</v>
      </c>
    </row>
    <row r="893" spans="5:6">
      <c r="E893" s="5" t="s">
        <v>2521</v>
      </c>
      <c r="F893" s="1" t="s">
        <v>2522</v>
      </c>
    </row>
    <row r="894" spans="5:6">
      <c r="E894" s="5" t="s">
        <v>2523</v>
      </c>
      <c r="F894" s="1" t="s">
        <v>2522</v>
      </c>
    </row>
    <row r="895" spans="5:6">
      <c r="E895" s="5" t="s">
        <v>2524</v>
      </c>
      <c r="F895" s="1" t="s">
        <v>2525</v>
      </c>
    </row>
    <row r="896" spans="5:6">
      <c r="E896" s="5" t="s">
        <v>2526</v>
      </c>
      <c r="F896" s="1" t="s">
        <v>2516</v>
      </c>
    </row>
    <row r="897" spans="5:6">
      <c r="E897" s="5" t="s">
        <v>2527</v>
      </c>
      <c r="F897" s="1" t="s">
        <v>2528</v>
      </c>
    </row>
    <row r="898" spans="5:6">
      <c r="E898" s="5" t="s">
        <v>2529</v>
      </c>
      <c r="F898" s="1" t="s">
        <v>2530</v>
      </c>
    </row>
    <row r="899" spans="5:6">
      <c r="E899" s="5" t="s">
        <v>2531</v>
      </c>
      <c r="F899" s="1" t="s">
        <v>2532</v>
      </c>
    </row>
    <row r="900" spans="5:6">
      <c r="E900" s="5" t="s">
        <v>2533</v>
      </c>
      <c r="F900" s="1" t="s">
        <v>2534</v>
      </c>
    </row>
    <row r="901" spans="5:6">
      <c r="E901" s="5" t="s">
        <v>2535</v>
      </c>
      <c r="F901" s="1" t="s">
        <v>2536</v>
      </c>
    </row>
    <row r="902" spans="5:6">
      <c r="E902" s="5" t="s">
        <v>2537</v>
      </c>
      <c r="F902" s="1" t="s">
        <v>2538</v>
      </c>
    </row>
    <row r="903" spans="5:6">
      <c r="E903" s="5" t="s">
        <v>2539</v>
      </c>
      <c r="F903" s="1" t="s">
        <v>2540</v>
      </c>
    </row>
    <row r="904" spans="5:6">
      <c r="E904" s="5" t="s">
        <v>2541</v>
      </c>
      <c r="F904" s="1" t="s">
        <v>2540</v>
      </c>
    </row>
    <row r="905" spans="5:6">
      <c r="E905" s="5" t="s">
        <v>2542</v>
      </c>
      <c r="F905" s="1" t="s">
        <v>2543</v>
      </c>
    </row>
    <row r="906" spans="5:6">
      <c r="E906" s="5" t="s">
        <v>2544</v>
      </c>
      <c r="F906" s="1" t="s">
        <v>2534</v>
      </c>
    </row>
    <row r="907" spans="5:6">
      <c r="E907" s="5" t="s">
        <v>2545</v>
      </c>
      <c r="F907" s="1" t="s">
        <v>2546</v>
      </c>
    </row>
    <row r="908" spans="5:6">
      <c r="E908" s="5" t="s">
        <v>2547</v>
      </c>
      <c r="F908" s="1" t="s">
        <v>2548</v>
      </c>
    </row>
    <row r="909" spans="5:6">
      <c r="E909" s="5" t="s">
        <v>2549</v>
      </c>
      <c r="F909" s="1" t="s">
        <v>2550</v>
      </c>
    </row>
    <row r="910" spans="5:6">
      <c r="E910" s="5" t="s">
        <v>2551</v>
      </c>
      <c r="F910" s="1" t="s">
        <v>2552</v>
      </c>
    </row>
    <row r="911" spans="5:6">
      <c r="E911" s="5" t="s">
        <v>2553</v>
      </c>
      <c r="F911" s="1" t="s">
        <v>2554</v>
      </c>
    </row>
    <row r="912" spans="5:6">
      <c r="E912" s="5" t="s">
        <v>2555</v>
      </c>
      <c r="F912" s="1" t="s">
        <v>2556</v>
      </c>
    </row>
    <row r="913" spans="5:6">
      <c r="E913" s="5" t="s">
        <v>2557</v>
      </c>
      <c r="F913" s="1" t="s">
        <v>2558</v>
      </c>
    </row>
    <row r="914" spans="5:6">
      <c r="E914" s="5" t="s">
        <v>2559</v>
      </c>
      <c r="F914" s="1" t="s">
        <v>2558</v>
      </c>
    </row>
    <row r="915" spans="5:6">
      <c r="E915" s="5" t="s">
        <v>2560</v>
      </c>
      <c r="F915" s="1" t="s">
        <v>2561</v>
      </c>
    </row>
    <row r="916" spans="5:6">
      <c r="E916" s="5" t="s">
        <v>2562</v>
      </c>
      <c r="F916" s="1" t="s">
        <v>2552</v>
      </c>
    </row>
    <row r="917" spans="5:6">
      <c r="E917" s="5" t="s">
        <v>2563</v>
      </c>
      <c r="F917" s="1" t="s">
        <v>2564</v>
      </c>
    </row>
    <row r="918" spans="5:6">
      <c r="E918" s="5" t="s">
        <v>2565</v>
      </c>
      <c r="F918" s="1" t="s">
        <v>2566</v>
      </c>
    </row>
    <row r="919" spans="5:6">
      <c r="E919" s="5" t="s">
        <v>2567</v>
      </c>
      <c r="F919" s="1" t="s">
        <v>2568</v>
      </c>
    </row>
    <row r="920" spans="5:6">
      <c r="E920" s="5" t="s">
        <v>2569</v>
      </c>
      <c r="F920" s="1" t="s">
        <v>2570</v>
      </c>
    </row>
    <row r="921" spans="5:6">
      <c r="E921" s="5" t="s">
        <v>2571</v>
      </c>
      <c r="F921" s="1" t="s">
        <v>2572</v>
      </c>
    </row>
    <row r="922" spans="5:6">
      <c r="E922" s="5" t="s">
        <v>2573</v>
      </c>
      <c r="F922" s="1" t="s">
        <v>2574</v>
      </c>
    </row>
    <row r="923" spans="5:6">
      <c r="E923" s="5" t="s">
        <v>2575</v>
      </c>
      <c r="F923" s="1" t="s">
        <v>2576</v>
      </c>
    </row>
    <row r="924" spans="5:6">
      <c r="E924" s="5" t="s">
        <v>2577</v>
      </c>
      <c r="F924" s="1" t="s">
        <v>2576</v>
      </c>
    </row>
    <row r="925" spans="5:6">
      <c r="E925" s="5" t="s">
        <v>2578</v>
      </c>
      <c r="F925" s="1" t="s">
        <v>2579</v>
      </c>
    </row>
    <row r="926" spans="5:6">
      <c r="E926" s="5" t="s">
        <v>2580</v>
      </c>
      <c r="F926" s="1" t="s">
        <v>2570</v>
      </c>
    </row>
    <row r="927" spans="5:6">
      <c r="E927" s="5" t="s">
        <v>2581</v>
      </c>
      <c r="F927" s="1" t="s">
        <v>2582</v>
      </c>
    </row>
    <row r="928" spans="5:6">
      <c r="E928" s="5" t="s">
        <v>2583</v>
      </c>
      <c r="F928" s="1" t="s">
        <v>2584</v>
      </c>
    </row>
    <row r="929" spans="5:6">
      <c r="E929" s="5" t="s">
        <v>2585</v>
      </c>
      <c r="F929" s="1" t="s">
        <v>2586</v>
      </c>
    </row>
    <row r="930" spans="5:6">
      <c r="E930" s="5" t="s">
        <v>2587</v>
      </c>
      <c r="F930" s="1" t="s">
        <v>2588</v>
      </c>
    </row>
    <row r="931" spans="5:6">
      <c r="E931" s="5" t="s">
        <v>2589</v>
      </c>
      <c r="F931" s="1" t="s">
        <v>2590</v>
      </c>
    </row>
    <row r="932" spans="5:6">
      <c r="E932" s="5" t="s">
        <v>2591</v>
      </c>
      <c r="F932" s="1" t="s">
        <v>2592</v>
      </c>
    </row>
    <row r="933" spans="5:6">
      <c r="E933" s="5" t="s">
        <v>2593</v>
      </c>
      <c r="F933" s="1" t="s">
        <v>2594</v>
      </c>
    </row>
    <row r="934" spans="5:6">
      <c r="E934" s="5" t="s">
        <v>2595</v>
      </c>
      <c r="F934" s="1" t="s">
        <v>2594</v>
      </c>
    </row>
    <row r="935" spans="5:6">
      <c r="E935" s="5" t="s">
        <v>2596</v>
      </c>
      <c r="F935" s="1" t="s">
        <v>2597</v>
      </c>
    </row>
    <row r="936" spans="5:6">
      <c r="E936" s="5" t="s">
        <v>2598</v>
      </c>
      <c r="F936" s="1" t="s">
        <v>2588</v>
      </c>
    </row>
    <row r="937" spans="5:6">
      <c r="E937" s="5" t="s">
        <v>2599</v>
      </c>
      <c r="F937" s="1" t="s">
        <v>2600</v>
      </c>
    </row>
    <row r="938" spans="5:6">
      <c r="E938" s="5" t="s">
        <v>2601</v>
      </c>
      <c r="F938" s="1" t="s">
        <v>2602</v>
      </c>
    </row>
    <row r="939" spans="5:6">
      <c r="E939" s="5" t="s">
        <v>2603</v>
      </c>
      <c r="F939" s="1" t="s">
        <v>2604</v>
      </c>
    </row>
    <row r="940" spans="5:6">
      <c r="E940" s="5" t="s">
        <v>2605</v>
      </c>
      <c r="F940" s="1" t="s">
        <v>2588</v>
      </c>
    </row>
    <row r="941" spans="5:6">
      <c r="E941" s="5" t="s">
        <v>2606</v>
      </c>
      <c r="F941" s="1" t="s">
        <v>2590</v>
      </c>
    </row>
    <row r="942" spans="5:6">
      <c r="E942" s="5" t="s">
        <v>2607</v>
      </c>
      <c r="F942" s="1" t="s">
        <v>2592</v>
      </c>
    </row>
    <row r="943" spans="5:6">
      <c r="E943" s="5" t="s">
        <v>2608</v>
      </c>
      <c r="F943" s="1" t="s">
        <v>2594</v>
      </c>
    </row>
    <row r="944" spans="5:6">
      <c r="E944" s="5" t="s">
        <v>2609</v>
      </c>
      <c r="F944" s="1" t="s">
        <v>2594</v>
      </c>
    </row>
    <row r="945" spans="5:6">
      <c r="E945" s="5" t="s">
        <v>2610</v>
      </c>
      <c r="F945" s="1" t="s">
        <v>2597</v>
      </c>
    </row>
    <row r="946" spans="5:6">
      <c r="E946" s="5" t="s">
        <v>2611</v>
      </c>
      <c r="F946" s="1" t="s">
        <v>2588</v>
      </c>
    </row>
    <row r="947" spans="5:6">
      <c r="E947" s="5" t="s">
        <v>2612</v>
      </c>
      <c r="F947" s="1" t="s">
        <v>2600</v>
      </c>
    </row>
    <row r="948" spans="5:6">
      <c r="E948" s="5" t="s">
        <v>2613</v>
      </c>
      <c r="F948" s="1" t="s">
        <v>2602</v>
      </c>
    </row>
    <row r="949" spans="5:6">
      <c r="E949" s="5" t="s">
        <v>2614</v>
      </c>
      <c r="F949" s="1" t="s">
        <v>2604</v>
      </c>
    </row>
    <row r="950" spans="5:6">
      <c r="E950" s="5" t="s">
        <v>2615</v>
      </c>
      <c r="F950" s="1" t="s">
        <v>2616</v>
      </c>
    </row>
    <row r="951" spans="5:6">
      <c r="E951" s="5" t="s">
        <v>2617</v>
      </c>
      <c r="F951" s="1" t="s">
        <v>2618</v>
      </c>
    </row>
    <row r="952" spans="5:6">
      <c r="E952" s="5" t="s">
        <v>2619</v>
      </c>
      <c r="F952" s="1" t="s">
        <v>2620</v>
      </c>
    </row>
    <row r="953" spans="5:6">
      <c r="E953" s="5" t="s">
        <v>2621</v>
      </c>
      <c r="F953" s="1" t="s">
        <v>2622</v>
      </c>
    </row>
    <row r="954" spans="5:6">
      <c r="E954" s="5" t="s">
        <v>2623</v>
      </c>
      <c r="F954" s="1" t="s">
        <v>2622</v>
      </c>
    </row>
    <row r="955" spans="5:6">
      <c r="E955" s="5" t="s">
        <v>2624</v>
      </c>
      <c r="F955" s="1" t="s">
        <v>2625</v>
      </c>
    </row>
    <row r="956" spans="5:6">
      <c r="E956" s="5" t="s">
        <v>2626</v>
      </c>
      <c r="F956" s="1" t="s">
        <v>2616</v>
      </c>
    </row>
    <row r="957" spans="5:6">
      <c r="E957" s="5" t="s">
        <v>2627</v>
      </c>
      <c r="F957" s="1" t="s">
        <v>2628</v>
      </c>
    </row>
    <row r="958" spans="5:6">
      <c r="E958" s="5" t="s">
        <v>2629</v>
      </c>
      <c r="F958" s="1" t="s">
        <v>2630</v>
      </c>
    </row>
    <row r="959" spans="5:6">
      <c r="E959" s="5" t="s">
        <v>2631</v>
      </c>
      <c r="F959" s="1" t="s">
        <v>2632</v>
      </c>
    </row>
    <row r="960" spans="5:6">
      <c r="E960" s="5" t="s">
        <v>2633</v>
      </c>
      <c r="F960" s="1" t="s">
        <v>2534</v>
      </c>
    </row>
    <row r="961" spans="5:6">
      <c r="E961" s="5" t="s">
        <v>2634</v>
      </c>
      <c r="F961" s="1" t="s">
        <v>2536</v>
      </c>
    </row>
    <row r="962" spans="5:6">
      <c r="E962" s="5" t="s">
        <v>2635</v>
      </c>
      <c r="F962" s="1" t="s">
        <v>2538</v>
      </c>
    </row>
    <row r="963" spans="5:6">
      <c r="E963" s="5" t="s">
        <v>2636</v>
      </c>
      <c r="F963" s="1" t="s">
        <v>2540</v>
      </c>
    </row>
    <row r="964" spans="5:6">
      <c r="E964" s="5" t="s">
        <v>2637</v>
      </c>
      <c r="F964" s="1" t="s">
        <v>2540</v>
      </c>
    </row>
    <row r="965" spans="5:6">
      <c r="E965" s="5" t="s">
        <v>2638</v>
      </c>
      <c r="F965" s="1" t="s">
        <v>2543</v>
      </c>
    </row>
    <row r="966" spans="5:6">
      <c r="E966" s="5" t="s">
        <v>2639</v>
      </c>
      <c r="F966" s="1" t="s">
        <v>2534</v>
      </c>
    </row>
    <row r="967" spans="5:6">
      <c r="E967" s="5" t="s">
        <v>2640</v>
      </c>
      <c r="F967" s="1" t="s">
        <v>2546</v>
      </c>
    </row>
    <row r="968" spans="5:6">
      <c r="E968" s="5" t="s">
        <v>2641</v>
      </c>
      <c r="F968" s="1" t="s">
        <v>2548</v>
      </c>
    </row>
    <row r="969" spans="5:6">
      <c r="E969" s="5" t="s">
        <v>2642</v>
      </c>
      <c r="F969" s="1" t="s">
        <v>2550</v>
      </c>
    </row>
    <row r="970" spans="5:6">
      <c r="E970" s="5" t="s">
        <v>2643</v>
      </c>
      <c r="F970" s="1" t="s">
        <v>2644</v>
      </c>
    </row>
    <row r="971" spans="5:6">
      <c r="E971" s="5" t="s">
        <v>2645</v>
      </c>
      <c r="F971" s="1" t="s">
        <v>2646</v>
      </c>
    </row>
    <row r="972" spans="5:6">
      <c r="E972" s="5" t="s">
        <v>2647</v>
      </c>
      <c r="F972" s="1" t="s">
        <v>2648</v>
      </c>
    </row>
    <row r="973" spans="5:6">
      <c r="E973" s="5" t="s">
        <v>2649</v>
      </c>
      <c r="F973" s="1" t="s">
        <v>2650</v>
      </c>
    </row>
    <row r="974" spans="5:6">
      <c r="E974" s="5" t="s">
        <v>2651</v>
      </c>
      <c r="F974" s="1" t="s">
        <v>2650</v>
      </c>
    </row>
    <row r="975" spans="5:6">
      <c r="E975" s="5" t="s">
        <v>2652</v>
      </c>
      <c r="F975" s="1" t="s">
        <v>2653</v>
      </c>
    </row>
    <row r="976" spans="5:6">
      <c r="E976" s="5" t="s">
        <v>2654</v>
      </c>
      <c r="F976" s="1" t="s">
        <v>2644</v>
      </c>
    </row>
    <row r="977" spans="5:6">
      <c r="E977" s="5" t="s">
        <v>2655</v>
      </c>
      <c r="F977" s="1" t="s">
        <v>2656</v>
      </c>
    </row>
    <row r="978" spans="5:6">
      <c r="E978" s="5" t="s">
        <v>2657</v>
      </c>
      <c r="F978" s="1" t="s">
        <v>2658</v>
      </c>
    </row>
    <row r="979" spans="5:6">
      <c r="E979" s="5" t="s">
        <v>2659</v>
      </c>
      <c r="F979" s="1" t="s">
        <v>2660</v>
      </c>
    </row>
    <row r="980" spans="5:6">
      <c r="E980" s="5" t="s">
        <v>2661</v>
      </c>
      <c r="F980" s="1" t="s">
        <v>2662</v>
      </c>
    </row>
    <row r="981" spans="5:6">
      <c r="E981" s="5" t="s">
        <v>2663</v>
      </c>
      <c r="F981" s="1" t="s">
        <v>2664</v>
      </c>
    </row>
    <row r="982" spans="5:6">
      <c r="E982" s="5" t="s">
        <v>2665</v>
      </c>
      <c r="F982" s="1" t="s">
        <v>2666</v>
      </c>
    </row>
    <row r="983" spans="5:6">
      <c r="E983" s="5" t="s">
        <v>2667</v>
      </c>
      <c r="F983" s="1" t="s">
        <v>2668</v>
      </c>
    </row>
    <row r="984" spans="5:6">
      <c r="E984" s="5" t="s">
        <v>2669</v>
      </c>
      <c r="F984" s="1" t="s">
        <v>2668</v>
      </c>
    </row>
    <row r="985" spans="5:6">
      <c r="E985" s="5" t="s">
        <v>2670</v>
      </c>
      <c r="F985" s="1" t="s">
        <v>2671</v>
      </c>
    </row>
    <row r="986" spans="5:6">
      <c r="E986" s="5" t="s">
        <v>2672</v>
      </c>
      <c r="F986" s="1" t="s">
        <v>2662</v>
      </c>
    </row>
    <row r="987" spans="5:6">
      <c r="E987" s="5" t="s">
        <v>2673</v>
      </c>
      <c r="F987" s="1" t="s">
        <v>2674</v>
      </c>
    </row>
    <row r="988" spans="5:6">
      <c r="E988" s="5" t="s">
        <v>2675</v>
      </c>
      <c r="F988" s="1" t="s">
        <v>2676</v>
      </c>
    </row>
    <row r="989" spans="5:6">
      <c r="E989" s="5" t="s">
        <v>2677</v>
      </c>
      <c r="F989" s="1" t="s">
        <v>2678</v>
      </c>
    </row>
    <row r="990" spans="5:6">
      <c r="E990" s="5" t="s">
        <v>2679</v>
      </c>
      <c r="F990" s="1" t="s">
        <v>2680</v>
      </c>
    </row>
    <row r="991" spans="5:6">
      <c r="E991" s="5" t="s">
        <v>2681</v>
      </c>
      <c r="F991" s="1" t="s">
        <v>2682</v>
      </c>
    </row>
    <row r="992" spans="5:6">
      <c r="E992" s="5" t="s">
        <v>2683</v>
      </c>
      <c r="F992" s="1" t="s">
        <v>2684</v>
      </c>
    </row>
    <row r="993" spans="5:6">
      <c r="E993" s="5" t="s">
        <v>2685</v>
      </c>
      <c r="F993" s="1" t="s">
        <v>2686</v>
      </c>
    </row>
    <row r="994" spans="5:6">
      <c r="E994" s="5" t="s">
        <v>2687</v>
      </c>
      <c r="F994" s="1" t="s">
        <v>2686</v>
      </c>
    </row>
    <row r="995" spans="5:6">
      <c r="E995" s="5" t="s">
        <v>2688</v>
      </c>
      <c r="F995" s="1" t="s">
        <v>2689</v>
      </c>
    </row>
    <row r="996" spans="5:6">
      <c r="E996" s="5" t="s">
        <v>2690</v>
      </c>
      <c r="F996" s="1" t="s">
        <v>2680</v>
      </c>
    </row>
    <row r="997" spans="5:6">
      <c r="E997" s="5" t="s">
        <v>2691</v>
      </c>
      <c r="F997" s="1" t="s">
        <v>2692</v>
      </c>
    </row>
    <row r="998" spans="5:6">
      <c r="E998" s="5" t="s">
        <v>2693</v>
      </c>
      <c r="F998" s="1" t="s">
        <v>2694</v>
      </c>
    </row>
    <row r="999" spans="5:6">
      <c r="E999" s="5" t="s">
        <v>2695</v>
      </c>
      <c r="F999" s="1" t="s">
        <v>2696</v>
      </c>
    </row>
    <row r="1000" spans="6:6">
      <c r="F1000" s="1" t="s">
        <v>2697</v>
      </c>
    </row>
    <row r="1001" spans="6:6">
      <c r="F1001" s="1" t="s">
        <v>2697</v>
      </c>
    </row>
    <row r="1002" spans="6:6">
      <c r="F1002" s="1" t="s">
        <v>2697</v>
      </c>
    </row>
    <row r="1003" spans="6:6">
      <c r="F1003" s="1" t="s">
        <v>2697</v>
      </c>
    </row>
    <row r="1004" spans="6:6">
      <c r="F1004" s="1" t="s">
        <v>2697</v>
      </c>
    </row>
    <row r="1005" spans="6:6">
      <c r="F1005" s="1" t="s">
        <v>2697</v>
      </c>
    </row>
    <row r="1006" spans="6:6">
      <c r="F1006" s="1" t="s">
        <v>2697</v>
      </c>
    </row>
    <row r="1007" spans="6:6">
      <c r="F1007" s="1" t="s">
        <v>2697</v>
      </c>
    </row>
    <row r="1008" spans="6:6">
      <c r="F1008" s="1" t="s">
        <v>2697</v>
      </c>
    </row>
    <row r="1009" spans="6:6">
      <c r="F1009" s="1" t="s">
        <v>2697</v>
      </c>
    </row>
    <row r="1010" spans="6:6">
      <c r="F1010" s="1" t="s">
        <v>2697</v>
      </c>
    </row>
    <row r="1011" spans="6:6">
      <c r="F1011" s="1" t="s">
        <v>2697</v>
      </c>
    </row>
    <row r="1012" spans="6:6">
      <c r="F1012" s="1" t="s">
        <v>2697</v>
      </c>
    </row>
    <row r="1013" spans="6:6">
      <c r="F1013" s="1" t="s">
        <v>2697</v>
      </c>
    </row>
    <row r="1014" spans="6:6">
      <c r="F1014" s="1" t="s">
        <v>2697</v>
      </c>
    </row>
    <row r="1015" spans="6:6">
      <c r="F1015" s="1" t="s">
        <v>2697</v>
      </c>
    </row>
    <row r="1016" spans="6:6">
      <c r="F1016" s="1" t="s">
        <v>2697</v>
      </c>
    </row>
    <row r="1017" spans="6:6">
      <c r="F1017" s="1" t="s">
        <v>2697</v>
      </c>
    </row>
    <row r="1018" spans="6:6">
      <c r="F1018" s="1" t="s">
        <v>2697</v>
      </c>
    </row>
    <row r="1019" spans="6:6">
      <c r="F1019" s="1" t="s">
        <v>2697</v>
      </c>
    </row>
    <row r="1020" spans="6:6">
      <c r="F1020" s="1" t="s">
        <v>2697</v>
      </c>
    </row>
    <row r="1021" spans="6:6">
      <c r="F1021" s="1" t="s">
        <v>2697</v>
      </c>
    </row>
    <row r="1022" spans="6:6">
      <c r="F1022" s="1" t="s">
        <v>2697</v>
      </c>
    </row>
    <row r="1023" spans="6:6">
      <c r="F1023" s="1" t="s">
        <v>2697</v>
      </c>
    </row>
    <row r="1024" spans="6:6">
      <c r="F1024" s="1" t="s">
        <v>2697</v>
      </c>
    </row>
    <row r="1025" spans="6:6">
      <c r="F1025" s="1" t="s">
        <v>2697</v>
      </c>
    </row>
    <row r="1026" spans="6:6">
      <c r="F1026" s="1" t="s">
        <v>2697</v>
      </c>
    </row>
    <row r="1027" spans="6:6">
      <c r="F1027" s="1" t="s">
        <v>2697</v>
      </c>
    </row>
    <row r="1028" spans="6:6">
      <c r="F1028" s="1" t="s">
        <v>2697</v>
      </c>
    </row>
    <row r="1029" spans="6:6">
      <c r="F1029" s="1" t="s">
        <v>2697</v>
      </c>
    </row>
    <row r="1030" spans="6:6">
      <c r="F1030" s="1" t="s">
        <v>2697</v>
      </c>
    </row>
    <row r="1031" spans="6:6">
      <c r="F1031" s="1" t="s">
        <v>2697</v>
      </c>
    </row>
    <row r="1032" spans="6:6">
      <c r="F1032" s="1" t="s">
        <v>2697</v>
      </c>
    </row>
    <row r="1033" spans="6:6">
      <c r="F1033" s="1" t="s">
        <v>2697</v>
      </c>
    </row>
    <row r="1034" spans="6:6">
      <c r="F1034" s="1" t="s">
        <v>2697</v>
      </c>
    </row>
    <row r="1035" spans="6:6">
      <c r="F1035" s="1" t="s">
        <v>2697</v>
      </c>
    </row>
    <row r="1036" spans="6:6">
      <c r="F1036" s="1" t="s">
        <v>2697</v>
      </c>
    </row>
    <row r="1037" spans="6:6">
      <c r="F1037" s="1" t="s">
        <v>2697</v>
      </c>
    </row>
    <row r="1038" spans="6:6">
      <c r="F1038" s="1" t="s">
        <v>2697</v>
      </c>
    </row>
    <row r="1039" spans="6:6">
      <c r="F1039" s="1" t="s">
        <v>2697</v>
      </c>
    </row>
    <row r="1040" spans="6:6">
      <c r="F1040" s="1" t="s">
        <v>2697</v>
      </c>
    </row>
    <row r="1041" spans="6:6">
      <c r="F1041" s="1" t="s">
        <v>2697</v>
      </c>
    </row>
    <row r="1042" spans="6:6">
      <c r="F1042" s="1" t="s">
        <v>2697</v>
      </c>
    </row>
    <row r="1043" spans="6:6">
      <c r="F1043" s="1" t="s">
        <v>2697</v>
      </c>
    </row>
    <row r="1044" spans="6:6">
      <c r="F1044" s="1" t="s">
        <v>2697</v>
      </c>
    </row>
    <row r="1045" spans="6:6">
      <c r="F1045" s="1" t="s">
        <v>2697</v>
      </c>
    </row>
    <row r="1046" spans="6:6">
      <c r="F1046" s="1" t="s">
        <v>2697</v>
      </c>
    </row>
    <row r="1047" spans="6:6">
      <c r="F1047" s="1" t="s">
        <v>2697</v>
      </c>
    </row>
    <row r="1048" spans="6:6">
      <c r="F1048" s="1" t="s">
        <v>2697</v>
      </c>
    </row>
    <row r="1049" spans="6:6">
      <c r="F1049" s="1" t="s">
        <v>2697</v>
      </c>
    </row>
    <row r="1050" spans="6:6">
      <c r="F1050" s="1" t="s">
        <v>2697</v>
      </c>
    </row>
    <row r="1051" spans="6:6">
      <c r="F1051" s="1" t="s">
        <v>2697</v>
      </c>
    </row>
    <row r="1052" spans="6:6">
      <c r="F1052" s="1" t="s">
        <v>2697</v>
      </c>
    </row>
    <row r="1053" spans="6:6">
      <c r="F1053" s="1" t="s">
        <v>2697</v>
      </c>
    </row>
    <row r="1054" spans="6:6">
      <c r="F1054" s="1" t="s">
        <v>2697</v>
      </c>
    </row>
    <row r="1055" spans="6:6">
      <c r="F1055" s="1" t="s">
        <v>2697</v>
      </c>
    </row>
    <row r="1056" spans="6:6">
      <c r="F1056" s="1" t="s">
        <v>2697</v>
      </c>
    </row>
    <row r="1057" spans="6:6">
      <c r="F1057" s="1" t="s">
        <v>2697</v>
      </c>
    </row>
    <row r="1058" spans="6:6">
      <c r="F1058" s="1" t="s">
        <v>2697</v>
      </c>
    </row>
    <row r="1059" spans="6:6">
      <c r="F1059" s="1" t="s">
        <v>2697</v>
      </c>
    </row>
    <row r="1060" spans="6:6">
      <c r="F1060" s="1" t="s">
        <v>2697</v>
      </c>
    </row>
    <row r="1061" spans="6:6">
      <c r="F1061" s="1" t="s">
        <v>2697</v>
      </c>
    </row>
    <row r="1062" spans="6:6">
      <c r="F1062" s="1" t="s">
        <v>2697</v>
      </c>
    </row>
    <row r="1063" spans="6:6">
      <c r="F1063" s="1" t="s">
        <v>2697</v>
      </c>
    </row>
    <row r="1064" spans="6:6">
      <c r="F1064" s="1" t="s">
        <v>2697</v>
      </c>
    </row>
    <row r="1065" spans="6:6">
      <c r="F1065" s="1" t="s">
        <v>2697</v>
      </c>
    </row>
  </sheetData>
  <conditionalFormatting sqref="G395">
    <cfRule type="duplicateValues" dxfId="0" priority="1"/>
  </conditionalFormatting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CES主表内容</vt:lpstr>
      <vt:lpstr>源</vt:lpstr>
      <vt:lpstr>核对</vt:lpstr>
      <vt:lpstr>发行增发</vt:lpstr>
      <vt:lpstr>基本资料表</vt:lpstr>
      <vt:lpstr>主表</vt:lpstr>
      <vt:lpstr>常量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张锐</dc:creator>
  <cp:lastModifiedBy>黄烁</cp:lastModifiedBy>
  <cp:revision>1</cp:revision>
  <dcterms:created xsi:type="dcterms:W3CDTF">2016-06-28T00:44:00Z</dcterms:created>
  <dcterms:modified xsi:type="dcterms:W3CDTF">2016-08-23T02:25:33Z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