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min/Downloads/Summary of MF Gains_Oct 2020/"/>
    </mc:Choice>
  </mc:AlternateContent>
  <bookViews>
    <workbookView xWindow="2340" yWindow="2300" windowWidth="22300" windowHeight="13320" tabRatio="500" activeTab="1"/>
  </bookViews>
  <sheets>
    <sheet name="Summary" sheetId="2" r:id="rId1"/>
    <sheet name="Table A" sheetId="9" r:id="rId2"/>
    <sheet name="Table B" sheetId="8" r:id="rId3"/>
    <sheet name="Table C" sheetId="10" r:id="rId4"/>
    <sheet name="Table D" sheetId="11" r:id="rId5"/>
    <sheet name="Table E" sheetId="12" r:id="rId6"/>
    <sheet name="Table F" sheetId="13" r:id="rId7"/>
  </sheets>
  <definedNames>
    <definedName name="_xlnm._FilterDatabase" localSheetId="2" hidden="1">'Table B'!$B$5:$O$213</definedName>
    <definedName name="_xlnm._FilterDatabase" localSheetId="3" hidden="1">'Table C'!$B$5:$O$213</definedName>
    <definedName name="_xlnm._FilterDatabase" localSheetId="4" hidden="1">'Table D'!$B$5:$O$213</definedName>
    <definedName name="_xlnm._FilterDatabase" localSheetId="5" hidden="1">'Table E'!$B$5:$O$213</definedName>
    <definedName name="_xlnm._FilterDatabase" localSheetId="6" hidden="1">'Table F'!$B$5:$O$213</definedName>
    <definedName name="_xlnm.Print_Area" localSheetId="0">Summary!#REF!</definedName>
    <definedName name="_xlnm.Print_Area" localSheetId="2">'Table B'!$A$5:$O$213</definedName>
    <definedName name="_xlnm.Print_Area" localSheetId="3">'Table C'!$A$5:$O$213</definedName>
    <definedName name="_xlnm.Print_Area" localSheetId="4">'Table D'!$A$5:$O$213</definedName>
    <definedName name="_xlnm.Print_Area" localSheetId="5">'Table E'!$A$5:$O$213</definedName>
    <definedName name="_xlnm.Print_Area" localSheetId="6">'Table F'!$A$5:$O$213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3" l="1"/>
  <c r="I213" i="13"/>
  <c r="K213" i="13"/>
  <c r="L213" i="13"/>
  <c r="M213" i="13"/>
  <c r="O213" i="13"/>
  <c r="N213" i="13"/>
  <c r="I212" i="13"/>
  <c r="K212" i="13"/>
  <c r="L212" i="13"/>
  <c r="M212" i="13"/>
  <c r="O212" i="13"/>
  <c r="N212" i="13"/>
  <c r="I211" i="13"/>
  <c r="K211" i="13"/>
  <c r="L211" i="13"/>
  <c r="M211" i="13"/>
  <c r="O211" i="13"/>
  <c r="N211" i="13"/>
  <c r="I210" i="13"/>
  <c r="K210" i="13"/>
  <c r="L210" i="13"/>
  <c r="M210" i="13"/>
  <c r="O210" i="13"/>
  <c r="N210" i="13"/>
  <c r="I209" i="13"/>
  <c r="K209" i="13"/>
  <c r="L209" i="13"/>
  <c r="M209" i="13"/>
  <c r="O209" i="13"/>
  <c r="N209" i="13"/>
  <c r="I208" i="13"/>
  <c r="K208" i="13"/>
  <c r="L208" i="13"/>
  <c r="M208" i="13"/>
  <c r="O208" i="13"/>
  <c r="N208" i="13"/>
  <c r="I207" i="13"/>
  <c r="K207" i="13"/>
  <c r="L207" i="13"/>
  <c r="M207" i="13"/>
  <c r="O207" i="13"/>
  <c r="N207" i="13"/>
  <c r="I206" i="13"/>
  <c r="K206" i="13"/>
  <c r="L206" i="13"/>
  <c r="M206" i="13"/>
  <c r="O206" i="13"/>
  <c r="N206" i="13"/>
  <c r="I205" i="13"/>
  <c r="K205" i="13"/>
  <c r="L205" i="13"/>
  <c r="M205" i="13"/>
  <c r="O205" i="13"/>
  <c r="N205" i="13"/>
  <c r="I204" i="13"/>
  <c r="K204" i="13"/>
  <c r="L204" i="13"/>
  <c r="M204" i="13"/>
  <c r="O204" i="13"/>
  <c r="N204" i="13"/>
  <c r="I203" i="13"/>
  <c r="K203" i="13"/>
  <c r="L203" i="13"/>
  <c r="M203" i="13"/>
  <c r="O203" i="13"/>
  <c r="N203" i="13"/>
  <c r="I202" i="13"/>
  <c r="K202" i="13"/>
  <c r="L202" i="13"/>
  <c r="M202" i="13"/>
  <c r="O202" i="13"/>
  <c r="N202" i="13"/>
  <c r="I201" i="13"/>
  <c r="K201" i="13"/>
  <c r="L201" i="13"/>
  <c r="M201" i="13"/>
  <c r="O201" i="13"/>
  <c r="N201" i="13"/>
  <c r="I200" i="13"/>
  <c r="K200" i="13"/>
  <c r="L200" i="13"/>
  <c r="M200" i="13"/>
  <c r="O200" i="13"/>
  <c r="N200" i="13"/>
  <c r="I199" i="13"/>
  <c r="K199" i="13"/>
  <c r="L199" i="13"/>
  <c r="M199" i="13"/>
  <c r="O199" i="13"/>
  <c r="N199" i="13"/>
  <c r="I198" i="13"/>
  <c r="K198" i="13"/>
  <c r="L198" i="13"/>
  <c r="M198" i="13"/>
  <c r="O198" i="13"/>
  <c r="N198" i="13"/>
  <c r="I197" i="13"/>
  <c r="K197" i="13"/>
  <c r="L197" i="13"/>
  <c r="M197" i="13"/>
  <c r="O197" i="13"/>
  <c r="N197" i="13"/>
  <c r="I196" i="13"/>
  <c r="K196" i="13"/>
  <c r="L196" i="13"/>
  <c r="M196" i="13"/>
  <c r="O196" i="13"/>
  <c r="N196" i="13"/>
  <c r="I195" i="13"/>
  <c r="K195" i="13"/>
  <c r="L195" i="13"/>
  <c r="M195" i="13"/>
  <c r="O195" i="13"/>
  <c r="N195" i="13"/>
  <c r="I194" i="13"/>
  <c r="K194" i="13"/>
  <c r="L194" i="13"/>
  <c r="M194" i="13"/>
  <c r="O194" i="13"/>
  <c r="N194" i="13"/>
  <c r="I193" i="13"/>
  <c r="K193" i="13"/>
  <c r="L193" i="13"/>
  <c r="M193" i="13"/>
  <c r="O193" i="13"/>
  <c r="N193" i="13"/>
  <c r="I192" i="13"/>
  <c r="K192" i="13"/>
  <c r="L192" i="13"/>
  <c r="M192" i="13"/>
  <c r="O192" i="13"/>
  <c r="N192" i="13"/>
  <c r="I191" i="13"/>
  <c r="K191" i="13"/>
  <c r="L191" i="13"/>
  <c r="M191" i="13"/>
  <c r="O191" i="13"/>
  <c r="N191" i="13"/>
  <c r="I190" i="13"/>
  <c r="K190" i="13"/>
  <c r="L190" i="13"/>
  <c r="M190" i="13"/>
  <c r="O190" i="13"/>
  <c r="N190" i="13"/>
  <c r="I189" i="13"/>
  <c r="K189" i="13"/>
  <c r="L189" i="13"/>
  <c r="M189" i="13"/>
  <c r="O189" i="13"/>
  <c r="N189" i="13"/>
  <c r="I188" i="13"/>
  <c r="K188" i="13"/>
  <c r="L188" i="13"/>
  <c r="M188" i="13"/>
  <c r="O188" i="13"/>
  <c r="N188" i="13"/>
  <c r="I187" i="13"/>
  <c r="K187" i="13"/>
  <c r="L187" i="13"/>
  <c r="M187" i="13"/>
  <c r="O187" i="13"/>
  <c r="N187" i="13"/>
  <c r="I186" i="13"/>
  <c r="K186" i="13"/>
  <c r="L186" i="13"/>
  <c r="M186" i="13"/>
  <c r="O186" i="13"/>
  <c r="N186" i="13"/>
  <c r="I185" i="13"/>
  <c r="K185" i="13"/>
  <c r="L185" i="13"/>
  <c r="M185" i="13"/>
  <c r="O185" i="13"/>
  <c r="N185" i="13"/>
  <c r="I184" i="13"/>
  <c r="K184" i="13"/>
  <c r="L184" i="13"/>
  <c r="M184" i="13"/>
  <c r="O184" i="13"/>
  <c r="N184" i="13"/>
  <c r="I183" i="13"/>
  <c r="K183" i="13"/>
  <c r="L183" i="13"/>
  <c r="M183" i="13"/>
  <c r="O183" i="13"/>
  <c r="N183" i="13"/>
  <c r="I182" i="13"/>
  <c r="K182" i="13"/>
  <c r="L182" i="13"/>
  <c r="M182" i="13"/>
  <c r="O182" i="13"/>
  <c r="N182" i="13"/>
  <c r="I181" i="13"/>
  <c r="K181" i="13"/>
  <c r="L181" i="13"/>
  <c r="M181" i="13"/>
  <c r="O181" i="13"/>
  <c r="N181" i="13"/>
  <c r="I180" i="13"/>
  <c r="K180" i="13"/>
  <c r="L180" i="13"/>
  <c r="M180" i="13"/>
  <c r="O180" i="13"/>
  <c r="N180" i="13"/>
  <c r="I179" i="13"/>
  <c r="K179" i="13"/>
  <c r="L179" i="13"/>
  <c r="M179" i="13"/>
  <c r="O179" i="13"/>
  <c r="N179" i="13"/>
  <c r="I178" i="13"/>
  <c r="K178" i="13"/>
  <c r="L178" i="13"/>
  <c r="M178" i="13"/>
  <c r="O178" i="13"/>
  <c r="N178" i="13"/>
  <c r="I177" i="13"/>
  <c r="K177" i="13"/>
  <c r="L177" i="13"/>
  <c r="M177" i="13"/>
  <c r="O177" i="13"/>
  <c r="N177" i="13"/>
  <c r="I176" i="13"/>
  <c r="K176" i="13"/>
  <c r="L176" i="13"/>
  <c r="M176" i="13"/>
  <c r="O176" i="13"/>
  <c r="N176" i="13"/>
  <c r="I175" i="13"/>
  <c r="K175" i="13"/>
  <c r="L175" i="13"/>
  <c r="M175" i="13"/>
  <c r="O175" i="13"/>
  <c r="N175" i="13"/>
  <c r="I174" i="13"/>
  <c r="K174" i="13"/>
  <c r="L174" i="13"/>
  <c r="M174" i="13"/>
  <c r="O174" i="13"/>
  <c r="N174" i="13"/>
  <c r="I173" i="13"/>
  <c r="K173" i="13"/>
  <c r="L173" i="13"/>
  <c r="M173" i="13"/>
  <c r="O173" i="13"/>
  <c r="N173" i="13"/>
  <c r="I172" i="13"/>
  <c r="K172" i="13"/>
  <c r="L172" i="13"/>
  <c r="M172" i="13"/>
  <c r="O172" i="13"/>
  <c r="N172" i="13"/>
  <c r="I171" i="13"/>
  <c r="K171" i="13"/>
  <c r="L171" i="13"/>
  <c r="M171" i="13"/>
  <c r="O171" i="13"/>
  <c r="N171" i="13"/>
  <c r="I170" i="13"/>
  <c r="K170" i="13"/>
  <c r="L170" i="13"/>
  <c r="M170" i="13"/>
  <c r="O170" i="13"/>
  <c r="N170" i="13"/>
  <c r="I169" i="13"/>
  <c r="K169" i="13"/>
  <c r="L169" i="13"/>
  <c r="M169" i="13"/>
  <c r="O169" i="13"/>
  <c r="N169" i="13"/>
  <c r="I168" i="13"/>
  <c r="K168" i="13"/>
  <c r="L168" i="13"/>
  <c r="M168" i="13"/>
  <c r="O168" i="13"/>
  <c r="N168" i="13"/>
  <c r="I167" i="13"/>
  <c r="K167" i="13"/>
  <c r="L167" i="13"/>
  <c r="M167" i="13"/>
  <c r="O167" i="13"/>
  <c r="N167" i="13"/>
  <c r="I166" i="13"/>
  <c r="K166" i="13"/>
  <c r="L166" i="13"/>
  <c r="M166" i="13"/>
  <c r="O166" i="13"/>
  <c r="N166" i="13"/>
  <c r="I165" i="13"/>
  <c r="K165" i="13"/>
  <c r="L165" i="13"/>
  <c r="M165" i="13"/>
  <c r="O165" i="13"/>
  <c r="N165" i="13"/>
  <c r="I164" i="13"/>
  <c r="K164" i="13"/>
  <c r="L164" i="13"/>
  <c r="M164" i="13"/>
  <c r="O164" i="13"/>
  <c r="N164" i="13"/>
  <c r="I163" i="13"/>
  <c r="K163" i="13"/>
  <c r="L163" i="13"/>
  <c r="M163" i="13"/>
  <c r="O163" i="13"/>
  <c r="N163" i="13"/>
  <c r="I162" i="13"/>
  <c r="K162" i="13"/>
  <c r="L162" i="13"/>
  <c r="M162" i="13"/>
  <c r="O162" i="13"/>
  <c r="N162" i="13"/>
  <c r="I161" i="13"/>
  <c r="K161" i="13"/>
  <c r="L161" i="13"/>
  <c r="M161" i="13"/>
  <c r="O161" i="13"/>
  <c r="N161" i="13"/>
  <c r="I160" i="13"/>
  <c r="K160" i="13"/>
  <c r="L160" i="13"/>
  <c r="M160" i="13"/>
  <c r="O160" i="13"/>
  <c r="N160" i="13"/>
  <c r="I159" i="13"/>
  <c r="K159" i="13"/>
  <c r="L159" i="13"/>
  <c r="M159" i="13"/>
  <c r="O159" i="13"/>
  <c r="N159" i="13"/>
  <c r="I158" i="13"/>
  <c r="K158" i="13"/>
  <c r="L158" i="13"/>
  <c r="M158" i="13"/>
  <c r="O158" i="13"/>
  <c r="N158" i="13"/>
  <c r="I157" i="13"/>
  <c r="K157" i="13"/>
  <c r="L157" i="13"/>
  <c r="M157" i="13"/>
  <c r="O157" i="13"/>
  <c r="N157" i="13"/>
  <c r="I156" i="13"/>
  <c r="K156" i="13"/>
  <c r="L156" i="13"/>
  <c r="M156" i="13"/>
  <c r="O156" i="13"/>
  <c r="N156" i="13"/>
  <c r="I155" i="13"/>
  <c r="K155" i="13"/>
  <c r="L155" i="13"/>
  <c r="M155" i="13"/>
  <c r="O155" i="13"/>
  <c r="N155" i="13"/>
  <c r="I154" i="13"/>
  <c r="K154" i="13"/>
  <c r="L154" i="13"/>
  <c r="M154" i="13"/>
  <c r="O154" i="13"/>
  <c r="N154" i="13"/>
  <c r="I153" i="13"/>
  <c r="K153" i="13"/>
  <c r="L153" i="13"/>
  <c r="M153" i="13"/>
  <c r="O153" i="13"/>
  <c r="N153" i="13"/>
  <c r="I152" i="13"/>
  <c r="K152" i="13"/>
  <c r="L152" i="13"/>
  <c r="M152" i="13"/>
  <c r="O152" i="13"/>
  <c r="N152" i="13"/>
  <c r="I151" i="13"/>
  <c r="K151" i="13"/>
  <c r="L151" i="13"/>
  <c r="M151" i="13"/>
  <c r="O151" i="13"/>
  <c r="N151" i="13"/>
  <c r="I150" i="13"/>
  <c r="K150" i="13"/>
  <c r="L150" i="13"/>
  <c r="M150" i="13"/>
  <c r="O150" i="13"/>
  <c r="N150" i="13"/>
  <c r="I149" i="13"/>
  <c r="K149" i="13"/>
  <c r="L149" i="13"/>
  <c r="M149" i="13"/>
  <c r="O149" i="13"/>
  <c r="N149" i="13"/>
  <c r="I148" i="13"/>
  <c r="K148" i="13"/>
  <c r="L148" i="13"/>
  <c r="M148" i="13"/>
  <c r="O148" i="13"/>
  <c r="N148" i="13"/>
  <c r="I147" i="13"/>
  <c r="K147" i="13"/>
  <c r="L147" i="13"/>
  <c r="M147" i="13"/>
  <c r="O147" i="13"/>
  <c r="N147" i="13"/>
  <c r="I146" i="13"/>
  <c r="K146" i="13"/>
  <c r="L146" i="13"/>
  <c r="M146" i="13"/>
  <c r="O146" i="13"/>
  <c r="N146" i="13"/>
  <c r="I145" i="13"/>
  <c r="K145" i="13"/>
  <c r="L145" i="13"/>
  <c r="M145" i="13"/>
  <c r="O145" i="13"/>
  <c r="N145" i="13"/>
  <c r="I144" i="13"/>
  <c r="K144" i="13"/>
  <c r="L144" i="13"/>
  <c r="M144" i="13"/>
  <c r="O144" i="13"/>
  <c r="N144" i="13"/>
  <c r="I143" i="13"/>
  <c r="K143" i="13"/>
  <c r="L143" i="13"/>
  <c r="M143" i="13"/>
  <c r="O143" i="13"/>
  <c r="N143" i="13"/>
  <c r="I142" i="13"/>
  <c r="K142" i="13"/>
  <c r="L142" i="13"/>
  <c r="M142" i="13"/>
  <c r="O142" i="13"/>
  <c r="N142" i="13"/>
  <c r="I141" i="13"/>
  <c r="K141" i="13"/>
  <c r="L141" i="13"/>
  <c r="M141" i="13"/>
  <c r="O141" i="13"/>
  <c r="N141" i="13"/>
  <c r="I140" i="13"/>
  <c r="K140" i="13"/>
  <c r="L140" i="13"/>
  <c r="M140" i="13"/>
  <c r="O140" i="13"/>
  <c r="N140" i="13"/>
  <c r="I139" i="13"/>
  <c r="K139" i="13"/>
  <c r="L139" i="13"/>
  <c r="M139" i="13"/>
  <c r="O139" i="13"/>
  <c r="N139" i="13"/>
  <c r="I138" i="13"/>
  <c r="K138" i="13"/>
  <c r="L138" i="13"/>
  <c r="M138" i="13"/>
  <c r="O138" i="13"/>
  <c r="N138" i="13"/>
  <c r="I137" i="13"/>
  <c r="K137" i="13"/>
  <c r="L137" i="13"/>
  <c r="M137" i="13"/>
  <c r="O137" i="13"/>
  <c r="N137" i="13"/>
  <c r="I136" i="13"/>
  <c r="K136" i="13"/>
  <c r="L136" i="13"/>
  <c r="M136" i="13"/>
  <c r="O136" i="13"/>
  <c r="N136" i="13"/>
  <c r="I135" i="13"/>
  <c r="K135" i="13"/>
  <c r="L135" i="13"/>
  <c r="M135" i="13"/>
  <c r="O135" i="13"/>
  <c r="N135" i="13"/>
  <c r="I134" i="13"/>
  <c r="K134" i="13"/>
  <c r="L134" i="13"/>
  <c r="M134" i="13"/>
  <c r="O134" i="13"/>
  <c r="N134" i="13"/>
  <c r="I133" i="13"/>
  <c r="K133" i="13"/>
  <c r="L133" i="13"/>
  <c r="M133" i="13"/>
  <c r="O133" i="13"/>
  <c r="N133" i="13"/>
  <c r="I132" i="13"/>
  <c r="K132" i="13"/>
  <c r="L132" i="13"/>
  <c r="M132" i="13"/>
  <c r="O132" i="13"/>
  <c r="N132" i="13"/>
  <c r="I131" i="13"/>
  <c r="K131" i="13"/>
  <c r="L131" i="13"/>
  <c r="M131" i="13"/>
  <c r="O131" i="13"/>
  <c r="N131" i="13"/>
  <c r="I130" i="13"/>
  <c r="K130" i="13"/>
  <c r="L130" i="13"/>
  <c r="M130" i="13"/>
  <c r="O130" i="13"/>
  <c r="N130" i="13"/>
  <c r="I129" i="13"/>
  <c r="K129" i="13"/>
  <c r="L129" i="13"/>
  <c r="M129" i="13"/>
  <c r="O129" i="13"/>
  <c r="N129" i="13"/>
  <c r="I128" i="13"/>
  <c r="K128" i="13"/>
  <c r="L128" i="13"/>
  <c r="M128" i="13"/>
  <c r="O128" i="13"/>
  <c r="N128" i="13"/>
  <c r="I127" i="13"/>
  <c r="K127" i="13"/>
  <c r="L127" i="13"/>
  <c r="M127" i="13"/>
  <c r="O127" i="13"/>
  <c r="N127" i="13"/>
  <c r="I126" i="13"/>
  <c r="K126" i="13"/>
  <c r="L126" i="13"/>
  <c r="M126" i="13"/>
  <c r="O126" i="13"/>
  <c r="N126" i="13"/>
  <c r="I125" i="13"/>
  <c r="K125" i="13"/>
  <c r="L125" i="13"/>
  <c r="M125" i="13"/>
  <c r="O125" i="13"/>
  <c r="N125" i="13"/>
  <c r="I124" i="13"/>
  <c r="K124" i="13"/>
  <c r="L124" i="13"/>
  <c r="M124" i="13"/>
  <c r="O124" i="13"/>
  <c r="N124" i="13"/>
  <c r="I123" i="13"/>
  <c r="K123" i="13"/>
  <c r="L123" i="13"/>
  <c r="M123" i="13"/>
  <c r="O123" i="13"/>
  <c r="N123" i="13"/>
  <c r="I122" i="13"/>
  <c r="K122" i="13"/>
  <c r="L122" i="13"/>
  <c r="M122" i="13"/>
  <c r="O122" i="13"/>
  <c r="N122" i="13"/>
  <c r="I121" i="13"/>
  <c r="K121" i="13"/>
  <c r="L121" i="13"/>
  <c r="M121" i="13"/>
  <c r="O121" i="13"/>
  <c r="N121" i="13"/>
  <c r="I120" i="13"/>
  <c r="K120" i="13"/>
  <c r="L120" i="13"/>
  <c r="M120" i="13"/>
  <c r="O120" i="13"/>
  <c r="N120" i="13"/>
  <c r="I119" i="13"/>
  <c r="K119" i="13"/>
  <c r="L119" i="13"/>
  <c r="M119" i="13"/>
  <c r="O119" i="13"/>
  <c r="N119" i="13"/>
  <c r="I118" i="13"/>
  <c r="K118" i="13"/>
  <c r="L118" i="13"/>
  <c r="M118" i="13"/>
  <c r="O118" i="13"/>
  <c r="N118" i="13"/>
  <c r="I117" i="13"/>
  <c r="K117" i="13"/>
  <c r="L117" i="13"/>
  <c r="M117" i="13"/>
  <c r="O117" i="13"/>
  <c r="N117" i="13"/>
  <c r="I116" i="13"/>
  <c r="K116" i="13"/>
  <c r="L116" i="13"/>
  <c r="M116" i="13"/>
  <c r="O116" i="13"/>
  <c r="N116" i="13"/>
  <c r="I115" i="13"/>
  <c r="K115" i="13"/>
  <c r="L115" i="13"/>
  <c r="M115" i="13"/>
  <c r="O115" i="13"/>
  <c r="N115" i="13"/>
  <c r="I114" i="13"/>
  <c r="K114" i="13"/>
  <c r="L114" i="13"/>
  <c r="M114" i="13"/>
  <c r="O114" i="13"/>
  <c r="N114" i="13"/>
  <c r="I113" i="13"/>
  <c r="K113" i="13"/>
  <c r="L113" i="13"/>
  <c r="M113" i="13"/>
  <c r="O113" i="13"/>
  <c r="N113" i="13"/>
  <c r="I112" i="13"/>
  <c r="K112" i="13"/>
  <c r="L112" i="13"/>
  <c r="M112" i="13"/>
  <c r="O112" i="13"/>
  <c r="N112" i="13"/>
  <c r="I111" i="13"/>
  <c r="K111" i="13"/>
  <c r="L111" i="13"/>
  <c r="M111" i="13"/>
  <c r="O111" i="13"/>
  <c r="N111" i="13"/>
  <c r="I110" i="13"/>
  <c r="K110" i="13"/>
  <c r="L110" i="13"/>
  <c r="M110" i="13"/>
  <c r="O110" i="13"/>
  <c r="N110" i="13"/>
  <c r="I109" i="13"/>
  <c r="K109" i="13"/>
  <c r="L109" i="13"/>
  <c r="M109" i="13"/>
  <c r="O109" i="13"/>
  <c r="N109" i="13"/>
  <c r="I108" i="13"/>
  <c r="K108" i="13"/>
  <c r="L108" i="13"/>
  <c r="M108" i="13"/>
  <c r="O108" i="13"/>
  <c r="N108" i="13"/>
  <c r="I107" i="13"/>
  <c r="K107" i="13"/>
  <c r="L107" i="13"/>
  <c r="M107" i="13"/>
  <c r="O107" i="13"/>
  <c r="N107" i="13"/>
  <c r="I106" i="13"/>
  <c r="K106" i="13"/>
  <c r="L106" i="13"/>
  <c r="M106" i="13"/>
  <c r="O106" i="13"/>
  <c r="N106" i="13"/>
  <c r="I105" i="13"/>
  <c r="K105" i="13"/>
  <c r="L105" i="13"/>
  <c r="M105" i="13"/>
  <c r="O105" i="13"/>
  <c r="N105" i="13"/>
  <c r="I104" i="13"/>
  <c r="K104" i="13"/>
  <c r="L104" i="13"/>
  <c r="M104" i="13"/>
  <c r="O104" i="13"/>
  <c r="N104" i="13"/>
  <c r="I103" i="13"/>
  <c r="K103" i="13"/>
  <c r="L103" i="13"/>
  <c r="M103" i="13"/>
  <c r="O103" i="13"/>
  <c r="N103" i="13"/>
  <c r="I102" i="13"/>
  <c r="K102" i="13"/>
  <c r="L102" i="13"/>
  <c r="M102" i="13"/>
  <c r="O102" i="13"/>
  <c r="N102" i="13"/>
  <c r="I101" i="13"/>
  <c r="K101" i="13"/>
  <c r="L101" i="13"/>
  <c r="M101" i="13"/>
  <c r="O101" i="13"/>
  <c r="N101" i="13"/>
  <c r="I100" i="13"/>
  <c r="K100" i="13"/>
  <c r="L100" i="13"/>
  <c r="M100" i="13"/>
  <c r="O100" i="13"/>
  <c r="N100" i="13"/>
  <c r="I99" i="13"/>
  <c r="K99" i="13"/>
  <c r="L99" i="13"/>
  <c r="M99" i="13"/>
  <c r="O99" i="13"/>
  <c r="N99" i="13"/>
  <c r="I98" i="13"/>
  <c r="K98" i="13"/>
  <c r="L98" i="13"/>
  <c r="M98" i="13"/>
  <c r="O98" i="13"/>
  <c r="N98" i="13"/>
  <c r="I97" i="13"/>
  <c r="K97" i="13"/>
  <c r="L97" i="13"/>
  <c r="M97" i="13"/>
  <c r="O97" i="13"/>
  <c r="N97" i="13"/>
  <c r="I96" i="13"/>
  <c r="K96" i="13"/>
  <c r="L96" i="13"/>
  <c r="M96" i="13"/>
  <c r="O96" i="13"/>
  <c r="N96" i="13"/>
  <c r="I95" i="13"/>
  <c r="K95" i="13"/>
  <c r="L95" i="13"/>
  <c r="M95" i="13"/>
  <c r="O95" i="13"/>
  <c r="N95" i="13"/>
  <c r="I94" i="13"/>
  <c r="K94" i="13"/>
  <c r="L94" i="13"/>
  <c r="M94" i="13"/>
  <c r="O94" i="13"/>
  <c r="N94" i="13"/>
  <c r="I93" i="13"/>
  <c r="K93" i="13"/>
  <c r="L93" i="13"/>
  <c r="M93" i="13"/>
  <c r="O93" i="13"/>
  <c r="N93" i="13"/>
  <c r="I92" i="13"/>
  <c r="K92" i="13"/>
  <c r="L92" i="13"/>
  <c r="M92" i="13"/>
  <c r="O92" i="13"/>
  <c r="N92" i="13"/>
  <c r="I91" i="13"/>
  <c r="K91" i="13"/>
  <c r="L91" i="13"/>
  <c r="M91" i="13"/>
  <c r="O91" i="13"/>
  <c r="N91" i="13"/>
  <c r="I90" i="13"/>
  <c r="K90" i="13"/>
  <c r="L90" i="13"/>
  <c r="M90" i="13"/>
  <c r="O90" i="13"/>
  <c r="N90" i="13"/>
  <c r="I89" i="13"/>
  <c r="K89" i="13"/>
  <c r="L89" i="13"/>
  <c r="M89" i="13"/>
  <c r="O89" i="13"/>
  <c r="N89" i="13"/>
  <c r="I88" i="13"/>
  <c r="K88" i="13"/>
  <c r="L88" i="13"/>
  <c r="M88" i="13"/>
  <c r="O88" i="13"/>
  <c r="N88" i="13"/>
  <c r="I87" i="13"/>
  <c r="K87" i="13"/>
  <c r="L87" i="13"/>
  <c r="M87" i="13"/>
  <c r="O87" i="13"/>
  <c r="N87" i="13"/>
  <c r="I86" i="13"/>
  <c r="K86" i="13"/>
  <c r="L86" i="13"/>
  <c r="M86" i="13"/>
  <c r="O86" i="13"/>
  <c r="N86" i="13"/>
  <c r="I85" i="13"/>
  <c r="K85" i="13"/>
  <c r="L85" i="13"/>
  <c r="M85" i="13"/>
  <c r="O85" i="13"/>
  <c r="N85" i="13"/>
  <c r="I84" i="13"/>
  <c r="K84" i="13"/>
  <c r="L84" i="13"/>
  <c r="M84" i="13"/>
  <c r="O84" i="13"/>
  <c r="N84" i="13"/>
  <c r="I83" i="13"/>
  <c r="K83" i="13"/>
  <c r="L83" i="13"/>
  <c r="M83" i="13"/>
  <c r="O83" i="13"/>
  <c r="N83" i="13"/>
  <c r="I82" i="13"/>
  <c r="K82" i="13"/>
  <c r="L82" i="13"/>
  <c r="M82" i="13"/>
  <c r="O82" i="13"/>
  <c r="N82" i="13"/>
  <c r="I81" i="13"/>
  <c r="K81" i="13"/>
  <c r="L81" i="13"/>
  <c r="M81" i="13"/>
  <c r="O81" i="13"/>
  <c r="N81" i="13"/>
  <c r="I80" i="13"/>
  <c r="K80" i="13"/>
  <c r="L80" i="13"/>
  <c r="M80" i="13"/>
  <c r="O80" i="13"/>
  <c r="N80" i="13"/>
  <c r="I79" i="13"/>
  <c r="K79" i="13"/>
  <c r="L79" i="13"/>
  <c r="M79" i="13"/>
  <c r="O79" i="13"/>
  <c r="N79" i="13"/>
  <c r="I78" i="13"/>
  <c r="K78" i="13"/>
  <c r="L78" i="13"/>
  <c r="M78" i="13"/>
  <c r="O78" i="13"/>
  <c r="N78" i="13"/>
  <c r="I77" i="13"/>
  <c r="K77" i="13"/>
  <c r="L77" i="13"/>
  <c r="M77" i="13"/>
  <c r="O77" i="13"/>
  <c r="N77" i="13"/>
  <c r="I76" i="13"/>
  <c r="K76" i="13"/>
  <c r="L76" i="13"/>
  <c r="M76" i="13"/>
  <c r="O76" i="13"/>
  <c r="N76" i="13"/>
  <c r="I75" i="13"/>
  <c r="K75" i="13"/>
  <c r="L75" i="13"/>
  <c r="M75" i="13"/>
  <c r="O75" i="13"/>
  <c r="N75" i="13"/>
  <c r="I74" i="13"/>
  <c r="K74" i="13"/>
  <c r="L74" i="13"/>
  <c r="M74" i="13"/>
  <c r="O74" i="13"/>
  <c r="N74" i="13"/>
  <c r="I73" i="13"/>
  <c r="K73" i="13"/>
  <c r="L73" i="13"/>
  <c r="M73" i="13"/>
  <c r="O73" i="13"/>
  <c r="N73" i="13"/>
  <c r="I72" i="13"/>
  <c r="K72" i="13"/>
  <c r="L72" i="13"/>
  <c r="M72" i="13"/>
  <c r="O72" i="13"/>
  <c r="N72" i="13"/>
  <c r="I71" i="13"/>
  <c r="K71" i="13"/>
  <c r="L71" i="13"/>
  <c r="M71" i="13"/>
  <c r="O71" i="13"/>
  <c r="N71" i="13"/>
  <c r="I70" i="13"/>
  <c r="K70" i="13"/>
  <c r="L70" i="13"/>
  <c r="M70" i="13"/>
  <c r="O70" i="13"/>
  <c r="N70" i="13"/>
  <c r="I69" i="13"/>
  <c r="K69" i="13"/>
  <c r="L69" i="13"/>
  <c r="M69" i="13"/>
  <c r="O69" i="13"/>
  <c r="N69" i="13"/>
  <c r="I68" i="13"/>
  <c r="K68" i="13"/>
  <c r="L68" i="13"/>
  <c r="M68" i="13"/>
  <c r="O68" i="13"/>
  <c r="N68" i="13"/>
  <c r="I67" i="13"/>
  <c r="K67" i="13"/>
  <c r="L67" i="13"/>
  <c r="M67" i="13"/>
  <c r="O67" i="13"/>
  <c r="N67" i="13"/>
  <c r="I66" i="13"/>
  <c r="K66" i="13"/>
  <c r="L66" i="13"/>
  <c r="M66" i="13"/>
  <c r="O66" i="13"/>
  <c r="N66" i="13"/>
  <c r="I65" i="13"/>
  <c r="K65" i="13"/>
  <c r="L65" i="13"/>
  <c r="M65" i="13"/>
  <c r="O65" i="13"/>
  <c r="N65" i="13"/>
  <c r="I64" i="13"/>
  <c r="K64" i="13"/>
  <c r="L64" i="13"/>
  <c r="M64" i="13"/>
  <c r="O64" i="13"/>
  <c r="N64" i="13"/>
  <c r="I63" i="13"/>
  <c r="K63" i="13"/>
  <c r="L63" i="13"/>
  <c r="M63" i="13"/>
  <c r="O63" i="13"/>
  <c r="N63" i="13"/>
  <c r="I62" i="13"/>
  <c r="K62" i="13"/>
  <c r="L62" i="13"/>
  <c r="M62" i="13"/>
  <c r="O62" i="13"/>
  <c r="N62" i="13"/>
  <c r="I61" i="13"/>
  <c r="K61" i="13"/>
  <c r="L61" i="13"/>
  <c r="M61" i="13"/>
  <c r="O61" i="13"/>
  <c r="N61" i="13"/>
  <c r="I60" i="13"/>
  <c r="K60" i="13"/>
  <c r="L60" i="13"/>
  <c r="M60" i="13"/>
  <c r="O60" i="13"/>
  <c r="N60" i="13"/>
  <c r="I59" i="13"/>
  <c r="K59" i="13"/>
  <c r="L59" i="13"/>
  <c r="M59" i="13"/>
  <c r="O59" i="13"/>
  <c r="N59" i="13"/>
  <c r="I58" i="13"/>
  <c r="K58" i="13"/>
  <c r="L58" i="13"/>
  <c r="M58" i="13"/>
  <c r="O58" i="13"/>
  <c r="N58" i="13"/>
  <c r="I57" i="13"/>
  <c r="K57" i="13"/>
  <c r="L57" i="13"/>
  <c r="M57" i="13"/>
  <c r="O57" i="13"/>
  <c r="N57" i="13"/>
  <c r="I56" i="13"/>
  <c r="K56" i="13"/>
  <c r="L56" i="13"/>
  <c r="M56" i="13"/>
  <c r="O56" i="13"/>
  <c r="N56" i="13"/>
  <c r="I55" i="13"/>
  <c r="K55" i="13"/>
  <c r="L55" i="13"/>
  <c r="M55" i="13"/>
  <c r="O55" i="13"/>
  <c r="N55" i="13"/>
  <c r="I54" i="13"/>
  <c r="K54" i="13"/>
  <c r="L54" i="13"/>
  <c r="M54" i="13"/>
  <c r="O54" i="13"/>
  <c r="N54" i="13"/>
  <c r="I53" i="13"/>
  <c r="K53" i="13"/>
  <c r="L53" i="13"/>
  <c r="M53" i="13"/>
  <c r="O53" i="13"/>
  <c r="N53" i="13"/>
  <c r="I52" i="13"/>
  <c r="K52" i="13"/>
  <c r="L52" i="13"/>
  <c r="M52" i="13"/>
  <c r="O52" i="13"/>
  <c r="N52" i="13"/>
  <c r="I51" i="13"/>
  <c r="K51" i="13"/>
  <c r="L51" i="13"/>
  <c r="M51" i="13"/>
  <c r="O51" i="13"/>
  <c r="N51" i="13"/>
  <c r="I50" i="13"/>
  <c r="K50" i="13"/>
  <c r="L50" i="13"/>
  <c r="M50" i="13"/>
  <c r="O50" i="13"/>
  <c r="N50" i="13"/>
  <c r="I49" i="13"/>
  <c r="K49" i="13"/>
  <c r="L49" i="13"/>
  <c r="M49" i="13"/>
  <c r="O49" i="13"/>
  <c r="N49" i="13"/>
  <c r="I48" i="13"/>
  <c r="K48" i="13"/>
  <c r="L48" i="13"/>
  <c r="M48" i="13"/>
  <c r="O48" i="13"/>
  <c r="N48" i="13"/>
  <c r="I47" i="13"/>
  <c r="K47" i="13"/>
  <c r="L47" i="13"/>
  <c r="M47" i="13"/>
  <c r="O47" i="13"/>
  <c r="N47" i="13"/>
  <c r="I46" i="13"/>
  <c r="K46" i="13"/>
  <c r="L46" i="13"/>
  <c r="M46" i="13"/>
  <c r="O46" i="13"/>
  <c r="N46" i="13"/>
  <c r="I45" i="13"/>
  <c r="K45" i="13"/>
  <c r="L45" i="13"/>
  <c r="M45" i="13"/>
  <c r="O45" i="13"/>
  <c r="N45" i="13"/>
  <c r="I44" i="13"/>
  <c r="K44" i="13"/>
  <c r="L44" i="13"/>
  <c r="M44" i="13"/>
  <c r="O44" i="13"/>
  <c r="N44" i="13"/>
  <c r="I43" i="13"/>
  <c r="K43" i="13"/>
  <c r="L43" i="13"/>
  <c r="M43" i="13"/>
  <c r="O43" i="13"/>
  <c r="N43" i="13"/>
  <c r="I42" i="13"/>
  <c r="K42" i="13"/>
  <c r="L42" i="13"/>
  <c r="M42" i="13"/>
  <c r="O42" i="13"/>
  <c r="N42" i="13"/>
  <c r="I41" i="13"/>
  <c r="K41" i="13"/>
  <c r="L41" i="13"/>
  <c r="M41" i="13"/>
  <c r="O41" i="13"/>
  <c r="N41" i="13"/>
  <c r="I40" i="13"/>
  <c r="K40" i="13"/>
  <c r="L40" i="13"/>
  <c r="M40" i="13"/>
  <c r="O40" i="13"/>
  <c r="N40" i="13"/>
  <c r="I39" i="13"/>
  <c r="K39" i="13"/>
  <c r="L39" i="13"/>
  <c r="M39" i="13"/>
  <c r="O39" i="13"/>
  <c r="N39" i="13"/>
  <c r="I38" i="13"/>
  <c r="K38" i="13"/>
  <c r="L38" i="13"/>
  <c r="M38" i="13"/>
  <c r="O38" i="13"/>
  <c r="N38" i="13"/>
  <c r="I37" i="13"/>
  <c r="K37" i="13"/>
  <c r="L37" i="13"/>
  <c r="M37" i="13"/>
  <c r="O37" i="13"/>
  <c r="N37" i="13"/>
  <c r="I36" i="13"/>
  <c r="K36" i="13"/>
  <c r="L36" i="13"/>
  <c r="M36" i="13"/>
  <c r="O36" i="13"/>
  <c r="N36" i="13"/>
  <c r="I35" i="13"/>
  <c r="K35" i="13"/>
  <c r="L35" i="13"/>
  <c r="M35" i="13"/>
  <c r="O35" i="13"/>
  <c r="N35" i="13"/>
  <c r="I34" i="13"/>
  <c r="K34" i="13"/>
  <c r="L34" i="13"/>
  <c r="M34" i="13"/>
  <c r="O34" i="13"/>
  <c r="N34" i="13"/>
  <c r="I33" i="13"/>
  <c r="K33" i="13"/>
  <c r="L33" i="13"/>
  <c r="M33" i="13"/>
  <c r="O33" i="13"/>
  <c r="N33" i="13"/>
  <c r="I32" i="13"/>
  <c r="K32" i="13"/>
  <c r="L32" i="13"/>
  <c r="M32" i="13"/>
  <c r="O32" i="13"/>
  <c r="N32" i="13"/>
  <c r="I31" i="13"/>
  <c r="K31" i="13"/>
  <c r="L31" i="13"/>
  <c r="M31" i="13"/>
  <c r="O31" i="13"/>
  <c r="N31" i="13"/>
  <c r="I30" i="13"/>
  <c r="K30" i="13"/>
  <c r="L30" i="13"/>
  <c r="M30" i="13"/>
  <c r="O30" i="13"/>
  <c r="N30" i="13"/>
  <c r="I29" i="13"/>
  <c r="K29" i="13"/>
  <c r="L29" i="13"/>
  <c r="M29" i="13"/>
  <c r="O29" i="13"/>
  <c r="N29" i="13"/>
  <c r="I28" i="13"/>
  <c r="K28" i="13"/>
  <c r="L28" i="13"/>
  <c r="M28" i="13"/>
  <c r="O28" i="13"/>
  <c r="N28" i="13"/>
  <c r="I27" i="13"/>
  <c r="K27" i="13"/>
  <c r="L27" i="13"/>
  <c r="M27" i="13"/>
  <c r="O27" i="13"/>
  <c r="N27" i="13"/>
  <c r="I26" i="13"/>
  <c r="K26" i="13"/>
  <c r="L26" i="13"/>
  <c r="M26" i="13"/>
  <c r="O26" i="13"/>
  <c r="N26" i="13"/>
  <c r="I25" i="13"/>
  <c r="K25" i="13"/>
  <c r="L25" i="13"/>
  <c r="M25" i="13"/>
  <c r="O25" i="13"/>
  <c r="N25" i="13"/>
  <c r="I24" i="13"/>
  <c r="K24" i="13"/>
  <c r="L24" i="13"/>
  <c r="M24" i="13"/>
  <c r="O24" i="13"/>
  <c r="N24" i="13"/>
  <c r="I23" i="13"/>
  <c r="K23" i="13"/>
  <c r="L23" i="13"/>
  <c r="M23" i="13"/>
  <c r="O23" i="13"/>
  <c r="N23" i="13"/>
  <c r="I22" i="13"/>
  <c r="K22" i="13"/>
  <c r="L22" i="13"/>
  <c r="M22" i="13"/>
  <c r="O22" i="13"/>
  <c r="N22" i="13"/>
  <c r="I21" i="13"/>
  <c r="K21" i="13"/>
  <c r="L21" i="13"/>
  <c r="M21" i="13"/>
  <c r="O21" i="13"/>
  <c r="N21" i="13"/>
  <c r="I20" i="13"/>
  <c r="K20" i="13"/>
  <c r="L20" i="13"/>
  <c r="M20" i="13"/>
  <c r="O20" i="13"/>
  <c r="N20" i="13"/>
  <c r="I19" i="13"/>
  <c r="K19" i="13"/>
  <c r="L19" i="13"/>
  <c r="M19" i="13"/>
  <c r="O19" i="13"/>
  <c r="N19" i="13"/>
  <c r="I18" i="13"/>
  <c r="K18" i="13"/>
  <c r="L18" i="13"/>
  <c r="M18" i="13"/>
  <c r="O18" i="13"/>
  <c r="N18" i="13"/>
  <c r="I17" i="13"/>
  <c r="K17" i="13"/>
  <c r="L17" i="13"/>
  <c r="M17" i="13"/>
  <c r="O17" i="13"/>
  <c r="N17" i="13"/>
  <c r="I16" i="13"/>
  <c r="K16" i="13"/>
  <c r="L16" i="13"/>
  <c r="M16" i="13"/>
  <c r="O16" i="13"/>
  <c r="N16" i="13"/>
  <c r="I15" i="13"/>
  <c r="K15" i="13"/>
  <c r="L15" i="13"/>
  <c r="M15" i="13"/>
  <c r="O15" i="13"/>
  <c r="N15" i="13"/>
  <c r="I14" i="13"/>
  <c r="K14" i="13"/>
  <c r="L14" i="13"/>
  <c r="M14" i="13"/>
  <c r="O14" i="13"/>
  <c r="N14" i="13"/>
  <c r="I13" i="13"/>
  <c r="K13" i="13"/>
  <c r="L13" i="13"/>
  <c r="M13" i="13"/>
  <c r="O13" i="13"/>
  <c r="N13" i="13"/>
  <c r="I12" i="13"/>
  <c r="K12" i="13"/>
  <c r="L12" i="13"/>
  <c r="M12" i="13"/>
  <c r="O12" i="13"/>
  <c r="N12" i="13"/>
  <c r="I11" i="13"/>
  <c r="K11" i="13"/>
  <c r="L11" i="13"/>
  <c r="M11" i="13"/>
  <c r="O11" i="13"/>
  <c r="N11" i="13"/>
  <c r="I10" i="13"/>
  <c r="K10" i="13"/>
  <c r="L10" i="13"/>
  <c r="M10" i="13"/>
  <c r="O10" i="13"/>
  <c r="N10" i="13"/>
  <c r="I9" i="13"/>
  <c r="K9" i="13"/>
  <c r="L9" i="13"/>
  <c r="M9" i="13"/>
  <c r="O9" i="13"/>
  <c r="N9" i="13"/>
  <c r="I8" i="13"/>
  <c r="K8" i="13"/>
  <c r="L8" i="13"/>
  <c r="M8" i="13"/>
  <c r="O8" i="13"/>
  <c r="N8" i="13"/>
  <c r="I7" i="13"/>
  <c r="K7" i="13"/>
  <c r="L7" i="13"/>
  <c r="M7" i="13"/>
  <c r="O7" i="13"/>
  <c r="N7" i="13"/>
  <c r="O6" i="13"/>
  <c r="L6" i="13"/>
  <c r="O4" i="13"/>
  <c r="H4" i="13"/>
  <c r="N4" i="13"/>
  <c r="M4" i="13"/>
  <c r="K4" i="13"/>
  <c r="I4" i="13"/>
  <c r="L6" i="12"/>
  <c r="L6" i="11"/>
  <c r="L6" i="10"/>
  <c r="L6" i="8"/>
  <c r="I213" i="12"/>
  <c r="K213" i="12"/>
  <c r="L213" i="12"/>
  <c r="M213" i="12"/>
  <c r="O213" i="12"/>
  <c r="N213" i="12"/>
  <c r="I212" i="12"/>
  <c r="K212" i="12"/>
  <c r="L212" i="12"/>
  <c r="M212" i="12"/>
  <c r="O212" i="12"/>
  <c r="N212" i="12"/>
  <c r="I211" i="12"/>
  <c r="K211" i="12"/>
  <c r="L211" i="12"/>
  <c r="M211" i="12"/>
  <c r="O211" i="12"/>
  <c r="N211" i="12"/>
  <c r="I210" i="12"/>
  <c r="K210" i="12"/>
  <c r="L210" i="12"/>
  <c r="M210" i="12"/>
  <c r="O210" i="12"/>
  <c r="N210" i="12"/>
  <c r="I209" i="12"/>
  <c r="K209" i="12"/>
  <c r="L209" i="12"/>
  <c r="M209" i="12"/>
  <c r="O209" i="12"/>
  <c r="N209" i="12"/>
  <c r="I208" i="12"/>
  <c r="K208" i="12"/>
  <c r="L208" i="12"/>
  <c r="M208" i="12"/>
  <c r="O208" i="12"/>
  <c r="N208" i="12"/>
  <c r="I207" i="12"/>
  <c r="K207" i="12"/>
  <c r="L207" i="12"/>
  <c r="M207" i="12"/>
  <c r="O207" i="12"/>
  <c r="N207" i="12"/>
  <c r="I206" i="12"/>
  <c r="K206" i="12"/>
  <c r="L206" i="12"/>
  <c r="M206" i="12"/>
  <c r="O206" i="12"/>
  <c r="N206" i="12"/>
  <c r="I205" i="12"/>
  <c r="K205" i="12"/>
  <c r="L205" i="12"/>
  <c r="M205" i="12"/>
  <c r="O205" i="12"/>
  <c r="N205" i="12"/>
  <c r="I204" i="12"/>
  <c r="K204" i="12"/>
  <c r="L204" i="12"/>
  <c r="M204" i="12"/>
  <c r="O204" i="12"/>
  <c r="N204" i="12"/>
  <c r="I203" i="12"/>
  <c r="K203" i="12"/>
  <c r="L203" i="12"/>
  <c r="M203" i="12"/>
  <c r="O203" i="12"/>
  <c r="N203" i="12"/>
  <c r="I202" i="12"/>
  <c r="K202" i="12"/>
  <c r="L202" i="12"/>
  <c r="M202" i="12"/>
  <c r="O202" i="12"/>
  <c r="N202" i="12"/>
  <c r="I201" i="12"/>
  <c r="K201" i="12"/>
  <c r="L201" i="12"/>
  <c r="M201" i="12"/>
  <c r="O201" i="12"/>
  <c r="N201" i="12"/>
  <c r="I200" i="12"/>
  <c r="K200" i="12"/>
  <c r="L200" i="12"/>
  <c r="M200" i="12"/>
  <c r="O200" i="12"/>
  <c r="N200" i="12"/>
  <c r="I199" i="12"/>
  <c r="K199" i="12"/>
  <c r="L199" i="12"/>
  <c r="M199" i="12"/>
  <c r="O199" i="12"/>
  <c r="N199" i="12"/>
  <c r="I198" i="12"/>
  <c r="K198" i="12"/>
  <c r="L198" i="12"/>
  <c r="M198" i="12"/>
  <c r="O198" i="12"/>
  <c r="N198" i="12"/>
  <c r="I197" i="12"/>
  <c r="K197" i="12"/>
  <c r="L197" i="12"/>
  <c r="M197" i="12"/>
  <c r="O197" i="12"/>
  <c r="N197" i="12"/>
  <c r="I196" i="12"/>
  <c r="K196" i="12"/>
  <c r="L196" i="12"/>
  <c r="M196" i="12"/>
  <c r="O196" i="12"/>
  <c r="N196" i="12"/>
  <c r="I195" i="12"/>
  <c r="K195" i="12"/>
  <c r="L195" i="12"/>
  <c r="M195" i="12"/>
  <c r="O195" i="12"/>
  <c r="N195" i="12"/>
  <c r="I194" i="12"/>
  <c r="K194" i="12"/>
  <c r="L194" i="12"/>
  <c r="M194" i="12"/>
  <c r="O194" i="12"/>
  <c r="N194" i="12"/>
  <c r="I193" i="12"/>
  <c r="K193" i="12"/>
  <c r="L193" i="12"/>
  <c r="M193" i="12"/>
  <c r="O193" i="12"/>
  <c r="N193" i="12"/>
  <c r="I192" i="12"/>
  <c r="K192" i="12"/>
  <c r="L192" i="12"/>
  <c r="M192" i="12"/>
  <c r="O192" i="12"/>
  <c r="N192" i="12"/>
  <c r="I191" i="12"/>
  <c r="K191" i="12"/>
  <c r="L191" i="12"/>
  <c r="M191" i="12"/>
  <c r="O191" i="12"/>
  <c r="N191" i="12"/>
  <c r="I190" i="12"/>
  <c r="K190" i="12"/>
  <c r="L190" i="12"/>
  <c r="M190" i="12"/>
  <c r="O190" i="12"/>
  <c r="N190" i="12"/>
  <c r="I189" i="12"/>
  <c r="K189" i="12"/>
  <c r="L189" i="12"/>
  <c r="M189" i="12"/>
  <c r="O189" i="12"/>
  <c r="N189" i="12"/>
  <c r="I188" i="12"/>
  <c r="K188" i="12"/>
  <c r="L188" i="12"/>
  <c r="M188" i="12"/>
  <c r="O188" i="12"/>
  <c r="N188" i="12"/>
  <c r="I187" i="12"/>
  <c r="K187" i="12"/>
  <c r="L187" i="12"/>
  <c r="M187" i="12"/>
  <c r="O187" i="12"/>
  <c r="N187" i="12"/>
  <c r="I186" i="12"/>
  <c r="K186" i="12"/>
  <c r="L186" i="12"/>
  <c r="M186" i="12"/>
  <c r="O186" i="12"/>
  <c r="N186" i="12"/>
  <c r="I185" i="12"/>
  <c r="K185" i="12"/>
  <c r="L185" i="12"/>
  <c r="M185" i="12"/>
  <c r="O185" i="12"/>
  <c r="N185" i="12"/>
  <c r="I184" i="12"/>
  <c r="K184" i="12"/>
  <c r="L184" i="12"/>
  <c r="M184" i="12"/>
  <c r="O184" i="12"/>
  <c r="N184" i="12"/>
  <c r="I183" i="12"/>
  <c r="K183" i="12"/>
  <c r="L183" i="12"/>
  <c r="M183" i="12"/>
  <c r="O183" i="12"/>
  <c r="N183" i="12"/>
  <c r="I182" i="12"/>
  <c r="K182" i="12"/>
  <c r="L182" i="12"/>
  <c r="M182" i="12"/>
  <c r="O182" i="12"/>
  <c r="N182" i="12"/>
  <c r="I181" i="12"/>
  <c r="K181" i="12"/>
  <c r="L181" i="12"/>
  <c r="M181" i="12"/>
  <c r="O181" i="12"/>
  <c r="N181" i="12"/>
  <c r="I180" i="12"/>
  <c r="K180" i="12"/>
  <c r="L180" i="12"/>
  <c r="M180" i="12"/>
  <c r="O180" i="12"/>
  <c r="N180" i="12"/>
  <c r="I179" i="12"/>
  <c r="K179" i="12"/>
  <c r="L179" i="12"/>
  <c r="M179" i="12"/>
  <c r="O179" i="12"/>
  <c r="N179" i="12"/>
  <c r="I178" i="12"/>
  <c r="K178" i="12"/>
  <c r="L178" i="12"/>
  <c r="M178" i="12"/>
  <c r="O178" i="12"/>
  <c r="N178" i="12"/>
  <c r="I177" i="12"/>
  <c r="K177" i="12"/>
  <c r="L177" i="12"/>
  <c r="M177" i="12"/>
  <c r="O177" i="12"/>
  <c r="N177" i="12"/>
  <c r="I176" i="12"/>
  <c r="K176" i="12"/>
  <c r="L176" i="12"/>
  <c r="M176" i="12"/>
  <c r="O176" i="12"/>
  <c r="N176" i="12"/>
  <c r="I175" i="12"/>
  <c r="K175" i="12"/>
  <c r="L175" i="12"/>
  <c r="M175" i="12"/>
  <c r="O175" i="12"/>
  <c r="N175" i="12"/>
  <c r="I174" i="12"/>
  <c r="K174" i="12"/>
  <c r="L174" i="12"/>
  <c r="M174" i="12"/>
  <c r="O174" i="12"/>
  <c r="N174" i="12"/>
  <c r="I173" i="12"/>
  <c r="K173" i="12"/>
  <c r="L173" i="12"/>
  <c r="M173" i="12"/>
  <c r="O173" i="12"/>
  <c r="N173" i="12"/>
  <c r="I172" i="12"/>
  <c r="K172" i="12"/>
  <c r="L172" i="12"/>
  <c r="M172" i="12"/>
  <c r="O172" i="12"/>
  <c r="N172" i="12"/>
  <c r="I171" i="12"/>
  <c r="K171" i="12"/>
  <c r="L171" i="12"/>
  <c r="M171" i="12"/>
  <c r="O171" i="12"/>
  <c r="N171" i="12"/>
  <c r="I170" i="12"/>
  <c r="K170" i="12"/>
  <c r="L170" i="12"/>
  <c r="M170" i="12"/>
  <c r="O170" i="12"/>
  <c r="N170" i="12"/>
  <c r="I169" i="12"/>
  <c r="K169" i="12"/>
  <c r="L169" i="12"/>
  <c r="M169" i="12"/>
  <c r="O169" i="12"/>
  <c r="N169" i="12"/>
  <c r="I168" i="12"/>
  <c r="K168" i="12"/>
  <c r="L168" i="12"/>
  <c r="M168" i="12"/>
  <c r="O168" i="12"/>
  <c r="N168" i="12"/>
  <c r="I167" i="12"/>
  <c r="K167" i="12"/>
  <c r="L167" i="12"/>
  <c r="M167" i="12"/>
  <c r="O167" i="12"/>
  <c r="N167" i="12"/>
  <c r="I166" i="12"/>
  <c r="K166" i="12"/>
  <c r="L166" i="12"/>
  <c r="M166" i="12"/>
  <c r="O166" i="12"/>
  <c r="N166" i="12"/>
  <c r="I165" i="12"/>
  <c r="K165" i="12"/>
  <c r="L165" i="12"/>
  <c r="M165" i="12"/>
  <c r="O165" i="12"/>
  <c r="N165" i="12"/>
  <c r="I164" i="12"/>
  <c r="K164" i="12"/>
  <c r="L164" i="12"/>
  <c r="M164" i="12"/>
  <c r="O164" i="12"/>
  <c r="N164" i="12"/>
  <c r="I163" i="12"/>
  <c r="K163" i="12"/>
  <c r="L163" i="12"/>
  <c r="M163" i="12"/>
  <c r="O163" i="12"/>
  <c r="N163" i="12"/>
  <c r="I162" i="12"/>
  <c r="K162" i="12"/>
  <c r="L162" i="12"/>
  <c r="M162" i="12"/>
  <c r="O162" i="12"/>
  <c r="N162" i="12"/>
  <c r="I161" i="12"/>
  <c r="K161" i="12"/>
  <c r="L161" i="12"/>
  <c r="M161" i="12"/>
  <c r="O161" i="12"/>
  <c r="N161" i="12"/>
  <c r="I160" i="12"/>
  <c r="K160" i="12"/>
  <c r="L160" i="12"/>
  <c r="M160" i="12"/>
  <c r="O160" i="12"/>
  <c r="N160" i="12"/>
  <c r="I159" i="12"/>
  <c r="K159" i="12"/>
  <c r="L159" i="12"/>
  <c r="M159" i="12"/>
  <c r="O159" i="12"/>
  <c r="N159" i="12"/>
  <c r="I158" i="12"/>
  <c r="K158" i="12"/>
  <c r="L158" i="12"/>
  <c r="M158" i="12"/>
  <c r="O158" i="12"/>
  <c r="N158" i="12"/>
  <c r="I157" i="12"/>
  <c r="K157" i="12"/>
  <c r="L157" i="12"/>
  <c r="M157" i="12"/>
  <c r="O157" i="12"/>
  <c r="N157" i="12"/>
  <c r="I156" i="12"/>
  <c r="K156" i="12"/>
  <c r="L156" i="12"/>
  <c r="M156" i="12"/>
  <c r="O156" i="12"/>
  <c r="N156" i="12"/>
  <c r="I155" i="12"/>
  <c r="K155" i="12"/>
  <c r="L155" i="12"/>
  <c r="M155" i="12"/>
  <c r="O155" i="12"/>
  <c r="N155" i="12"/>
  <c r="I154" i="12"/>
  <c r="K154" i="12"/>
  <c r="L154" i="12"/>
  <c r="M154" i="12"/>
  <c r="O154" i="12"/>
  <c r="N154" i="12"/>
  <c r="I153" i="12"/>
  <c r="K153" i="12"/>
  <c r="L153" i="12"/>
  <c r="M153" i="12"/>
  <c r="O153" i="12"/>
  <c r="N153" i="12"/>
  <c r="I152" i="12"/>
  <c r="K152" i="12"/>
  <c r="L152" i="12"/>
  <c r="M152" i="12"/>
  <c r="O152" i="12"/>
  <c r="N152" i="12"/>
  <c r="I151" i="12"/>
  <c r="K151" i="12"/>
  <c r="L151" i="12"/>
  <c r="M151" i="12"/>
  <c r="O151" i="12"/>
  <c r="N151" i="12"/>
  <c r="I150" i="12"/>
  <c r="K150" i="12"/>
  <c r="L150" i="12"/>
  <c r="M150" i="12"/>
  <c r="O150" i="12"/>
  <c r="N150" i="12"/>
  <c r="I149" i="12"/>
  <c r="K149" i="12"/>
  <c r="L149" i="12"/>
  <c r="M149" i="12"/>
  <c r="O149" i="12"/>
  <c r="N149" i="12"/>
  <c r="I148" i="12"/>
  <c r="K148" i="12"/>
  <c r="L148" i="12"/>
  <c r="M148" i="12"/>
  <c r="O148" i="12"/>
  <c r="N148" i="12"/>
  <c r="I147" i="12"/>
  <c r="K147" i="12"/>
  <c r="L147" i="12"/>
  <c r="M147" i="12"/>
  <c r="O147" i="12"/>
  <c r="N147" i="12"/>
  <c r="I146" i="12"/>
  <c r="K146" i="12"/>
  <c r="L146" i="12"/>
  <c r="M146" i="12"/>
  <c r="O146" i="12"/>
  <c r="N146" i="12"/>
  <c r="I145" i="12"/>
  <c r="K145" i="12"/>
  <c r="L145" i="12"/>
  <c r="M145" i="12"/>
  <c r="O145" i="12"/>
  <c r="N145" i="12"/>
  <c r="I144" i="12"/>
  <c r="K144" i="12"/>
  <c r="L144" i="12"/>
  <c r="M144" i="12"/>
  <c r="O144" i="12"/>
  <c r="N144" i="12"/>
  <c r="I143" i="12"/>
  <c r="K143" i="12"/>
  <c r="L143" i="12"/>
  <c r="M143" i="12"/>
  <c r="O143" i="12"/>
  <c r="N143" i="12"/>
  <c r="I142" i="12"/>
  <c r="K142" i="12"/>
  <c r="L142" i="12"/>
  <c r="M142" i="12"/>
  <c r="O142" i="12"/>
  <c r="N142" i="12"/>
  <c r="I141" i="12"/>
  <c r="K141" i="12"/>
  <c r="L141" i="12"/>
  <c r="M141" i="12"/>
  <c r="O141" i="12"/>
  <c r="N141" i="12"/>
  <c r="I140" i="12"/>
  <c r="K140" i="12"/>
  <c r="L140" i="12"/>
  <c r="M140" i="12"/>
  <c r="O140" i="12"/>
  <c r="N140" i="12"/>
  <c r="I139" i="12"/>
  <c r="K139" i="12"/>
  <c r="L139" i="12"/>
  <c r="M139" i="12"/>
  <c r="O139" i="12"/>
  <c r="N139" i="12"/>
  <c r="I138" i="12"/>
  <c r="K138" i="12"/>
  <c r="L138" i="12"/>
  <c r="M138" i="12"/>
  <c r="O138" i="12"/>
  <c r="N138" i="12"/>
  <c r="I137" i="12"/>
  <c r="K137" i="12"/>
  <c r="L137" i="12"/>
  <c r="M137" i="12"/>
  <c r="O137" i="12"/>
  <c r="N137" i="12"/>
  <c r="I136" i="12"/>
  <c r="K136" i="12"/>
  <c r="L136" i="12"/>
  <c r="M136" i="12"/>
  <c r="O136" i="12"/>
  <c r="N136" i="12"/>
  <c r="I135" i="12"/>
  <c r="K135" i="12"/>
  <c r="L135" i="12"/>
  <c r="M135" i="12"/>
  <c r="O135" i="12"/>
  <c r="N135" i="12"/>
  <c r="I134" i="12"/>
  <c r="K134" i="12"/>
  <c r="L134" i="12"/>
  <c r="M134" i="12"/>
  <c r="O134" i="12"/>
  <c r="N134" i="12"/>
  <c r="I133" i="12"/>
  <c r="K133" i="12"/>
  <c r="L133" i="12"/>
  <c r="M133" i="12"/>
  <c r="O133" i="12"/>
  <c r="N133" i="12"/>
  <c r="I132" i="12"/>
  <c r="K132" i="12"/>
  <c r="L132" i="12"/>
  <c r="M132" i="12"/>
  <c r="O132" i="12"/>
  <c r="N132" i="12"/>
  <c r="I131" i="12"/>
  <c r="K131" i="12"/>
  <c r="L131" i="12"/>
  <c r="M131" i="12"/>
  <c r="O131" i="12"/>
  <c r="N131" i="12"/>
  <c r="I130" i="12"/>
  <c r="K130" i="12"/>
  <c r="L130" i="12"/>
  <c r="M130" i="12"/>
  <c r="O130" i="12"/>
  <c r="N130" i="12"/>
  <c r="I129" i="12"/>
  <c r="K129" i="12"/>
  <c r="L129" i="12"/>
  <c r="M129" i="12"/>
  <c r="O129" i="12"/>
  <c r="N129" i="12"/>
  <c r="I128" i="12"/>
  <c r="K128" i="12"/>
  <c r="L128" i="12"/>
  <c r="M128" i="12"/>
  <c r="O128" i="12"/>
  <c r="N128" i="12"/>
  <c r="I127" i="12"/>
  <c r="K127" i="12"/>
  <c r="L127" i="12"/>
  <c r="M127" i="12"/>
  <c r="O127" i="12"/>
  <c r="N127" i="12"/>
  <c r="I126" i="12"/>
  <c r="K126" i="12"/>
  <c r="L126" i="12"/>
  <c r="M126" i="12"/>
  <c r="O126" i="12"/>
  <c r="N126" i="12"/>
  <c r="I125" i="12"/>
  <c r="K125" i="12"/>
  <c r="L125" i="12"/>
  <c r="M125" i="12"/>
  <c r="O125" i="12"/>
  <c r="N125" i="12"/>
  <c r="I124" i="12"/>
  <c r="K124" i="12"/>
  <c r="L124" i="12"/>
  <c r="M124" i="12"/>
  <c r="O124" i="12"/>
  <c r="N124" i="12"/>
  <c r="I123" i="12"/>
  <c r="K123" i="12"/>
  <c r="L123" i="12"/>
  <c r="M123" i="12"/>
  <c r="O123" i="12"/>
  <c r="N123" i="12"/>
  <c r="I122" i="12"/>
  <c r="K122" i="12"/>
  <c r="L122" i="12"/>
  <c r="M122" i="12"/>
  <c r="O122" i="12"/>
  <c r="N122" i="12"/>
  <c r="I121" i="12"/>
  <c r="K121" i="12"/>
  <c r="L121" i="12"/>
  <c r="M121" i="12"/>
  <c r="O121" i="12"/>
  <c r="N121" i="12"/>
  <c r="I120" i="12"/>
  <c r="K120" i="12"/>
  <c r="L120" i="12"/>
  <c r="M120" i="12"/>
  <c r="O120" i="12"/>
  <c r="N120" i="12"/>
  <c r="I119" i="12"/>
  <c r="K119" i="12"/>
  <c r="L119" i="12"/>
  <c r="M119" i="12"/>
  <c r="O119" i="12"/>
  <c r="N119" i="12"/>
  <c r="I118" i="12"/>
  <c r="K118" i="12"/>
  <c r="L118" i="12"/>
  <c r="M118" i="12"/>
  <c r="O118" i="12"/>
  <c r="N118" i="12"/>
  <c r="I117" i="12"/>
  <c r="K117" i="12"/>
  <c r="L117" i="12"/>
  <c r="M117" i="12"/>
  <c r="O117" i="12"/>
  <c r="N117" i="12"/>
  <c r="I116" i="12"/>
  <c r="K116" i="12"/>
  <c r="L116" i="12"/>
  <c r="M116" i="12"/>
  <c r="O116" i="12"/>
  <c r="N116" i="12"/>
  <c r="I115" i="12"/>
  <c r="K115" i="12"/>
  <c r="L115" i="12"/>
  <c r="M115" i="12"/>
  <c r="O115" i="12"/>
  <c r="N115" i="12"/>
  <c r="I114" i="12"/>
  <c r="K114" i="12"/>
  <c r="L114" i="12"/>
  <c r="M114" i="12"/>
  <c r="O114" i="12"/>
  <c r="N114" i="12"/>
  <c r="I113" i="12"/>
  <c r="K113" i="12"/>
  <c r="L113" i="12"/>
  <c r="M113" i="12"/>
  <c r="O113" i="12"/>
  <c r="N113" i="12"/>
  <c r="I112" i="12"/>
  <c r="K112" i="12"/>
  <c r="L112" i="12"/>
  <c r="M112" i="12"/>
  <c r="O112" i="12"/>
  <c r="N112" i="12"/>
  <c r="I111" i="12"/>
  <c r="K111" i="12"/>
  <c r="L111" i="12"/>
  <c r="M111" i="12"/>
  <c r="O111" i="12"/>
  <c r="N111" i="12"/>
  <c r="I110" i="12"/>
  <c r="K110" i="12"/>
  <c r="L110" i="12"/>
  <c r="M110" i="12"/>
  <c r="O110" i="12"/>
  <c r="N110" i="12"/>
  <c r="I109" i="12"/>
  <c r="K109" i="12"/>
  <c r="L109" i="12"/>
  <c r="M109" i="12"/>
  <c r="O109" i="12"/>
  <c r="N109" i="12"/>
  <c r="I108" i="12"/>
  <c r="K108" i="12"/>
  <c r="L108" i="12"/>
  <c r="M108" i="12"/>
  <c r="O108" i="12"/>
  <c r="N108" i="12"/>
  <c r="I107" i="12"/>
  <c r="K107" i="12"/>
  <c r="L107" i="12"/>
  <c r="M107" i="12"/>
  <c r="O107" i="12"/>
  <c r="N107" i="12"/>
  <c r="I106" i="12"/>
  <c r="K106" i="12"/>
  <c r="L106" i="12"/>
  <c r="M106" i="12"/>
  <c r="O106" i="12"/>
  <c r="N106" i="12"/>
  <c r="I105" i="12"/>
  <c r="K105" i="12"/>
  <c r="L105" i="12"/>
  <c r="M105" i="12"/>
  <c r="O105" i="12"/>
  <c r="N105" i="12"/>
  <c r="I104" i="12"/>
  <c r="K104" i="12"/>
  <c r="L104" i="12"/>
  <c r="M104" i="12"/>
  <c r="O104" i="12"/>
  <c r="N104" i="12"/>
  <c r="I103" i="12"/>
  <c r="K103" i="12"/>
  <c r="L103" i="12"/>
  <c r="M103" i="12"/>
  <c r="O103" i="12"/>
  <c r="N103" i="12"/>
  <c r="I102" i="12"/>
  <c r="K102" i="12"/>
  <c r="L102" i="12"/>
  <c r="M102" i="12"/>
  <c r="O102" i="12"/>
  <c r="N102" i="12"/>
  <c r="I101" i="12"/>
  <c r="K101" i="12"/>
  <c r="L101" i="12"/>
  <c r="M101" i="12"/>
  <c r="O101" i="12"/>
  <c r="N101" i="12"/>
  <c r="I100" i="12"/>
  <c r="K100" i="12"/>
  <c r="L100" i="12"/>
  <c r="M100" i="12"/>
  <c r="O100" i="12"/>
  <c r="N100" i="12"/>
  <c r="I99" i="12"/>
  <c r="K99" i="12"/>
  <c r="L99" i="12"/>
  <c r="M99" i="12"/>
  <c r="O99" i="12"/>
  <c r="N99" i="12"/>
  <c r="I98" i="12"/>
  <c r="K98" i="12"/>
  <c r="L98" i="12"/>
  <c r="M98" i="12"/>
  <c r="O98" i="12"/>
  <c r="N98" i="12"/>
  <c r="I97" i="12"/>
  <c r="K97" i="12"/>
  <c r="L97" i="12"/>
  <c r="M97" i="12"/>
  <c r="O97" i="12"/>
  <c r="N97" i="12"/>
  <c r="I96" i="12"/>
  <c r="K96" i="12"/>
  <c r="L96" i="12"/>
  <c r="M96" i="12"/>
  <c r="O96" i="12"/>
  <c r="N96" i="12"/>
  <c r="I95" i="12"/>
  <c r="K95" i="12"/>
  <c r="L95" i="12"/>
  <c r="M95" i="12"/>
  <c r="O95" i="12"/>
  <c r="N95" i="12"/>
  <c r="I94" i="12"/>
  <c r="K94" i="12"/>
  <c r="L94" i="12"/>
  <c r="M94" i="12"/>
  <c r="O94" i="12"/>
  <c r="N94" i="12"/>
  <c r="I93" i="12"/>
  <c r="K93" i="12"/>
  <c r="L93" i="12"/>
  <c r="M93" i="12"/>
  <c r="O93" i="12"/>
  <c r="N93" i="12"/>
  <c r="I92" i="12"/>
  <c r="K92" i="12"/>
  <c r="L92" i="12"/>
  <c r="M92" i="12"/>
  <c r="O92" i="12"/>
  <c r="N92" i="12"/>
  <c r="I91" i="12"/>
  <c r="K91" i="12"/>
  <c r="L91" i="12"/>
  <c r="M91" i="12"/>
  <c r="O91" i="12"/>
  <c r="N91" i="12"/>
  <c r="I90" i="12"/>
  <c r="K90" i="12"/>
  <c r="L90" i="12"/>
  <c r="M90" i="12"/>
  <c r="O90" i="12"/>
  <c r="N90" i="12"/>
  <c r="I89" i="12"/>
  <c r="K89" i="12"/>
  <c r="L89" i="12"/>
  <c r="M89" i="12"/>
  <c r="O89" i="12"/>
  <c r="N89" i="12"/>
  <c r="I88" i="12"/>
  <c r="K88" i="12"/>
  <c r="L88" i="12"/>
  <c r="M88" i="12"/>
  <c r="O88" i="12"/>
  <c r="N88" i="12"/>
  <c r="I87" i="12"/>
  <c r="K87" i="12"/>
  <c r="L87" i="12"/>
  <c r="M87" i="12"/>
  <c r="O87" i="12"/>
  <c r="N87" i="12"/>
  <c r="I86" i="12"/>
  <c r="K86" i="12"/>
  <c r="L86" i="12"/>
  <c r="M86" i="12"/>
  <c r="O86" i="12"/>
  <c r="N86" i="12"/>
  <c r="I85" i="12"/>
  <c r="K85" i="12"/>
  <c r="L85" i="12"/>
  <c r="M85" i="12"/>
  <c r="O85" i="12"/>
  <c r="N85" i="12"/>
  <c r="I84" i="12"/>
  <c r="K84" i="12"/>
  <c r="L84" i="12"/>
  <c r="M84" i="12"/>
  <c r="O84" i="12"/>
  <c r="N84" i="12"/>
  <c r="I83" i="12"/>
  <c r="K83" i="12"/>
  <c r="L83" i="12"/>
  <c r="M83" i="12"/>
  <c r="O83" i="12"/>
  <c r="N83" i="12"/>
  <c r="I82" i="12"/>
  <c r="K82" i="12"/>
  <c r="L82" i="12"/>
  <c r="M82" i="12"/>
  <c r="O82" i="12"/>
  <c r="N82" i="12"/>
  <c r="I81" i="12"/>
  <c r="K81" i="12"/>
  <c r="L81" i="12"/>
  <c r="M81" i="12"/>
  <c r="O81" i="12"/>
  <c r="N81" i="12"/>
  <c r="I80" i="12"/>
  <c r="K80" i="12"/>
  <c r="L80" i="12"/>
  <c r="M80" i="12"/>
  <c r="O80" i="12"/>
  <c r="N80" i="12"/>
  <c r="I79" i="12"/>
  <c r="K79" i="12"/>
  <c r="L79" i="12"/>
  <c r="M79" i="12"/>
  <c r="O79" i="12"/>
  <c r="N79" i="12"/>
  <c r="I78" i="12"/>
  <c r="K78" i="12"/>
  <c r="L78" i="12"/>
  <c r="M78" i="12"/>
  <c r="O78" i="12"/>
  <c r="N78" i="12"/>
  <c r="I77" i="12"/>
  <c r="K77" i="12"/>
  <c r="L77" i="12"/>
  <c r="M77" i="12"/>
  <c r="O77" i="12"/>
  <c r="N77" i="12"/>
  <c r="I76" i="12"/>
  <c r="K76" i="12"/>
  <c r="L76" i="12"/>
  <c r="M76" i="12"/>
  <c r="O76" i="12"/>
  <c r="N76" i="12"/>
  <c r="I75" i="12"/>
  <c r="K75" i="12"/>
  <c r="L75" i="12"/>
  <c r="M75" i="12"/>
  <c r="O75" i="12"/>
  <c r="N75" i="12"/>
  <c r="I74" i="12"/>
  <c r="K74" i="12"/>
  <c r="L74" i="12"/>
  <c r="M74" i="12"/>
  <c r="O74" i="12"/>
  <c r="N74" i="12"/>
  <c r="I73" i="12"/>
  <c r="K73" i="12"/>
  <c r="L73" i="12"/>
  <c r="M73" i="12"/>
  <c r="O73" i="12"/>
  <c r="N73" i="12"/>
  <c r="I72" i="12"/>
  <c r="K72" i="12"/>
  <c r="L72" i="12"/>
  <c r="M72" i="12"/>
  <c r="O72" i="12"/>
  <c r="N72" i="12"/>
  <c r="I71" i="12"/>
  <c r="K71" i="12"/>
  <c r="L71" i="12"/>
  <c r="M71" i="12"/>
  <c r="O71" i="12"/>
  <c r="N71" i="12"/>
  <c r="I70" i="12"/>
  <c r="K70" i="12"/>
  <c r="L70" i="12"/>
  <c r="M70" i="12"/>
  <c r="O70" i="12"/>
  <c r="N70" i="12"/>
  <c r="I69" i="12"/>
  <c r="K69" i="12"/>
  <c r="L69" i="12"/>
  <c r="M69" i="12"/>
  <c r="O69" i="12"/>
  <c r="N69" i="12"/>
  <c r="I68" i="12"/>
  <c r="K68" i="12"/>
  <c r="L68" i="12"/>
  <c r="M68" i="12"/>
  <c r="O68" i="12"/>
  <c r="N68" i="12"/>
  <c r="I67" i="12"/>
  <c r="K67" i="12"/>
  <c r="L67" i="12"/>
  <c r="M67" i="12"/>
  <c r="O67" i="12"/>
  <c r="N67" i="12"/>
  <c r="I66" i="12"/>
  <c r="K66" i="12"/>
  <c r="L66" i="12"/>
  <c r="M66" i="12"/>
  <c r="O66" i="12"/>
  <c r="N66" i="12"/>
  <c r="I65" i="12"/>
  <c r="K65" i="12"/>
  <c r="L65" i="12"/>
  <c r="M65" i="12"/>
  <c r="O65" i="12"/>
  <c r="N65" i="12"/>
  <c r="I64" i="12"/>
  <c r="K64" i="12"/>
  <c r="L64" i="12"/>
  <c r="M64" i="12"/>
  <c r="O64" i="12"/>
  <c r="N64" i="12"/>
  <c r="I63" i="12"/>
  <c r="K63" i="12"/>
  <c r="L63" i="12"/>
  <c r="M63" i="12"/>
  <c r="O63" i="12"/>
  <c r="N63" i="12"/>
  <c r="I62" i="12"/>
  <c r="K62" i="12"/>
  <c r="L62" i="12"/>
  <c r="M62" i="12"/>
  <c r="O62" i="12"/>
  <c r="N62" i="12"/>
  <c r="I61" i="12"/>
  <c r="K61" i="12"/>
  <c r="L61" i="12"/>
  <c r="M61" i="12"/>
  <c r="O61" i="12"/>
  <c r="N61" i="12"/>
  <c r="I60" i="12"/>
  <c r="K60" i="12"/>
  <c r="L60" i="12"/>
  <c r="M60" i="12"/>
  <c r="O60" i="12"/>
  <c r="N60" i="12"/>
  <c r="I59" i="12"/>
  <c r="K59" i="12"/>
  <c r="L59" i="12"/>
  <c r="M59" i="12"/>
  <c r="O59" i="12"/>
  <c r="N59" i="12"/>
  <c r="I58" i="12"/>
  <c r="K58" i="12"/>
  <c r="L58" i="12"/>
  <c r="M58" i="12"/>
  <c r="O58" i="12"/>
  <c r="N58" i="12"/>
  <c r="I57" i="12"/>
  <c r="K57" i="12"/>
  <c r="L57" i="12"/>
  <c r="M57" i="12"/>
  <c r="O57" i="12"/>
  <c r="N57" i="12"/>
  <c r="I56" i="12"/>
  <c r="K56" i="12"/>
  <c r="L56" i="12"/>
  <c r="M56" i="12"/>
  <c r="O56" i="12"/>
  <c r="N56" i="12"/>
  <c r="I55" i="12"/>
  <c r="K55" i="12"/>
  <c r="L55" i="12"/>
  <c r="M55" i="12"/>
  <c r="O55" i="12"/>
  <c r="N55" i="12"/>
  <c r="I54" i="12"/>
  <c r="K54" i="12"/>
  <c r="L54" i="12"/>
  <c r="M54" i="12"/>
  <c r="O54" i="12"/>
  <c r="N54" i="12"/>
  <c r="I53" i="12"/>
  <c r="K53" i="12"/>
  <c r="L53" i="12"/>
  <c r="M53" i="12"/>
  <c r="O53" i="12"/>
  <c r="N53" i="12"/>
  <c r="I52" i="12"/>
  <c r="K52" i="12"/>
  <c r="L52" i="12"/>
  <c r="M52" i="12"/>
  <c r="O52" i="12"/>
  <c r="N52" i="12"/>
  <c r="I51" i="12"/>
  <c r="K51" i="12"/>
  <c r="L51" i="12"/>
  <c r="M51" i="12"/>
  <c r="O51" i="12"/>
  <c r="N51" i="12"/>
  <c r="I50" i="12"/>
  <c r="K50" i="12"/>
  <c r="L50" i="12"/>
  <c r="M50" i="12"/>
  <c r="O50" i="12"/>
  <c r="N50" i="12"/>
  <c r="I49" i="12"/>
  <c r="K49" i="12"/>
  <c r="L49" i="12"/>
  <c r="M49" i="12"/>
  <c r="O49" i="12"/>
  <c r="N49" i="12"/>
  <c r="I48" i="12"/>
  <c r="K48" i="12"/>
  <c r="L48" i="12"/>
  <c r="M48" i="12"/>
  <c r="O48" i="12"/>
  <c r="N48" i="12"/>
  <c r="I47" i="12"/>
  <c r="K47" i="12"/>
  <c r="L47" i="12"/>
  <c r="M47" i="12"/>
  <c r="O47" i="12"/>
  <c r="N47" i="12"/>
  <c r="I46" i="12"/>
  <c r="K46" i="12"/>
  <c r="L46" i="12"/>
  <c r="M46" i="12"/>
  <c r="O46" i="12"/>
  <c r="N46" i="12"/>
  <c r="I45" i="12"/>
  <c r="K45" i="12"/>
  <c r="L45" i="12"/>
  <c r="M45" i="12"/>
  <c r="O45" i="12"/>
  <c r="N45" i="12"/>
  <c r="I44" i="12"/>
  <c r="K44" i="12"/>
  <c r="L44" i="12"/>
  <c r="M44" i="12"/>
  <c r="O44" i="12"/>
  <c r="N44" i="12"/>
  <c r="I43" i="12"/>
  <c r="K43" i="12"/>
  <c r="L43" i="12"/>
  <c r="M43" i="12"/>
  <c r="O43" i="12"/>
  <c r="N43" i="12"/>
  <c r="I42" i="12"/>
  <c r="K42" i="12"/>
  <c r="L42" i="12"/>
  <c r="M42" i="12"/>
  <c r="O42" i="12"/>
  <c r="N42" i="12"/>
  <c r="I41" i="12"/>
  <c r="K41" i="12"/>
  <c r="L41" i="12"/>
  <c r="M41" i="12"/>
  <c r="O41" i="12"/>
  <c r="N41" i="12"/>
  <c r="I40" i="12"/>
  <c r="K40" i="12"/>
  <c r="L40" i="12"/>
  <c r="M40" i="12"/>
  <c r="O40" i="12"/>
  <c r="N40" i="12"/>
  <c r="I39" i="12"/>
  <c r="K39" i="12"/>
  <c r="L39" i="12"/>
  <c r="M39" i="12"/>
  <c r="O39" i="12"/>
  <c r="N39" i="12"/>
  <c r="I38" i="12"/>
  <c r="K38" i="12"/>
  <c r="L38" i="12"/>
  <c r="M38" i="12"/>
  <c r="O38" i="12"/>
  <c r="N38" i="12"/>
  <c r="I37" i="12"/>
  <c r="K37" i="12"/>
  <c r="L37" i="12"/>
  <c r="M37" i="12"/>
  <c r="O37" i="12"/>
  <c r="N37" i="12"/>
  <c r="I36" i="12"/>
  <c r="K36" i="12"/>
  <c r="L36" i="12"/>
  <c r="M36" i="12"/>
  <c r="O36" i="12"/>
  <c r="N36" i="12"/>
  <c r="I35" i="12"/>
  <c r="K35" i="12"/>
  <c r="L35" i="12"/>
  <c r="M35" i="12"/>
  <c r="O35" i="12"/>
  <c r="N35" i="12"/>
  <c r="I34" i="12"/>
  <c r="K34" i="12"/>
  <c r="L34" i="12"/>
  <c r="M34" i="12"/>
  <c r="O34" i="12"/>
  <c r="N34" i="12"/>
  <c r="I33" i="12"/>
  <c r="K33" i="12"/>
  <c r="L33" i="12"/>
  <c r="M33" i="12"/>
  <c r="O33" i="12"/>
  <c r="N33" i="12"/>
  <c r="I32" i="12"/>
  <c r="K32" i="12"/>
  <c r="L32" i="12"/>
  <c r="M32" i="12"/>
  <c r="O32" i="12"/>
  <c r="N32" i="12"/>
  <c r="I31" i="12"/>
  <c r="K31" i="12"/>
  <c r="L31" i="12"/>
  <c r="M31" i="12"/>
  <c r="O31" i="12"/>
  <c r="N31" i="12"/>
  <c r="I30" i="12"/>
  <c r="K30" i="12"/>
  <c r="L30" i="12"/>
  <c r="M30" i="12"/>
  <c r="O30" i="12"/>
  <c r="N30" i="12"/>
  <c r="I29" i="12"/>
  <c r="K29" i="12"/>
  <c r="L29" i="12"/>
  <c r="M29" i="12"/>
  <c r="O29" i="12"/>
  <c r="N29" i="12"/>
  <c r="I28" i="12"/>
  <c r="K28" i="12"/>
  <c r="L28" i="12"/>
  <c r="M28" i="12"/>
  <c r="O28" i="12"/>
  <c r="N28" i="12"/>
  <c r="I27" i="12"/>
  <c r="K27" i="12"/>
  <c r="L27" i="12"/>
  <c r="M27" i="12"/>
  <c r="O27" i="12"/>
  <c r="N27" i="12"/>
  <c r="I26" i="12"/>
  <c r="K26" i="12"/>
  <c r="L26" i="12"/>
  <c r="M26" i="12"/>
  <c r="O26" i="12"/>
  <c r="N26" i="12"/>
  <c r="I25" i="12"/>
  <c r="K25" i="12"/>
  <c r="L25" i="12"/>
  <c r="M25" i="12"/>
  <c r="O25" i="12"/>
  <c r="N25" i="12"/>
  <c r="I24" i="12"/>
  <c r="K24" i="12"/>
  <c r="L24" i="12"/>
  <c r="M24" i="12"/>
  <c r="O24" i="12"/>
  <c r="N24" i="12"/>
  <c r="I23" i="12"/>
  <c r="K23" i="12"/>
  <c r="L23" i="12"/>
  <c r="M23" i="12"/>
  <c r="O23" i="12"/>
  <c r="N23" i="12"/>
  <c r="I22" i="12"/>
  <c r="K22" i="12"/>
  <c r="L22" i="12"/>
  <c r="M22" i="12"/>
  <c r="O22" i="12"/>
  <c r="N22" i="12"/>
  <c r="I21" i="12"/>
  <c r="K21" i="12"/>
  <c r="L21" i="12"/>
  <c r="M21" i="12"/>
  <c r="O21" i="12"/>
  <c r="N21" i="12"/>
  <c r="I20" i="12"/>
  <c r="K20" i="12"/>
  <c r="L20" i="12"/>
  <c r="M20" i="12"/>
  <c r="O20" i="12"/>
  <c r="N20" i="12"/>
  <c r="I19" i="12"/>
  <c r="K19" i="12"/>
  <c r="L19" i="12"/>
  <c r="M19" i="12"/>
  <c r="O19" i="12"/>
  <c r="N19" i="12"/>
  <c r="I18" i="12"/>
  <c r="K18" i="12"/>
  <c r="L18" i="12"/>
  <c r="M18" i="12"/>
  <c r="O18" i="12"/>
  <c r="N18" i="12"/>
  <c r="I17" i="12"/>
  <c r="K17" i="12"/>
  <c r="L17" i="12"/>
  <c r="M17" i="12"/>
  <c r="O17" i="12"/>
  <c r="N17" i="12"/>
  <c r="I16" i="12"/>
  <c r="K16" i="12"/>
  <c r="L16" i="12"/>
  <c r="M16" i="12"/>
  <c r="O16" i="12"/>
  <c r="N16" i="12"/>
  <c r="I15" i="12"/>
  <c r="K15" i="12"/>
  <c r="L15" i="12"/>
  <c r="M15" i="12"/>
  <c r="O15" i="12"/>
  <c r="N15" i="12"/>
  <c r="I14" i="12"/>
  <c r="K14" i="12"/>
  <c r="L14" i="12"/>
  <c r="M14" i="12"/>
  <c r="O14" i="12"/>
  <c r="N14" i="12"/>
  <c r="I13" i="12"/>
  <c r="K13" i="12"/>
  <c r="L13" i="12"/>
  <c r="M13" i="12"/>
  <c r="O13" i="12"/>
  <c r="N13" i="12"/>
  <c r="I12" i="12"/>
  <c r="K12" i="12"/>
  <c r="L12" i="12"/>
  <c r="M12" i="12"/>
  <c r="O12" i="12"/>
  <c r="N12" i="12"/>
  <c r="I11" i="12"/>
  <c r="K11" i="12"/>
  <c r="L11" i="12"/>
  <c r="M11" i="12"/>
  <c r="O11" i="12"/>
  <c r="N11" i="12"/>
  <c r="I10" i="12"/>
  <c r="K10" i="12"/>
  <c r="L10" i="12"/>
  <c r="M10" i="12"/>
  <c r="O10" i="12"/>
  <c r="N10" i="12"/>
  <c r="I9" i="12"/>
  <c r="K9" i="12"/>
  <c r="L9" i="12"/>
  <c r="M9" i="12"/>
  <c r="O9" i="12"/>
  <c r="N9" i="12"/>
  <c r="I8" i="12"/>
  <c r="K8" i="12"/>
  <c r="L8" i="12"/>
  <c r="M8" i="12"/>
  <c r="O8" i="12"/>
  <c r="N8" i="12"/>
  <c r="I7" i="12"/>
  <c r="K7" i="12"/>
  <c r="L7" i="12"/>
  <c r="M7" i="12"/>
  <c r="O7" i="12"/>
  <c r="N7" i="12"/>
  <c r="O6" i="12"/>
  <c r="O4" i="12"/>
  <c r="H4" i="12"/>
  <c r="N4" i="12"/>
  <c r="M4" i="12"/>
  <c r="K4" i="12"/>
  <c r="I4" i="12"/>
  <c r="I213" i="11"/>
  <c r="K213" i="11"/>
  <c r="L213" i="11"/>
  <c r="M213" i="11"/>
  <c r="O213" i="11"/>
  <c r="N213" i="11"/>
  <c r="I212" i="11"/>
  <c r="K212" i="11"/>
  <c r="L212" i="11"/>
  <c r="M212" i="11"/>
  <c r="O212" i="11"/>
  <c r="N212" i="11"/>
  <c r="I211" i="11"/>
  <c r="K211" i="11"/>
  <c r="L211" i="11"/>
  <c r="M211" i="11"/>
  <c r="O211" i="11"/>
  <c r="N211" i="11"/>
  <c r="I210" i="11"/>
  <c r="K210" i="11"/>
  <c r="L210" i="11"/>
  <c r="M210" i="11"/>
  <c r="O210" i="11"/>
  <c r="N210" i="11"/>
  <c r="G209" i="11"/>
  <c r="I209" i="11"/>
  <c r="K209" i="11"/>
  <c r="L209" i="11"/>
  <c r="M209" i="11"/>
  <c r="O209" i="11"/>
  <c r="N209" i="11"/>
  <c r="I208" i="11"/>
  <c r="K208" i="11"/>
  <c r="L208" i="11"/>
  <c r="M208" i="11"/>
  <c r="O208" i="11"/>
  <c r="N208" i="11"/>
  <c r="I207" i="11"/>
  <c r="K207" i="11"/>
  <c r="L207" i="11"/>
  <c r="M207" i="11"/>
  <c r="O207" i="11"/>
  <c r="N207" i="11"/>
  <c r="I206" i="11"/>
  <c r="K206" i="11"/>
  <c r="L206" i="11"/>
  <c r="M206" i="11"/>
  <c r="O206" i="11"/>
  <c r="N206" i="11"/>
  <c r="I205" i="11"/>
  <c r="K205" i="11"/>
  <c r="L205" i="11"/>
  <c r="M205" i="11"/>
  <c r="O205" i="11"/>
  <c r="N205" i="11"/>
  <c r="I204" i="11"/>
  <c r="K204" i="11"/>
  <c r="L204" i="11"/>
  <c r="M204" i="11"/>
  <c r="O204" i="11"/>
  <c r="N204" i="11"/>
  <c r="I203" i="11"/>
  <c r="K203" i="11"/>
  <c r="L203" i="11"/>
  <c r="M203" i="11"/>
  <c r="O203" i="11"/>
  <c r="N203" i="11"/>
  <c r="I202" i="11"/>
  <c r="K202" i="11"/>
  <c r="L202" i="11"/>
  <c r="M202" i="11"/>
  <c r="O202" i="11"/>
  <c r="N202" i="11"/>
  <c r="I201" i="11"/>
  <c r="K201" i="11"/>
  <c r="L201" i="11"/>
  <c r="M201" i="11"/>
  <c r="O201" i="11"/>
  <c r="N201" i="11"/>
  <c r="I200" i="11"/>
  <c r="K200" i="11"/>
  <c r="L200" i="11"/>
  <c r="M200" i="11"/>
  <c r="O200" i="11"/>
  <c r="N200" i="11"/>
  <c r="I199" i="11"/>
  <c r="K199" i="11"/>
  <c r="L199" i="11"/>
  <c r="M199" i="11"/>
  <c r="O199" i="11"/>
  <c r="N199" i="11"/>
  <c r="I198" i="11"/>
  <c r="K198" i="11"/>
  <c r="L198" i="11"/>
  <c r="M198" i="11"/>
  <c r="O198" i="11"/>
  <c r="N198" i="11"/>
  <c r="I197" i="11"/>
  <c r="K197" i="11"/>
  <c r="L197" i="11"/>
  <c r="M197" i="11"/>
  <c r="O197" i="11"/>
  <c r="N197" i="11"/>
  <c r="I196" i="11"/>
  <c r="K196" i="11"/>
  <c r="L196" i="11"/>
  <c r="M196" i="11"/>
  <c r="O196" i="11"/>
  <c r="N196" i="11"/>
  <c r="I195" i="11"/>
  <c r="K195" i="11"/>
  <c r="L195" i="11"/>
  <c r="M195" i="11"/>
  <c r="O195" i="11"/>
  <c r="N195" i="11"/>
  <c r="I194" i="11"/>
  <c r="K194" i="11"/>
  <c r="L194" i="11"/>
  <c r="M194" i="11"/>
  <c r="O194" i="11"/>
  <c r="N194" i="11"/>
  <c r="I193" i="11"/>
  <c r="K193" i="11"/>
  <c r="L193" i="11"/>
  <c r="M193" i="11"/>
  <c r="O193" i="11"/>
  <c r="N193" i="11"/>
  <c r="I192" i="11"/>
  <c r="K192" i="11"/>
  <c r="L192" i="11"/>
  <c r="M192" i="11"/>
  <c r="O192" i="11"/>
  <c r="N192" i="11"/>
  <c r="I191" i="11"/>
  <c r="K191" i="11"/>
  <c r="L191" i="11"/>
  <c r="M191" i="11"/>
  <c r="O191" i="11"/>
  <c r="N191" i="11"/>
  <c r="I190" i="11"/>
  <c r="K190" i="11"/>
  <c r="L190" i="11"/>
  <c r="M190" i="11"/>
  <c r="O190" i="11"/>
  <c r="N190" i="11"/>
  <c r="I189" i="11"/>
  <c r="K189" i="11"/>
  <c r="L189" i="11"/>
  <c r="M189" i="11"/>
  <c r="O189" i="11"/>
  <c r="N189" i="11"/>
  <c r="I188" i="11"/>
  <c r="K188" i="11"/>
  <c r="L188" i="11"/>
  <c r="M188" i="11"/>
  <c r="O188" i="11"/>
  <c r="N188" i="11"/>
  <c r="I187" i="11"/>
  <c r="K187" i="11"/>
  <c r="L187" i="11"/>
  <c r="M187" i="11"/>
  <c r="O187" i="11"/>
  <c r="N187" i="11"/>
  <c r="I186" i="11"/>
  <c r="K186" i="11"/>
  <c r="L186" i="11"/>
  <c r="M186" i="11"/>
  <c r="O186" i="11"/>
  <c r="N186" i="11"/>
  <c r="I185" i="11"/>
  <c r="K185" i="11"/>
  <c r="L185" i="11"/>
  <c r="M185" i="11"/>
  <c r="O185" i="11"/>
  <c r="N185" i="11"/>
  <c r="I184" i="11"/>
  <c r="K184" i="11"/>
  <c r="L184" i="11"/>
  <c r="M184" i="11"/>
  <c r="O184" i="11"/>
  <c r="N184" i="11"/>
  <c r="I183" i="11"/>
  <c r="K183" i="11"/>
  <c r="L183" i="11"/>
  <c r="M183" i="11"/>
  <c r="O183" i="11"/>
  <c r="N183" i="11"/>
  <c r="I182" i="11"/>
  <c r="K182" i="11"/>
  <c r="L182" i="11"/>
  <c r="M182" i="11"/>
  <c r="O182" i="11"/>
  <c r="N182" i="11"/>
  <c r="I181" i="11"/>
  <c r="K181" i="11"/>
  <c r="L181" i="11"/>
  <c r="M181" i="11"/>
  <c r="O181" i="11"/>
  <c r="N181" i="11"/>
  <c r="I180" i="11"/>
  <c r="K180" i="11"/>
  <c r="L180" i="11"/>
  <c r="M180" i="11"/>
  <c r="O180" i="11"/>
  <c r="N180" i="11"/>
  <c r="I179" i="11"/>
  <c r="K179" i="11"/>
  <c r="L179" i="11"/>
  <c r="M179" i="11"/>
  <c r="O179" i="11"/>
  <c r="N179" i="11"/>
  <c r="I178" i="11"/>
  <c r="K178" i="11"/>
  <c r="L178" i="11"/>
  <c r="M178" i="11"/>
  <c r="O178" i="11"/>
  <c r="N178" i="11"/>
  <c r="I177" i="11"/>
  <c r="K177" i="11"/>
  <c r="L177" i="11"/>
  <c r="M177" i="11"/>
  <c r="O177" i="11"/>
  <c r="N177" i="11"/>
  <c r="I176" i="11"/>
  <c r="K176" i="11"/>
  <c r="L176" i="11"/>
  <c r="M176" i="11"/>
  <c r="O176" i="11"/>
  <c r="N176" i="11"/>
  <c r="I175" i="11"/>
  <c r="K175" i="11"/>
  <c r="L175" i="11"/>
  <c r="M175" i="11"/>
  <c r="O175" i="11"/>
  <c r="N175" i="11"/>
  <c r="I174" i="11"/>
  <c r="K174" i="11"/>
  <c r="L174" i="11"/>
  <c r="M174" i="11"/>
  <c r="O174" i="11"/>
  <c r="N174" i="11"/>
  <c r="I173" i="11"/>
  <c r="K173" i="11"/>
  <c r="L173" i="11"/>
  <c r="M173" i="11"/>
  <c r="O173" i="11"/>
  <c r="N173" i="11"/>
  <c r="I172" i="11"/>
  <c r="K172" i="11"/>
  <c r="L172" i="11"/>
  <c r="M172" i="11"/>
  <c r="O172" i="11"/>
  <c r="N172" i="11"/>
  <c r="I171" i="11"/>
  <c r="K171" i="11"/>
  <c r="L171" i="11"/>
  <c r="M171" i="11"/>
  <c r="O171" i="11"/>
  <c r="N171" i="11"/>
  <c r="I170" i="11"/>
  <c r="K170" i="11"/>
  <c r="L170" i="11"/>
  <c r="M170" i="11"/>
  <c r="O170" i="11"/>
  <c r="N170" i="11"/>
  <c r="I169" i="11"/>
  <c r="K169" i="11"/>
  <c r="L169" i="11"/>
  <c r="M169" i="11"/>
  <c r="O169" i="11"/>
  <c r="N169" i="11"/>
  <c r="I168" i="11"/>
  <c r="K168" i="11"/>
  <c r="L168" i="11"/>
  <c r="M168" i="11"/>
  <c r="O168" i="11"/>
  <c r="N168" i="11"/>
  <c r="I167" i="11"/>
  <c r="K167" i="11"/>
  <c r="L167" i="11"/>
  <c r="M167" i="11"/>
  <c r="O167" i="11"/>
  <c r="N167" i="11"/>
  <c r="I166" i="11"/>
  <c r="K166" i="11"/>
  <c r="L166" i="11"/>
  <c r="M166" i="11"/>
  <c r="O166" i="11"/>
  <c r="N166" i="11"/>
  <c r="I165" i="11"/>
  <c r="K165" i="11"/>
  <c r="L165" i="11"/>
  <c r="M165" i="11"/>
  <c r="O165" i="11"/>
  <c r="N165" i="11"/>
  <c r="I164" i="11"/>
  <c r="K164" i="11"/>
  <c r="L164" i="11"/>
  <c r="M164" i="11"/>
  <c r="O164" i="11"/>
  <c r="N164" i="11"/>
  <c r="I163" i="11"/>
  <c r="K163" i="11"/>
  <c r="L163" i="11"/>
  <c r="M163" i="11"/>
  <c r="O163" i="11"/>
  <c r="N163" i="11"/>
  <c r="I162" i="11"/>
  <c r="K162" i="11"/>
  <c r="L162" i="11"/>
  <c r="M162" i="11"/>
  <c r="O162" i="11"/>
  <c r="N162" i="11"/>
  <c r="I161" i="11"/>
  <c r="K161" i="11"/>
  <c r="L161" i="11"/>
  <c r="M161" i="11"/>
  <c r="O161" i="11"/>
  <c r="N161" i="11"/>
  <c r="I160" i="11"/>
  <c r="K160" i="11"/>
  <c r="L160" i="11"/>
  <c r="M160" i="11"/>
  <c r="O160" i="11"/>
  <c r="N160" i="11"/>
  <c r="I159" i="11"/>
  <c r="K159" i="11"/>
  <c r="L159" i="11"/>
  <c r="M159" i="11"/>
  <c r="O159" i="11"/>
  <c r="N159" i="11"/>
  <c r="I158" i="11"/>
  <c r="K158" i="11"/>
  <c r="L158" i="11"/>
  <c r="M158" i="11"/>
  <c r="O158" i="11"/>
  <c r="N158" i="11"/>
  <c r="I157" i="11"/>
  <c r="K157" i="11"/>
  <c r="L157" i="11"/>
  <c r="M157" i="11"/>
  <c r="O157" i="11"/>
  <c r="N157" i="11"/>
  <c r="I156" i="11"/>
  <c r="K156" i="11"/>
  <c r="L156" i="11"/>
  <c r="M156" i="11"/>
  <c r="O156" i="11"/>
  <c r="N156" i="11"/>
  <c r="I155" i="11"/>
  <c r="K155" i="11"/>
  <c r="L155" i="11"/>
  <c r="M155" i="11"/>
  <c r="O155" i="11"/>
  <c r="N155" i="11"/>
  <c r="I154" i="11"/>
  <c r="K154" i="11"/>
  <c r="L154" i="11"/>
  <c r="M154" i="11"/>
  <c r="O154" i="11"/>
  <c r="N154" i="11"/>
  <c r="I153" i="11"/>
  <c r="K153" i="11"/>
  <c r="L153" i="11"/>
  <c r="M153" i="11"/>
  <c r="O153" i="11"/>
  <c r="N153" i="11"/>
  <c r="I152" i="11"/>
  <c r="K152" i="11"/>
  <c r="L152" i="11"/>
  <c r="M152" i="11"/>
  <c r="O152" i="11"/>
  <c r="N152" i="11"/>
  <c r="I151" i="11"/>
  <c r="K151" i="11"/>
  <c r="L151" i="11"/>
  <c r="M151" i="11"/>
  <c r="O151" i="11"/>
  <c r="N151" i="11"/>
  <c r="I150" i="11"/>
  <c r="K150" i="11"/>
  <c r="L150" i="11"/>
  <c r="M150" i="11"/>
  <c r="O150" i="11"/>
  <c r="N150" i="11"/>
  <c r="I149" i="11"/>
  <c r="K149" i="11"/>
  <c r="L149" i="11"/>
  <c r="M149" i="11"/>
  <c r="O149" i="11"/>
  <c r="N149" i="11"/>
  <c r="I148" i="11"/>
  <c r="K148" i="11"/>
  <c r="L148" i="11"/>
  <c r="M148" i="11"/>
  <c r="O148" i="11"/>
  <c r="N148" i="11"/>
  <c r="I147" i="11"/>
  <c r="K147" i="11"/>
  <c r="L147" i="11"/>
  <c r="M147" i="11"/>
  <c r="O147" i="11"/>
  <c r="N147" i="11"/>
  <c r="I146" i="11"/>
  <c r="K146" i="11"/>
  <c r="L146" i="11"/>
  <c r="M146" i="11"/>
  <c r="O146" i="11"/>
  <c r="N146" i="11"/>
  <c r="I145" i="11"/>
  <c r="K145" i="11"/>
  <c r="L145" i="11"/>
  <c r="M145" i="11"/>
  <c r="O145" i="11"/>
  <c r="N145" i="11"/>
  <c r="I144" i="11"/>
  <c r="K144" i="11"/>
  <c r="L144" i="11"/>
  <c r="M144" i="11"/>
  <c r="O144" i="11"/>
  <c r="N144" i="11"/>
  <c r="I143" i="11"/>
  <c r="K143" i="11"/>
  <c r="L143" i="11"/>
  <c r="M143" i="11"/>
  <c r="O143" i="11"/>
  <c r="N143" i="11"/>
  <c r="I142" i="11"/>
  <c r="K142" i="11"/>
  <c r="L142" i="11"/>
  <c r="M142" i="11"/>
  <c r="O142" i="11"/>
  <c r="N142" i="11"/>
  <c r="I141" i="11"/>
  <c r="K141" i="11"/>
  <c r="L141" i="11"/>
  <c r="M141" i="11"/>
  <c r="O141" i="11"/>
  <c r="N141" i="11"/>
  <c r="I140" i="11"/>
  <c r="K140" i="11"/>
  <c r="L140" i="11"/>
  <c r="M140" i="11"/>
  <c r="O140" i="11"/>
  <c r="N140" i="11"/>
  <c r="I139" i="11"/>
  <c r="K139" i="11"/>
  <c r="L139" i="11"/>
  <c r="M139" i="11"/>
  <c r="O139" i="11"/>
  <c r="N139" i="11"/>
  <c r="I138" i="11"/>
  <c r="K138" i="11"/>
  <c r="L138" i="11"/>
  <c r="M138" i="11"/>
  <c r="O138" i="11"/>
  <c r="N138" i="11"/>
  <c r="I137" i="11"/>
  <c r="K137" i="11"/>
  <c r="L137" i="11"/>
  <c r="M137" i="11"/>
  <c r="O137" i="11"/>
  <c r="N137" i="11"/>
  <c r="I136" i="11"/>
  <c r="K136" i="11"/>
  <c r="L136" i="11"/>
  <c r="M136" i="11"/>
  <c r="O136" i="11"/>
  <c r="N136" i="11"/>
  <c r="I135" i="11"/>
  <c r="K135" i="11"/>
  <c r="L135" i="11"/>
  <c r="M135" i="11"/>
  <c r="O135" i="11"/>
  <c r="N135" i="11"/>
  <c r="I134" i="11"/>
  <c r="K134" i="11"/>
  <c r="L134" i="11"/>
  <c r="M134" i="11"/>
  <c r="O134" i="11"/>
  <c r="N134" i="11"/>
  <c r="I133" i="11"/>
  <c r="K133" i="11"/>
  <c r="L133" i="11"/>
  <c r="M133" i="11"/>
  <c r="O133" i="11"/>
  <c r="N133" i="11"/>
  <c r="I132" i="11"/>
  <c r="K132" i="11"/>
  <c r="L132" i="11"/>
  <c r="M132" i="11"/>
  <c r="O132" i="11"/>
  <c r="N132" i="11"/>
  <c r="I131" i="11"/>
  <c r="K131" i="11"/>
  <c r="L131" i="11"/>
  <c r="M131" i="11"/>
  <c r="O131" i="11"/>
  <c r="N131" i="11"/>
  <c r="I130" i="11"/>
  <c r="K130" i="11"/>
  <c r="L130" i="11"/>
  <c r="M130" i="11"/>
  <c r="O130" i="11"/>
  <c r="N130" i="11"/>
  <c r="I129" i="11"/>
  <c r="K129" i="11"/>
  <c r="L129" i="11"/>
  <c r="M129" i="11"/>
  <c r="O129" i="11"/>
  <c r="N129" i="11"/>
  <c r="I128" i="11"/>
  <c r="K128" i="11"/>
  <c r="L128" i="11"/>
  <c r="M128" i="11"/>
  <c r="O128" i="11"/>
  <c r="N128" i="11"/>
  <c r="I127" i="11"/>
  <c r="K127" i="11"/>
  <c r="L127" i="11"/>
  <c r="M127" i="11"/>
  <c r="O127" i="11"/>
  <c r="N127" i="11"/>
  <c r="I126" i="11"/>
  <c r="K126" i="11"/>
  <c r="L126" i="11"/>
  <c r="M126" i="11"/>
  <c r="O126" i="11"/>
  <c r="N126" i="11"/>
  <c r="I125" i="11"/>
  <c r="K125" i="11"/>
  <c r="L125" i="11"/>
  <c r="M125" i="11"/>
  <c r="O125" i="11"/>
  <c r="N125" i="11"/>
  <c r="I124" i="11"/>
  <c r="K124" i="11"/>
  <c r="L124" i="11"/>
  <c r="M124" i="11"/>
  <c r="O124" i="11"/>
  <c r="N124" i="11"/>
  <c r="I123" i="11"/>
  <c r="K123" i="11"/>
  <c r="L123" i="11"/>
  <c r="M123" i="11"/>
  <c r="O123" i="11"/>
  <c r="N123" i="11"/>
  <c r="I122" i="11"/>
  <c r="K122" i="11"/>
  <c r="L122" i="11"/>
  <c r="M122" i="11"/>
  <c r="O122" i="11"/>
  <c r="N122" i="11"/>
  <c r="I121" i="11"/>
  <c r="K121" i="11"/>
  <c r="L121" i="11"/>
  <c r="M121" i="11"/>
  <c r="O121" i="11"/>
  <c r="N121" i="11"/>
  <c r="I120" i="11"/>
  <c r="K120" i="11"/>
  <c r="L120" i="11"/>
  <c r="M120" i="11"/>
  <c r="O120" i="11"/>
  <c r="N120" i="11"/>
  <c r="I119" i="11"/>
  <c r="K119" i="11"/>
  <c r="L119" i="11"/>
  <c r="M119" i="11"/>
  <c r="O119" i="11"/>
  <c r="N119" i="11"/>
  <c r="I118" i="11"/>
  <c r="K118" i="11"/>
  <c r="L118" i="11"/>
  <c r="M118" i="11"/>
  <c r="O118" i="11"/>
  <c r="N118" i="11"/>
  <c r="I117" i="11"/>
  <c r="K117" i="11"/>
  <c r="L117" i="11"/>
  <c r="M117" i="11"/>
  <c r="O117" i="11"/>
  <c r="N117" i="11"/>
  <c r="I116" i="11"/>
  <c r="K116" i="11"/>
  <c r="L116" i="11"/>
  <c r="M116" i="11"/>
  <c r="O116" i="11"/>
  <c r="N116" i="11"/>
  <c r="I115" i="11"/>
  <c r="K115" i="11"/>
  <c r="L115" i="11"/>
  <c r="M115" i="11"/>
  <c r="O115" i="11"/>
  <c r="N115" i="11"/>
  <c r="I114" i="11"/>
  <c r="K114" i="11"/>
  <c r="L114" i="11"/>
  <c r="M114" i="11"/>
  <c r="O114" i="11"/>
  <c r="N114" i="11"/>
  <c r="I113" i="11"/>
  <c r="K113" i="11"/>
  <c r="L113" i="11"/>
  <c r="M113" i="11"/>
  <c r="O113" i="11"/>
  <c r="N113" i="11"/>
  <c r="I112" i="11"/>
  <c r="K112" i="11"/>
  <c r="L112" i="11"/>
  <c r="M112" i="11"/>
  <c r="O112" i="11"/>
  <c r="N112" i="11"/>
  <c r="I111" i="11"/>
  <c r="K111" i="11"/>
  <c r="L111" i="11"/>
  <c r="M111" i="11"/>
  <c r="O111" i="11"/>
  <c r="N111" i="11"/>
  <c r="I110" i="11"/>
  <c r="K110" i="11"/>
  <c r="L110" i="11"/>
  <c r="M110" i="11"/>
  <c r="O110" i="11"/>
  <c r="N110" i="11"/>
  <c r="I109" i="11"/>
  <c r="K109" i="11"/>
  <c r="L109" i="11"/>
  <c r="M109" i="11"/>
  <c r="O109" i="11"/>
  <c r="N109" i="11"/>
  <c r="I108" i="11"/>
  <c r="K108" i="11"/>
  <c r="L108" i="11"/>
  <c r="M108" i="11"/>
  <c r="O108" i="11"/>
  <c r="N108" i="11"/>
  <c r="I107" i="11"/>
  <c r="K107" i="11"/>
  <c r="L107" i="11"/>
  <c r="M107" i="11"/>
  <c r="O107" i="11"/>
  <c r="N107" i="11"/>
  <c r="I106" i="11"/>
  <c r="K106" i="11"/>
  <c r="L106" i="11"/>
  <c r="M106" i="11"/>
  <c r="O106" i="11"/>
  <c r="N106" i="11"/>
  <c r="I105" i="11"/>
  <c r="K105" i="11"/>
  <c r="L105" i="11"/>
  <c r="M105" i="11"/>
  <c r="O105" i="11"/>
  <c r="N105" i="11"/>
  <c r="I104" i="11"/>
  <c r="K104" i="11"/>
  <c r="L104" i="11"/>
  <c r="M104" i="11"/>
  <c r="O104" i="11"/>
  <c r="N104" i="11"/>
  <c r="I103" i="11"/>
  <c r="K103" i="11"/>
  <c r="L103" i="11"/>
  <c r="M103" i="11"/>
  <c r="O103" i="11"/>
  <c r="N103" i="11"/>
  <c r="I102" i="11"/>
  <c r="K102" i="11"/>
  <c r="L102" i="11"/>
  <c r="M102" i="11"/>
  <c r="O102" i="11"/>
  <c r="N102" i="11"/>
  <c r="I101" i="11"/>
  <c r="K101" i="11"/>
  <c r="L101" i="11"/>
  <c r="M101" i="11"/>
  <c r="O101" i="11"/>
  <c r="N101" i="11"/>
  <c r="I100" i="11"/>
  <c r="K100" i="11"/>
  <c r="L100" i="11"/>
  <c r="M100" i="11"/>
  <c r="O100" i="11"/>
  <c r="N100" i="11"/>
  <c r="I99" i="11"/>
  <c r="K99" i="11"/>
  <c r="L99" i="11"/>
  <c r="M99" i="11"/>
  <c r="O99" i="11"/>
  <c r="N99" i="11"/>
  <c r="I98" i="11"/>
  <c r="K98" i="11"/>
  <c r="L98" i="11"/>
  <c r="M98" i="11"/>
  <c r="O98" i="11"/>
  <c r="N98" i="11"/>
  <c r="I97" i="11"/>
  <c r="K97" i="11"/>
  <c r="L97" i="11"/>
  <c r="M97" i="11"/>
  <c r="O97" i="11"/>
  <c r="N97" i="11"/>
  <c r="I96" i="11"/>
  <c r="K96" i="11"/>
  <c r="L96" i="11"/>
  <c r="M96" i="11"/>
  <c r="O96" i="11"/>
  <c r="N96" i="11"/>
  <c r="I95" i="11"/>
  <c r="K95" i="11"/>
  <c r="L95" i="11"/>
  <c r="M95" i="11"/>
  <c r="O95" i="11"/>
  <c r="N95" i="11"/>
  <c r="I94" i="11"/>
  <c r="K94" i="11"/>
  <c r="L94" i="11"/>
  <c r="M94" i="11"/>
  <c r="O94" i="11"/>
  <c r="N94" i="11"/>
  <c r="I93" i="11"/>
  <c r="K93" i="11"/>
  <c r="L93" i="11"/>
  <c r="M93" i="11"/>
  <c r="O93" i="11"/>
  <c r="N93" i="11"/>
  <c r="I92" i="11"/>
  <c r="K92" i="11"/>
  <c r="L92" i="11"/>
  <c r="M92" i="11"/>
  <c r="O92" i="11"/>
  <c r="N92" i="11"/>
  <c r="I91" i="11"/>
  <c r="K91" i="11"/>
  <c r="L91" i="11"/>
  <c r="M91" i="11"/>
  <c r="O91" i="11"/>
  <c r="N91" i="11"/>
  <c r="I90" i="11"/>
  <c r="K90" i="11"/>
  <c r="L90" i="11"/>
  <c r="M90" i="11"/>
  <c r="O90" i="11"/>
  <c r="N90" i="11"/>
  <c r="I89" i="11"/>
  <c r="K89" i="11"/>
  <c r="L89" i="11"/>
  <c r="M89" i="11"/>
  <c r="O89" i="11"/>
  <c r="N89" i="11"/>
  <c r="I88" i="11"/>
  <c r="K88" i="11"/>
  <c r="L88" i="11"/>
  <c r="M88" i="11"/>
  <c r="O88" i="11"/>
  <c r="N88" i="11"/>
  <c r="I87" i="11"/>
  <c r="K87" i="11"/>
  <c r="L87" i="11"/>
  <c r="M87" i="11"/>
  <c r="O87" i="11"/>
  <c r="N87" i="11"/>
  <c r="I86" i="11"/>
  <c r="K86" i="11"/>
  <c r="L86" i="11"/>
  <c r="M86" i="11"/>
  <c r="O86" i="11"/>
  <c r="N86" i="11"/>
  <c r="I85" i="11"/>
  <c r="K85" i="11"/>
  <c r="L85" i="11"/>
  <c r="M85" i="11"/>
  <c r="O85" i="11"/>
  <c r="N85" i="11"/>
  <c r="I84" i="11"/>
  <c r="K84" i="11"/>
  <c r="L84" i="11"/>
  <c r="M84" i="11"/>
  <c r="O84" i="11"/>
  <c r="N84" i="11"/>
  <c r="I83" i="11"/>
  <c r="K83" i="11"/>
  <c r="L83" i="11"/>
  <c r="M83" i="11"/>
  <c r="O83" i="11"/>
  <c r="N83" i="11"/>
  <c r="I82" i="11"/>
  <c r="K82" i="11"/>
  <c r="L82" i="11"/>
  <c r="M82" i="11"/>
  <c r="O82" i="11"/>
  <c r="N82" i="11"/>
  <c r="I81" i="11"/>
  <c r="K81" i="11"/>
  <c r="L81" i="11"/>
  <c r="M81" i="11"/>
  <c r="O81" i="11"/>
  <c r="N81" i="11"/>
  <c r="I80" i="11"/>
  <c r="K80" i="11"/>
  <c r="L80" i="11"/>
  <c r="M80" i="11"/>
  <c r="O80" i="11"/>
  <c r="N80" i="11"/>
  <c r="I79" i="11"/>
  <c r="K79" i="11"/>
  <c r="L79" i="11"/>
  <c r="M79" i="11"/>
  <c r="O79" i="11"/>
  <c r="N79" i="11"/>
  <c r="I78" i="11"/>
  <c r="K78" i="11"/>
  <c r="L78" i="11"/>
  <c r="M78" i="11"/>
  <c r="O78" i="11"/>
  <c r="N78" i="11"/>
  <c r="I77" i="11"/>
  <c r="K77" i="11"/>
  <c r="L77" i="11"/>
  <c r="M77" i="11"/>
  <c r="O77" i="11"/>
  <c r="N77" i="11"/>
  <c r="I76" i="11"/>
  <c r="K76" i="11"/>
  <c r="L76" i="11"/>
  <c r="M76" i="11"/>
  <c r="O76" i="11"/>
  <c r="N76" i="11"/>
  <c r="I75" i="11"/>
  <c r="K75" i="11"/>
  <c r="L75" i="11"/>
  <c r="M75" i="11"/>
  <c r="O75" i="11"/>
  <c r="N75" i="11"/>
  <c r="I74" i="11"/>
  <c r="K74" i="11"/>
  <c r="L74" i="11"/>
  <c r="M74" i="11"/>
  <c r="O74" i="11"/>
  <c r="N74" i="11"/>
  <c r="I73" i="11"/>
  <c r="K73" i="11"/>
  <c r="L73" i="11"/>
  <c r="M73" i="11"/>
  <c r="O73" i="11"/>
  <c r="N73" i="11"/>
  <c r="I72" i="11"/>
  <c r="K72" i="11"/>
  <c r="L72" i="11"/>
  <c r="M72" i="11"/>
  <c r="O72" i="11"/>
  <c r="N72" i="11"/>
  <c r="I71" i="11"/>
  <c r="K71" i="11"/>
  <c r="L71" i="11"/>
  <c r="M71" i="11"/>
  <c r="O71" i="11"/>
  <c r="N71" i="11"/>
  <c r="I70" i="11"/>
  <c r="K70" i="11"/>
  <c r="L70" i="11"/>
  <c r="M70" i="11"/>
  <c r="O70" i="11"/>
  <c r="N70" i="11"/>
  <c r="I69" i="11"/>
  <c r="K69" i="11"/>
  <c r="L69" i="11"/>
  <c r="M69" i="11"/>
  <c r="O69" i="11"/>
  <c r="N69" i="11"/>
  <c r="I68" i="11"/>
  <c r="K68" i="11"/>
  <c r="L68" i="11"/>
  <c r="M68" i="11"/>
  <c r="O68" i="11"/>
  <c r="N68" i="11"/>
  <c r="I67" i="11"/>
  <c r="K67" i="11"/>
  <c r="L67" i="11"/>
  <c r="M67" i="11"/>
  <c r="O67" i="11"/>
  <c r="N67" i="11"/>
  <c r="I66" i="11"/>
  <c r="K66" i="11"/>
  <c r="L66" i="11"/>
  <c r="M66" i="11"/>
  <c r="O66" i="11"/>
  <c r="N66" i="11"/>
  <c r="I65" i="11"/>
  <c r="K65" i="11"/>
  <c r="L65" i="11"/>
  <c r="M65" i="11"/>
  <c r="O65" i="11"/>
  <c r="N65" i="11"/>
  <c r="I64" i="11"/>
  <c r="K64" i="11"/>
  <c r="L64" i="11"/>
  <c r="M64" i="11"/>
  <c r="O64" i="11"/>
  <c r="N64" i="11"/>
  <c r="I63" i="11"/>
  <c r="K63" i="11"/>
  <c r="L63" i="11"/>
  <c r="M63" i="11"/>
  <c r="O63" i="11"/>
  <c r="N63" i="11"/>
  <c r="I62" i="11"/>
  <c r="K62" i="11"/>
  <c r="L62" i="11"/>
  <c r="M62" i="11"/>
  <c r="O62" i="11"/>
  <c r="N62" i="11"/>
  <c r="I61" i="11"/>
  <c r="K61" i="11"/>
  <c r="L61" i="11"/>
  <c r="M61" i="11"/>
  <c r="O61" i="11"/>
  <c r="N61" i="11"/>
  <c r="I60" i="11"/>
  <c r="K60" i="11"/>
  <c r="L60" i="11"/>
  <c r="M60" i="11"/>
  <c r="O60" i="11"/>
  <c r="N60" i="11"/>
  <c r="I59" i="11"/>
  <c r="K59" i="11"/>
  <c r="L59" i="11"/>
  <c r="M59" i="11"/>
  <c r="O59" i="11"/>
  <c r="N59" i="11"/>
  <c r="I58" i="11"/>
  <c r="K58" i="11"/>
  <c r="L58" i="11"/>
  <c r="M58" i="11"/>
  <c r="O58" i="11"/>
  <c r="N58" i="11"/>
  <c r="I57" i="11"/>
  <c r="K57" i="11"/>
  <c r="L57" i="11"/>
  <c r="M57" i="11"/>
  <c r="O57" i="11"/>
  <c r="N57" i="11"/>
  <c r="I56" i="11"/>
  <c r="K56" i="11"/>
  <c r="L56" i="11"/>
  <c r="M56" i="11"/>
  <c r="O56" i="11"/>
  <c r="N56" i="11"/>
  <c r="I55" i="11"/>
  <c r="K55" i="11"/>
  <c r="L55" i="11"/>
  <c r="M55" i="11"/>
  <c r="O55" i="11"/>
  <c r="N55" i="11"/>
  <c r="I54" i="11"/>
  <c r="K54" i="11"/>
  <c r="L54" i="11"/>
  <c r="M54" i="11"/>
  <c r="O54" i="11"/>
  <c r="N54" i="11"/>
  <c r="I53" i="11"/>
  <c r="K53" i="11"/>
  <c r="L53" i="11"/>
  <c r="M53" i="11"/>
  <c r="O53" i="11"/>
  <c r="N53" i="11"/>
  <c r="I52" i="11"/>
  <c r="K52" i="11"/>
  <c r="L52" i="11"/>
  <c r="M52" i="11"/>
  <c r="O52" i="11"/>
  <c r="N52" i="11"/>
  <c r="I51" i="11"/>
  <c r="K51" i="11"/>
  <c r="L51" i="11"/>
  <c r="M51" i="11"/>
  <c r="O51" i="11"/>
  <c r="N51" i="11"/>
  <c r="I50" i="11"/>
  <c r="K50" i="11"/>
  <c r="L50" i="11"/>
  <c r="M50" i="11"/>
  <c r="O50" i="11"/>
  <c r="N50" i="11"/>
  <c r="I49" i="11"/>
  <c r="K49" i="11"/>
  <c r="L49" i="11"/>
  <c r="M49" i="11"/>
  <c r="O49" i="11"/>
  <c r="N49" i="11"/>
  <c r="I48" i="11"/>
  <c r="K48" i="11"/>
  <c r="L48" i="11"/>
  <c r="M48" i="11"/>
  <c r="O48" i="11"/>
  <c r="N48" i="11"/>
  <c r="I47" i="11"/>
  <c r="K47" i="11"/>
  <c r="L47" i="11"/>
  <c r="M47" i="11"/>
  <c r="O47" i="11"/>
  <c r="N47" i="11"/>
  <c r="I46" i="11"/>
  <c r="K46" i="11"/>
  <c r="L46" i="11"/>
  <c r="M46" i="11"/>
  <c r="O46" i="11"/>
  <c r="N46" i="11"/>
  <c r="I45" i="11"/>
  <c r="K45" i="11"/>
  <c r="L45" i="11"/>
  <c r="M45" i="11"/>
  <c r="O45" i="11"/>
  <c r="N45" i="11"/>
  <c r="I44" i="11"/>
  <c r="K44" i="11"/>
  <c r="L44" i="11"/>
  <c r="M44" i="11"/>
  <c r="O44" i="11"/>
  <c r="N44" i="11"/>
  <c r="I43" i="11"/>
  <c r="K43" i="11"/>
  <c r="L43" i="11"/>
  <c r="M43" i="11"/>
  <c r="O43" i="11"/>
  <c r="N43" i="11"/>
  <c r="I42" i="11"/>
  <c r="K42" i="11"/>
  <c r="L42" i="11"/>
  <c r="M42" i="11"/>
  <c r="O42" i="11"/>
  <c r="N42" i="11"/>
  <c r="I41" i="11"/>
  <c r="K41" i="11"/>
  <c r="L41" i="11"/>
  <c r="M41" i="11"/>
  <c r="O41" i="11"/>
  <c r="N41" i="11"/>
  <c r="I40" i="11"/>
  <c r="K40" i="11"/>
  <c r="L40" i="11"/>
  <c r="M40" i="11"/>
  <c r="O40" i="11"/>
  <c r="N40" i="11"/>
  <c r="I39" i="11"/>
  <c r="K39" i="11"/>
  <c r="L39" i="11"/>
  <c r="M39" i="11"/>
  <c r="O39" i="11"/>
  <c r="N39" i="11"/>
  <c r="I38" i="11"/>
  <c r="K38" i="11"/>
  <c r="L38" i="11"/>
  <c r="M38" i="11"/>
  <c r="O38" i="11"/>
  <c r="N38" i="11"/>
  <c r="I37" i="11"/>
  <c r="K37" i="11"/>
  <c r="L37" i="11"/>
  <c r="M37" i="11"/>
  <c r="O37" i="11"/>
  <c r="N37" i="11"/>
  <c r="I36" i="11"/>
  <c r="K36" i="11"/>
  <c r="L36" i="11"/>
  <c r="M36" i="11"/>
  <c r="O36" i="11"/>
  <c r="N36" i="11"/>
  <c r="I35" i="11"/>
  <c r="K35" i="11"/>
  <c r="L35" i="11"/>
  <c r="M35" i="11"/>
  <c r="O35" i="11"/>
  <c r="N35" i="11"/>
  <c r="I34" i="11"/>
  <c r="K34" i="11"/>
  <c r="L34" i="11"/>
  <c r="M34" i="11"/>
  <c r="O34" i="11"/>
  <c r="N34" i="11"/>
  <c r="I33" i="11"/>
  <c r="K33" i="11"/>
  <c r="L33" i="11"/>
  <c r="M33" i="11"/>
  <c r="O33" i="11"/>
  <c r="N33" i="11"/>
  <c r="I32" i="11"/>
  <c r="K32" i="11"/>
  <c r="L32" i="11"/>
  <c r="M32" i="11"/>
  <c r="O32" i="11"/>
  <c r="N32" i="11"/>
  <c r="I31" i="11"/>
  <c r="K31" i="11"/>
  <c r="L31" i="11"/>
  <c r="M31" i="11"/>
  <c r="O31" i="11"/>
  <c r="N31" i="11"/>
  <c r="I30" i="11"/>
  <c r="K30" i="11"/>
  <c r="L30" i="11"/>
  <c r="M30" i="11"/>
  <c r="O30" i="11"/>
  <c r="N30" i="11"/>
  <c r="I29" i="11"/>
  <c r="K29" i="11"/>
  <c r="L29" i="11"/>
  <c r="M29" i="11"/>
  <c r="O29" i="11"/>
  <c r="N29" i="11"/>
  <c r="I28" i="11"/>
  <c r="K28" i="11"/>
  <c r="L28" i="11"/>
  <c r="M28" i="11"/>
  <c r="O28" i="11"/>
  <c r="N28" i="11"/>
  <c r="I27" i="11"/>
  <c r="K27" i="11"/>
  <c r="L27" i="11"/>
  <c r="M27" i="11"/>
  <c r="O27" i="11"/>
  <c r="N27" i="11"/>
  <c r="I26" i="11"/>
  <c r="K26" i="11"/>
  <c r="L26" i="11"/>
  <c r="M26" i="11"/>
  <c r="O26" i="11"/>
  <c r="N26" i="11"/>
  <c r="I25" i="11"/>
  <c r="K25" i="11"/>
  <c r="L25" i="11"/>
  <c r="M25" i="11"/>
  <c r="O25" i="11"/>
  <c r="N25" i="11"/>
  <c r="I24" i="11"/>
  <c r="K24" i="11"/>
  <c r="L24" i="11"/>
  <c r="M24" i="11"/>
  <c r="O24" i="11"/>
  <c r="N24" i="11"/>
  <c r="I23" i="11"/>
  <c r="K23" i="11"/>
  <c r="L23" i="11"/>
  <c r="M23" i="11"/>
  <c r="O23" i="11"/>
  <c r="N23" i="11"/>
  <c r="I22" i="11"/>
  <c r="K22" i="11"/>
  <c r="L22" i="11"/>
  <c r="M22" i="11"/>
  <c r="O22" i="11"/>
  <c r="N22" i="11"/>
  <c r="I21" i="11"/>
  <c r="K21" i="11"/>
  <c r="L21" i="11"/>
  <c r="M21" i="11"/>
  <c r="O21" i="11"/>
  <c r="N21" i="11"/>
  <c r="I20" i="11"/>
  <c r="K20" i="11"/>
  <c r="L20" i="11"/>
  <c r="M20" i="11"/>
  <c r="O20" i="11"/>
  <c r="N20" i="11"/>
  <c r="I19" i="11"/>
  <c r="K19" i="11"/>
  <c r="L19" i="11"/>
  <c r="M19" i="11"/>
  <c r="O19" i="11"/>
  <c r="N19" i="11"/>
  <c r="I18" i="11"/>
  <c r="K18" i="11"/>
  <c r="L18" i="11"/>
  <c r="M18" i="11"/>
  <c r="O18" i="11"/>
  <c r="N18" i="11"/>
  <c r="I17" i="11"/>
  <c r="K17" i="11"/>
  <c r="L17" i="11"/>
  <c r="M17" i="11"/>
  <c r="O17" i="11"/>
  <c r="N17" i="11"/>
  <c r="I13" i="11"/>
  <c r="I10" i="11"/>
  <c r="K13" i="11"/>
  <c r="L13" i="11"/>
  <c r="M13" i="11"/>
  <c r="O13" i="11"/>
  <c r="N13" i="11"/>
  <c r="I12" i="11"/>
  <c r="I11" i="11"/>
  <c r="K12" i="11"/>
  <c r="L12" i="11"/>
  <c r="M12" i="11"/>
  <c r="O12" i="11"/>
  <c r="N12" i="11"/>
  <c r="I9" i="11"/>
  <c r="K10" i="11"/>
  <c r="L10" i="11"/>
  <c r="M10" i="11"/>
  <c r="O10" i="11"/>
  <c r="N10" i="11"/>
  <c r="I8" i="11"/>
  <c r="I14" i="11"/>
  <c r="K9" i="11"/>
  <c r="L9" i="11"/>
  <c r="M9" i="11"/>
  <c r="O9" i="11"/>
  <c r="N9" i="11"/>
  <c r="I7" i="11"/>
  <c r="I15" i="11"/>
  <c r="K8" i="11"/>
  <c r="L8" i="11"/>
  <c r="M8" i="11"/>
  <c r="O8" i="11"/>
  <c r="N8" i="11"/>
  <c r="I16" i="11"/>
  <c r="K16" i="11"/>
  <c r="L16" i="11"/>
  <c r="M16" i="11"/>
  <c r="O16" i="11"/>
  <c r="N16" i="11"/>
  <c r="K15" i="11"/>
  <c r="L15" i="11"/>
  <c r="M15" i="11"/>
  <c r="O15" i="11"/>
  <c r="N15" i="11"/>
  <c r="K14" i="11"/>
  <c r="L14" i="11"/>
  <c r="M14" i="11"/>
  <c r="O14" i="11"/>
  <c r="N14" i="11"/>
  <c r="K11" i="11"/>
  <c r="L11" i="11"/>
  <c r="M11" i="11"/>
  <c r="O11" i="11"/>
  <c r="N11" i="11"/>
  <c r="K7" i="11"/>
  <c r="L7" i="11"/>
  <c r="M7" i="11"/>
  <c r="O7" i="11"/>
  <c r="N7" i="11"/>
  <c r="O6" i="11"/>
  <c r="O4" i="11"/>
  <c r="H4" i="11"/>
  <c r="N4" i="11"/>
  <c r="M4" i="11"/>
  <c r="K4" i="11"/>
  <c r="I4" i="11"/>
  <c r="L7" i="10"/>
  <c r="L7" i="8"/>
  <c r="I213" i="10"/>
  <c r="K213" i="10"/>
  <c r="L213" i="10"/>
  <c r="M213" i="10"/>
  <c r="O213" i="10"/>
  <c r="N213" i="10"/>
  <c r="I212" i="10"/>
  <c r="K212" i="10"/>
  <c r="L212" i="10"/>
  <c r="M212" i="10"/>
  <c r="O212" i="10"/>
  <c r="N212" i="10"/>
  <c r="I211" i="10"/>
  <c r="K211" i="10"/>
  <c r="L211" i="10"/>
  <c r="M211" i="10"/>
  <c r="O211" i="10"/>
  <c r="N211" i="10"/>
  <c r="I210" i="10"/>
  <c r="K210" i="10"/>
  <c r="L210" i="10"/>
  <c r="M210" i="10"/>
  <c r="O210" i="10"/>
  <c r="N210" i="10"/>
  <c r="I209" i="10"/>
  <c r="K209" i="10"/>
  <c r="L209" i="10"/>
  <c r="M209" i="10"/>
  <c r="O209" i="10"/>
  <c r="N209" i="10"/>
  <c r="I208" i="10"/>
  <c r="K208" i="10"/>
  <c r="L208" i="10"/>
  <c r="M208" i="10"/>
  <c r="O208" i="10"/>
  <c r="N208" i="10"/>
  <c r="I207" i="10"/>
  <c r="K207" i="10"/>
  <c r="L207" i="10"/>
  <c r="M207" i="10"/>
  <c r="O207" i="10"/>
  <c r="N207" i="10"/>
  <c r="I206" i="10"/>
  <c r="K206" i="10"/>
  <c r="L206" i="10"/>
  <c r="M206" i="10"/>
  <c r="O206" i="10"/>
  <c r="N206" i="10"/>
  <c r="I205" i="10"/>
  <c r="K205" i="10"/>
  <c r="L205" i="10"/>
  <c r="M205" i="10"/>
  <c r="O205" i="10"/>
  <c r="N205" i="10"/>
  <c r="I204" i="10"/>
  <c r="K204" i="10"/>
  <c r="L204" i="10"/>
  <c r="M204" i="10"/>
  <c r="O204" i="10"/>
  <c r="N204" i="10"/>
  <c r="I203" i="10"/>
  <c r="K203" i="10"/>
  <c r="L203" i="10"/>
  <c r="M203" i="10"/>
  <c r="O203" i="10"/>
  <c r="N203" i="10"/>
  <c r="I202" i="10"/>
  <c r="K202" i="10"/>
  <c r="L202" i="10"/>
  <c r="M202" i="10"/>
  <c r="O202" i="10"/>
  <c r="N202" i="10"/>
  <c r="I201" i="10"/>
  <c r="K201" i="10"/>
  <c r="L201" i="10"/>
  <c r="M201" i="10"/>
  <c r="O201" i="10"/>
  <c r="N201" i="10"/>
  <c r="I200" i="10"/>
  <c r="K200" i="10"/>
  <c r="L200" i="10"/>
  <c r="M200" i="10"/>
  <c r="O200" i="10"/>
  <c r="N200" i="10"/>
  <c r="I199" i="10"/>
  <c r="K199" i="10"/>
  <c r="L199" i="10"/>
  <c r="M199" i="10"/>
  <c r="O199" i="10"/>
  <c r="N199" i="10"/>
  <c r="I198" i="10"/>
  <c r="K198" i="10"/>
  <c r="L198" i="10"/>
  <c r="M198" i="10"/>
  <c r="O198" i="10"/>
  <c r="N198" i="10"/>
  <c r="I197" i="10"/>
  <c r="K197" i="10"/>
  <c r="L197" i="10"/>
  <c r="M197" i="10"/>
  <c r="O197" i="10"/>
  <c r="N197" i="10"/>
  <c r="I196" i="10"/>
  <c r="K196" i="10"/>
  <c r="L196" i="10"/>
  <c r="M196" i="10"/>
  <c r="O196" i="10"/>
  <c r="N196" i="10"/>
  <c r="I195" i="10"/>
  <c r="K195" i="10"/>
  <c r="L195" i="10"/>
  <c r="M195" i="10"/>
  <c r="O195" i="10"/>
  <c r="N195" i="10"/>
  <c r="I194" i="10"/>
  <c r="K194" i="10"/>
  <c r="L194" i="10"/>
  <c r="M194" i="10"/>
  <c r="O194" i="10"/>
  <c r="N194" i="10"/>
  <c r="I193" i="10"/>
  <c r="K193" i="10"/>
  <c r="L193" i="10"/>
  <c r="M193" i="10"/>
  <c r="O193" i="10"/>
  <c r="N193" i="10"/>
  <c r="I192" i="10"/>
  <c r="K192" i="10"/>
  <c r="L192" i="10"/>
  <c r="M192" i="10"/>
  <c r="O192" i="10"/>
  <c r="N192" i="10"/>
  <c r="I191" i="10"/>
  <c r="K191" i="10"/>
  <c r="L191" i="10"/>
  <c r="M191" i="10"/>
  <c r="O191" i="10"/>
  <c r="N191" i="10"/>
  <c r="I190" i="10"/>
  <c r="K190" i="10"/>
  <c r="L190" i="10"/>
  <c r="M190" i="10"/>
  <c r="O190" i="10"/>
  <c r="N190" i="10"/>
  <c r="I189" i="10"/>
  <c r="K189" i="10"/>
  <c r="L189" i="10"/>
  <c r="M189" i="10"/>
  <c r="O189" i="10"/>
  <c r="N189" i="10"/>
  <c r="I188" i="10"/>
  <c r="K188" i="10"/>
  <c r="L188" i="10"/>
  <c r="M188" i="10"/>
  <c r="O188" i="10"/>
  <c r="N188" i="10"/>
  <c r="I187" i="10"/>
  <c r="K187" i="10"/>
  <c r="L187" i="10"/>
  <c r="M187" i="10"/>
  <c r="O187" i="10"/>
  <c r="N187" i="10"/>
  <c r="I186" i="10"/>
  <c r="K186" i="10"/>
  <c r="L186" i="10"/>
  <c r="M186" i="10"/>
  <c r="O186" i="10"/>
  <c r="N186" i="10"/>
  <c r="I185" i="10"/>
  <c r="K185" i="10"/>
  <c r="L185" i="10"/>
  <c r="M185" i="10"/>
  <c r="O185" i="10"/>
  <c r="N185" i="10"/>
  <c r="I184" i="10"/>
  <c r="K184" i="10"/>
  <c r="L184" i="10"/>
  <c r="M184" i="10"/>
  <c r="O184" i="10"/>
  <c r="N184" i="10"/>
  <c r="I183" i="10"/>
  <c r="K183" i="10"/>
  <c r="L183" i="10"/>
  <c r="M183" i="10"/>
  <c r="O183" i="10"/>
  <c r="N183" i="10"/>
  <c r="I182" i="10"/>
  <c r="K182" i="10"/>
  <c r="L182" i="10"/>
  <c r="M182" i="10"/>
  <c r="O182" i="10"/>
  <c r="N182" i="10"/>
  <c r="I181" i="10"/>
  <c r="K181" i="10"/>
  <c r="L181" i="10"/>
  <c r="M181" i="10"/>
  <c r="O181" i="10"/>
  <c r="N181" i="10"/>
  <c r="I180" i="10"/>
  <c r="K180" i="10"/>
  <c r="L180" i="10"/>
  <c r="M180" i="10"/>
  <c r="O180" i="10"/>
  <c r="N180" i="10"/>
  <c r="I179" i="10"/>
  <c r="K179" i="10"/>
  <c r="L179" i="10"/>
  <c r="M179" i="10"/>
  <c r="O179" i="10"/>
  <c r="N179" i="10"/>
  <c r="I178" i="10"/>
  <c r="K178" i="10"/>
  <c r="L178" i="10"/>
  <c r="M178" i="10"/>
  <c r="O178" i="10"/>
  <c r="N178" i="10"/>
  <c r="I177" i="10"/>
  <c r="K177" i="10"/>
  <c r="L177" i="10"/>
  <c r="M177" i="10"/>
  <c r="O177" i="10"/>
  <c r="N177" i="10"/>
  <c r="I176" i="10"/>
  <c r="K176" i="10"/>
  <c r="L176" i="10"/>
  <c r="M176" i="10"/>
  <c r="O176" i="10"/>
  <c r="N176" i="10"/>
  <c r="I175" i="10"/>
  <c r="K175" i="10"/>
  <c r="L175" i="10"/>
  <c r="M175" i="10"/>
  <c r="O175" i="10"/>
  <c r="N175" i="10"/>
  <c r="I174" i="10"/>
  <c r="K174" i="10"/>
  <c r="L174" i="10"/>
  <c r="M174" i="10"/>
  <c r="O174" i="10"/>
  <c r="N174" i="10"/>
  <c r="I173" i="10"/>
  <c r="K173" i="10"/>
  <c r="L173" i="10"/>
  <c r="M173" i="10"/>
  <c r="O173" i="10"/>
  <c r="N173" i="10"/>
  <c r="I172" i="10"/>
  <c r="K172" i="10"/>
  <c r="L172" i="10"/>
  <c r="M172" i="10"/>
  <c r="O172" i="10"/>
  <c r="N172" i="10"/>
  <c r="I171" i="10"/>
  <c r="K171" i="10"/>
  <c r="L171" i="10"/>
  <c r="M171" i="10"/>
  <c r="O171" i="10"/>
  <c r="N171" i="10"/>
  <c r="I170" i="10"/>
  <c r="K170" i="10"/>
  <c r="L170" i="10"/>
  <c r="M170" i="10"/>
  <c r="O170" i="10"/>
  <c r="N170" i="10"/>
  <c r="I169" i="10"/>
  <c r="K169" i="10"/>
  <c r="L169" i="10"/>
  <c r="M169" i="10"/>
  <c r="O169" i="10"/>
  <c r="N169" i="10"/>
  <c r="I168" i="10"/>
  <c r="K168" i="10"/>
  <c r="L168" i="10"/>
  <c r="M168" i="10"/>
  <c r="O168" i="10"/>
  <c r="N168" i="10"/>
  <c r="I167" i="10"/>
  <c r="K167" i="10"/>
  <c r="L167" i="10"/>
  <c r="M167" i="10"/>
  <c r="O167" i="10"/>
  <c r="N167" i="10"/>
  <c r="I166" i="10"/>
  <c r="K166" i="10"/>
  <c r="L166" i="10"/>
  <c r="M166" i="10"/>
  <c r="O166" i="10"/>
  <c r="N166" i="10"/>
  <c r="I165" i="10"/>
  <c r="K165" i="10"/>
  <c r="L165" i="10"/>
  <c r="M165" i="10"/>
  <c r="O165" i="10"/>
  <c r="N165" i="10"/>
  <c r="I164" i="10"/>
  <c r="K164" i="10"/>
  <c r="L164" i="10"/>
  <c r="M164" i="10"/>
  <c r="O164" i="10"/>
  <c r="N164" i="10"/>
  <c r="I163" i="10"/>
  <c r="K163" i="10"/>
  <c r="L163" i="10"/>
  <c r="M163" i="10"/>
  <c r="O163" i="10"/>
  <c r="N163" i="10"/>
  <c r="I162" i="10"/>
  <c r="K162" i="10"/>
  <c r="L162" i="10"/>
  <c r="M162" i="10"/>
  <c r="O162" i="10"/>
  <c r="N162" i="10"/>
  <c r="I161" i="10"/>
  <c r="K161" i="10"/>
  <c r="L161" i="10"/>
  <c r="M161" i="10"/>
  <c r="O161" i="10"/>
  <c r="N161" i="10"/>
  <c r="I160" i="10"/>
  <c r="K160" i="10"/>
  <c r="L160" i="10"/>
  <c r="M160" i="10"/>
  <c r="O160" i="10"/>
  <c r="N160" i="10"/>
  <c r="I159" i="10"/>
  <c r="K159" i="10"/>
  <c r="L159" i="10"/>
  <c r="M159" i="10"/>
  <c r="O159" i="10"/>
  <c r="N159" i="10"/>
  <c r="I158" i="10"/>
  <c r="K158" i="10"/>
  <c r="L158" i="10"/>
  <c r="M158" i="10"/>
  <c r="O158" i="10"/>
  <c r="N158" i="10"/>
  <c r="I157" i="10"/>
  <c r="K157" i="10"/>
  <c r="L157" i="10"/>
  <c r="M157" i="10"/>
  <c r="O157" i="10"/>
  <c r="N157" i="10"/>
  <c r="I156" i="10"/>
  <c r="K156" i="10"/>
  <c r="L156" i="10"/>
  <c r="M156" i="10"/>
  <c r="O156" i="10"/>
  <c r="N156" i="10"/>
  <c r="I155" i="10"/>
  <c r="K155" i="10"/>
  <c r="L155" i="10"/>
  <c r="M155" i="10"/>
  <c r="O155" i="10"/>
  <c r="N155" i="10"/>
  <c r="I154" i="10"/>
  <c r="K154" i="10"/>
  <c r="L154" i="10"/>
  <c r="M154" i="10"/>
  <c r="O154" i="10"/>
  <c r="N154" i="10"/>
  <c r="I153" i="10"/>
  <c r="K153" i="10"/>
  <c r="L153" i="10"/>
  <c r="M153" i="10"/>
  <c r="O153" i="10"/>
  <c r="N153" i="10"/>
  <c r="I152" i="10"/>
  <c r="K152" i="10"/>
  <c r="L152" i="10"/>
  <c r="M152" i="10"/>
  <c r="O152" i="10"/>
  <c r="N152" i="10"/>
  <c r="I151" i="10"/>
  <c r="K151" i="10"/>
  <c r="L151" i="10"/>
  <c r="M151" i="10"/>
  <c r="O151" i="10"/>
  <c r="N151" i="10"/>
  <c r="I150" i="10"/>
  <c r="K150" i="10"/>
  <c r="L150" i="10"/>
  <c r="M150" i="10"/>
  <c r="O150" i="10"/>
  <c r="N150" i="10"/>
  <c r="I149" i="10"/>
  <c r="K149" i="10"/>
  <c r="L149" i="10"/>
  <c r="M149" i="10"/>
  <c r="O149" i="10"/>
  <c r="N149" i="10"/>
  <c r="I148" i="10"/>
  <c r="K148" i="10"/>
  <c r="L148" i="10"/>
  <c r="M148" i="10"/>
  <c r="O148" i="10"/>
  <c r="N148" i="10"/>
  <c r="I147" i="10"/>
  <c r="K147" i="10"/>
  <c r="L147" i="10"/>
  <c r="M147" i="10"/>
  <c r="O147" i="10"/>
  <c r="N147" i="10"/>
  <c r="I146" i="10"/>
  <c r="K146" i="10"/>
  <c r="L146" i="10"/>
  <c r="M146" i="10"/>
  <c r="O146" i="10"/>
  <c r="N146" i="10"/>
  <c r="I145" i="10"/>
  <c r="K145" i="10"/>
  <c r="L145" i="10"/>
  <c r="M145" i="10"/>
  <c r="O145" i="10"/>
  <c r="N145" i="10"/>
  <c r="I144" i="10"/>
  <c r="K144" i="10"/>
  <c r="L144" i="10"/>
  <c r="M144" i="10"/>
  <c r="O144" i="10"/>
  <c r="N144" i="10"/>
  <c r="I143" i="10"/>
  <c r="K143" i="10"/>
  <c r="L143" i="10"/>
  <c r="M143" i="10"/>
  <c r="O143" i="10"/>
  <c r="N143" i="10"/>
  <c r="I142" i="10"/>
  <c r="K142" i="10"/>
  <c r="L142" i="10"/>
  <c r="M142" i="10"/>
  <c r="O142" i="10"/>
  <c r="N142" i="10"/>
  <c r="I141" i="10"/>
  <c r="K141" i="10"/>
  <c r="L141" i="10"/>
  <c r="M141" i="10"/>
  <c r="O141" i="10"/>
  <c r="N141" i="10"/>
  <c r="I140" i="10"/>
  <c r="K140" i="10"/>
  <c r="L140" i="10"/>
  <c r="M140" i="10"/>
  <c r="O140" i="10"/>
  <c r="N140" i="10"/>
  <c r="I139" i="10"/>
  <c r="K139" i="10"/>
  <c r="L139" i="10"/>
  <c r="M139" i="10"/>
  <c r="O139" i="10"/>
  <c r="N139" i="10"/>
  <c r="I138" i="10"/>
  <c r="K138" i="10"/>
  <c r="L138" i="10"/>
  <c r="M138" i="10"/>
  <c r="O138" i="10"/>
  <c r="N138" i="10"/>
  <c r="I137" i="10"/>
  <c r="K137" i="10"/>
  <c r="L137" i="10"/>
  <c r="M137" i="10"/>
  <c r="O137" i="10"/>
  <c r="N137" i="10"/>
  <c r="I136" i="10"/>
  <c r="K136" i="10"/>
  <c r="L136" i="10"/>
  <c r="M136" i="10"/>
  <c r="O136" i="10"/>
  <c r="N136" i="10"/>
  <c r="I135" i="10"/>
  <c r="K135" i="10"/>
  <c r="L135" i="10"/>
  <c r="M135" i="10"/>
  <c r="O135" i="10"/>
  <c r="N135" i="10"/>
  <c r="I134" i="10"/>
  <c r="K134" i="10"/>
  <c r="L134" i="10"/>
  <c r="M134" i="10"/>
  <c r="O134" i="10"/>
  <c r="N134" i="10"/>
  <c r="I133" i="10"/>
  <c r="K133" i="10"/>
  <c r="L133" i="10"/>
  <c r="M133" i="10"/>
  <c r="O133" i="10"/>
  <c r="N133" i="10"/>
  <c r="I132" i="10"/>
  <c r="K132" i="10"/>
  <c r="L132" i="10"/>
  <c r="M132" i="10"/>
  <c r="O132" i="10"/>
  <c r="N132" i="10"/>
  <c r="I131" i="10"/>
  <c r="K131" i="10"/>
  <c r="L131" i="10"/>
  <c r="M131" i="10"/>
  <c r="O131" i="10"/>
  <c r="N131" i="10"/>
  <c r="I130" i="10"/>
  <c r="K130" i="10"/>
  <c r="L130" i="10"/>
  <c r="M130" i="10"/>
  <c r="O130" i="10"/>
  <c r="N130" i="10"/>
  <c r="I129" i="10"/>
  <c r="K129" i="10"/>
  <c r="L129" i="10"/>
  <c r="M129" i="10"/>
  <c r="O129" i="10"/>
  <c r="N129" i="10"/>
  <c r="I128" i="10"/>
  <c r="K128" i="10"/>
  <c r="L128" i="10"/>
  <c r="M128" i="10"/>
  <c r="O128" i="10"/>
  <c r="N128" i="10"/>
  <c r="I127" i="10"/>
  <c r="K127" i="10"/>
  <c r="L127" i="10"/>
  <c r="M127" i="10"/>
  <c r="O127" i="10"/>
  <c r="N127" i="10"/>
  <c r="I126" i="10"/>
  <c r="K126" i="10"/>
  <c r="L126" i="10"/>
  <c r="M126" i="10"/>
  <c r="O126" i="10"/>
  <c r="N126" i="10"/>
  <c r="I125" i="10"/>
  <c r="K125" i="10"/>
  <c r="L125" i="10"/>
  <c r="M125" i="10"/>
  <c r="O125" i="10"/>
  <c r="N125" i="10"/>
  <c r="I124" i="10"/>
  <c r="K124" i="10"/>
  <c r="L124" i="10"/>
  <c r="M124" i="10"/>
  <c r="O124" i="10"/>
  <c r="N124" i="10"/>
  <c r="I123" i="10"/>
  <c r="K123" i="10"/>
  <c r="L123" i="10"/>
  <c r="M123" i="10"/>
  <c r="O123" i="10"/>
  <c r="N123" i="10"/>
  <c r="I122" i="10"/>
  <c r="K122" i="10"/>
  <c r="L122" i="10"/>
  <c r="M122" i="10"/>
  <c r="O122" i="10"/>
  <c r="N122" i="10"/>
  <c r="I121" i="10"/>
  <c r="K121" i="10"/>
  <c r="L121" i="10"/>
  <c r="M121" i="10"/>
  <c r="O121" i="10"/>
  <c r="N121" i="10"/>
  <c r="I120" i="10"/>
  <c r="K120" i="10"/>
  <c r="L120" i="10"/>
  <c r="M120" i="10"/>
  <c r="O120" i="10"/>
  <c r="N120" i="10"/>
  <c r="I119" i="10"/>
  <c r="K119" i="10"/>
  <c r="L119" i="10"/>
  <c r="M119" i="10"/>
  <c r="O119" i="10"/>
  <c r="N119" i="10"/>
  <c r="I118" i="10"/>
  <c r="K118" i="10"/>
  <c r="L118" i="10"/>
  <c r="M118" i="10"/>
  <c r="O118" i="10"/>
  <c r="N118" i="10"/>
  <c r="I117" i="10"/>
  <c r="K117" i="10"/>
  <c r="L117" i="10"/>
  <c r="M117" i="10"/>
  <c r="O117" i="10"/>
  <c r="N117" i="10"/>
  <c r="I116" i="10"/>
  <c r="K116" i="10"/>
  <c r="L116" i="10"/>
  <c r="M116" i="10"/>
  <c r="O116" i="10"/>
  <c r="N116" i="10"/>
  <c r="I115" i="10"/>
  <c r="K115" i="10"/>
  <c r="L115" i="10"/>
  <c r="M115" i="10"/>
  <c r="O115" i="10"/>
  <c r="N115" i="10"/>
  <c r="I114" i="10"/>
  <c r="K114" i="10"/>
  <c r="L114" i="10"/>
  <c r="M114" i="10"/>
  <c r="O114" i="10"/>
  <c r="N114" i="10"/>
  <c r="I113" i="10"/>
  <c r="K113" i="10"/>
  <c r="L113" i="10"/>
  <c r="M113" i="10"/>
  <c r="O113" i="10"/>
  <c r="N113" i="10"/>
  <c r="I112" i="10"/>
  <c r="K112" i="10"/>
  <c r="L112" i="10"/>
  <c r="M112" i="10"/>
  <c r="O112" i="10"/>
  <c r="N112" i="10"/>
  <c r="I111" i="10"/>
  <c r="K111" i="10"/>
  <c r="L111" i="10"/>
  <c r="M111" i="10"/>
  <c r="O111" i="10"/>
  <c r="N111" i="10"/>
  <c r="I110" i="10"/>
  <c r="K110" i="10"/>
  <c r="L110" i="10"/>
  <c r="M110" i="10"/>
  <c r="O110" i="10"/>
  <c r="N110" i="10"/>
  <c r="I109" i="10"/>
  <c r="K109" i="10"/>
  <c r="L109" i="10"/>
  <c r="M109" i="10"/>
  <c r="O109" i="10"/>
  <c r="N109" i="10"/>
  <c r="I108" i="10"/>
  <c r="K108" i="10"/>
  <c r="L108" i="10"/>
  <c r="M108" i="10"/>
  <c r="O108" i="10"/>
  <c r="N108" i="10"/>
  <c r="I107" i="10"/>
  <c r="K107" i="10"/>
  <c r="L107" i="10"/>
  <c r="M107" i="10"/>
  <c r="O107" i="10"/>
  <c r="N107" i="10"/>
  <c r="I106" i="10"/>
  <c r="K106" i="10"/>
  <c r="L106" i="10"/>
  <c r="M106" i="10"/>
  <c r="O106" i="10"/>
  <c r="N106" i="10"/>
  <c r="I105" i="10"/>
  <c r="K105" i="10"/>
  <c r="L105" i="10"/>
  <c r="M105" i="10"/>
  <c r="O105" i="10"/>
  <c r="N105" i="10"/>
  <c r="I104" i="10"/>
  <c r="K104" i="10"/>
  <c r="L104" i="10"/>
  <c r="M104" i="10"/>
  <c r="O104" i="10"/>
  <c r="N104" i="10"/>
  <c r="I103" i="10"/>
  <c r="K103" i="10"/>
  <c r="L103" i="10"/>
  <c r="M103" i="10"/>
  <c r="O103" i="10"/>
  <c r="N103" i="10"/>
  <c r="I102" i="10"/>
  <c r="K102" i="10"/>
  <c r="L102" i="10"/>
  <c r="M102" i="10"/>
  <c r="O102" i="10"/>
  <c r="N102" i="10"/>
  <c r="I101" i="10"/>
  <c r="K101" i="10"/>
  <c r="L101" i="10"/>
  <c r="M101" i="10"/>
  <c r="O101" i="10"/>
  <c r="N101" i="10"/>
  <c r="I100" i="10"/>
  <c r="K100" i="10"/>
  <c r="L100" i="10"/>
  <c r="M100" i="10"/>
  <c r="O100" i="10"/>
  <c r="N100" i="10"/>
  <c r="I99" i="10"/>
  <c r="K99" i="10"/>
  <c r="L99" i="10"/>
  <c r="M99" i="10"/>
  <c r="O99" i="10"/>
  <c r="N99" i="10"/>
  <c r="I98" i="10"/>
  <c r="K98" i="10"/>
  <c r="L98" i="10"/>
  <c r="M98" i="10"/>
  <c r="O98" i="10"/>
  <c r="N98" i="10"/>
  <c r="I97" i="10"/>
  <c r="K97" i="10"/>
  <c r="L97" i="10"/>
  <c r="M97" i="10"/>
  <c r="O97" i="10"/>
  <c r="N97" i="10"/>
  <c r="I96" i="10"/>
  <c r="K96" i="10"/>
  <c r="L96" i="10"/>
  <c r="M96" i="10"/>
  <c r="O96" i="10"/>
  <c r="N96" i="10"/>
  <c r="I95" i="10"/>
  <c r="K95" i="10"/>
  <c r="L95" i="10"/>
  <c r="M95" i="10"/>
  <c r="O95" i="10"/>
  <c r="N95" i="10"/>
  <c r="I94" i="10"/>
  <c r="K94" i="10"/>
  <c r="L94" i="10"/>
  <c r="M94" i="10"/>
  <c r="O94" i="10"/>
  <c r="N94" i="10"/>
  <c r="I93" i="10"/>
  <c r="K93" i="10"/>
  <c r="L93" i="10"/>
  <c r="M93" i="10"/>
  <c r="O93" i="10"/>
  <c r="N93" i="10"/>
  <c r="I92" i="10"/>
  <c r="K92" i="10"/>
  <c r="L92" i="10"/>
  <c r="M92" i="10"/>
  <c r="O92" i="10"/>
  <c r="N92" i="10"/>
  <c r="I91" i="10"/>
  <c r="K91" i="10"/>
  <c r="L91" i="10"/>
  <c r="M91" i="10"/>
  <c r="O91" i="10"/>
  <c r="N91" i="10"/>
  <c r="I90" i="10"/>
  <c r="K90" i="10"/>
  <c r="L90" i="10"/>
  <c r="M90" i="10"/>
  <c r="O90" i="10"/>
  <c r="N90" i="10"/>
  <c r="I89" i="10"/>
  <c r="K89" i="10"/>
  <c r="L89" i="10"/>
  <c r="M89" i="10"/>
  <c r="O89" i="10"/>
  <c r="N89" i="10"/>
  <c r="I88" i="10"/>
  <c r="K88" i="10"/>
  <c r="L88" i="10"/>
  <c r="M88" i="10"/>
  <c r="O88" i="10"/>
  <c r="N88" i="10"/>
  <c r="I87" i="10"/>
  <c r="K87" i="10"/>
  <c r="L87" i="10"/>
  <c r="M87" i="10"/>
  <c r="O87" i="10"/>
  <c r="N87" i="10"/>
  <c r="I86" i="10"/>
  <c r="K86" i="10"/>
  <c r="L86" i="10"/>
  <c r="M86" i="10"/>
  <c r="O86" i="10"/>
  <c r="N86" i="10"/>
  <c r="I85" i="10"/>
  <c r="K85" i="10"/>
  <c r="L85" i="10"/>
  <c r="M85" i="10"/>
  <c r="O85" i="10"/>
  <c r="N85" i="10"/>
  <c r="I84" i="10"/>
  <c r="K84" i="10"/>
  <c r="L84" i="10"/>
  <c r="M84" i="10"/>
  <c r="O84" i="10"/>
  <c r="N84" i="10"/>
  <c r="I83" i="10"/>
  <c r="K83" i="10"/>
  <c r="L83" i="10"/>
  <c r="M83" i="10"/>
  <c r="O83" i="10"/>
  <c r="N83" i="10"/>
  <c r="I82" i="10"/>
  <c r="K82" i="10"/>
  <c r="L82" i="10"/>
  <c r="M82" i="10"/>
  <c r="O82" i="10"/>
  <c r="N82" i="10"/>
  <c r="I81" i="10"/>
  <c r="K81" i="10"/>
  <c r="L81" i="10"/>
  <c r="M81" i="10"/>
  <c r="O81" i="10"/>
  <c r="N81" i="10"/>
  <c r="I80" i="10"/>
  <c r="K80" i="10"/>
  <c r="L80" i="10"/>
  <c r="M80" i="10"/>
  <c r="O80" i="10"/>
  <c r="N80" i="10"/>
  <c r="I79" i="10"/>
  <c r="K79" i="10"/>
  <c r="L79" i="10"/>
  <c r="M79" i="10"/>
  <c r="O79" i="10"/>
  <c r="N79" i="10"/>
  <c r="I78" i="10"/>
  <c r="K78" i="10"/>
  <c r="L78" i="10"/>
  <c r="M78" i="10"/>
  <c r="O78" i="10"/>
  <c r="N78" i="10"/>
  <c r="I77" i="10"/>
  <c r="K77" i="10"/>
  <c r="L77" i="10"/>
  <c r="M77" i="10"/>
  <c r="O77" i="10"/>
  <c r="N77" i="10"/>
  <c r="I76" i="10"/>
  <c r="K76" i="10"/>
  <c r="L76" i="10"/>
  <c r="M76" i="10"/>
  <c r="O76" i="10"/>
  <c r="N76" i="10"/>
  <c r="I75" i="10"/>
  <c r="K75" i="10"/>
  <c r="L75" i="10"/>
  <c r="M75" i="10"/>
  <c r="O75" i="10"/>
  <c r="N75" i="10"/>
  <c r="I74" i="10"/>
  <c r="K74" i="10"/>
  <c r="L74" i="10"/>
  <c r="M74" i="10"/>
  <c r="O74" i="10"/>
  <c r="N74" i="10"/>
  <c r="I73" i="10"/>
  <c r="K73" i="10"/>
  <c r="L73" i="10"/>
  <c r="M73" i="10"/>
  <c r="O73" i="10"/>
  <c r="N73" i="10"/>
  <c r="I72" i="10"/>
  <c r="K72" i="10"/>
  <c r="L72" i="10"/>
  <c r="M72" i="10"/>
  <c r="O72" i="10"/>
  <c r="N72" i="10"/>
  <c r="I71" i="10"/>
  <c r="K71" i="10"/>
  <c r="L71" i="10"/>
  <c r="M71" i="10"/>
  <c r="O71" i="10"/>
  <c r="N71" i="10"/>
  <c r="I70" i="10"/>
  <c r="K70" i="10"/>
  <c r="L70" i="10"/>
  <c r="M70" i="10"/>
  <c r="O70" i="10"/>
  <c r="N70" i="10"/>
  <c r="I69" i="10"/>
  <c r="K69" i="10"/>
  <c r="L69" i="10"/>
  <c r="M69" i="10"/>
  <c r="O69" i="10"/>
  <c r="N69" i="10"/>
  <c r="I68" i="10"/>
  <c r="K68" i="10"/>
  <c r="L68" i="10"/>
  <c r="M68" i="10"/>
  <c r="O68" i="10"/>
  <c r="N68" i="10"/>
  <c r="I67" i="10"/>
  <c r="K67" i="10"/>
  <c r="L67" i="10"/>
  <c r="M67" i="10"/>
  <c r="O67" i="10"/>
  <c r="N67" i="10"/>
  <c r="I66" i="10"/>
  <c r="K66" i="10"/>
  <c r="L66" i="10"/>
  <c r="M66" i="10"/>
  <c r="O66" i="10"/>
  <c r="N66" i="10"/>
  <c r="I65" i="10"/>
  <c r="K65" i="10"/>
  <c r="L65" i="10"/>
  <c r="M65" i="10"/>
  <c r="O65" i="10"/>
  <c r="N65" i="10"/>
  <c r="I64" i="10"/>
  <c r="K64" i="10"/>
  <c r="L64" i="10"/>
  <c r="M64" i="10"/>
  <c r="O64" i="10"/>
  <c r="N64" i="10"/>
  <c r="I63" i="10"/>
  <c r="K63" i="10"/>
  <c r="L63" i="10"/>
  <c r="M63" i="10"/>
  <c r="O63" i="10"/>
  <c r="N63" i="10"/>
  <c r="I62" i="10"/>
  <c r="K62" i="10"/>
  <c r="L62" i="10"/>
  <c r="M62" i="10"/>
  <c r="O62" i="10"/>
  <c r="N62" i="10"/>
  <c r="I61" i="10"/>
  <c r="K61" i="10"/>
  <c r="L61" i="10"/>
  <c r="M61" i="10"/>
  <c r="O61" i="10"/>
  <c r="N61" i="10"/>
  <c r="I60" i="10"/>
  <c r="K60" i="10"/>
  <c r="L60" i="10"/>
  <c r="M60" i="10"/>
  <c r="O60" i="10"/>
  <c r="N60" i="10"/>
  <c r="I59" i="10"/>
  <c r="K59" i="10"/>
  <c r="L59" i="10"/>
  <c r="M59" i="10"/>
  <c r="O59" i="10"/>
  <c r="N59" i="10"/>
  <c r="I58" i="10"/>
  <c r="K58" i="10"/>
  <c r="L58" i="10"/>
  <c r="M58" i="10"/>
  <c r="O58" i="10"/>
  <c r="N58" i="10"/>
  <c r="I57" i="10"/>
  <c r="K57" i="10"/>
  <c r="L57" i="10"/>
  <c r="M57" i="10"/>
  <c r="O57" i="10"/>
  <c r="N57" i="10"/>
  <c r="I56" i="10"/>
  <c r="K56" i="10"/>
  <c r="L56" i="10"/>
  <c r="M56" i="10"/>
  <c r="O56" i="10"/>
  <c r="N56" i="10"/>
  <c r="I55" i="10"/>
  <c r="K55" i="10"/>
  <c r="L55" i="10"/>
  <c r="M55" i="10"/>
  <c r="O55" i="10"/>
  <c r="N55" i="10"/>
  <c r="I54" i="10"/>
  <c r="K54" i="10"/>
  <c r="L54" i="10"/>
  <c r="M54" i="10"/>
  <c r="O54" i="10"/>
  <c r="N54" i="10"/>
  <c r="I53" i="10"/>
  <c r="K53" i="10"/>
  <c r="L53" i="10"/>
  <c r="M53" i="10"/>
  <c r="O53" i="10"/>
  <c r="N53" i="10"/>
  <c r="I52" i="10"/>
  <c r="K52" i="10"/>
  <c r="L52" i="10"/>
  <c r="M52" i="10"/>
  <c r="O52" i="10"/>
  <c r="N52" i="10"/>
  <c r="I51" i="10"/>
  <c r="K51" i="10"/>
  <c r="L51" i="10"/>
  <c r="M51" i="10"/>
  <c r="O51" i="10"/>
  <c r="N51" i="10"/>
  <c r="I50" i="10"/>
  <c r="K50" i="10"/>
  <c r="L50" i="10"/>
  <c r="M50" i="10"/>
  <c r="O50" i="10"/>
  <c r="N50" i="10"/>
  <c r="I49" i="10"/>
  <c r="K49" i="10"/>
  <c r="L49" i="10"/>
  <c r="M49" i="10"/>
  <c r="O49" i="10"/>
  <c r="N49" i="10"/>
  <c r="I48" i="10"/>
  <c r="K48" i="10"/>
  <c r="L48" i="10"/>
  <c r="M48" i="10"/>
  <c r="O48" i="10"/>
  <c r="N48" i="10"/>
  <c r="I47" i="10"/>
  <c r="K47" i="10"/>
  <c r="L47" i="10"/>
  <c r="M47" i="10"/>
  <c r="O47" i="10"/>
  <c r="N47" i="10"/>
  <c r="I46" i="10"/>
  <c r="K46" i="10"/>
  <c r="L46" i="10"/>
  <c r="M46" i="10"/>
  <c r="O46" i="10"/>
  <c r="N46" i="10"/>
  <c r="I45" i="10"/>
  <c r="K45" i="10"/>
  <c r="L45" i="10"/>
  <c r="M45" i="10"/>
  <c r="O45" i="10"/>
  <c r="N45" i="10"/>
  <c r="I44" i="10"/>
  <c r="K44" i="10"/>
  <c r="L44" i="10"/>
  <c r="M44" i="10"/>
  <c r="O44" i="10"/>
  <c r="N44" i="10"/>
  <c r="I43" i="10"/>
  <c r="K43" i="10"/>
  <c r="L43" i="10"/>
  <c r="M43" i="10"/>
  <c r="O43" i="10"/>
  <c r="N43" i="10"/>
  <c r="I42" i="10"/>
  <c r="K42" i="10"/>
  <c r="L42" i="10"/>
  <c r="M42" i="10"/>
  <c r="O42" i="10"/>
  <c r="N42" i="10"/>
  <c r="I41" i="10"/>
  <c r="K41" i="10"/>
  <c r="L41" i="10"/>
  <c r="M41" i="10"/>
  <c r="O41" i="10"/>
  <c r="N41" i="10"/>
  <c r="I40" i="10"/>
  <c r="K40" i="10"/>
  <c r="L40" i="10"/>
  <c r="M40" i="10"/>
  <c r="O40" i="10"/>
  <c r="N40" i="10"/>
  <c r="I39" i="10"/>
  <c r="K39" i="10"/>
  <c r="L39" i="10"/>
  <c r="M39" i="10"/>
  <c r="O39" i="10"/>
  <c r="N39" i="10"/>
  <c r="I38" i="10"/>
  <c r="K38" i="10"/>
  <c r="L38" i="10"/>
  <c r="M38" i="10"/>
  <c r="O38" i="10"/>
  <c r="N38" i="10"/>
  <c r="I37" i="10"/>
  <c r="K37" i="10"/>
  <c r="L37" i="10"/>
  <c r="M37" i="10"/>
  <c r="O37" i="10"/>
  <c r="N37" i="10"/>
  <c r="I36" i="10"/>
  <c r="K36" i="10"/>
  <c r="L36" i="10"/>
  <c r="M36" i="10"/>
  <c r="O36" i="10"/>
  <c r="N36" i="10"/>
  <c r="I35" i="10"/>
  <c r="K35" i="10"/>
  <c r="L35" i="10"/>
  <c r="M35" i="10"/>
  <c r="O35" i="10"/>
  <c r="N35" i="10"/>
  <c r="I34" i="10"/>
  <c r="K34" i="10"/>
  <c r="L34" i="10"/>
  <c r="M34" i="10"/>
  <c r="O34" i="10"/>
  <c r="N34" i="10"/>
  <c r="I33" i="10"/>
  <c r="K33" i="10"/>
  <c r="L33" i="10"/>
  <c r="M33" i="10"/>
  <c r="O33" i="10"/>
  <c r="N33" i="10"/>
  <c r="I32" i="10"/>
  <c r="K32" i="10"/>
  <c r="L32" i="10"/>
  <c r="M32" i="10"/>
  <c r="O32" i="10"/>
  <c r="N32" i="10"/>
  <c r="I31" i="10"/>
  <c r="K31" i="10"/>
  <c r="L31" i="10"/>
  <c r="M31" i="10"/>
  <c r="O31" i="10"/>
  <c r="N31" i="10"/>
  <c r="I30" i="10"/>
  <c r="K30" i="10"/>
  <c r="L30" i="10"/>
  <c r="M30" i="10"/>
  <c r="O30" i="10"/>
  <c r="N30" i="10"/>
  <c r="I29" i="10"/>
  <c r="K29" i="10"/>
  <c r="L29" i="10"/>
  <c r="M29" i="10"/>
  <c r="O29" i="10"/>
  <c r="N29" i="10"/>
  <c r="I28" i="10"/>
  <c r="K28" i="10"/>
  <c r="L28" i="10"/>
  <c r="M28" i="10"/>
  <c r="O28" i="10"/>
  <c r="N28" i="10"/>
  <c r="I27" i="10"/>
  <c r="K27" i="10"/>
  <c r="L27" i="10"/>
  <c r="M27" i="10"/>
  <c r="O27" i="10"/>
  <c r="N27" i="10"/>
  <c r="I26" i="10"/>
  <c r="K26" i="10"/>
  <c r="L26" i="10"/>
  <c r="M26" i="10"/>
  <c r="O26" i="10"/>
  <c r="N26" i="10"/>
  <c r="I25" i="10"/>
  <c r="K25" i="10"/>
  <c r="L25" i="10"/>
  <c r="M25" i="10"/>
  <c r="O25" i="10"/>
  <c r="N25" i="10"/>
  <c r="I24" i="10"/>
  <c r="K24" i="10"/>
  <c r="L24" i="10"/>
  <c r="M24" i="10"/>
  <c r="O24" i="10"/>
  <c r="N24" i="10"/>
  <c r="I23" i="10"/>
  <c r="K23" i="10"/>
  <c r="L23" i="10"/>
  <c r="M23" i="10"/>
  <c r="O23" i="10"/>
  <c r="N23" i="10"/>
  <c r="I22" i="10"/>
  <c r="K22" i="10"/>
  <c r="L22" i="10"/>
  <c r="M22" i="10"/>
  <c r="O22" i="10"/>
  <c r="N22" i="10"/>
  <c r="I21" i="10"/>
  <c r="K21" i="10"/>
  <c r="L21" i="10"/>
  <c r="M21" i="10"/>
  <c r="O21" i="10"/>
  <c r="N21" i="10"/>
  <c r="I20" i="10"/>
  <c r="K20" i="10"/>
  <c r="L20" i="10"/>
  <c r="M20" i="10"/>
  <c r="O20" i="10"/>
  <c r="N20" i="10"/>
  <c r="I19" i="10"/>
  <c r="K19" i="10"/>
  <c r="L19" i="10"/>
  <c r="M19" i="10"/>
  <c r="O19" i="10"/>
  <c r="N19" i="10"/>
  <c r="I18" i="10"/>
  <c r="K18" i="10"/>
  <c r="L18" i="10"/>
  <c r="M18" i="10"/>
  <c r="O18" i="10"/>
  <c r="N18" i="10"/>
  <c r="I17" i="10"/>
  <c r="K17" i="10"/>
  <c r="L17" i="10"/>
  <c r="M17" i="10"/>
  <c r="O17" i="10"/>
  <c r="N17" i="10"/>
  <c r="I16" i="10"/>
  <c r="K16" i="10"/>
  <c r="L16" i="10"/>
  <c r="M16" i="10"/>
  <c r="O16" i="10"/>
  <c r="N16" i="10"/>
  <c r="I15" i="10"/>
  <c r="K15" i="10"/>
  <c r="L15" i="10"/>
  <c r="M15" i="10"/>
  <c r="O15" i="10"/>
  <c r="N15" i="10"/>
  <c r="I14" i="10"/>
  <c r="K14" i="10"/>
  <c r="L14" i="10"/>
  <c r="M14" i="10"/>
  <c r="O14" i="10"/>
  <c r="N14" i="10"/>
  <c r="I13" i="10"/>
  <c r="K13" i="10"/>
  <c r="L13" i="10"/>
  <c r="M13" i="10"/>
  <c r="O13" i="10"/>
  <c r="N13" i="10"/>
  <c r="I12" i="10"/>
  <c r="K12" i="10"/>
  <c r="L12" i="10"/>
  <c r="M12" i="10"/>
  <c r="O12" i="10"/>
  <c r="N12" i="10"/>
  <c r="I11" i="10"/>
  <c r="K11" i="10"/>
  <c r="L11" i="10"/>
  <c r="M11" i="10"/>
  <c r="O11" i="10"/>
  <c r="N11" i="10"/>
  <c r="I10" i="10"/>
  <c r="K10" i="10"/>
  <c r="L10" i="10"/>
  <c r="M10" i="10"/>
  <c r="O10" i="10"/>
  <c r="N10" i="10"/>
  <c r="I9" i="10"/>
  <c r="K9" i="10"/>
  <c r="L9" i="10"/>
  <c r="M9" i="10"/>
  <c r="O9" i="10"/>
  <c r="N9" i="10"/>
  <c r="I8" i="10"/>
  <c r="K8" i="10"/>
  <c r="L8" i="10"/>
  <c r="M8" i="10"/>
  <c r="O8" i="10"/>
  <c r="N8" i="10"/>
  <c r="I7" i="10"/>
  <c r="K7" i="10"/>
  <c r="M7" i="10"/>
  <c r="O7" i="10"/>
  <c r="N7" i="10"/>
  <c r="O6" i="10"/>
  <c r="O4" i="10"/>
  <c r="H4" i="10"/>
  <c r="N4" i="10"/>
  <c r="M4" i="10"/>
  <c r="K4" i="10"/>
  <c r="I4" i="10"/>
  <c r="I7" i="8"/>
  <c r="K7" i="8"/>
  <c r="M7" i="8"/>
  <c r="I8" i="8"/>
  <c r="K8" i="8"/>
  <c r="I9" i="8"/>
  <c r="K9" i="8"/>
  <c r="I10" i="8"/>
  <c r="K10" i="8"/>
  <c r="I11" i="8"/>
  <c r="K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I12" i="9"/>
  <c r="I10" i="9"/>
  <c r="E12" i="9"/>
  <c r="D12" i="9"/>
  <c r="F12" i="9"/>
  <c r="G12" i="9"/>
  <c r="D7" i="9"/>
  <c r="D8" i="9"/>
  <c r="D9" i="9"/>
  <c r="D10" i="9"/>
  <c r="D11" i="9"/>
  <c r="D13" i="9"/>
  <c r="D14" i="9"/>
  <c r="I7" i="9"/>
  <c r="E7" i="9"/>
  <c r="F7" i="9"/>
  <c r="I8" i="9"/>
  <c r="E8" i="9"/>
  <c r="F8" i="9"/>
  <c r="I9" i="9"/>
  <c r="E9" i="9"/>
  <c r="F9" i="9"/>
  <c r="E10" i="9"/>
  <c r="F10" i="9"/>
  <c r="I11" i="9"/>
  <c r="E11" i="9"/>
  <c r="F11" i="9"/>
  <c r="I13" i="9"/>
  <c r="E13" i="9"/>
  <c r="F13" i="9"/>
  <c r="F14" i="9"/>
  <c r="G14" i="9"/>
  <c r="G13" i="9"/>
  <c r="G11" i="9"/>
  <c r="G10" i="9"/>
  <c r="G9" i="9"/>
  <c r="H4" i="8"/>
  <c r="J19" i="9"/>
  <c r="J18" i="9"/>
  <c r="J17" i="9"/>
  <c r="J16" i="9"/>
  <c r="J15" i="9"/>
  <c r="J8" i="9"/>
  <c r="J9" i="9"/>
  <c r="J10" i="9"/>
  <c r="J11" i="9"/>
  <c r="J12" i="9"/>
  <c r="J13" i="9"/>
  <c r="J7" i="9"/>
  <c r="J20" i="9"/>
  <c r="J14" i="9"/>
  <c r="D15" i="9"/>
  <c r="D16" i="9"/>
  <c r="D17" i="9"/>
  <c r="D18" i="9"/>
  <c r="D19" i="9"/>
  <c r="D20" i="9"/>
  <c r="G20" i="9"/>
  <c r="G19" i="9"/>
  <c r="G17" i="9"/>
  <c r="G15" i="9"/>
  <c r="G8" i="9"/>
  <c r="I15" i="9"/>
  <c r="E15" i="9"/>
  <c r="F15" i="9"/>
  <c r="I16" i="9"/>
  <c r="E16" i="9"/>
  <c r="F16" i="9"/>
  <c r="I17" i="9"/>
  <c r="E17" i="9"/>
  <c r="F17" i="9"/>
  <c r="I18" i="9"/>
  <c r="E18" i="9"/>
  <c r="F18" i="9"/>
  <c r="I19" i="9"/>
  <c r="E19" i="9"/>
  <c r="F19" i="9"/>
  <c r="F20" i="9"/>
  <c r="E20" i="9"/>
  <c r="E14" i="9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10" i="8"/>
  <c r="M210" i="8"/>
  <c r="L211" i="8"/>
  <c r="M211" i="8"/>
  <c r="L212" i="8"/>
  <c r="M212" i="8"/>
  <c r="L213" i="8"/>
  <c r="M213" i="8"/>
  <c r="L206" i="8"/>
  <c r="M206" i="8"/>
  <c r="L207" i="8"/>
  <c r="M207" i="8"/>
  <c r="L208" i="8"/>
  <c r="M208" i="8"/>
  <c r="L209" i="8"/>
  <c r="M209" i="8"/>
  <c r="M4" i="8"/>
  <c r="K4" i="8"/>
  <c r="I4" i="8"/>
  <c r="G7" i="9"/>
  <c r="G16" i="9"/>
  <c r="G18" i="9"/>
  <c r="O8" i="8"/>
  <c r="N8" i="8"/>
  <c r="O45" i="8"/>
  <c r="O46" i="8"/>
  <c r="O55" i="8"/>
  <c r="O57" i="8"/>
  <c r="O7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7" i="8"/>
  <c r="O48" i="8"/>
  <c r="O49" i="8"/>
  <c r="O50" i="8"/>
  <c r="O51" i="8"/>
  <c r="O52" i="8"/>
  <c r="O53" i="8"/>
  <c r="O54" i="8"/>
  <c r="O56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4" i="8"/>
  <c r="N4" i="8"/>
  <c r="N7" i="8"/>
  <c r="E18" i="2"/>
  <c r="E13" i="2"/>
  <c r="N15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O6" i="8"/>
  <c r="N9" i="8"/>
  <c r="N10" i="8"/>
  <c r="N11" i="8"/>
  <c r="N12" i="8"/>
  <c r="N13" i="8"/>
  <c r="N14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</calcChain>
</file>

<file path=xl/sharedStrings.xml><?xml version="1.0" encoding="utf-8"?>
<sst xmlns="http://schemas.openxmlformats.org/spreadsheetml/2006/main" count="1326" uniqueCount="309">
  <si>
    <t>Investor:</t>
  </si>
  <si>
    <t>Account No:</t>
  </si>
  <si>
    <t>Fund Name</t>
  </si>
  <si>
    <t>Outstanding # of shares</t>
  </si>
  <si>
    <t>NAVPS</t>
  </si>
  <si>
    <r>
      <t xml:space="preserve">Unrealized Gain </t>
    </r>
    <r>
      <rPr>
        <b/>
        <sz val="9"/>
        <color rgb="FFFF0000"/>
        <rFont val="Helvetica"/>
      </rPr>
      <t>(Loss)</t>
    </r>
  </si>
  <si>
    <t>ROI</t>
  </si>
  <si>
    <t>Item</t>
  </si>
  <si>
    <t xml:space="preserve">Transaction Date </t>
  </si>
  <si>
    <t xml:space="preserve">Fund Name </t>
  </si>
  <si>
    <t xml:space="preserve">Transaction Type </t>
  </si>
  <si>
    <t xml:space="preserve">Application Number </t>
  </si>
  <si>
    <t xml:space="preserve">Gross Investment </t>
  </si>
  <si>
    <t xml:space="preserve">Sales Load Type </t>
  </si>
  <si>
    <t xml:space="preserve">Net Investments </t>
  </si>
  <si>
    <t xml:space="preserve">Applicable NAVPS </t>
  </si>
  <si>
    <t>ROI %</t>
  </si>
  <si>
    <t>SUBSCRIPTION</t>
  </si>
  <si>
    <t>Date:</t>
  </si>
  <si>
    <t>Fund Value</t>
  </si>
  <si>
    <t>Transaction Date</t>
  </si>
  <si>
    <t>20011242560043</t>
  </si>
  <si>
    <t>20010127420042</t>
  </si>
  <si>
    <t>20008743920041</t>
  </si>
  <si>
    <t>20007519040040</t>
  </si>
  <si>
    <t>20005228660038</t>
  </si>
  <si>
    <t>20004126840036</t>
  </si>
  <si>
    <t>20003154410035</t>
  </si>
  <si>
    <t>20002227290032</t>
  </si>
  <si>
    <t>SWITCH IN</t>
  </si>
  <si>
    <t>20007469920039</t>
  </si>
  <si>
    <t>20004858620037</t>
  </si>
  <si>
    <t>20003078300033</t>
  </si>
  <si>
    <t>20003078300034</t>
  </si>
  <si>
    <t>BACK-END</t>
  </si>
  <si>
    <t>20002119060030</t>
  </si>
  <si>
    <t>20002119060031</t>
  </si>
  <si>
    <t>20001929200028</t>
  </si>
  <si>
    <t>20001973440029</t>
  </si>
  <si>
    <t>20001664680027</t>
  </si>
  <si>
    <t>20000645670026</t>
  </si>
  <si>
    <t>03153282CF01</t>
  </si>
  <si>
    <t>MS. BEVERLY MAE MADERA</t>
  </si>
  <si>
    <t>WEIFF</t>
  </si>
  <si>
    <t>INDEX FUND</t>
  </si>
  <si>
    <t>SWITCH OUT</t>
  </si>
  <si>
    <t>EQUITY FUND</t>
  </si>
  <si>
    <t>19007041310011</t>
  </si>
  <si>
    <t>20002120520012</t>
  </si>
  <si>
    <t>20002120520013</t>
  </si>
  <si>
    <t>20003144950014</t>
  </si>
  <si>
    <t>20003144950015</t>
  </si>
  <si>
    <t>20003785180016</t>
  </si>
  <si>
    <t>20003910440017</t>
  </si>
  <si>
    <t>20004268830018</t>
  </si>
  <si>
    <t>20004416130019</t>
  </si>
  <si>
    <t>20004858600020</t>
  </si>
  <si>
    <t>20004858600021</t>
  </si>
  <si>
    <t>20005679700022</t>
  </si>
  <si>
    <t>20007469360023</t>
  </si>
  <si>
    <t>20007469360024</t>
  </si>
  <si>
    <t>20007778570025</t>
  </si>
  <si>
    <t>20007778570026</t>
  </si>
  <si>
    <t>20007778570027</t>
  </si>
  <si>
    <t>20007778570028</t>
  </si>
  <si>
    <t>20007778570029</t>
  </si>
  <si>
    <t>20007778570030</t>
  </si>
  <si>
    <t>20007778570031</t>
  </si>
  <si>
    <t>20007778570032</t>
  </si>
  <si>
    <t>20007778570033</t>
  </si>
  <si>
    <t>20007778570034</t>
  </si>
  <si>
    <t>20007778570035</t>
  </si>
  <si>
    <t>20007778570036</t>
  </si>
  <si>
    <t>20008061540037</t>
  </si>
  <si>
    <t>20010843830038</t>
  </si>
  <si>
    <t>20010843830039</t>
  </si>
  <si>
    <t>MONEY MARKET FUND</t>
  </si>
  <si>
    <t>20007049930030</t>
  </si>
  <si>
    <t>20010749630031</t>
  </si>
  <si>
    <t>20010072510003</t>
  </si>
  <si>
    <t>NO LOAD</t>
  </si>
  <si>
    <t>20009335730002</t>
  </si>
  <si>
    <t>20008242560001</t>
  </si>
  <si>
    <t>20007049930030'</t>
  </si>
  <si>
    <t>20004755330019</t>
  </si>
  <si>
    <t>20005884860020</t>
  </si>
  <si>
    <t>20005884860021</t>
  </si>
  <si>
    <t>FRONT-END</t>
  </si>
  <si>
    <t>20005884860022</t>
  </si>
  <si>
    <t>20005884860023</t>
  </si>
  <si>
    <t>20005884880024</t>
  </si>
  <si>
    <t>20005884880025</t>
  </si>
  <si>
    <t>20005884880026</t>
  </si>
  <si>
    <t>20005884880027</t>
  </si>
  <si>
    <t>20005884880028</t>
  </si>
  <si>
    <t>20005884880029</t>
  </si>
  <si>
    <t>20004096580018</t>
  </si>
  <si>
    <t>18009505640003</t>
  </si>
  <si>
    <t>18009505640004</t>
  </si>
  <si>
    <t>18009505640005</t>
  </si>
  <si>
    <t>19004514310006</t>
  </si>
  <si>
    <t>19006895780007</t>
  </si>
  <si>
    <t>19006895780008</t>
  </si>
  <si>
    <t>19006895780009</t>
  </si>
  <si>
    <t>19006895780010</t>
  </si>
  <si>
    <t>20003036300017</t>
  </si>
  <si>
    <t>20001459600016</t>
  </si>
  <si>
    <t>19011742630015</t>
  </si>
  <si>
    <t>19006551140013</t>
  </si>
  <si>
    <t>19008206300014</t>
  </si>
  <si>
    <t>19012056450025</t>
  </si>
  <si>
    <t>19010899540024</t>
  </si>
  <si>
    <t>BOND FUND</t>
  </si>
  <si>
    <t>BALANCED FUND</t>
  </si>
  <si>
    <t xml:space="preserve">NAVPS  </t>
  </si>
  <si>
    <t xml:space="preserve">Deductions </t>
  </si>
  <si>
    <t>Total cost of Investment</t>
  </si>
  <si>
    <t>19009889330023</t>
  </si>
  <si>
    <t>19008697660022</t>
  </si>
  <si>
    <t>19007514690021</t>
  </si>
  <si>
    <t>19007071920015</t>
  </si>
  <si>
    <t>19007071920016</t>
  </si>
  <si>
    <t>19007071920017</t>
  </si>
  <si>
    <t>19007071920018</t>
  </si>
  <si>
    <t>19007071920019</t>
  </si>
  <si>
    <t>19007071920020</t>
  </si>
  <si>
    <t>19004816470008</t>
  </si>
  <si>
    <t>19004816470009</t>
  </si>
  <si>
    <t>19004816470010</t>
  </si>
  <si>
    <t>19004816490011</t>
  </si>
  <si>
    <t>19006358970012</t>
  </si>
  <si>
    <t>19000461440005</t>
  </si>
  <si>
    <t>19004438760006</t>
  </si>
  <si>
    <t>19004817780007</t>
  </si>
  <si>
    <t>19006408170014</t>
  </si>
  <si>
    <t>19005381270013</t>
  </si>
  <si>
    <t>18008850470001</t>
  </si>
  <si>
    <t>18008850470002</t>
  </si>
  <si>
    <t>18008600580001</t>
  </si>
  <si>
    <t>19004340950012</t>
  </si>
  <si>
    <t>19003404750011</t>
  </si>
  <si>
    <t>19002433340010</t>
  </si>
  <si>
    <t>19001905930009</t>
  </si>
  <si>
    <t>19001733280007</t>
  </si>
  <si>
    <t>19001733280008</t>
  </si>
  <si>
    <t>18009476340004</t>
  </si>
  <si>
    <t>19001499200006</t>
  </si>
  <si>
    <t>GS FUND</t>
  </si>
  <si>
    <t>DOLLAR ADVANTAGE</t>
  </si>
  <si>
    <t>DOLLAR ABUNDANCE</t>
  </si>
  <si>
    <t>DOLLAR WELLSPRING</t>
  </si>
  <si>
    <t>WORLD VOYAGER</t>
  </si>
  <si>
    <t>DOLLAR STARTER FUND</t>
  </si>
  <si>
    <t>SALES LOAD</t>
  </si>
  <si>
    <t>19000547880005</t>
  </si>
  <si>
    <t>19000288520004</t>
  </si>
  <si>
    <t>18010527320003</t>
  </si>
  <si>
    <t>18010136990002</t>
  </si>
  <si>
    <t>18008829440002</t>
  </si>
  <si>
    <t>18008851180003</t>
  </si>
  <si>
    <t>TABLE A</t>
  </si>
  <si>
    <t>TABLE 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</si>
  <si>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</si>
  <si>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</si>
  <si>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</si>
  <si>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</si>
  <si>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</si>
  <si>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</si>
  <si>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</si>
  <si>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</si>
  <si>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</si>
  <si>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</si>
  <si>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</si>
  <si>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</si>
  <si>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</si>
  <si>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</si>
  <si>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</si>
  <si>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COLUMN</t>
  </si>
  <si>
    <t>TITLE</t>
  </si>
  <si>
    <t>Total cost of investment</t>
  </si>
  <si>
    <t>Unrealized Gain / (Loss)</t>
  </si>
  <si>
    <t>Net Asset Value Per Share</t>
  </si>
  <si>
    <t>Return on Investment</t>
  </si>
  <si>
    <t>TYPE</t>
  </si>
  <si>
    <t>Fix</t>
  </si>
  <si>
    <t>Description</t>
  </si>
  <si>
    <t>Available type of Mutual Funds</t>
  </si>
  <si>
    <t>Formula</t>
  </si>
  <si>
    <t>= D - C</t>
  </si>
  <si>
    <t>= G x H</t>
  </si>
  <si>
    <t>Fund Value less Total cost of investments</t>
  </si>
  <si>
    <t>Number of rows</t>
  </si>
  <si>
    <t xml:space="preserve">Unrealized Gain (Loss) divided by total cost of investments </t>
  </si>
  <si>
    <t>= E / C</t>
  </si>
  <si>
    <t>Automatic</t>
  </si>
  <si>
    <t>MANUAL</t>
  </si>
  <si>
    <t>Value from website; changes daily &amp; inputted manually</t>
  </si>
  <si>
    <t>from Table B - Column K</t>
  </si>
  <si>
    <t>NAVPS    X    Outstanding # of shares</t>
  </si>
  <si>
    <t>VARIABLE</t>
  </si>
  <si>
    <t>DETAILS</t>
  </si>
  <si>
    <t>Will compute depending on chosen Fund Name</t>
  </si>
  <si>
    <t>Table B - Column B</t>
  </si>
  <si>
    <t>REFERENCE</t>
  </si>
  <si>
    <t>Source</t>
  </si>
  <si>
    <t>Transaction Type</t>
  </si>
  <si>
    <t>Application Number</t>
  </si>
  <si>
    <t>Sales Load Type</t>
  </si>
  <si>
    <t>Deductions</t>
  </si>
  <si>
    <t>Gross Investments</t>
  </si>
  <si>
    <t>Net Investments</t>
  </si>
  <si>
    <t>Applicable NAVPS</t>
  </si>
  <si>
    <t>No of shares / units</t>
  </si>
  <si>
    <t>NAVPS (Latest)</t>
  </si>
  <si>
    <t>Choose from:</t>
  </si>
  <si>
    <t xml:space="preserve"> - Subscription (ADDing new investments)</t>
  </si>
  <si>
    <t xml:space="preserve"> - Redemtion (WITHDRAWing investments)</t>
  </si>
  <si>
    <t xml:space="preserve"> - Switch OUT (transfer FROM one fund)</t>
  </si>
  <si>
    <t xml:space="preserve"> - Switch IN (transfer TO one fund)</t>
  </si>
  <si>
    <t>Value from Portal; inputted manually</t>
  </si>
  <si>
    <t>MANUAL - Drop Down</t>
  </si>
  <si>
    <t xml:space="preserve"> - BACK-END</t>
  </si>
  <si>
    <t xml:space="preserve"> - FRONT-END</t>
  </si>
  <si>
    <t>INVESTMENT AMOUNT</t>
  </si>
  <si>
    <t>Less than PHP 100k</t>
  </si>
  <si>
    <t>(Less than USD 2k)</t>
  </si>
  <si>
    <t>FRONT -END</t>
  </si>
  <si>
    <t>(Plus 12% VAT)</t>
  </si>
  <si>
    <t>PHP 100k to less than PHP 1M</t>
  </si>
  <si>
    <t>(USD 2k to less than USD 20k)</t>
  </si>
  <si>
    <t>PHP 1M to less than PHP 5M</t>
  </si>
  <si>
    <t>(USD 20k to less than USD 100k)</t>
  </si>
  <si>
    <t>PhP 5M and up</t>
  </si>
  <si>
    <t>(USD 100k and up)</t>
  </si>
  <si>
    <t>2.00% (2.24%)</t>
  </si>
  <si>
    <t>1.50% (1.68%)</t>
  </si>
  <si>
    <t>1.00% (1.12%)</t>
  </si>
  <si>
    <t>0.50% (0.56%)</t>
  </si>
  <si>
    <t>1st Year</t>
  </si>
  <si>
    <t>2nd Year</t>
  </si>
  <si>
    <t>5.00% (5.6%)</t>
  </si>
  <si>
    <t>4.00% (4.48%)</t>
  </si>
  <si>
    <t>3.00% (3.36%)</t>
  </si>
  <si>
    <t>3rd Year</t>
  </si>
  <si>
    <t>4th Year</t>
  </si>
  <si>
    <t>5th Year</t>
  </si>
  <si>
    <t>Refer to Sales Load Table</t>
  </si>
  <si>
    <t>= H - F</t>
  </si>
  <si>
    <t>= H - G</t>
  </si>
  <si>
    <t>Will compute based on Sales Load Type (F)</t>
  </si>
  <si>
    <t>Gross investments less Deductions</t>
  </si>
  <si>
    <t>= I / J</t>
  </si>
  <si>
    <t>Net Investments divided by Applicable NAVPS (Rounded)</t>
  </si>
  <si>
    <t>Will come from Table A - Column G</t>
  </si>
  <si>
    <t>Number of shares mulitplied by NAVPS (Latest)</t>
  </si>
  <si>
    <t>= K * L</t>
  </si>
  <si>
    <t xml:space="preserve">Unrealized Gain (Loss) divided by Gross investments </t>
  </si>
  <si>
    <t>= O / H</t>
  </si>
  <si>
    <t>Fund Value less Gross Investments</t>
  </si>
  <si>
    <t>= M - H</t>
  </si>
  <si>
    <t xml:space="preserve"> - NO LOAD (zero deductions)</t>
  </si>
  <si>
    <t xml:space="preserve"> - ADVISOR (zero deductions)</t>
  </si>
  <si>
    <t>Total investment of client per Fund</t>
  </si>
  <si>
    <r>
      <t xml:space="preserve">Unrealized Gain </t>
    </r>
    <r>
      <rPr>
        <b/>
        <sz val="10"/>
        <color rgb="FFFF0000"/>
        <rFont val="Helvetica"/>
      </rPr>
      <t>(Loss)</t>
    </r>
  </si>
  <si>
    <t>Shares</t>
  </si>
  <si>
    <t>Subscriptions</t>
  </si>
  <si>
    <t>Currency</t>
  </si>
  <si>
    <t>PESO</t>
  </si>
  <si>
    <t>USD</t>
  </si>
  <si>
    <t>PESO Total</t>
  </si>
  <si>
    <t>USD Total</t>
  </si>
  <si>
    <t>TABLE C</t>
  </si>
  <si>
    <t>20011319840033</t>
  </si>
  <si>
    <t>20008837810031</t>
  </si>
  <si>
    <t>20007614380030</t>
  </si>
  <si>
    <t>20006445270029</t>
  </si>
  <si>
    <t>20002035460025</t>
  </si>
  <si>
    <t>20000744760024</t>
  </si>
  <si>
    <t>Investor</t>
  </si>
  <si>
    <t>BEVERLY</t>
  </si>
  <si>
    <t>ROSIE</t>
  </si>
  <si>
    <t>20006989740052</t>
  </si>
  <si>
    <t>20005823730051</t>
  </si>
  <si>
    <t>20002591590048</t>
  </si>
  <si>
    <t>20001414070047</t>
  </si>
  <si>
    <t>20000154990046</t>
  </si>
  <si>
    <t>20010642970055</t>
  </si>
  <si>
    <t>20009418070054</t>
  </si>
  <si>
    <t>20008198470053</t>
  </si>
  <si>
    <t>20004719270050</t>
  </si>
  <si>
    <t>20003710590049</t>
  </si>
  <si>
    <t>CRISTY</t>
  </si>
  <si>
    <t>JESSALIE</t>
  </si>
  <si>
    <t>20010584160035</t>
  </si>
  <si>
    <t>20009385720034</t>
  </si>
  <si>
    <t>20008135930033</t>
  </si>
  <si>
    <t>20006923120032</t>
  </si>
  <si>
    <t>20005754110031</t>
  </si>
  <si>
    <t>20004657980030</t>
  </si>
  <si>
    <t>20003646830029</t>
  </si>
  <si>
    <t>TABLE D</t>
  </si>
  <si>
    <t>TABLE F</t>
  </si>
  <si>
    <t>CRSITINA</t>
  </si>
  <si>
    <t>TABLE E</t>
  </si>
  <si>
    <t>20000856650001</t>
  </si>
  <si>
    <t>20001301400002</t>
  </si>
  <si>
    <t>20011476320004</t>
  </si>
  <si>
    <t>20002112190003</t>
  </si>
  <si>
    <t>20002844400001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</si>
</sst>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₱&quot;#,##0.00_);[Red]\(&quot;₱&quot;#,##0.00\)"/>
    <numFmt numFmtId="164" formatCode="[$-3409]dd\-mmm\-yy;@"/>
    <numFmt numFmtId="165" formatCode="0.0000"/>
    <numFmt numFmtId="166" formatCode="&quot;₱&quot;#,##0.00"/>
    <numFmt numFmtId="167" formatCode="[$$-45C]#,##0.00"/>
    <numFmt numFmtId="168" formatCode="[$$-45C]#,##0.0000"/>
    <numFmt numFmtId="169" formatCode="&quot;₱&quot;#,##0"/>
    <numFmt numFmtId="170" formatCode="&quot;₱&quot;#,##0.0000_);[Red]\(&quot;₱&quot;#,##0.0000\)"/>
    <numFmt numFmtId="171" formatCode="[$$-45C]#,##0.00_);[Red]\([$$-45C]#,##0.00\)"/>
    <numFmt numFmtId="172" formatCode="[$$-45C]#,##0.0000_);[Red]\([$$-45C]#,##0.0000\)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Helvetica"/>
    </font>
    <font>
      <sz val="9"/>
      <color theme="1"/>
      <name val="Calibri"/>
      <family val="2"/>
      <scheme val="minor"/>
    </font>
    <font>
      <sz val="8"/>
      <color theme="1"/>
      <name val="Helvetica"/>
    </font>
    <font>
      <b/>
      <sz val="9"/>
      <color rgb="FFFF0000"/>
      <name val="Helvetica"/>
    </font>
    <font>
      <sz val="8"/>
      <color rgb="FF232323"/>
      <name val="Helvetica"/>
    </font>
    <font>
      <b/>
      <sz val="9"/>
      <color rgb="FF232323"/>
      <name val="Helvetica"/>
    </font>
    <font>
      <sz val="9"/>
      <color rgb="FF232323"/>
      <name val="Helvetica"/>
    </font>
    <font>
      <b/>
      <sz val="8"/>
      <color theme="0"/>
      <name val="Helvetica"/>
    </font>
    <font>
      <b/>
      <sz val="9"/>
      <color theme="0"/>
      <name val="Helvetica"/>
    </font>
    <font>
      <sz val="14"/>
      <color rgb="FF424242"/>
      <name val="Noto Sans"/>
    </font>
    <font>
      <sz val="14"/>
      <color rgb="FF666666"/>
      <name val="Noto Sans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"/>
    </font>
    <font>
      <b/>
      <sz val="10"/>
      <color rgb="FF232323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432FF"/>
      <name val="Helvetica"/>
    </font>
    <font>
      <b/>
      <sz val="10"/>
      <color rgb="FFFF0000"/>
      <name val="Helvetica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Helvetica"/>
    </font>
    <font>
      <sz val="10"/>
      <color theme="1"/>
      <name val="Calibri"/>
      <family val="2"/>
      <scheme val="minor"/>
    </font>
    <font>
      <sz val="10"/>
      <color theme="1"/>
      <name val="Helvetica"/>
    </font>
    <font>
      <sz val="10"/>
      <color rgb="FF232323"/>
      <name val="Helvetica"/>
    </font>
    <font>
      <sz val="10"/>
      <color rgb="FF0432FF"/>
      <name val="Helvetica"/>
    </font>
    <font>
      <b/>
      <sz val="10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69" fontId="7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6" fillId="0" borderId="0" xfId="0" applyFont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Fill="1" applyBorder="1"/>
    <xf numFmtId="0" fontId="0" fillId="0" borderId="0" xfId="0" applyFill="1"/>
    <xf numFmtId="0" fontId="3" fillId="0" borderId="0" xfId="0" quotePrefix="1" applyFont="1"/>
    <xf numFmtId="3" fontId="7" fillId="0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5" fontId="7" fillId="0" borderId="1" xfId="0" quotePrefix="1" applyNumberFormat="1" applyFont="1" applyFill="1" applyBorder="1" applyAlignment="1">
      <alignment horizontal="center"/>
    </xf>
    <xf numFmtId="4" fontId="0" fillId="0" borderId="0" xfId="0" applyNumberFormat="1"/>
    <xf numFmtId="0" fontId="5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8" fontId="7" fillId="0" borderId="0" xfId="0" applyNumberFormat="1" applyFont="1" applyFill="1" applyBorder="1" applyAlignment="1">
      <alignment horizontal="center" vertical="center" wrapText="1"/>
    </xf>
    <xf numFmtId="8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8" fontId="9" fillId="0" borderId="0" xfId="0" applyNumberFormat="1" applyFont="1" applyFill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4" fillId="0" borderId="0" xfId="0" applyFont="1" applyFill="1"/>
    <xf numFmtId="9" fontId="0" fillId="0" borderId="0" xfId="1" applyFont="1" applyFill="1"/>
    <xf numFmtId="168" fontId="7" fillId="0" borderId="0" xfId="0" applyNumberFormat="1" applyFont="1" applyFill="1" applyAlignment="1">
      <alignment horizontal="center"/>
    </xf>
    <xf numFmtId="164" fontId="22" fillId="0" borderId="0" xfId="0" applyNumberFormat="1" applyFont="1"/>
    <xf numFmtId="0" fontId="17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3" borderId="1" xfId="0" applyNumberFormat="1" applyFill="1" applyBorder="1"/>
    <xf numFmtId="3" fontId="0" fillId="3" borderId="1" xfId="0" applyNumberFormat="1" applyFill="1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15" fontId="11" fillId="4" borderId="0" xfId="0" applyNumberFormat="1" applyFont="1" applyFill="1" applyAlignment="1">
      <alignment horizontal="left"/>
    </xf>
    <xf numFmtId="15" fontId="11" fillId="4" borderId="0" xfId="0" applyNumberFormat="1" applyFont="1" applyFill="1" applyAlignment="1">
      <alignment horizontal="center" vertical="center" wrapText="1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/>
    </xf>
    <xf numFmtId="10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quotePrefix="1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164" fontId="25" fillId="2" borderId="0" xfId="0" applyNumberFormat="1" applyFont="1" applyFill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5" fillId="4" borderId="0" xfId="0" applyNumberFormat="1" applyFont="1" applyFill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8" fontId="28" fillId="0" borderId="1" xfId="0" applyNumberFormat="1" applyFont="1" applyBorder="1" applyAlignment="1">
      <alignment horizontal="center" vertical="center" wrapText="1"/>
    </xf>
    <xf numFmtId="10" fontId="28" fillId="0" borderId="1" xfId="0" applyNumberFormat="1" applyFont="1" applyBorder="1" applyAlignment="1">
      <alignment horizontal="center" vertical="center" wrapText="1"/>
    </xf>
    <xf numFmtId="170" fontId="28" fillId="0" borderId="1" xfId="0" applyNumberFormat="1" applyFont="1" applyBorder="1" applyAlignment="1">
      <alignment horizontal="center" vertical="center" wrapText="1"/>
    </xf>
    <xf numFmtId="38" fontId="28" fillId="0" borderId="1" xfId="0" applyNumberFormat="1" applyFont="1" applyBorder="1" applyAlignment="1">
      <alignment horizontal="center" vertical="center" wrapText="1"/>
    </xf>
    <xf numFmtId="0" fontId="26" fillId="0" borderId="0" xfId="0" applyFont="1"/>
    <xf numFmtId="0" fontId="27" fillId="0" borderId="1" xfId="0" applyFont="1" applyBorder="1" applyAlignment="1">
      <alignment horizontal="center"/>
    </xf>
    <xf numFmtId="8" fontId="28" fillId="0" borderId="0" xfId="0" applyNumberFormat="1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0" xfId="0" applyFont="1" applyFill="1" applyBorder="1"/>
    <xf numFmtId="172" fontId="29" fillId="0" borderId="1" xfId="0" applyNumberFormat="1" applyFont="1" applyBorder="1" applyAlignment="1">
      <alignment horizontal="center" vertical="center" wrapText="1"/>
    </xf>
    <xf numFmtId="38" fontId="29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8" fontId="2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9" fontId="26" fillId="0" borderId="0" xfId="1" applyFont="1" applyFill="1"/>
    <xf numFmtId="0" fontId="26" fillId="0" borderId="0" xfId="0" applyFont="1" applyFill="1"/>
    <xf numFmtId="1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25" fillId="4" borderId="0" xfId="0" applyNumberFormat="1" applyFont="1" applyFill="1" applyAlignment="1">
      <alignment horizontal="center" vertical="center" wrapText="1"/>
    </xf>
    <xf numFmtId="164" fontId="25" fillId="4" borderId="3" xfId="0" applyNumberFormat="1" applyFont="1" applyFill="1" applyBorder="1" applyAlignment="1">
      <alignment horizontal="center" vertical="center" wrapText="1"/>
    </xf>
    <xf numFmtId="164" fontId="25" fillId="2" borderId="0" xfId="0" applyNumberFormat="1" applyFont="1" applyFill="1" applyAlignment="1">
      <alignment horizontal="center" vertical="center" wrapText="1"/>
    </xf>
    <xf numFmtId="164" fontId="25" fillId="2" borderId="3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 wrapText="1"/>
    </xf>
    <xf numFmtId="164" fontId="11" fillId="4" borderId="3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 vertical="center" wrapText="1"/>
    </xf>
    <xf numFmtId="8" fontId="18" fillId="3" borderId="1" xfId="0" applyNumberFormat="1" applyFont="1" applyFill="1" applyBorder="1" applyAlignment="1">
      <alignment horizontal="center" vertical="center" wrapText="1"/>
    </xf>
    <xf numFmtId="8" fontId="18" fillId="3" borderId="4" xfId="0" applyNumberFormat="1" applyFont="1" applyFill="1" applyBorder="1" applyAlignment="1">
      <alignment horizontal="center" vertical="center" wrapText="1"/>
    </xf>
    <xf numFmtId="8" fontId="28" fillId="3" borderId="1" xfId="0" applyNumberFormat="1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 wrapText="1"/>
    </xf>
    <xf numFmtId="171" fontId="29" fillId="0" borderId="1" xfId="0" applyNumberFormat="1" applyFont="1" applyBorder="1" applyAlignment="1">
      <alignment horizontal="center" vertical="center" wrapText="1"/>
    </xf>
    <xf numFmtId="171" fontId="21" fillId="3" borderId="1" xfId="0" applyNumberFormat="1" applyFont="1" applyFill="1" applyBorder="1" applyAlignment="1">
      <alignment horizontal="center" vertical="center" wrapText="1"/>
    </xf>
    <xf numFmtId="10" fontId="29" fillId="0" borderId="1" xfId="0" applyNumberFormat="1" applyFont="1" applyBorder="1" applyAlignment="1">
      <alignment horizontal="center" vertical="center" wrapText="1"/>
    </xf>
    <xf numFmtId="10" fontId="18" fillId="3" borderId="1" xfId="0" applyNumberFormat="1" applyFont="1" applyFill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center" wrapText="1"/>
    </xf>
    <xf numFmtId="0" fontId="30" fillId="3" borderId="1" xfId="0" applyFont="1" applyFill="1" applyBorder="1"/>
    <xf numFmtId="3" fontId="21" fillId="3" borderId="1" xfId="0" applyNumberFormat="1" applyFont="1" applyFill="1" applyBorder="1" applyAlignment="1">
      <alignment horizontal="center"/>
    </xf>
    <xf numFmtId="10" fontId="16" fillId="0" borderId="1" xfId="0" applyNumberFormat="1" applyFont="1" applyFill="1" applyBorder="1"/>
    <xf numFmtId="4" fontId="16" fillId="0" borderId="1" xfId="0" applyNumberFormat="1" applyFont="1" applyFill="1" applyBorder="1"/>
    <xf numFmtId="167" fontId="21" fillId="3" borderId="1" xfId="0" applyNumberFormat="1" applyFont="1" applyFill="1" applyBorder="1" applyAlignment="1">
      <alignment horizontal="center" vertical="center" wrapText="1"/>
    </xf>
    <xf numFmtId="166" fontId="18" fillId="3" borderId="1" xfId="0" applyNumberFormat="1" applyFont="1" applyFill="1" applyBorder="1" applyAlignment="1">
      <alignment horizontal="center" vertical="center" wrapText="1"/>
    </xf>
    <xf numFmtId="4" fontId="17" fillId="0" borderId="0" xfId="0" applyNumberFormat="1" applyFont="1" applyAlignment="1">
      <alignment horizontal="center"/>
    </xf>
    <xf numFmtId="4" fontId="26" fillId="0" borderId="0" xfId="0" applyNumberFormat="1" applyFont="1" applyBorder="1" applyAlignment="1">
      <alignment horizontal="center" vertical="center" wrapText="1"/>
    </xf>
    <xf numFmtId="4" fontId="18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/>
    </xf>
    <xf numFmtId="4" fontId="26" fillId="0" borderId="0" xfId="0" applyNumberFormat="1" applyFont="1" applyAlignment="1">
      <alignment horizontal="center"/>
    </xf>
    <xf numFmtId="4" fontId="26" fillId="0" borderId="0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164" fontId="27" fillId="0" borderId="1" xfId="0" applyNumberFormat="1" applyFont="1" applyBorder="1" applyAlignment="1">
      <alignment horizontal="left"/>
    </xf>
    <xf numFmtId="164" fontId="29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31" fillId="0" borderId="1" xfId="0" applyFont="1" applyBorder="1"/>
    <xf numFmtId="164" fontId="5" fillId="0" borderId="1" xfId="0" quotePrefix="1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 vertical="center" wrapText="1"/>
    </xf>
    <xf numFmtId="4" fontId="9" fillId="0" borderId="0" xfId="0" applyNumberFormat="1" applyFont="1" applyFill="1" applyAlignment="1">
      <alignment horizontal="center" vertical="center" wrapText="1"/>
    </xf>
    <xf numFmtId="4" fontId="11" fillId="4" borderId="0" xfId="0" applyNumberFormat="1" applyFont="1" applyFill="1" applyAlignment="1">
      <alignment horizontal="center" vertical="center" wrapText="1"/>
    </xf>
    <xf numFmtId="4" fontId="10" fillId="2" borderId="0" xfId="0" applyNumberFormat="1" applyFont="1" applyFill="1" applyAlignment="1">
      <alignment horizontal="center" vertical="center" wrapText="1"/>
    </xf>
    <xf numFmtId="4" fontId="11" fillId="4" borderId="3" xfId="0" applyNumberFormat="1" applyFont="1" applyFill="1" applyBorder="1" applyAlignment="1">
      <alignment horizontal="center" vertical="center" wrapText="1"/>
    </xf>
    <xf numFmtId="4" fontId="10" fillId="2" borderId="3" xfId="0" applyNumberFormat="1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Percent" xfId="1" builtinId="5"/>
    <cellStyle name="Percent 2" xfId="2"/>
  </cellStyles>
  <dxfs count="3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  <color rgb="FFFF9300"/>
      <color rgb="FFFA8E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4"/>
  <sheetViews>
    <sheetView workbookViewId="0">
      <selection activeCell="B26" sqref="B26:B30"/>
    </sheetView>
  </sheetViews>
  <sheetFormatPr baseColWidth="10" defaultRowHeight="16" x14ac:dyDescent="0.2"/>
  <cols>
    <col min="1" max="1" width="9.6640625" style="14" customWidth="1"/>
    <col min="2" max="2" width="27.6640625" style="14" customWidth="1"/>
    <col min="3" max="3" width="13.33203125" style="14" bestFit="1" customWidth="1"/>
    <col min="4" max="4" width="48.33203125" style="30" customWidth="1"/>
    <col min="5" max="6" width="10.83203125" style="14"/>
    <col min="7" max="7" width="42.5" customWidth="1"/>
    <col min="8" max="8" width="22.6640625" style="14" customWidth="1"/>
  </cols>
  <sheetData>
    <row r="1" spans="1:15" s="4" customFormat="1" ht="16" customHeight="1" x14ac:dyDescent="0.15">
      <c r="A1" s="2" t="s">
        <v>0</v>
      </c>
      <c r="B1" s="80" t="s">
        <v>42</v>
      </c>
      <c r="D1" s="80"/>
      <c r="E1" s="80"/>
      <c r="F1" s="3"/>
      <c r="G1" s="3"/>
      <c r="H1" s="3"/>
      <c r="I1" s="3"/>
      <c r="J1" s="3"/>
      <c r="M1" s="46"/>
      <c r="O1" s="46"/>
    </row>
    <row r="2" spans="1:15" s="4" customFormat="1" ht="16" customHeight="1" x14ac:dyDescent="0.15">
      <c r="A2" s="2" t="s">
        <v>1</v>
      </c>
      <c r="B2" s="33" t="s">
        <v>41</v>
      </c>
      <c r="D2" s="3"/>
      <c r="E2" s="3"/>
      <c r="F2" s="3"/>
      <c r="G2" s="3"/>
      <c r="H2" s="3"/>
      <c r="I2" s="3"/>
      <c r="J2" s="3"/>
      <c r="M2" s="46"/>
      <c r="O2" s="46"/>
    </row>
    <row r="3" spans="1:15" s="4" customFormat="1" ht="16" customHeight="1" x14ac:dyDescent="0.15">
      <c r="A3" s="2" t="s">
        <v>18</v>
      </c>
      <c r="B3" s="60">
        <v>44134</v>
      </c>
      <c r="D3" s="3"/>
      <c r="E3" s="3"/>
      <c r="F3" s="3"/>
      <c r="G3" s="3"/>
      <c r="H3" s="3"/>
      <c r="I3" s="3"/>
      <c r="J3" s="3"/>
      <c r="M3" s="46"/>
      <c r="O3" s="46"/>
    </row>
    <row r="4" spans="1:15" s="4" customFormat="1" ht="16" customHeight="1" x14ac:dyDescent="0.15">
      <c r="A4" s="1"/>
      <c r="B4" s="2"/>
      <c r="C4" s="5"/>
      <c r="D4" s="3"/>
      <c r="E4" s="3"/>
      <c r="F4" s="3"/>
      <c r="G4" s="3"/>
      <c r="H4" s="3"/>
      <c r="I4" s="3"/>
      <c r="J4" s="3"/>
      <c r="M4" s="46"/>
      <c r="O4" s="46"/>
    </row>
    <row r="5" spans="1:15" s="32" customFormat="1" x14ac:dyDescent="0.2">
      <c r="A5" s="38"/>
      <c r="B5" s="39"/>
      <c r="C5" s="40"/>
      <c r="D5" s="40"/>
      <c r="E5" s="40"/>
      <c r="F5" s="40"/>
      <c r="G5" s="41"/>
      <c r="H5" s="42"/>
      <c r="I5" s="43"/>
      <c r="J5" s="42"/>
    </row>
    <row r="8" spans="1:15" x14ac:dyDescent="0.2">
      <c r="A8" s="51" t="s">
        <v>160</v>
      </c>
    </row>
    <row r="10" spans="1:15" s="28" customFormat="1" x14ac:dyDescent="0.2">
      <c r="A10" s="27" t="s">
        <v>177</v>
      </c>
      <c r="B10" s="27" t="s">
        <v>178</v>
      </c>
      <c r="C10" s="27" t="s">
        <v>183</v>
      </c>
      <c r="D10" s="27" t="s">
        <v>185</v>
      </c>
      <c r="E10" s="27" t="s">
        <v>187</v>
      </c>
      <c r="F10" s="27" t="s">
        <v>204</v>
      </c>
      <c r="G10" s="27" t="s">
        <v>200</v>
      </c>
      <c r="H10" s="27" t="s">
        <v>203</v>
      </c>
    </row>
    <row r="11" spans="1:15" x14ac:dyDescent="0.2">
      <c r="A11" s="29" t="s">
        <v>162</v>
      </c>
      <c r="B11" s="54" t="s">
        <v>7</v>
      </c>
      <c r="C11" s="29" t="s">
        <v>184</v>
      </c>
      <c r="D11" s="55" t="s">
        <v>191</v>
      </c>
      <c r="E11" s="29"/>
      <c r="F11" s="29"/>
      <c r="G11" s="62"/>
      <c r="H11" s="29"/>
    </row>
    <row r="12" spans="1:15" x14ac:dyDescent="0.2">
      <c r="A12" s="29" t="s">
        <v>163</v>
      </c>
      <c r="B12" s="54" t="s">
        <v>2</v>
      </c>
      <c r="C12" s="29" t="s">
        <v>184</v>
      </c>
      <c r="D12" s="55" t="s">
        <v>186</v>
      </c>
      <c r="E12" s="29"/>
      <c r="F12" s="29"/>
      <c r="G12" s="62"/>
      <c r="H12" s="29"/>
    </row>
    <row r="13" spans="1:15" x14ac:dyDescent="0.2">
      <c r="A13" s="29" t="s">
        <v>164</v>
      </c>
      <c r="B13" s="54" t="s">
        <v>179</v>
      </c>
      <c r="C13" s="29" t="s">
        <v>194</v>
      </c>
      <c r="D13" s="55" t="s">
        <v>262</v>
      </c>
      <c r="E13" s="58">
        <f>'Table B'!H4</f>
        <v>163568.22000000006</v>
      </c>
      <c r="F13" s="29" t="s">
        <v>199</v>
      </c>
      <c r="G13" s="62" t="s">
        <v>201</v>
      </c>
      <c r="H13" s="29" t="s">
        <v>202</v>
      </c>
    </row>
    <row r="14" spans="1:15" x14ac:dyDescent="0.2">
      <c r="A14" s="29" t="s">
        <v>165</v>
      </c>
      <c r="B14" s="54" t="s">
        <v>19</v>
      </c>
      <c r="C14" s="29" t="s">
        <v>194</v>
      </c>
      <c r="D14" s="55" t="s">
        <v>198</v>
      </c>
      <c r="E14" s="56" t="s">
        <v>189</v>
      </c>
      <c r="F14" s="63"/>
      <c r="G14" s="62"/>
      <c r="H14" s="29"/>
    </row>
    <row r="15" spans="1:15" x14ac:dyDescent="0.2">
      <c r="A15" s="29" t="s">
        <v>166</v>
      </c>
      <c r="B15" s="54" t="s">
        <v>180</v>
      </c>
      <c r="C15" s="29" t="s">
        <v>194</v>
      </c>
      <c r="D15" s="55" t="s">
        <v>190</v>
      </c>
      <c r="E15" s="56" t="s">
        <v>188</v>
      </c>
      <c r="F15" s="29"/>
      <c r="G15" s="62"/>
      <c r="H15" s="29"/>
    </row>
    <row r="16" spans="1:15" x14ac:dyDescent="0.2">
      <c r="A16" s="29" t="s">
        <v>167</v>
      </c>
      <c r="B16" s="54" t="s">
        <v>182</v>
      </c>
      <c r="C16" s="29" t="s">
        <v>194</v>
      </c>
      <c r="D16" s="55" t="s">
        <v>192</v>
      </c>
      <c r="E16" s="56" t="s">
        <v>193</v>
      </c>
      <c r="F16" s="29"/>
      <c r="G16" s="62"/>
      <c r="H16" s="29"/>
    </row>
    <row r="17" spans="1:8" x14ac:dyDescent="0.2">
      <c r="A17" s="29" t="s">
        <v>168</v>
      </c>
      <c r="B17" s="54" t="s">
        <v>181</v>
      </c>
      <c r="C17" s="59" t="s">
        <v>195</v>
      </c>
      <c r="D17" s="55" t="s">
        <v>196</v>
      </c>
      <c r="E17" s="29"/>
      <c r="F17" s="29"/>
      <c r="G17" s="62"/>
      <c r="H17" s="29"/>
    </row>
    <row r="18" spans="1:8" x14ac:dyDescent="0.2">
      <c r="A18" s="29" t="s">
        <v>169</v>
      </c>
      <c r="B18" s="54" t="s">
        <v>3</v>
      </c>
      <c r="C18" s="29" t="s">
        <v>194</v>
      </c>
      <c r="D18" s="55" t="s">
        <v>197</v>
      </c>
      <c r="E18" s="57">
        <f>'Table B'!K4</f>
        <v>181113</v>
      </c>
      <c r="F18" s="29" t="s">
        <v>199</v>
      </c>
      <c r="G18" s="62" t="s">
        <v>201</v>
      </c>
      <c r="H18" s="29" t="s">
        <v>202</v>
      </c>
    </row>
    <row r="21" spans="1:8" x14ac:dyDescent="0.2">
      <c r="A21" s="51" t="s">
        <v>161</v>
      </c>
    </row>
    <row r="23" spans="1:8" x14ac:dyDescent="0.2">
      <c r="A23" s="27" t="s">
        <v>177</v>
      </c>
      <c r="B23" s="27" t="s">
        <v>178</v>
      </c>
      <c r="C23" s="27" t="s">
        <v>183</v>
      </c>
      <c r="D23" s="27" t="s">
        <v>185</v>
      </c>
      <c r="E23" s="27" t="s">
        <v>187</v>
      </c>
      <c r="F23" s="27" t="s">
        <v>204</v>
      </c>
      <c r="G23" s="27" t="s">
        <v>200</v>
      </c>
      <c r="H23" s="27" t="s">
        <v>203</v>
      </c>
    </row>
    <row r="24" spans="1:8" x14ac:dyDescent="0.2">
      <c r="A24" s="29" t="s">
        <v>162</v>
      </c>
      <c r="B24" s="54" t="s">
        <v>7</v>
      </c>
      <c r="C24" s="29" t="s">
        <v>184</v>
      </c>
      <c r="D24" s="55" t="s">
        <v>191</v>
      </c>
      <c r="E24" s="29"/>
      <c r="F24" s="29"/>
      <c r="G24" s="62"/>
      <c r="H24" s="29"/>
    </row>
    <row r="25" spans="1:8" x14ac:dyDescent="0.2">
      <c r="A25" s="29" t="s">
        <v>163</v>
      </c>
      <c r="B25" s="54" t="s">
        <v>2</v>
      </c>
      <c r="C25" s="59" t="s">
        <v>195</v>
      </c>
      <c r="D25" s="67" t="s">
        <v>219</v>
      </c>
      <c r="E25" s="29"/>
      <c r="F25" s="29"/>
      <c r="G25" s="62"/>
      <c r="H25" s="29"/>
    </row>
    <row r="26" spans="1:8" x14ac:dyDescent="0.2">
      <c r="A26" s="108" t="s">
        <v>164</v>
      </c>
      <c r="B26" s="112" t="s">
        <v>205</v>
      </c>
      <c r="C26" s="109" t="s">
        <v>220</v>
      </c>
      <c r="D26" s="72" t="s">
        <v>214</v>
      </c>
      <c r="E26" s="68"/>
      <c r="F26" s="66"/>
      <c r="G26" s="69"/>
      <c r="H26" s="66"/>
    </row>
    <row r="27" spans="1:8" x14ac:dyDescent="0.2">
      <c r="A27" s="105"/>
      <c r="B27" s="113"/>
      <c r="C27" s="110"/>
      <c r="D27" s="72" t="s">
        <v>215</v>
      </c>
      <c r="E27" s="68"/>
      <c r="F27" s="66"/>
      <c r="G27" s="69"/>
      <c r="H27" s="66"/>
    </row>
    <row r="28" spans="1:8" x14ac:dyDescent="0.2">
      <c r="A28" s="105"/>
      <c r="B28" s="113"/>
      <c r="C28" s="110"/>
      <c r="D28" s="72" t="s">
        <v>217</v>
      </c>
      <c r="E28" s="68"/>
      <c r="F28" s="66"/>
      <c r="G28" s="69"/>
      <c r="H28" s="66"/>
    </row>
    <row r="29" spans="1:8" x14ac:dyDescent="0.2">
      <c r="A29" s="105"/>
      <c r="B29" s="113"/>
      <c r="C29" s="110"/>
      <c r="D29" s="72" t="s">
        <v>218</v>
      </c>
      <c r="E29" s="68"/>
      <c r="F29" s="66"/>
      <c r="G29" s="69"/>
      <c r="H29" s="66"/>
    </row>
    <row r="30" spans="1:8" x14ac:dyDescent="0.2">
      <c r="A30" s="106"/>
      <c r="B30" s="114"/>
      <c r="C30" s="111"/>
      <c r="D30" s="72" t="s">
        <v>216</v>
      </c>
      <c r="E30" s="68"/>
      <c r="F30" s="66"/>
      <c r="G30" s="69"/>
      <c r="H30" s="66"/>
    </row>
    <row r="31" spans="1:8" x14ac:dyDescent="0.2">
      <c r="A31" s="29" t="s">
        <v>165</v>
      </c>
      <c r="B31" s="65" t="s">
        <v>206</v>
      </c>
      <c r="C31" s="59" t="s">
        <v>195</v>
      </c>
      <c r="D31" s="67" t="s">
        <v>219</v>
      </c>
      <c r="E31" s="70"/>
      <c r="F31" s="71"/>
      <c r="G31" s="69"/>
      <c r="H31" s="66"/>
    </row>
    <row r="32" spans="1:8" x14ac:dyDescent="0.2">
      <c r="A32" s="29" t="s">
        <v>166</v>
      </c>
      <c r="B32" s="65" t="s">
        <v>20</v>
      </c>
      <c r="C32" s="59" t="s">
        <v>195</v>
      </c>
      <c r="D32" s="67" t="s">
        <v>219</v>
      </c>
      <c r="E32" s="70"/>
      <c r="F32" s="66"/>
      <c r="G32" s="69"/>
      <c r="H32" s="66"/>
    </row>
    <row r="33" spans="1:8" x14ac:dyDescent="0.2">
      <c r="A33" s="108" t="s">
        <v>167</v>
      </c>
      <c r="B33" s="112" t="s">
        <v>207</v>
      </c>
      <c r="C33" s="109" t="s">
        <v>220</v>
      </c>
      <c r="D33" s="72" t="s">
        <v>214</v>
      </c>
      <c r="E33" s="70"/>
      <c r="F33" s="66"/>
      <c r="G33" s="69"/>
      <c r="H33" s="66"/>
    </row>
    <row r="34" spans="1:8" x14ac:dyDescent="0.2">
      <c r="A34" s="105"/>
      <c r="B34" s="113"/>
      <c r="C34" s="110"/>
      <c r="D34" s="72" t="s">
        <v>221</v>
      </c>
      <c r="E34" s="70"/>
      <c r="F34" s="66"/>
      <c r="G34" s="69"/>
      <c r="H34" s="66"/>
    </row>
    <row r="35" spans="1:8" x14ac:dyDescent="0.2">
      <c r="A35" s="105"/>
      <c r="B35" s="113"/>
      <c r="C35" s="110"/>
      <c r="D35" s="72" t="s">
        <v>222</v>
      </c>
      <c r="E35" s="70"/>
      <c r="F35" s="66"/>
      <c r="G35" s="69"/>
      <c r="H35" s="66"/>
    </row>
    <row r="36" spans="1:8" x14ac:dyDescent="0.2">
      <c r="A36" s="105"/>
      <c r="B36" s="113"/>
      <c r="C36" s="110"/>
      <c r="D36" s="72" t="s">
        <v>260</v>
      </c>
      <c r="E36" s="70"/>
      <c r="F36" s="66"/>
      <c r="G36" s="69"/>
      <c r="H36" s="66"/>
    </row>
    <row r="37" spans="1:8" x14ac:dyDescent="0.2">
      <c r="A37" s="106"/>
      <c r="B37" s="114"/>
      <c r="C37" s="111"/>
      <c r="D37" s="72" t="s">
        <v>261</v>
      </c>
      <c r="E37" s="70"/>
      <c r="F37" s="66"/>
      <c r="G37" s="69"/>
      <c r="H37" s="66"/>
    </row>
    <row r="38" spans="1:8" x14ac:dyDescent="0.2">
      <c r="A38" s="29" t="s">
        <v>168</v>
      </c>
      <c r="B38" s="65" t="s">
        <v>208</v>
      </c>
      <c r="C38" s="29" t="s">
        <v>194</v>
      </c>
      <c r="D38" s="67" t="s">
        <v>249</v>
      </c>
      <c r="E38" s="70" t="s">
        <v>247</v>
      </c>
      <c r="F38" s="66"/>
      <c r="G38" s="69" t="s">
        <v>246</v>
      </c>
      <c r="H38" s="66"/>
    </row>
    <row r="39" spans="1:8" x14ac:dyDescent="0.2">
      <c r="A39" s="29" t="s">
        <v>169</v>
      </c>
      <c r="B39" s="65" t="s">
        <v>209</v>
      </c>
      <c r="C39" s="59" t="s">
        <v>195</v>
      </c>
      <c r="D39" s="67" t="s">
        <v>219</v>
      </c>
      <c r="E39" s="64"/>
      <c r="F39" s="66"/>
      <c r="G39" s="69"/>
      <c r="H39" s="66"/>
    </row>
    <row r="40" spans="1:8" x14ac:dyDescent="0.2">
      <c r="A40" s="29" t="s">
        <v>170</v>
      </c>
      <c r="B40" s="65" t="s">
        <v>210</v>
      </c>
      <c r="C40" s="29" t="s">
        <v>194</v>
      </c>
      <c r="D40" s="67" t="s">
        <v>250</v>
      </c>
      <c r="E40" s="79" t="s">
        <v>248</v>
      </c>
      <c r="F40" s="66"/>
      <c r="G40" s="69"/>
      <c r="H40" s="66"/>
    </row>
    <row r="41" spans="1:8" x14ac:dyDescent="0.2">
      <c r="A41" s="29" t="s">
        <v>171</v>
      </c>
      <c r="B41" s="54" t="s">
        <v>211</v>
      </c>
      <c r="C41" s="59" t="s">
        <v>195</v>
      </c>
      <c r="D41" s="67" t="s">
        <v>219</v>
      </c>
      <c r="E41" s="64"/>
      <c r="F41" s="66"/>
      <c r="G41" s="69"/>
      <c r="H41" s="66"/>
    </row>
    <row r="42" spans="1:8" x14ac:dyDescent="0.2">
      <c r="A42" s="29" t="s">
        <v>172</v>
      </c>
      <c r="B42" s="54" t="s">
        <v>212</v>
      </c>
      <c r="C42" s="29" t="s">
        <v>194</v>
      </c>
      <c r="D42" s="55" t="s">
        <v>252</v>
      </c>
      <c r="E42" s="79" t="s">
        <v>251</v>
      </c>
      <c r="F42" s="29"/>
      <c r="G42" s="62"/>
      <c r="H42" s="29"/>
    </row>
    <row r="43" spans="1:8" x14ac:dyDescent="0.2">
      <c r="A43" s="29" t="s">
        <v>173</v>
      </c>
      <c r="B43" s="54" t="s">
        <v>213</v>
      </c>
      <c r="C43" s="29" t="s">
        <v>194</v>
      </c>
      <c r="D43" s="55" t="s">
        <v>253</v>
      </c>
      <c r="E43" s="64"/>
      <c r="F43" s="29"/>
      <c r="G43" s="62"/>
      <c r="H43" s="29"/>
    </row>
    <row r="44" spans="1:8" x14ac:dyDescent="0.2">
      <c r="A44" s="29" t="s">
        <v>174</v>
      </c>
      <c r="B44" s="54" t="s">
        <v>19</v>
      </c>
      <c r="C44" s="29" t="s">
        <v>194</v>
      </c>
      <c r="D44" s="55" t="s">
        <v>254</v>
      </c>
      <c r="E44" s="79" t="s">
        <v>255</v>
      </c>
      <c r="F44" s="29"/>
      <c r="G44" s="62"/>
      <c r="H44" s="29"/>
    </row>
    <row r="45" spans="1:8" x14ac:dyDescent="0.2">
      <c r="A45" s="29" t="s">
        <v>175</v>
      </c>
      <c r="B45" s="54" t="s">
        <v>182</v>
      </c>
      <c r="C45" s="29" t="s">
        <v>194</v>
      </c>
      <c r="D45" s="55" t="s">
        <v>256</v>
      </c>
      <c r="E45" s="79" t="s">
        <v>257</v>
      </c>
      <c r="F45" s="29"/>
      <c r="G45" s="62"/>
      <c r="H45" s="29"/>
    </row>
    <row r="46" spans="1:8" x14ac:dyDescent="0.2">
      <c r="A46" s="29" t="s">
        <v>176</v>
      </c>
      <c r="B46" s="54" t="s">
        <v>180</v>
      </c>
      <c r="C46" s="29" t="s">
        <v>194</v>
      </c>
      <c r="D46" s="55" t="s">
        <v>258</v>
      </c>
      <c r="E46" s="79" t="s">
        <v>259</v>
      </c>
      <c r="F46" s="29"/>
      <c r="G46" s="62"/>
      <c r="H46" s="29"/>
    </row>
    <row r="50" spans="1:5" x14ac:dyDescent="0.2">
      <c r="A50" s="51" t="s">
        <v>153</v>
      </c>
    </row>
    <row r="51" spans="1:5" x14ac:dyDescent="0.2">
      <c r="A51" s="107"/>
      <c r="B51" s="107" t="s">
        <v>223</v>
      </c>
      <c r="C51" s="73" t="s">
        <v>226</v>
      </c>
      <c r="D51" s="74"/>
      <c r="E51" s="75"/>
    </row>
    <row r="52" spans="1:5" x14ac:dyDescent="0.2">
      <c r="A52" s="107"/>
      <c r="B52" s="107"/>
      <c r="C52" s="73" t="s">
        <v>227</v>
      </c>
      <c r="D52" s="74"/>
      <c r="E52" s="75"/>
    </row>
    <row r="53" spans="1:5" x14ac:dyDescent="0.2">
      <c r="A53" s="104">
        <v>1</v>
      </c>
      <c r="B53" s="14" t="s">
        <v>224</v>
      </c>
      <c r="C53" s="104" t="s">
        <v>234</v>
      </c>
      <c r="D53" s="76"/>
      <c r="E53" s="77"/>
    </row>
    <row r="54" spans="1:5" x14ac:dyDescent="0.2">
      <c r="A54" s="104"/>
      <c r="B54" s="78" t="s">
        <v>225</v>
      </c>
      <c r="C54" s="104"/>
      <c r="D54" s="76"/>
      <c r="E54" s="77"/>
    </row>
    <row r="55" spans="1:5" x14ac:dyDescent="0.2">
      <c r="A55" s="104">
        <v>2</v>
      </c>
      <c r="B55" s="14" t="s">
        <v>228</v>
      </c>
      <c r="C55" s="104" t="s">
        <v>235</v>
      </c>
      <c r="D55" s="76"/>
      <c r="E55" s="77"/>
    </row>
    <row r="56" spans="1:5" x14ac:dyDescent="0.2">
      <c r="A56" s="104"/>
      <c r="B56" s="78" t="s">
        <v>229</v>
      </c>
      <c r="C56" s="104"/>
      <c r="D56" s="76"/>
      <c r="E56" s="77"/>
    </row>
    <row r="57" spans="1:5" x14ac:dyDescent="0.2">
      <c r="A57" s="104">
        <v>3</v>
      </c>
      <c r="B57" s="14" t="s">
        <v>230</v>
      </c>
      <c r="C57" s="104" t="s">
        <v>236</v>
      </c>
      <c r="D57" s="14"/>
      <c r="E57" s="77"/>
    </row>
    <row r="58" spans="1:5" x14ac:dyDescent="0.2">
      <c r="A58" s="104"/>
      <c r="B58" s="78" t="s">
        <v>231</v>
      </c>
      <c r="C58" s="104"/>
      <c r="D58" s="76"/>
      <c r="E58" s="77"/>
    </row>
    <row r="59" spans="1:5" x14ac:dyDescent="0.2">
      <c r="A59" s="104">
        <v>4</v>
      </c>
      <c r="B59" s="14" t="s">
        <v>232</v>
      </c>
      <c r="C59" s="104" t="s">
        <v>237</v>
      </c>
      <c r="D59" s="76"/>
      <c r="E59" s="77"/>
    </row>
    <row r="60" spans="1:5" x14ac:dyDescent="0.2">
      <c r="A60" s="104"/>
      <c r="B60" s="78" t="s">
        <v>233</v>
      </c>
      <c r="C60" s="104"/>
      <c r="D60" s="76"/>
      <c r="E60" s="77"/>
    </row>
    <row r="63" spans="1:5" x14ac:dyDescent="0.2">
      <c r="A63" s="107"/>
      <c r="B63" s="107" t="s">
        <v>223</v>
      </c>
      <c r="C63" s="73" t="s">
        <v>226</v>
      </c>
    </row>
    <row r="64" spans="1:5" x14ac:dyDescent="0.2">
      <c r="A64" s="107"/>
      <c r="B64" s="107"/>
      <c r="C64" s="73" t="s">
        <v>227</v>
      </c>
    </row>
    <row r="65" spans="1:3" x14ac:dyDescent="0.2">
      <c r="A65" s="104">
        <v>1</v>
      </c>
      <c r="B65" s="105" t="s">
        <v>238</v>
      </c>
      <c r="C65" s="104" t="s">
        <v>240</v>
      </c>
    </row>
    <row r="66" spans="1:3" x14ac:dyDescent="0.2">
      <c r="A66" s="104"/>
      <c r="B66" s="106"/>
      <c r="C66" s="104"/>
    </row>
    <row r="67" spans="1:3" x14ac:dyDescent="0.2">
      <c r="A67" s="104">
        <v>2</v>
      </c>
      <c r="B67" s="105" t="s">
        <v>239</v>
      </c>
      <c r="C67" s="104" t="s">
        <v>241</v>
      </c>
    </row>
    <row r="68" spans="1:3" x14ac:dyDescent="0.2">
      <c r="A68" s="104"/>
      <c r="B68" s="106"/>
      <c r="C68" s="104"/>
    </row>
    <row r="69" spans="1:3" x14ac:dyDescent="0.2">
      <c r="A69" s="104">
        <v>3</v>
      </c>
      <c r="B69" s="105" t="s">
        <v>243</v>
      </c>
      <c r="C69" s="104" t="s">
        <v>242</v>
      </c>
    </row>
    <row r="70" spans="1:3" x14ac:dyDescent="0.2">
      <c r="A70" s="104"/>
      <c r="B70" s="106"/>
      <c r="C70" s="104"/>
    </row>
    <row r="71" spans="1:3" x14ac:dyDescent="0.2">
      <c r="A71" s="104">
        <v>4</v>
      </c>
      <c r="B71" s="105" t="s">
        <v>244</v>
      </c>
      <c r="C71" s="104" t="s">
        <v>234</v>
      </c>
    </row>
    <row r="72" spans="1:3" x14ac:dyDescent="0.2">
      <c r="A72" s="104"/>
      <c r="B72" s="106"/>
      <c r="C72" s="104"/>
    </row>
    <row r="73" spans="1:3" x14ac:dyDescent="0.2">
      <c r="A73" s="104">
        <v>5</v>
      </c>
      <c r="B73" s="105" t="s">
        <v>245</v>
      </c>
      <c r="C73" s="104" t="s">
        <v>236</v>
      </c>
    </row>
    <row r="74" spans="1:3" x14ac:dyDescent="0.2">
      <c r="A74" s="104"/>
      <c r="B74" s="106"/>
      <c r="C74" s="104"/>
    </row>
  </sheetData>
  <mergeCells count="33">
    <mergeCell ref="A51:A52"/>
    <mergeCell ref="A26:A30"/>
    <mergeCell ref="C26:C30"/>
    <mergeCell ref="B26:B30"/>
    <mergeCell ref="A33:A37"/>
    <mergeCell ref="B33:B37"/>
    <mergeCell ref="C33:C37"/>
    <mergeCell ref="B51:B52"/>
    <mergeCell ref="C53:C54"/>
    <mergeCell ref="C55:C56"/>
    <mergeCell ref="C57:C58"/>
    <mergeCell ref="C59:C60"/>
    <mergeCell ref="A63:A64"/>
    <mergeCell ref="B63:B64"/>
    <mergeCell ref="A53:A54"/>
    <mergeCell ref="A55:A56"/>
    <mergeCell ref="A57:A58"/>
    <mergeCell ref="A59:A60"/>
    <mergeCell ref="A71:A72"/>
    <mergeCell ref="C71:C72"/>
    <mergeCell ref="A73:A74"/>
    <mergeCell ref="C73:C74"/>
    <mergeCell ref="B65:B66"/>
    <mergeCell ref="B67:B68"/>
    <mergeCell ref="B69:B70"/>
    <mergeCell ref="B71:B72"/>
    <mergeCell ref="B73:B74"/>
    <mergeCell ref="A65:A66"/>
    <mergeCell ref="C65:C66"/>
    <mergeCell ref="A67:A68"/>
    <mergeCell ref="C67:C68"/>
    <mergeCell ref="A69:A70"/>
    <mergeCell ref="C69:C70"/>
  </mergeCells>
  <phoneticPr fontId="14" type="noConversion"/>
  <conditionalFormatting sqref="K1:K5">
    <cfRule type="cellIs" dxfId="337" priority="1" operator="lessThan">
      <formula>0</formula>
    </cfRule>
  </conditionalFormatting>
  <pageMargins left="0.70000000000000007" right="0.70000000000000007" top="0.75000000000000011" bottom="0.75000000000000011" header="0.30000000000000004" footer="0.30000000000000004"/>
  <pageSetup scale="9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workbookViewId="0">
      <selection activeCell="D28" sqref="D28"/>
    </sheetView>
  </sheetViews>
  <sheetFormatPr baseColWidth="10" defaultRowHeight="16" outlineLevelRow="2" x14ac:dyDescent="0.2"/>
  <cols>
    <col min="1" max="1" width="6.5" customWidth="1"/>
    <col min="2" max="2" width="9.6640625" customWidth="1"/>
    <col min="3" max="3" width="23" customWidth="1"/>
    <col min="4" max="4" width="17.5" customWidth="1"/>
    <col min="5" max="9" width="13.83203125" customWidth="1"/>
    <col min="10" max="10" width="13.33203125" customWidth="1"/>
    <col min="11" max="11" width="10.83203125" style="144"/>
  </cols>
  <sheetData>
    <row r="2" spans="1:26" x14ac:dyDescent="0.2">
      <c r="A2" s="49" t="s">
        <v>160</v>
      </c>
      <c r="B2" s="49"/>
    </row>
    <row r="3" spans="1:26" s="4" customFormat="1" ht="16" customHeight="1" x14ac:dyDescent="0.15">
      <c r="A3" s="1"/>
      <c r="B3" s="1"/>
      <c r="D3" s="5"/>
      <c r="E3" s="3"/>
      <c r="F3" s="3"/>
      <c r="G3" s="3"/>
      <c r="H3" s="3"/>
      <c r="I3" s="3"/>
      <c r="J3" s="3"/>
      <c r="K3" s="145"/>
      <c r="N3" s="46"/>
      <c r="P3" s="46"/>
    </row>
    <row r="4" spans="1:26" s="35" customFormat="1" ht="16" customHeight="1" x14ac:dyDescent="0.15">
      <c r="K4" s="141"/>
      <c r="N4" s="50"/>
      <c r="P4" s="50"/>
    </row>
    <row r="5" spans="1:26" s="84" customFormat="1" ht="14" x14ac:dyDescent="0.2">
      <c r="A5" s="117" t="s">
        <v>7</v>
      </c>
      <c r="B5" s="117" t="s">
        <v>266</v>
      </c>
      <c r="C5" s="117" t="s">
        <v>2</v>
      </c>
      <c r="D5" s="117" t="s">
        <v>116</v>
      </c>
      <c r="E5" s="81" t="s">
        <v>19</v>
      </c>
      <c r="F5" s="117" t="s">
        <v>263</v>
      </c>
      <c r="G5" s="117" t="s">
        <v>6</v>
      </c>
      <c r="H5" s="115" t="s">
        <v>4</v>
      </c>
      <c r="I5" s="117" t="s">
        <v>3</v>
      </c>
      <c r="J5" s="117" t="s">
        <v>265</v>
      </c>
      <c r="K5" s="142"/>
      <c r="L5" s="82"/>
      <c r="M5" s="82"/>
      <c r="N5" s="83"/>
      <c r="O5" s="82"/>
      <c r="P5" s="83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84" customFormat="1" ht="14" outlineLevel="1" x14ac:dyDescent="0.2">
      <c r="A6" s="118"/>
      <c r="B6" s="118"/>
      <c r="C6" s="118"/>
      <c r="D6" s="118"/>
      <c r="E6" s="85">
        <v>44138</v>
      </c>
      <c r="F6" s="118"/>
      <c r="G6" s="118"/>
      <c r="H6" s="116"/>
      <c r="I6" s="118"/>
      <c r="J6" s="118"/>
      <c r="K6" s="142"/>
      <c r="L6" s="82"/>
      <c r="M6" s="82"/>
      <c r="N6" s="83"/>
      <c r="O6" s="82"/>
      <c r="P6" s="83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84" customFormat="1" ht="14" outlineLevel="2" x14ac:dyDescent="0.15">
      <c r="A7" s="86">
        <v>1</v>
      </c>
      <c r="B7" s="86" t="s">
        <v>267</v>
      </c>
      <c r="C7" s="150" t="s">
        <v>112</v>
      </c>
      <c r="D7" s="87">
        <f ca="1">SUMIF('Table B'!B7:H285,C7,'Table B'!H7:H285)</f>
        <v>0</v>
      </c>
      <c r="E7" s="87">
        <f ca="1">I7*H7</f>
        <v>0</v>
      </c>
      <c r="F7" s="87">
        <f ca="1">E7-D7</f>
        <v>0</v>
      </c>
      <c r="G7" s="88">
        <f ca="1">IF(D7,F7/D7,0)</f>
        <v>0</v>
      </c>
      <c r="H7" s="89">
        <v>3.1741000000000001</v>
      </c>
      <c r="I7" s="90">
        <f ca="1">SUMIF('Table B'!B7:K285,C7,'Table B'!K7:K285)</f>
        <v>0</v>
      </c>
      <c r="J7" s="87">
        <f>SUMIFS('Table B'!H7:H300,'Table B'!B7:B300,"BOND FUND",'Table B'!C7:C300,"SUBSCRIPTION")</f>
        <v>0</v>
      </c>
      <c r="K7" s="142"/>
      <c r="L7" s="82"/>
      <c r="M7" s="82"/>
      <c r="N7" s="83"/>
      <c r="O7" s="82"/>
      <c r="P7" s="83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84" customFormat="1" ht="14" outlineLevel="2" x14ac:dyDescent="0.15">
      <c r="A8" s="86">
        <v>2</v>
      </c>
      <c r="B8" s="86" t="s">
        <v>267</v>
      </c>
      <c r="C8" s="150" t="s">
        <v>113</v>
      </c>
      <c r="D8" s="87">
        <f ca="1">SUMIF('Table B'!B7:H285,C8,'Table B'!H7:H285)</f>
        <v>0</v>
      </c>
      <c r="E8" s="87">
        <f ca="1">I8*H8</f>
        <v>0</v>
      </c>
      <c r="F8" s="87">
        <f ca="1">E8-D8</f>
        <v>0</v>
      </c>
      <c r="G8" s="88">
        <f ca="1">IF(D8,F8/D8,0)</f>
        <v>0</v>
      </c>
      <c r="H8" s="89">
        <v>3.3443999999999998</v>
      </c>
      <c r="I8" s="90">
        <f ca="1">SUMIF('Table B'!B7:K285,C8,'Table B'!K7:K285)</f>
        <v>0</v>
      </c>
      <c r="J8" s="87">
        <f>SUMIFS('Table B'!H7:H300,'Table B'!B7:B300,"BALANCED FUND",'Table B'!C7:C300,"SUBSCRIPTION")</f>
        <v>0</v>
      </c>
      <c r="K8" s="142"/>
      <c r="L8" s="82"/>
      <c r="M8" s="82"/>
      <c r="N8" s="83"/>
      <c r="O8" s="82"/>
      <c r="P8" s="83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s="84" customFormat="1" ht="14" outlineLevel="2" x14ac:dyDescent="0.15">
      <c r="A9" s="86">
        <v>3</v>
      </c>
      <c r="B9" s="86" t="s">
        <v>267</v>
      </c>
      <c r="C9" s="150" t="s">
        <v>46</v>
      </c>
      <c r="D9" s="87">
        <f ca="1">SUMIF('Table B'!B7:H285,C9,'Table B'!H7:H285)</f>
        <v>-8186.1699999999873</v>
      </c>
      <c r="E9" s="87">
        <f ca="1">I9*H9</f>
        <v>-3.2473000000000001</v>
      </c>
      <c r="F9" s="87">
        <f ca="1">E9-D9</f>
        <v>8182.9226999999873</v>
      </c>
      <c r="G9" s="88">
        <f ca="1">IF(D9,F9/D9,0)</f>
        <v>-0.99960331876811748</v>
      </c>
      <c r="H9" s="89">
        <v>3.2473000000000001</v>
      </c>
      <c r="I9" s="90">
        <f ca="1">SUMIF('Table B'!B7:K285,C9,'Table B'!K7:K285)</f>
        <v>-1</v>
      </c>
      <c r="J9" s="87">
        <f>SUMIFS('Table B'!H7:H300,'Table B'!B7:B300,"EQUITY FUND",'Table B'!C7:C300,"SUBSCRIPTION")</f>
        <v>32000</v>
      </c>
      <c r="K9" s="142"/>
      <c r="L9" s="82"/>
      <c r="M9" s="82"/>
      <c r="N9" s="83"/>
      <c r="O9" s="82"/>
      <c r="P9" s="83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84" customFormat="1" ht="14" outlineLevel="2" x14ac:dyDescent="0.15">
      <c r="A10" s="86">
        <v>4</v>
      </c>
      <c r="B10" s="86" t="s">
        <v>267</v>
      </c>
      <c r="C10" s="150" t="s">
        <v>76</v>
      </c>
      <c r="D10" s="87">
        <f ca="1">SUMIF('Table B'!B7:H285,C10,'Table B'!H7:H285)</f>
        <v>-333.84999999999673</v>
      </c>
      <c r="E10" s="87">
        <f ca="1">I10*H10</f>
        <v>54.3018</v>
      </c>
      <c r="F10" s="87">
        <f ca="1">E10-D10</f>
        <v>388.15179999999674</v>
      </c>
      <c r="G10" s="88">
        <f ca="1">IF(D10,F10/D10,0)</f>
        <v>-1.1626532874045246</v>
      </c>
      <c r="H10" s="89">
        <v>1.2928999999999999</v>
      </c>
      <c r="I10" s="90">
        <f ca="1">SUMIF('Table B'!B7:K285,C10,'Table B'!K7:K285)</f>
        <v>42</v>
      </c>
      <c r="J10" s="87">
        <f>SUMIFS('Table B'!H7:H300,'Table B'!B7:B300,"MONEY MARKET FUND",'Table B'!C7:C300,"SUBSCRIPTION")</f>
        <v>127600</v>
      </c>
      <c r="K10" s="142"/>
      <c r="L10" s="82"/>
      <c r="M10" s="82"/>
      <c r="N10" s="83"/>
      <c r="O10" s="82"/>
      <c r="P10" s="83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s="84" customFormat="1" ht="14" outlineLevel="2" x14ac:dyDescent="0.15">
      <c r="A11" s="86">
        <v>5</v>
      </c>
      <c r="B11" s="86" t="s">
        <v>267</v>
      </c>
      <c r="C11" s="150" t="s">
        <v>147</v>
      </c>
      <c r="D11" s="87">
        <f ca="1">SUMIF('Table B'!B7:H285,C11,'Table B'!H7:H285)</f>
        <v>0</v>
      </c>
      <c r="E11" s="87">
        <f ca="1">I11*H11</f>
        <v>0</v>
      </c>
      <c r="F11" s="87">
        <f t="shared" ref="F10:F19" ca="1" si="0">E11-D11</f>
        <v>0</v>
      </c>
      <c r="G11" s="88">
        <f ca="1">IF(D11,F11/D11,0)</f>
        <v>0</v>
      </c>
      <c r="H11" s="89">
        <v>1.7382</v>
      </c>
      <c r="I11" s="90">
        <f ca="1">SUMIF('Table B'!B7:K285,C11,'Table B'!K7:K285)</f>
        <v>0</v>
      </c>
      <c r="J11" s="87">
        <f>SUMIFS('Table B'!H7:H300,'Table B'!B7:B300,"GS FUND",'Table B'!C7:C300,"SUBSCRIPTION")</f>
        <v>0</v>
      </c>
      <c r="K11" s="142"/>
      <c r="L11" s="82"/>
      <c r="M11" s="82"/>
      <c r="N11" s="83"/>
      <c r="O11" s="82"/>
      <c r="P11" s="83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s="91" customFormat="1" ht="14" outlineLevel="2" x14ac:dyDescent="0.2">
      <c r="A12" s="92">
        <v>6</v>
      </c>
      <c r="B12" s="92" t="s">
        <v>267</v>
      </c>
      <c r="C12" s="150" t="s">
        <v>44</v>
      </c>
      <c r="D12" s="87">
        <f ca="1">SUMIF('Table B'!B7:H285,C12,'Table B'!H7:H285)</f>
        <v>52088.239999999991</v>
      </c>
      <c r="E12" s="87">
        <f ca="1">I12*H12</f>
        <v>50850.967499999999</v>
      </c>
      <c r="F12" s="87">
        <f ca="1">E12-D12</f>
        <v>-1237.2724999999919</v>
      </c>
      <c r="G12" s="88">
        <f ca="1">IF(D12,F12/D12,0)</f>
        <v>-2.3753394240235263E-2</v>
      </c>
      <c r="H12" s="89">
        <v>0.81589999999999996</v>
      </c>
      <c r="I12" s="90">
        <f ca="1">SUMIF('Table B'!B7:K285,C12,'Table B'!K7:K285)</f>
        <v>62325</v>
      </c>
      <c r="J12" s="87">
        <f>SUMIFS('Table B'!H7:H300,'Table B'!B7:B300,"INDEX FUND",'Table B'!C7:C300,"SUBSCRIPTION")</f>
        <v>43000</v>
      </c>
      <c r="K12" s="146"/>
      <c r="L12" s="94"/>
      <c r="M12" s="94"/>
      <c r="N12" s="95"/>
      <c r="O12" s="94"/>
      <c r="P12" s="95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s="91" customFormat="1" ht="14" outlineLevel="2" x14ac:dyDescent="0.2">
      <c r="A13" s="92">
        <v>7</v>
      </c>
      <c r="B13" s="92" t="s">
        <v>267</v>
      </c>
      <c r="C13" s="150" t="s">
        <v>43</v>
      </c>
      <c r="D13" s="87">
        <f ca="1">SUMIF('Table B'!B7:H285,C13,'Table B'!H7:H285)</f>
        <v>120000</v>
      </c>
      <c r="E13" s="87">
        <f ca="1">I13*H13</f>
        <v>117987.01920000001</v>
      </c>
      <c r="F13" s="87">
        <f ca="1">E13-D13</f>
        <v>-2012.9807999999903</v>
      </c>
      <c r="G13" s="88">
        <f ca="1">IF(D13,F13/D13,0)</f>
        <v>-1.6774839999999919E-2</v>
      </c>
      <c r="H13" s="89">
        <v>0.99360000000000004</v>
      </c>
      <c r="I13" s="90">
        <f ca="1">SUMIF('Table B'!B7:K285,C13,'Table B'!K7:K285)</f>
        <v>118747</v>
      </c>
      <c r="J13" s="87">
        <f>SUMIFS('Table B'!H7:H300,'Table B'!B7:B300,"WEIFF",'Table B'!C7:C300,"SUBSCRIPTION")</f>
        <v>120000</v>
      </c>
      <c r="K13" s="147"/>
      <c r="L13" s="94"/>
      <c r="M13" s="94"/>
      <c r="N13" s="95"/>
      <c r="O13" s="94"/>
      <c r="P13" s="95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s="91" customFormat="1" ht="14" outlineLevel="1" x14ac:dyDescent="0.2">
      <c r="A14" s="92"/>
      <c r="C14" s="128" t="s">
        <v>269</v>
      </c>
      <c r="D14" s="125">
        <f ca="1">SUM(D7:D13)</f>
        <v>163568.22</v>
      </c>
      <c r="E14" s="126">
        <f ca="1">SUM(E7:E13)</f>
        <v>168889.04120000001</v>
      </c>
      <c r="F14" s="126">
        <f ca="1">SUM(F7:F13)</f>
        <v>5320.8212000000021</v>
      </c>
      <c r="G14" s="133">
        <f ca="1">IF(D14,F14/D14,0)</f>
        <v>3.2529675996963235E-2</v>
      </c>
      <c r="H14" s="127"/>
      <c r="I14" s="127"/>
      <c r="J14" s="140">
        <f>SUM(J7:J13)</f>
        <v>322600</v>
      </c>
      <c r="K14" s="147"/>
      <c r="L14" s="94"/>
      <c r="M14" s="94"/>
      <c r="N14" s="95"/>
      <c r="O14" s="94"/>
      <c r="P14" s="95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s="91" customFormat="1" ht="14" outlineLevel="2" x14ac:dyDescent="0.2">
      <c r="A15" s="86">
        <v>8</v>
      </c>
      <c r="B15" s="148" t="s">
        <v>268</v>
      </c>
      <c r="C15" s="151" t="s">
        <v>148</v>
      </c>
      <c r="D15" s="130">
        <f ca="1">SUMIF('Table B'!B7:H285,C15,'Table B'!H7:H285)</f>
        <v>0</v>
      </c>
      <c r="E15" s="130">
        <f t="shared" ref="E15:E19" ca="1" si="1">I15*H15</f>
        <v>0</v>
      </c>
      <c r="F15" s="130">
        <f t="shared" ca="1" si="0"/>
        <v>0</v>
      </c>
      <c r="G15" s="132">
        <f ca="1">IF(D15,F15/D15,0)</f>
        <v>0</v>
      </c>
      <c r="H15" s="96">
        <v>4.1246999999999998</v>
      </c>
      <c r="I15" s="97">
        <f ca="1">SUMIF('Table B'!B7:K285,C15,'Table B'!K7:K285)</f>
        <v>0</v>
      </c>
      <c r="J15" s="87">
        <f>SUMIFS('Table B'!H7:H300,'Table B'!B7:B300,"DOLLAR ADVANTAGE",'Table B'!C7:C300,"SUBSCRIPTION")</f>
        <v>0</v>
      </c>
      <c r="K15" s="147"/>
      <c r="L15" s="94"/>
      <c r="M15" s="94"/>
      <c r="N15" s="95"/>
      <c r="O15" s="94"/>
      <c r="P15" s="95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s="91" customFormat="1" ht="14" outlineLevel="2" x14ac:dyDescent="0.2">
      <c r="A16" s="86">
        <v>9</v>
      </c>
      <c r="B16" s="148" t="s">
        <v>268</v>
      </c>
      <c r="C16" s="151" t="s">
        <v>149</v>
      </c>
      <c r="D16" s="130">
        <f ca="1">SUMIF('Table B'!B7:H285,C16,'Table B'!H7:H285)</f>
        <v>0</v>
      </c>
      <c r="E16" s="130">
        <f t="shared" ca="1" si="1"/>
        <v>0</v>
      </c>
      <c r="F16" s="130">
        <f t="shared" ca="1" si="0"/>
        <v>0</v>
      </c>
      <c r="G16" s="132">
        <f t="shared" ref="G16" ca="1" si="2">IF(D16,F16/D16,0)</f>
        <v>0</v>
      </c>
      <c r="H16" s="96">
        <v>3.1724000000000001</v>
      </c>
      <c r="I16" s="97">
        <f ca="1">SUMIF('Table B'!B7:K285,C16,'Table B'!K7:K285)</f>
        <v>0</v>
      </c>
      <c r="J16" s="87">
        <f>SUMIFS('Table B'!H7:H300,'Table B'!B7:B300,"DOLLAR ABUNDANCE",'Table B'!C7:C300,"SUBSCRIPTION")</f>
        <v>0</v>
      </c>
      <c r="K16" s="147"/>
      <c r="L16" s="94"/>
      <c r="M16" s="94"/>
      <c r="N16" s="95"/>
      <c r="O16" s="94"/>
      <c r="P16" s="95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s="91" customFormat="1" ht="14" outlineLevel="2" x14ac:dyDescent="0.2">
      <c r="A17" s="92">
        <v>10</v>
      </c>
      <c r="B17" s="149" t="s">
        <v>268</v>
      </c>
      <c r="C17" s="151" t="s">
        <v>150</v>
      </c>
      <c r="D17" s="130">
        <f ca="1">SUMIF('Table B'!B7:H285,C17,'Table B'!H7:H285)</f>
        <v>0</v>
      </c>
      <c r="E17" s="130">
        <f t="shared" ca="1" si="1"/>
        <v>0</v>
      </c>
      <c r="F17" s="130">
        <f t="shared" ca="1" si="0"/>
        <v>0</v>
      </c>
      <c r="G17" s="132">
        <f ca="1">IF(D17,F17/D17,0)</f>
        <v>0</v>
      </c>
      <c r="H17" s="96">
        <v>1.1579999999999999</v>
      </c>
      <c r="I17" s="97">
        <f ca="1">SUMIF('Table B'!B7:K285,C17,'Table B'!K7:K285)</f>
        <v>0</v>
      </c>
      <c r="J17" s="87">
        <f>SUMIFS('Table B'!H7:H300,'Table B'!B7:B300,"DOLLAR WELLSPRING",'Table B'!C7:C300,"SUBSCRIPTION")</f>
        <v>0</v>
      </c>
      <c r="K17" s="147"/>
      <c r="L17" s="94"/>
      <c r="M17" s="94"/>
      <c r="N17" s="95"/>
      <c r="O17" s="94"/>
      <c r="P17" s="95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s="91" customFormat="1" ht="14" outlineLevel="2" x14ac:dyDescent="0.2">
      <c r="A18" s="92">
        <v>11</v>
      </c>
      <c r="B18" s="149" t="s">
        <v>268</v>
      </c>
      <c r="C18" s="151" t="s">
        <v>151</v>
      </c>
      <c r="D18" s="130">
        <f ca="1">SUMIF('Table B'!B7:H285,C18,'Table B'!H7:H285)</f>
        <v>0</v>
      </c>
      <c r="E18" s="130">
        <f ca="1">I18*H18</f>
        <v>0</v>
      </c>
      <c r="F18" s="130">
        <f t="shared" ca="1" si="0"/>
        <v>0</v>
      </c>
      <c r="G18" s="132">
        <f t="shared" ref="G18" ca="1" si="3">IF(D18,F18/D18,0)</f>
        <v>0</v>
      </c>
      <c r="H18" s="96">
        <v>1.4987999999999999</v>
      </c>
      <c r="I18" s="97">
        <f ca="1">SUMIF('Table B'!B7:K285,C18,'Table B'!K7:K285)</f>
        <v>0</v>
      </c>
      <c r="J18" s="87">
        <f>SUMIFS('Table B'!H7:H300,'Table B'!B7:B300,"WORLD VOYAGER",'Table B'!C7:C300,"SUBSCRIPTION")</f>
        <v>0</v>
      </c>
      <c r="K18" s="147"/>
      <c r="L18" s="94"/>
      <c r="M18" s="94"/>
      <c r="N18" s="95"/>
      <c r="O18" s="94"/>
      <c r="P18" s="95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s="91" customFormat="1" ht="14" outlineLevel="2" x14ac:dyDescent="0.2">
      <c r="A19" s="86">
        <v>12</v>
      </c>
      <c r="B19" s="148" t="s">
        <v>268</v>
      </c>
      <c r="C19" s="151" t="s">
        <v>152</v>
      </c>
      <c r="D19" s="130">
        <f ca="1">SUMIF('Table B'!B7:H285,C19,'Table B'!H7:H285)</f>
        <v>0</v>
      </c>
      <c r="E19" s="130">
        <f t="shared" ca="1" si="1"/>
        <v>0</v>
      </c>
      <c r="F19" s="130">
        <f t="shared" ca="1" si="0"/>
        <v>0</v>
      </c>
      <c r="G19" s="132">
        <f ca="1">IF(D19,F19/D19,0)</f>
        <v>0</v>
      </c>
      <c r="H19" s="96">
        <v>1.0508</v>
      </c>
      <c r="I19" s="97">
        <f ca="1">SUMIF('Table B'!B7:K285,C19,'Table B'!K7:K285)</f>
        <v>0</v>
      </c>
      <c r="J19" s="87">
        <f>SUMIFS('Table B'!H7:H300,'Table B'!B7:B300,"DOLLAR STARTER FUND",'Table B'!C7:C300,"SUBSCRIPTION")</f>
        <v>0</v>
      </c>
      <c r="K19" s="147"/>
      <c r="L19" s="94"/>
      <c r="M19" s="94"/>
      <c r="N19" s="95"/>
      <c r="O19" s="94"/>
      <c r="P19" s="95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s="91" customFormat="1" ht="14" outlineLevel="1" x14ac:dyDescent="0.2">
      <c r="A20" s="124"/>
      <c r="C20" s="129" t="s">
        <v>270</v>
      </c>
      <c r="D20" s="131">
        <f ca="1">SUM(D15:D19)</f>
        <v>0</v>
      </c>
      <c r="E20" s="131">
        <f ca="1">SUM(E15:E19)</f>
        <v>0</v>
      </c>
      <c r="F20" s="131">
        <f ca="1">SUM(F15:F19)</f>
        <v>0</v>
      </c>
      <c r="G20" s="134">
        <f ca="1">IF(D20,F20/D20,0)</f>
        <v>0</v>
      </c>
      <c r="H20" s="135"/>
      <c r="I20" s="136"/>
      <c r="J20" s="139">
        <f>SUM(J15:J19)</f>
        <v>0</v>
      </c>
      <c r="K20" s="147"/>
      <c r="L20" s="94"/>
      <c r="M20" s="94"/>
      <c r="N20" s="95"/>
      <c r="O20" s="94"/>
      <c r="P20" s="95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s="91" customFormat="1" ht="14" outlineLevel="1" x14ac:dyDescent="0.2">
      <c r="A21" s="98"/>
      <c r="B21" s="98"/>
      <c r="C21" s="35"/>
      <c r="J21" s="99"/>
      <c r="K21" s="143"/>
      <c r="N21" s="101"/>
      <c r="P21" s="102"/>
    </row>
    <row r="22" spans="1:26" s="91" customFormat="1" ht="14" outlineLevel="1" x14ac:dyDescent="0.2">
      <c r="A22" s="98"/>
      <c r="B22" s="98"/>
      <c r="G22" s="93"/>
      <c r="H22" s="93"/>
      <c r="I22" s="100"/>
      <c r="J22" s="99"/>
      <c r="K22" s="143"/>
      <c r="N22" s="102"/>
      <c r="P22" s="102"/>
    </row>
    <row r="23" spans="1:26" s="91" customFormat="1" ht="14" x14ac:dyDescent="0.2">
      <c r="K23" s="146"/>
    </row>
  </sheetData>
  <mergeCells count="9">
    <mergeCell ref="J5:J6"/>
    <mergeCell ref="B5:B6"/>
    <mergeCell ref="I5:I6"/>
    <mergeCell ref="A5:A6"/>
    <mergeCell ref="C5:C6"/>
    <mergeCell ref="D5:D6"/>
    <mergeCell ref="F5:F6"/>
    <mergeCell ref="G5:G6"/>
    <mergeCell ref="H5:H6"/>
  </mergeCells>
  <phoneticPr fontId="14" type="noConversion"/>
  <conditionalFormatting sqref="L3:L22">
    <cfRule type="cellIs" dxfId="336" priority="59" operator="lessThan">
      <formula>0</formula>
    </cfRule>
  </conditionalFormatting>
  <conditionalFormatting sqref="D20 F20">
    <cfRule type="cellIs" dxfId="335" priority="57" operator="equal">
      <formula>0</formula>
    </cfRule>
  </conditionalFormatting>
  <conditionalFormatting sqref="E7:F13 E15:F19">
    <cfRule type="cellIs" dxfId="334" priority="56" operator="equal">
      <formula>0</formula>
    </cfRule>
  </conditionalFormatting>
  <conditionalFormatting sqref="G7:I13 G15:I19 G14 G20">
    <cfRule type="cellIs" dxfId="333" priority="55" operator="equal">
      <formula>0</formula>
    </cfRule>
  </conditionalFormatting>
  <conditionalFormatting sqref="G7:G20">
    <cfRule type="cellIs" dxfId="332" priority="54" operator="lessThan">
      <formula>0</formula>
    </cfRule>
  </conditionalFormatting>
  <conditionalFormatting sqref="E20">
    <cfRule type="cellIs" dxfId="331" priority="52" operator="equal">
      <formula>0</formula>
    </cfRule>
  </conditionalFormatting>
  <conditionalFormatting sqref="D7:D19">
    <cfRule type="cellIs" dxfId="330" priority="42" operator="equal">
      <formula>0</formula>
    </cfRule>
  </conditionalFormatting>
  <conditionalFormatting sqref="E14:F14">
    <cfRule type="cellIs" dxfId="329" priority="32" operator="equal">
      <formula>0</formula>
    </cfRule>
  </conditionalFormatting>
  <conditionalFormatting sqref="J8:J13">
    <cfRule type="cellIs" dxfId="328" priority="28" operator="equal">
      <formula>0</formula>
    </cfRule>
  </conditionalFormatting>
  <conditionalFormatting sqref="J15:J19">
    <cfRule type="cellIs" dxfId="327" priority="27" operator="equal">
      <formula>0</formula>
    </cfRule>
  </conditionalFormatting>
  <conditionalFormatting sqref="J7">
    <cfRule type="cellIs" dxfId="326" priority="29" operator="equal">
      <formula>0</formula>
    </cfRule>
  </conditionalFormatting>
  <pageMargins left="0.7" right="0.7" top="0.75" bottom="0.75" header="0.3" footer="0.3"/>
  <pageSetup scale="58" orientation="portrait" horizontalDpi="0" verticalDpi="0"/>
  <colBreaks count="1" manualBreakCount="1">
    <brk id="10" max="1048575" man="1"/>
  </colBreaks>
  <ignoredErrors>
    <ignoredError sqref="E14:F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48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F214" sqref="F214"/>
    </sheetView>
  </sheetViews>
  <sheetFormatPr baseColWidth="10" defaultRowHeight="16" x14ac:dyDescent="0.2"/>
  <cols>
    <col min="1" max="1" width="4.1640625" style="7" customWidth="1"/>
    <col min="2" max="2" width="17.33203125" style="8" customWidth="1"/>
    <col min="3" max="3" width="16.5" customWidth="1"/>
    <col min="4" max="4" width="12.83203125" customWidth="1"/>
    <col min="5" max="5" width="12.33203125" customWidth="1"/>
    <col min="6" max="6" width="11.1640625" customWidth="1"/>
    <col min="7" max="7" width="10.83203125" customWidth="1"/>
    <col min="8" max="9" width="10.83203125" style="37" customWidth="1"/>
    <col min="10" max="10" width="9.33203125" customWidth="1"/>
    <col min="11" max="11" width="11.1640625" customWidth="1"/>
    <col min="12" max="12" width="10.83203125" customWidth="1"/>
    <col min="13" max="13" width="10.83203125" style="32" customWidth="1"/>
    <col min="14" max="15" width="10.83203125" style="32"/>
  </cols>
  <sheetData>
    <row r="1" spans="1:15" x14ac:dyDescent="0.2">
      <c r="C1" s="28" t="s">
        <v>278</v>
      </c>
    </row>
    <row r="2" spans="1:15" s="32" customFormat="1" x14ac:dyDescent="0.2">
      <c r="A2" s="38"/>
      <c r="B2" s="49" t="s">
        <v>161</v>
      </c>
      <c r="C2" s="156" t="s">
        <v>279</v>
      </c>
      <c r="D2" s="40"/>
      <c r="E2" s="40"/>
      <c r="F2" s="40"/>
      <c r="G2" s="41"/>
      <c r="H2" s="158"/>
      <c r="I2" s="159"/>
      <c r="J2" s="42"/>
    </row>
    <row r="3" spans="1:15" s="32" customFormat="1" x14ac:dyDescent="0.2">
      <c r="A3" s="35" t="s">
        <v>162</v>
      </c>
      <c r="B3" s="35" t="s">
        <v>163</v>
      </c>
      <c r="C3" s="35" t="s">
        <v>164</v>
      </c>
      <c r="D3" s="35" t="s">
        <v>165</v>
      </c>
      <c r="E3" s="35" t="s">
        <v>166</v>
      </c>
      <c r="F3" s="35" t="s">
        <v>167</v>
      </c>
      <c r="G3" s="35" t="s">
        <v>168</v>
      </c>
      <c r="H3" s="141" t="s">
        <v>169</v>
      </c>
      <c r="I3" s="141" t="s">
        <v>170</v>
      </c>
      <c r="J3" s="35" t="s">
        <v>171</v>
      </c>
      <c r="K3" s="35" t="s">
        <v>172</v>
      </c>
      <c r="L3" s="35" t="s">
        <v>173</v>
      </c>
      <c r="M3" s="35" t="s">
        <v>174</v>
      </c>
      <c r="N3" s="50" t="s">
        <v>175</v>
      </c>
      <c r="O3" s="50" t="s">
        <v>176</v>
      </c>
    </row>
    <row r="4" spans="1:15" x14ac:dyDescent="0.2">
      <c r="C4" s="9"/>
      <c r="D4" s="9"/>
      <c r="H4" s="52">
        <f>SUBTOTAL(9,H7:H285)</f>
        <v>163568.22000000006</v>
      </c>
      <c r="I4" s="52">
        <f>SUBTOTAL(9,I7:I285)</f>
        <v>163500.9800000001</v>
      </c>
      <c r="K4" s="53">
        <f>SUBTOTAL(9,K7:K285)</f>
        <v>181113</v>
      </c>
      <c r="M4" s="52">
        <f>SUBTOTAL(9,M7:M285)</f>
        <v>168889.04120000007</v>
      </c>
      <c r="N4" s="137">
        <f>O4/H4</f>
        <v>3.2529675996963263E-2</v>
      </c>
      <c r="O4" s="138">
        <f>SUBTOTAL(9,O7:O387)</f>
        <v>5320.8212000000085</v>
      </c>
    </row>
    <row r="5" spans="1:15" s="6" customFormat="1" ht="20" customHeight="1" x14ac:dyDescent="0.2">
      <c r="A5" s="119" t="s">
        <v>7</v>
      </c>
      <c r="B5" s="121" t="s">
        <v>9</v>
      </c>
      <c r="C5" s="121" t="s">
        <v>10</v>
      </c>
      <c r="D5" s="121" t="s">
        <v>11</v>
      </c>
      <c r="E5" s="121" t="s">
        <v>8</v>
      </c>
      <c r="F5" s="121" t="s">
        <v>13</v>
      </c>
      <c r="G5" s="121" t="s">
        <v>115</v>
      </c>
      <c r="H5" s="160" t="s">
        <v>12</v>
      </c>
      <c r="I5" s="161" t="s">
        <v>14</v>
      </c>
      <c r="J5" s="121" t="s">
        <v>15</v>
      </c>
      <c r="K5" s="119" t="s">
        <v>264</v>
      </c>
      <c r="L5" s="10" t="s">
        <v>114</v>
      </c>
      <c r="M5" s="119" t="s">
        <v>19</v>
      </c>
      <c r="N5" s="119" t="s">
        <v>16</v>
      </c>
      <c r="O5" s="119" t="s">
        <v>5</v>
      </c>
    </row>
    <row r="6" spans="1:15" s="6" customFormat="1" ht="16" customHeight="1" x14ac:dyDescent="0.2">
      <c r="A6" s="120"/>
      <c r="B6" s="122"/>
      <c r="C6" s="122"/>
      <c r="D6" s="122"/>
      <c r="E6" s="122"/>
      <c r="F6" s="122"/>
      <c r="G6" s="122"/>
      <c r="H6" s="162"/>
      <c r="I6" s="163"/>
      <c r="J6" s="122"/>
      <c r="K6" s="120"/>
      <c r="L6" s="61">
        <f>'Table A'!E6</f>
        <v>44138</v>
      </c>
      <c r="M6" s="120"/>
      <c r="N6" s="120"/>
      <c r="O6" s="120">
        <f>Summary!B3</f>
        <v>44134</v>
      </c>
    </row>
    <row r="7" spans="1:15" s="32" customFormat="1" x14ac:dyDescent="0.2">
      <c r="A7" s="16">
        <v>1</v>
      </c>
      <c r="B7" s="25" t="s">
        <v>44</v>
      </c>
      <c r="C7" s="13" t="s">
        <v>45</v>
      </c>
      <c r="D7" s="11" t="s">
        <v>32</v>
      </c>
      <c r="E7" s="15">
        <v>44134</v>
      </c>
      <c r="F7" s="24" t="s">
        <v>34</v>
      </c>
      <c r="G7" s="44">
        <v>0</v>
      </c>
      <c r="H7" s="44">
        <v>-5316.08</v>
      </c>
      <c r="I7" s="44">
        <f t="shared" ref="I7:I38" si="0">H7-G7</f>
        <v>-5316.08</v>
      </c>
      <c r="J7" s="13">
        <v>0.81459999999999999</v>
      </c>
      <c r="K7" s="34">
        <f>ROUND(I7/J7,0)</f>
        <v>-6526</v>
      </c>
      <c r="L7" s="26">
        <f>VLOOKUP($B7,'Table A'!C7:$H19,6,0)</f>
        <v>0.81589999999999996</v>
      </c>
      <c r="M7" s="12">
        <f>K7*L7</f>
        <v>-5324.5634</v>
      </c>
      <c r="N7" s="31">
        <f t="shared" ref="N7:N38" si="1">O7/H7</f>
        <v>1.5957999127176555E-3</v>
      </c>
      <c r="O7" s="12">
        <f t="shared" ref="O7:O38" si="2">M7-H7</f>
        <v>-8.4834000000000742</v>
      </c>
    </row>
    <row r="8" spans="1:15" s="32" customFormat="1" x14ac:dyDescent="0.2">
      <c r="A8" s="16">
        <v>2</v>
      </c>
      <c r="B8" s="25" t="s">
        <v>44</v>
      </c>
      <c r="C8" s="13" t="s">
        <v>45</v>
      </c>
      <c r="D8" s="11" t="s">
        <v>33</v>
      </c>
      <c r="E8" s="15">
        <v>44134</v>
      </c>
      <c r="F8" s="24" t="s">
        <v>34</v>
      </c>
      <c r="G8" s="44">
        <v>0</v>
      </c>
      <c r="H8" s="44">
        <v>-4692.91</v>
      </c>
      <c r="I8" s="44">
        <f t="shared" si="0"/>
        <v>-4692.91</v>
      </c>
      <c r="J8" s="13">
        <v>0.81459999999999999</v>
      </c>
      <c r="K8" s="34">
        <f t="shared" ref="K8:K44" si="3">ROUND(I8/J8,0)</f>
        <v>-5761</v>
      </c>
      <c r="L8" s="26">
        <f>VLOOKUP($B8,'Table A'!C7:$H19,6,0)</f>
        <v>0.81589999999999996</v>
      </c>
      <c r="M8" s="12">
        <f t="shared" ref="M8:M71" si="4">K8*L8</f>
        <v>-4700.3998999999994</v>
      </c>
      <c r="N8" s="31">
        <f t="shared" si="1"/>
        <v>1.5960033326868786E-3</v>
      </c>
      <c r="O8" s="12">
        <f t="shared" si="2"/>
        <v>-7.4898999999995794</v>
      </c>
    </row>
    <row r="9" spans="1:15" s="32" customFormat="1" x14ac:dyDescent="0.2">
      <c r="A9" s="16">
        <v>3</v>
      </c>
      <c r="B9" s="25" t="s">
        <v>44</v>
      </c>
      <c r="C9" s="13" t="s">
        <v>45</v>
      </c>
      <c r="D9" s="11" t="s">
        <v>31</v>
      </c>
      <c r="E9" s="15">
        <v>44134</v>
      </c>
      <c r="F9" s="24" t="s">
        <v>34</v>
      </c>
      <c r="G9" s="44">
        <v>0</v>
      </c>
      <c r="H9" s="44">
        <v>-5005.72</v>
      </c>
      <c r="I9" s="44">
        <f t="shared" si="0"/>
        <v>-5005.72</v>
      </c>
      <c r="J9" s="13">
        <v>0.81459999999999999</v>
      </c>
      <c r="K9" s="34">
        <f t="shared" si="3"/>
        <v>-6145</v>
      </c>
      <c r="L9" s="26">
        <f>VLOOKUP($B9,'Table A'!C7:$H19,6,0)</f>
        <v>0.81589999999999996</v>
      </c>
      <c r="M9" s="12">
        <f t="shared" si="4"/>
        <v>-5013.7055</v>
      </c>
      <c r="N9" s="31">
        <f t="shared" si="1"/>
        <v>1.5952750053937843E-3</v>
      </c>
      <c r="O9" s="12">
        <f t="shared" si="2"/>
        <v>-7.9854999999997744</v>
      </c>
    </row>
    <row r="10" spans="1:15" s="32" customFormat="1" x14ac:dyDescent="0.2">
      <c r="A10" s="16">
        <v>4</v>
      </c>
      <c r="B10" s="25" t="s">
        <v>44</v>
      </c>
      <c r="C10" s="13" t="s">
        <v>45</v>
      </c>
      <c r="D10" s="11" t="s">
        <v>24</v>
      </c>
      <c r="E10" s="15">
        <v>44134</v>
      </c>
      <c r="F10" s="24" t="s">
        <v>34</v>
      </c>
      <c r="G10" s="44">
        <v>0</v>
      </c>
      <c r="H10" s="44">
        <v>-1002.77</v>
      </c>
      <c r="I10" s="44">
        <f t="shared" si="0"/>
        <v>-1002.77</v>
      </c>
      <c r="J10" s="13">
        <v>0.81459999999999999</v>
      </c>
      <c r="K10" s="34">
        <f t="shared" si="3"/>
        <v>-1231</v>
      </c>
      <c r="L10" s="26">
        <f>VLOOKUP($B10,'Table A'!C7:$H19,6,0)</f>
        <v>0.81589999999999996</v>
      </c>
      <c r="M10" s="12">
        <f t="shared" si="4"/>
        <v>-1004.3729</v>
      </c>
      <c r="N10" s="31">
        <f t="shared" si="1"/>
        <v>1.5984722319175653E-3</v>
      </c>
      <c r="O10" s="12">
        <f t="shared" si="2"/>
        <v>-1.6028999999999769</v>
      </c>
    </row>
    <row r="11" spans="1:15" s="32" customFormat="1" x14ac:dyDescent="0.2">
      <c r="A11" s="16">
        <v>5</v>
      </c>
      <c r="B11" s="25" t="s">
        <v>44</v>
      </c>
      <c r="C11" s="13" t="s">
        <v>45</v>
      </c>
      <c r="D11" s="11" t="s">
        <v>23</v>
      </c>
      <c r="E11" s="15">
        <v>44134</v>
      </c>
      <c r="F11" s="24" t="s">
        <v>34</v>
      </c>
      <c r="G11" s="44">
        <v>0</v>
      </c>
      <c r="H11" s="44">
        <v>-1002.77</v>
      </c>
      <c r="I11" s="44">
        <f t="shared" si="0"/>
        <v>-1002.77</v>
      </c>
      <c r="J11" s="13">
        <v>0.81459999999999999</v>
      </c>
      <c r="K11" s="34">
        <f t="shared" si="3"/>
        <v>-1231</v>
      </c>
      <c r="L11" s="26">
        <f>VLOOKUP($B11,'Table A'!C7:$H19,6,0)</f>
        <v>0.81589999999999996</v>
      </c>
      <c r="M11" s="12">
        <f t="shared" si="4"/>
        <v>-1004.3729</v>
      </c>
      <c r="N11" s="31">
        <f t="shared" si="1"/>
        <v>1.5984722319175653E-3</v>
      </c>
      <c r="O11" s="12">
        <f t="shared" si="2"/>
        <v>-1.6028999999999769</v>
      </c>
    </row>
    <row r="12" spans="1:15" s="32" customFormat="1" x14ac:dyDescent="0.2">
      <c r="A12" s="16">
        <v>6</v>
      </c>
      <c r="B12" s="25" t="s">
        <v>44</v>
      </c>
      <c r="C12" s="13" t="s">
        <v>45</v>
      </c>
      <c r="D12" s="11" t="s">
        <v>22</v>
      </c>
      <c r="E12" s="15">
        <v>44134</v>
      </c>
      <c r="F12" s="24" t="s">
        <v>34</v>
      </c>
      <c r="G12" s="44">
        <v>0</v>
      </c>
      <c r="H12" s="44">
        <v>-1002.77</v>
      </c>
      <c r="I12" s="44">
        <f t="shared" si="0"/>
        <v>-1002.77</v>
      </c>
      <c r="J12" s="13">
        <v>0.81459999999999999</v>
      </c>
      <c r="K12" s="34">
        <f t="shared" si="3"/>
        <v>-1231</v>
      </c>
      <c r="L12" s="26">
        <f>VLOOKUP($B12,'Table A'!C7:$H19,6,0)</f>
        <v>0.81589999999999996</v>
      </c>
      <c r="M12" s="12">
        <f t="shared" si="4"/>
        <v>-1004.3729</v>
      </c>
      <c r="N12" s="31">
        <f t="shared" si="1"/>
        <v>1.5984722319175653E-3</v>
      </c>
      <c r="O12" s="12">
        <f t="shared" si="2"/>
        <v>-1.6028999999999769</v>
      </c>
    </row>
    <row r="13" spans="1:15" s="32" customFormat="1" x14ac:dyDescent="0.2">
      <c r="A13" s="16">
        <v>7</v>
      </c>
      <c r="B13" s="25" t="s">
        <v>44</v>
      </c>
      <c r="C13" s="13" t="s">
        <v>45</v>
      </c>
      <c r="D13" s="11" t="s">
        <v>21</v>
      </c>
      <c r="E13" s="15">
        <v>44134</v>
      </c>
      <c r="F13" s="24" t="s">
        <v>34</v>
      </c>
      <c r="G13" s="44">
        <v>0</v>
      </c>
      <c r="H13" s="44">
        <v>-1002.77</v>
      </c>
      <c r="I13" s="44">
        <f t="shared" si="0"/>
        <v>-1002.77</v>
      </c>
      <c r="J13" s="13">
        <v>0.81459999999999999</v>
      </c>
      <c r="K13" s="34">
        <f t="shared" si="3"/>
        <v>-1231</v>
      </c>
      <c r="L13" s="26">
        <f>VLOOKUP($B13,'Table A'!C7:$H19,6,0)</f>
        <v>0.81589999999999996</v>
      </c>
      <c r="M13" s="12">
        <f t="shared" si="4"/>
        <v>-1004.3729</v>
      </c>
      <c r="N13" s="31">
        <f t="shared" si="1"/>
        <v>1.5984722319175653E-3</v>
      </c>
      <c r="O13" s="12">
        <f t="shared" si="2"/>
        <v>-1.6028999999999769</v>
      </c>
    </row>
    <row r="14" spans="1:15" s="32" customFormat="1" x14ac:dyDescent="0.2">
      <c r="A14" s="16">
        <v>8</v>
      </c>
      <c r="B14" s="25" t="s">
        <v>46</v>
      </c>
      <c r="C14" s="13" t="s">
        <v>45</v>
      </c>
      <c r="D14" s="11" t="s">
        <v>47</v>
      </c>
      <c r="E14" s="15">
        <v>44132</v>
      </c>
      <c r="F14" s="24" t="s">
        <v>34</v>
      </c>
      <c r="G14" s="44">
        <v>0</v>
      </c>
      <c r="H14" s="44">
        <v>-2093.25</v>
      </c>
      <c r="I14" s="44">
        <f t="shared" si="0"/>
        <v>-2093.25</v>
      </c>
      <c r="J14" s="13">
        <v>3.2707000000000002</v>
      </c>
      <c r="K14" s="34">
        <f t="shared" si="3"/>
        <v>-640</v>
      </c>
      <c r="L14" s="26">
        <f>VLOOKUP($B14,'Table A'!C7:$H19,6,0)</f>
        <v>3.2473000000000001</v>
      </c>
      <c r="M14" s="12">
        <f t="shared" si="4"/>
        <v>-2078.2719999999999</v>
      </c>
      <c r="N14" s="31">
        <f t="shared" si="1"/>
        <v>-7.1553803893467409E-3</v>
      </c>
      <c r="O14" s="12">
        <f t="shared" si="2"/>
        <v>14.978000000000065</v>
      </c>
    </row>
    <row r="15" spans="1:15" s="32" customFormat="1" x14ac:dyDescent="0.2">
      <c r="A15" s="16">
        <v>9</v>
      </c>
      <c r="B15" s="25" t="s">
        <v>46</v>
      </c>
      <c r="C15" s="13" t="s">
        <v>45</v>
      </c>
      <c r="D15" s="11" t="s">
        <v>48</v>
      </c>
      <c r="E15" s="15">
        <v>44132</v>
      </c>
      <c r="F15" s="24" t="s">
        <v>34</v>
      </c>
      <c r="G15" s="44">
        <v>0</v>
      </c>
      <c r="H15" s="44">
        <v>-215.87</v>
      </c>
      <c r="I15" s="44">
        <f t="shared" si="0"/>
        <v>-215.87</v>
      </c>
      <c r="J15" s="13">
        <v>3.2707000000000002</v>
      </c>
      <c r="K15" s="34">
        <f t="shared" si="3"/>
        <v>-66</v>
      </c>
      <c r="L15" s="26">
        <f>VLOOKUP($B15,'Table A'!C7:$H19,6,0)</f>
        <v>3.2473000000000001</v>
      </c>
      <c r="M15" s="12">
        <f t="shared" si="4"/>
        <v>-214.3218</v>
      </c>
      <c r="N15" s="31">
        <f t="shared" si="1"/>
        <v>-7.1719090193172203E-3</v>
      </c>
      <c r="O15" s="12">
        <f t="shared" si="2"/>
        <v>1.5482000000000085</v>
      </c>
    </row>
    <row r="16" spans="1:15" s="32" customFormat="1" x14ac:dyDescent="0.2">
      <c r="A16" s="16">
        <v>10</v>
      </c>
      <c r="B16" s="25" t="s">
        <v>46</v>
      </c>
      <c r="C16" s="13" t="s">
        <v>45</v>
      </c>
      <c r="D16" s="11" t="s">
        <v>49</v>
      </c>
      <c r="E16" s="15">
        <v>44132</v>
      </c>
      <c r="F16" s="24" t="s">
        <v>34</v>
      </c>
      <c r="G16" s="44">
        <v>0</v>
      </c>
      <c r="H16" s="44">
        <v>-4215.93</v>
      </c>
      <c r="I16" s="44">
        <f t="shared" si="0"/>
        <v>-4215.93</v>
      </c>
      <c r="J16" s="13">
        <v>3.2707000000000002</v>
      </c>
      <c r="K16" s="34">
        <f t="shared" si="3"/>
        <v>-1289</v>
      </c>
      <c r="L16" s="26">
        <f>VLOOKUP($B16,'Table A'!C7:$H19,6,0)</f>
        <v>3.2473000000000001</v>
      </c>
      <c r="M16" s="12">
        <f t="shared" si="4"/>
        <v>-4185.7696999999998</v>
      </c>
      <c r="N16" s="31">
        <f t="shared" si="1"/>
        <v>-7.1538901262593211E-3</v>
      </c>
      <c r="O16" s="12">
        <f t="shared" si="2"/>
        <v>30.160300000000461</v>
      </c>
    </row>
    <row r="17" spans="1:15" s="32" customFormat="1" x14ac:dyDescent="0.2">
      <c r="A17" s="16">
        <v>11</v>
      </c>
      <c r="B17" s="25" t="s">
        <v>46</v>
      </c>
      <c r="C17" s="13" t="s">
        <v>45</v>
      </c>
      <c r="D17" s="11" t="s">
        <v>50</v>
      </c>
      <c r="E17" s="15">
        <v>44132</v>
      </c>
      <c r="F17" s="24" t="s">
        <v>34</v>
      </c>
      <c r="G17" s="44">
        <v>0</v>
      </c>
      <c r="H17" s="44">
        <v>-421.92</v>
      </c>
      <c r="I17" s="44">
        <f t="shared" si="0"/>
        <v>-421.92</v>
      </c>
      <c r="J17" s="13">
        <v>3.2707000000000002</v>
      </c>
      <c r="K17" s="34">
        <f t="shared" si="3"/>
        <v>-129</v>
      </c>
      <c r="L17" s="26">
        <f>VLOOKUP($B17,'Table A'!C7:$H19,6,0)</f>
        <v>3.2473000000000001</v>
      </c>
      <c r="M17" s="12">
        <f t="shared" si="4"/>
        <v>-418.90170000000001</v>
      </c>
      <c r="N17" s="31">
        <f t="shared" si="1"/>
        <v>-7.1537258248009347E-3</v>
      </c>
      <c r="O17" s="12">
        <f t="shared" si="2"/>
        <v>3.0183000000000106</v>
      </c>
    </row>
    <row r="18" spans="1:15" s="32" customFormat="1" x14ac:dyDescent="0.2">
      <c r="A18" s="16">
        <v>12</v>
      </c>
      <c r="B18" s="25" t="s">
        <v>46</v>
      </c>
      <c r="C18" s="13" t="s">
        <v>45</v>
      </c>
      <c r="D18" s="11" t="s">
        <v>51</v>
      </c>
      <c r="E18" s="15">
        <v>44132</v>
      </c>
      <c r="F18" s="24" t="s">
        <v>34</v>
      </c>
      <c r="G18" s="44">
        <v>0</v>
      </c>
      <c r="H18" s="44">
        <v>-3054.83</v>
      </c>
      <c r="I18" s="44">
        <f t="shared" si="0"/>
        <v>-3054.83</v>
      </c>
      <c r="J18" s="13">
        <v>3.2707000000000002</v>
      </c>
      <c r="K18" s="34">
        <f t="shared" si="3"/>
        <v>-934</v>
      </c>
      <c r="L18" s="26">
        <f>VLOOKUP($B18,'Table A'!C7:$H19,6,0)</f>
        <v>3.2473000000000001</v>
      </c>
      <c r="M18" s="12">
        <f t="shared" si="4"/>
        <v>-3032.9782</v>
      </c>
      <c r="N18" s="31">
        <f t="shared" si="1"/>
        <v>-7.1531967408988099E-3</v>
      </c>
      <c r="O18" s="12">
        <f t="shared" si="2"/>
        <v>21.851799999999912</v>
      </c>
    </row>
    <row r="19" spans="1:15" s="32" customFormat="1" x14ac:dyDescent="0.2">
      <c r="A19" s="16">
        <v>13</v>
      </c>
      <c r="B19" s="25" t="s">
        <v>46</v>
      </c>
      <c r="C19" s="13" t="s">
        <v>45</v>
      </c>
      <c r="D19" s="11" t="s">
        <v>51</v>
      </c>
      <c r="E19" s="15">
        <v>44132</v>
      </c>
      <c r="F19" s="24" t="s">
        <v>34</v>
      </c>
      <c r="G19" s="44">
        <v>0</v>
      </c>
      <c r="H19" s="44">
        <v>-9354.2000000000007</v>
      </c>
      <c r="I19" s="44">
        <f t="shared" si="0"/>
        <v>-9354.2000000000007</v>
      </c>
      <c r="J19" s="13">
        <v>3.2707000000000002</v>
      </c>
      <c r="K19" s="34">
        <f t="shared" si="3"/>
        <v>-2860</v>
      </c>
      <c r="L19" s="26">
        <f>VLOOKUP($B19,'Table A'!C7:$H19,6,0)</f>
        <v>3.2473000000000001</v>
      </c>
      <c r="M19" s="12">
        <f t="shared" si="4"/>
        <v>-9287.2780000000002</v>
      </c>
      <c r="N19" s="31">
        <f t="shared" si="1"/>
        <v>-7.1542194949862602E-3</v>
      </c>
      <c r="O19" s="12">
        <f t="shared" si="2"/>
        <v>66.92200000000048</v>
      </c>
    </row>
    <row r="20" spans="1:15" s="32" customFormat="1" x14ac:dyDescent="0.2">
      <c r="A20" s="16">
        <v>14</v>
      </c>
      <c r="B20" s="25" t="s">
        <v>46</v>
      </c>
      <c r="C20" s="13" t="s">
        <v>45</v>
      </c>
      <c r="D20" s="11" t="s">
        <v>52</v>
      </c>
      <c r="E20" s="15">
        <v>44132</v>
      </c>
      <c r="F20" s="24" t="s">
        <v>34</v>
      </c>
      <c r="G20" s="44">
        <v>0</v>
      </c>
      <c r="H20" s="44">
        <v>-5664.85</v>
      </c>
      <c r="I20" s="44">
        <f t="shared" si="0"/>
        <v>-5664.85</v>
      </c>
      <c r="J20" s="13">
        <v>3.2707000000000002</v>
      </c>
      <c r="K20" s="34">
        <f t="shared" si="3"/>
        <v>-1732</v>
      </c>
      <c r="L20" s="26">
        <f>VLOOKUP($B20,'Table A'!C7:$H19,6,0)</f>
        <v>3.2473000000000001</v>
      </c>
      <c r="M20" s="12">
        <f t="shared" si="4"/>
        <v>-5624.3235999999997</v>
      </c>
      <c r="N20" s="31">
        <f t="shared" si="1"/>
        <v>-7.1540111388652206E-3</v>
      </c>
      <c r="O20" s="12">
        <f t="shared" si="2"/>
        <v>40.526400000000649</v>
      </c>
    </row>
    <row r="21" spans="1:15" s="32" customFormat="1" x14ac:dyDescent="0.2">
      <c r="A21" s="16">
        <v>15</v>
      </c>
      <c r="B21" s="25" t="s">
        <v>46</v>
      </c>
      <c r="C21" s="13" t="s">
        <v>45</v>
      </c>
      <c r="D21" s="11" t="s">
        <v>53</v>
      </c>
      <c r="E21" s="15">
        <v>44132</v>
      </c>
      <c r="F21" s="24" t="s">
        <v>34</v>
      </c>
      <c r="G21" s="44">
        <v>0</v>
      </c>
      <c r="H21" s="44">
        <v>-5265.83</v>
      </c>
      <c r="I21" s="44">
        <f t="shared" si="0"/>
        <v>-5265.83</v>
      </c>
      <c r="J21" s="13">
        <v>3.2707000000000002</v>
      </c>
      <c r="K21" s="34">
        <f t="shared" si="3"/>
        <v>-1610</v>
      </c>
      <c r="L21" s="26">
        <f>VLOOKUP($B21,'Table A'!C7:$H19,6,0)</f>
        <v>3.2473000000000001</v>
      </c>
      <c r="M21" s="12">
        <f t="shared" si="4"/>
        <v>-5228.1530000000002</v>
      </c>
      <c r="N21" s="31">
        <f t="shared" si="1"/>
        <v>-7.1549974078159908E-3</v>
      </c>
      <c r="O21" s="12">
        <f t="shared" si="2"/>
        <v>37.67699999999968</v>
      </c>
    </row>
    <row r="22" spans="1:15" s="32" customFormat="1" x14ac:dyDescent="0.2">
      <c r="A22" s="16">
        <v>16</v>
      </c>
      <c r="B22" s="25" t="s">
        <v>46</v>
      </c>
      <c r="C22" s="13" t="s">
        <v>45</v>
      </c>
      <c r="D22" s="11" t="s">
        <v>54</v>
      </c>
      <c r="E22" s="15">
        <v>44132</v>
      </c>
      <c r="F22" s="24" t="s">
        <v>34</v>
      </c>
      <c r="G22" s="44">
        <v>0</v>
      </c>
      <c r="H22" s="44">
        <v>-11100.76</v>
      </c>
      <c r="I22" s="44">
        <f t="shared" si="0"/>
        <v>-11100.76</v>
      </c>
      <c r="J22" s="13">
        <v>3.2707000000000002</v>
      </c>
      <c r="K22" s="34">
        <f t="shared" si="3"/>
        <v>-3394</v>
      </c>
      <c r="L22" s="26">
        <f>VLOOKUP($B22,'Table A'!C7:$H19,6,0)</f>
        <v>3.2473000000000001</v>
      </c>
      <c r="M22" s="12">
        <f t="shared" si="4"/>
        <v>-11021.3362</v>
      </c>
      <c r="N22" s="31">
        <f t="shared" si="1"/>
        <v>-7.1548074185912025E-3</v>
      </c>
      <c r="O22" s="12">
        <f t="shared" si="2"/>
        <v>79.423800000000483</v>
      </c>
    </row>
    <row r="23" spans="1:15" s="32" customFormat="1" x14ac:dyDescent="0.2">
      <c r="A23" s="16">
        <v>17</v>
      </c>
      <c r="B23" s="25" t="s">
        <v>46</v>
      </c>
      <c r="C23" s="13" t="s">
        <v>45</v>
      </c>
      <c r="D23" s="11" t="s">
        <v>55</v>
      </c>
      <c r="E23" s="15">
        <v>44132</v>
      </c>
      <c r="F23" s="24" t="s">
        <v>34</v>
      </c>
      <c r="G23" s="44">
        <v>0</v>
      </c>
      <c r="H23" s="44">
        <v>-10884.89</v>
      </c>
      <c r="I23" s="44">
        <f t="shared" si="0"/>
        <v>-10884.89</v>
      </c>
      <c r="J23" s="13">
        <v>3.2707000000000002</v>
      </c>
      <c r="K23" s="34">
        <f t="shared" si="3"/>
        <v>-3328</v>
      </c>
      <c r="L23" s="26">
        <f>VLOOKUP($B23,'Table A'!C7:$H19,6,0)</f>
        <v>3.2473000000000001</v>
      </c>
      <c r="M23" s="12">
        <f t="shared" si="4"/>
        <v>-10807.0144</v>
      </c>
      <c r="N23" s="31">
        <f t="shared" si="1"/>
        <v>-7.154468258291944E-3</v>
      </c>
      <c r="O23" s="12">
        <f t="shared" si="2"/>
        <v>77.875599999999395</v>
      </c>
    </row>
    <row r="24" spans="1:15" s="32" customFormat="1" x14ac:dyDescent="0.2">
      <c r="A24" s="16">
        <v>18</v>
      </c>
      <c r="B24" s="25" t="s">
        <v>46</v>
      </c>
      <c r="C24" s="13" t="s">
        <v>45</v>
      </c>
      <c r="D24" s="11" t="s">
        <v>56</v>
      </c>
      <c r="E24" s="15">
        <v>44132</v>
      </c>
      <c r="F24" s="24" t="s">
        <v>34</v>
      </c>
      <c r="G24" s="44">
        <v>0</v>
      </c>
      <c r="H24" s="44">
        <v>-399.03</v>
      </c>
      <c r="I24" s="44">
        <f t="shared" si="0"/>
        <v>-399.03</v>
      </c>
      <c r="J24" s="13">
        <v>3.2707000000000002</v>
      </c>
      <c r="K24" s="34">
        <f t="shared" si="3"/>
        <v>-122</v>
      </c>
      <c r="L24" s="26">
        <f>VLOOKUP($B24,'Table A'!C7:$H19,6,0)</f>
        <v>3.2473000000000001</v>
      </c>
      <c r="M24" s="12">
        <f t="shared" si="4"/>
        <v>-396.17060000000004</v>
      </c>
      <c r="N24" s="31">
        <f t="shared" si="1"/>
        <v>-7.1658772523367593E-3</v>
      </c>
      <c r="O24" s="12">
        <f t="shared" si="2"/>
        <v>2.8593999999999369</v>
      </c>
    </row>
    <row r="25" spans="1:15" s="32" customFormat="1" x14ac:dyDescent="0.2">
      <c r="A25" s="16">
        <v>19</v>
      </c>
      <c r="B25" s="25" t="s">
        <v>46</v>
      </c>
      <c r="C25" s="13" t="s">
        <v>45</v>
      </c>
      <c r="D25" s="11" t="s">
        <v>57</v>
      </c>
      <c r="E25" s="15">
        <v>44132</v>
      </c>
      <c r="F25" s="24" t="s">
        <v>34</v>
      </c>
      <c r="G25" s="44">
        <v>0</v>
      </c>
      <c r="H25" s="44">
        <v>-5072.8599999999997</v>
      </c>
      <c r="I25" s="44">
        <f t="shared" si="0"/>
        <v>-5072.8599999999997</v>
      </c>
      <c r="J25" s="13">
        <v>3.2707000000000002</v>
      </c>
      <c r="K25" s="34">
        <f t="shared" si="3"/>
        <v>-1551</v>
      </c>
      <c r="L25" s="26">
        <f>VLOOKUP($B25,'Table A'!C7:$H19,6,0)</f>
        <v>3.2473000000000001</v>
      </c>
      <c r="M25" s="12">
        <f t="shared" si="4"/>
        <v>-5036.5623000000005</v>
      </c>
      <c r="N25" s="31">
        <f t="shared" si="1"/>
        <v>-7.1552733566467774E-3</v>
      </c>
      <c r="O25" s="12">
        <f t="shared" si="2"/>
        <v>36.297699999999168</v>
      </c>
    </row>
    <row r="26" spans="1:15" s="32" customFormat="1" x14ac:dyDescent="0.2">
      <c r="A26" s="16">
        <v>20</v>
      </c>
      <c r="B26" s="25" t="s">
        <v>46</v>
      </c>
      <c r="C26" s="13" t="s">
        <v>45</v>
      </c>
      <c r="D26" s="11" t="s">
        <v>58</v>
      </c>
      <c r="E26" s="15">
        <v>44132</v>
      </c>
      <c r="F26" s="24" t="s">
        <v>34</v>
      </c>
      <c r="G26" s="44">
        <v>0</v>
      </c>
      <c r="H26" s="44">
        <v>-5184.0600000000004</v>
      </c>
      <c r="I26" s="44">
        <f t="shared" si="0"/>
        <v>-5184.0600000000004</v>
      </c>
      <c r="J26" s="13">
        <v>3.2707000000000002</v>
      </c>
      <c r="K26" s="34">
        <f t="shared" si="3"/>
        <v>-1585</v>
      </c>
      <c r="L26" s="26">
        <f>VLOOKUP($B26,'Table A'!C7:$H19,6,0)</f>
        <v>3.2473000000000001</v>
      </c>
      <c r="M26" s="12">
        <f t="shared" si="4"/>
        <v>-5146.9705000000004</v>
      </c>
      <c r="N26" s="31">
        <f t="shared" si="1"/>
        <v>-7.1545275324745548E-3</v>
      </c>
      <c r="O26" s="12">
        <f t="shared" si="2"/>
        <v>37.089500000000044</v>
      </c>
    </row>
    <row r="27" spans="1:15" s="32" customFormat="1" x14ac:dyDescent="0.2">
      <c r="A27" s="16">
        <v>21</v>
      </c>
      <c r="B27" s="25" t="s">
        <v>46</v>
      </c>
      <c r="C27" s="13" t="s">
        <v>45</v>
      </c>
      <c r="D27" s="11" t="s">
        <v>59</v>
      </c>
      <c r="E27" s="15">
        <v>44132</v>
      </c>
      <c r="F27" s="24" t="s">
        <v>34</v>
      </c>
      <c r="G27" s="44">
        <v>0</v>
      </c>
      <c r="H27" s="44">
        <v>-399.03</v>
      </c>
      <c r="I27" s="44">
        <f t="shared" si="0"/>
        <v>-399.03</v>
      </c>
      <c r="J27" s="13">
        <v>3.2707000000000002</v>
      </c>
      <c r="K27" s="34">
        <f t="shared" si="3"/>
        <v>-122</v>
      </c>
      <c r="L27" s="26">
        <f>VLOOKUP($B27,'Table A'!C7:$H19,6,0)</f>
        <v>3.2473000000000001</v>
      </c>
      <c r="M27" s="12">
        <f t="shared" si="4"/>
        <v>-396.17060000000004</v>
      </c>
      <c r="N27" s="31">
        <f t="shared" si="1"/>
        <v>-7.1658772523367593E-3</v>
      </c>
      <c r="O27" s="12">
        <f t="shared" si="2"/>
        <v>2.8593999999999369</v>
      </c>
    </row>
    <row r="28" spans="1:15" s="32" customFormat="1" x14ac:dyDescent="0.2">
      <c r="A28" s="16">
        <v>22</v>
      </c>
      <c r="B28" s="25" t="s">
        <v>46</v>
      </c>
      <c r="C28" s="13" t="s">
        <v>45</v>
      </c>
      <c r="D28" s="11" t="s">
        <v>60</v>
      </c>
      <c r="E28" s="15">
        <v>44132</v>
      </c>
      <c r="F28" s="24" t="s">
        <v>34</v>
      </c>
      <c r="G28" s="44">
        <v>0</v>
      </c>
      <c r="H28" s="44">
        <v>-4785.03</v>
      </c>
      <c r="I28" s="44">
        <f t="shared" si="0"/>
        <v>-4785.03</v>
      </c>
      <c r="J28" s="13">
        <v>3.2707000000000002</v>
      </c>
      <c r="K28" s="34">
        <f t="shared" si="3"/>
        <v>-1463</v>
      </c>
      <c r="L28" s="26">
        <f>VLOOKUP($B28,'Table A'!C7:$H19,6,0)</f>
        <v>3.2473000000000001</v>
      </c>
      <c r="M28" s="12">
        <f t="shared" si="4"/>
        <v>-4750.7999</v>
      </c>
      <c r="N28" s="31">
        <f t="shared" si="1"/>
        <v>-7.1535810642775E-3</v>
      </c>
      <c r="O28" s="12">
        <f t="shared" si="2"/>
        <v>34.230099999999766</v>
      </c>
    </row>
    <row r="29" spans="1:15" s="32" customFormat="1" x14ac:dyDescent="0.2">
      <c r="A29" s="16">
        <v>23</v>
      </c>
      <c r="B29" s="25" t="s">
        <v>46</v>
      </c>
      <c r="C29" s="13" t="s">
        <v>45</v>
      </c>
      <c r="D29" s="11" t="s">
        <v>61</v>
      </c>
      <c r="E29" s="15">
        <v>44132</v>
      </c>
      <c r="F29" s="24" t="s">
        <v>34</v>
      </c>
      <c r="G29" s="44">
        <v>0</v>
      </c>
      <c r="H29" s="44">
        <v>-457.9</v>
      </c>
      <c r="I29" s="44">
        <f t="shared" si="0"/>
        <v>-457.9</v>
      </c>
      <c r="J29" s="13">
        <v>3.2707000000000002</v>
      </c>
      <c r="K29" s="34">
        <f t="shared" si="3"/>
        <v>-140</v>
      </c>
      <c r="L29" s="26">
        <f>VLOOKUP($B29,'Table A'!C7:$H19,6,0)</f>
        <v>3.2473000000000001</v>
      </c>
      <c r="M29" s="12">
        <f t="shared" si="4"/>
        <v>-454.62200000000001</v>
      </c>
      <c r="N29" s="31">
        <f t="shared" si="1"/>
        <v>-7.1587682900195746E-3</v>
      </c>
      <c r="O29" s="12">
        <f t="shared" si="2"/>
        <v>3.2779999999999632</v>
      </c>
    </row>
    <row r="30" spans="1:15" s="32" customFormat="1" x14ac:dyDescent="0.2">
      <c r="A30" s="16">
        <v>24</v>
      </c>
      <c r="B30" s="25" t="s">
        <v>46</v>
      </c>
      <c r="C30" s="13" t="s">
        <v>45</v>
      </c>
      <c r="D30" s="11" t="s">
        <v>62</v>
      </c>
      <c r="E30" s="15">
        <v>44132</v>
      </c>
      <c r="F30" s="24" t="s">
        <v>34</v>
      </c>
      <c r="G30" s="44">
        <v>0</v>
      </c>
      <c r="H30" s="44">
        <v>-101.39</v>
      </c>
      <c r="I30" s="44">
        <f t="shared" si="0"/>
        <v>-101.39</v>
      </c>
      <c r="J30" s="13">
        <v>3.2707000000000002</v>
      </c>
      <c r="K30" s="34">
        <f t="shared" si="3"/>
        <v>-31</v>
      </c>
      <c r="L30" s="26">
        <f>VLOOKUP($B30,'Table A'!C7:$H19,6,0)</f>
        <v>3.2473000000000001</v>
      </c>
      <c r="M30" s="12">
        <f t="shared" si="4"/>
        <v>-100.66630000000001</v>
      </c>
      <c r="N30" s="31">
        <f t="shared" si="1"/>
        <v>-7.1377847913994853E-3</v>
      </c>
      <c r="O30" s="12">
        <f t="shared" si="2"/>
        <v>0.72369999999999379</v>
      </c>
    </row>
    <row r="31" spans="1:15" s="32" customFormat="1" x14ac:dyDescent="0.2">
      <c r="A31" s="16">
        <v>25</v>
      </c>
      <c r="B31" s="25" t="s">
        <v>46</v>
      </c>
      <c r="C31" s="13" t="s">
        <v>45</v>
      </c>
      <c r="D31" s="11" t="s">
        <v>63</v>
      </c>
      <c r="E31" s="15">
        <v>44132</v>
      </c>
      <c r="F31" s="24" t="s">
        <v>34</v>
      </c>
      <c r="G31" s="44">
        <v>0</v>
      </c>
      <c r="H31" s="44">
        <v>-176.62</v>
      </c>
      <c r="I31" s="44">
        <f t="shared" si="0"/>
        <v>-176.62</v>
      </c>
      <c r="J31" s="13">
        <v>3.2707000000000002</v>
      </c>
      <c r="K31" s="34">
        <f t="shared" si="3"/>
        <v>-54</v>
      </c>
      <c r="L31" s="26">
        <f>VLOOKUP($B31,'Table A'!C7:$H19,6,0)</f>
        <v>3.2473000000000001</v>
      </c>
      <c r="M31" s="12">
        <f t="shared" si="4"/>
        <v>-175.35419999999999</v>
      </c>
      <c r="N31" s="31">
        <f t="shared" si="1"/>
        <v>-7.1667987770355161E-3</v>
      </c>
      <c r="O31" s="12">
        <f t="shared" si="2"/>
        <v>1.2658000000000129</v>
      </c>
    </row>
    <row r="32" spans="1:15" s="32" customFormat="1" x14ac:dyDescent="0.2">
      <c r="A32" s="16">
        <v>26</v>
      </c>
      <c r="B32" s="25" t="s">
        <v>46</v>
      </c>
      <c r="C32" s="13" t="s">
        <v>45</v>
      </c>
      <c r="D32" s="11" t="s">
        <v>64</v>
      </c>
      <c r="E32" s="15">
        <v>44132</v>
      </c>
      <c r="F32" s="24" t="s">
        <v>34</v>
      </c>
      <c r="G32" s="44">
        <v>0</v>
      </c>
      <c r="H32" s="44">
        <v>-536.39</v>
      </c>
      <c r="I32" s="44">
        <f t="shared" si="0"/>
        <v>-536.39</v>
      </c>
      <c r="J32" s="13">
        <v>3.2707000000000002</v>
      </c>
      <c r="K32" s="34">
        <f t="shared" si="3"/>
        <v>-164</v>
      </c>
      <c r="L32" s="26">
        <f>VLOOKUP($B32,'Table A'!C7:$H19,6,0)</f>
        <v>3.2473000000000001</v>
      </c>
      <c r="M32" s="12">
        <f t="shared" si="4"/>
        <v>-532.55719999999997</v>
      </c>
      <c r="N32" s="31">
        <f t="shared" si="1"/>
        <v>-7.1455470832789952E-3</v>
      </c>
      <c r="O32" s="12">
        <f t="shared" si="2"/>
        <v>3.8328000000000202</v>
      </c>
    </row>
    <row r="33" spans="1:15" s="32" customFormat="1" x14ac:dyDescent="0.2">
      <c r="A33" s="16">
        <v>27</v>
      </c>
      <c r="B33" s="25" t="s">
        <v>46</v>
      </c>
      <c r="C33" s="13" t="s">
        <v>45</v>
      </c>
      <c r="D33" s="11" t="s">
        <v>65</v>
      </c>
      <c r="E33" s="15">
        <v>44132</v>
      </c>
      <c r="F33" s="24" t="s">
        <v>34</v>
      </c>
      <c r="G33" s="44">
        <v>0</v>
      </c>
      <c r="H33" s="44">
        <v>-251.84</v>
      </c>
      <c r="I33" s="44">
        <f t="shared" si="0"/>
        <v>-251.84</v>
      </c>
      <c r="J33" s="13">
        <v>3.2707000000000002</v>
      </c>
      <c r="K33" s="34">
        <f t="shared" si="3"/>
        <v>-77</v>
      </c>
      <c r="L33" s="26">
        <f>VLOOKUP($B33,'Table A'!C7:$H19,6,0)</f>
        <v>3.2473000000000001</v>
      </c>
      <c r="M33" s="12">
        <f t="shared" si="4"/>
        <v>-250.0421</v>
      </c>
      <c r="N33" s="31">
        <f t="shared" si="1"/>
        <v>-7.1390565438373514E-3</v>
      </c>
      <c r="O33" s="12">
        <f t="shared" si="2"/>
        <v>1.7978999999999985</v>
      </c>
    </row>
    <row r="34" spans="1:15" s="32" customFormat="1" x14ac:dyDescent="0.2">
      <c r="A34" s="16">
        <v>28</v>
      </c>
      <c r="B34" s="25" t="s">
        <v>46</v>
      </c>
      <c r="C34" s="13" t="s">
        <v>45</v>
      </c>
      <c r="D34" s="11" t="s">
        <v>66</v>
      </c>
      <c r="E34" s="15">
        <v>44132</v>
      </c>
      <c r="F34" s="24" t="s">
        <v>34</v>
      </c>
      <c r="G34" s="44">
        <v>0</v>
      </c>
      <c r="H34" s="44">
        <v>-1445.65</v>
      </c>
      <c r="I34" s="44">
        <f t="shared" si="0"/>
        <v>-1445.65</v>
      </c>
      <c r="J34" s="13">
        <v>3.2707000000000002</v>
      </c>
      <c r="K34" s="34">
        <f t="shared" si="3"/>
        <v>-442</v>
      </c>
      <c r="L34" s="26">
        <f>VLOOKUP($B34,'Table A'!C7:$H19,6,0)</f>
        <v>3.2473000000000001</v>
      </c>
      <c r="M34" s="12">
        <f t="shared" si="4"/>
        <v>-1435.3066000000001</v>
      </c>
      <c r="N34" s="31">
        <f t="shared" si="1"/>
        <v>-7.1548438418704207E-3</v>
      </c>
      <c r="O34" s="12">
        <f t="shared" si="2"/>
        <v>10.343399999999974</v>
      </c>
    </row>
    <row r="35" spans="1:15" s="32" customFormat="1" x14ac:dyDescent="0.2">
      <c r="A35" s="16">
        <v>29</v>
      </c>
      <c r="B35" s="25" t="s">
        <v>46</v>
      </c>
      <c r="C35" s="13" t="s">
        <v>45</v>
      </c>
      <c r="D35" s="11" t="s">
        <v>67</v>
      </c>
      <c r="E35" s="15">
        <v>44132</v>
      </c>
      <c r="F35" s="24" t="s">
        <v>34</v>
      </c>
      <c r="G35" s="44">
        <v>0</v>
      </c>
      <c r="H35" s="44">
        <v>-755.53</v>
      </c>
      <c r="I35" s="44">
        <f t="shared" si="0"/>
        <v>-755.53</v>
      </c>
      <c r="J35" s="13">
        <v>3.2707000000000002</v>
      </c>
      <c r="K35" s="34">
        <f t="shared" si="3"/>
        <v>-231</v>
      </c>
      <c r="L35" s="26">
        <f>VLOOKUP($B35,'Table A'!C7:$H19,6,0)</f>
        <v>3.2473000000000001</v>
      </c>
      <c r="M35" s="12">
        <f t="shared" si="4"/>
        <v>-750.12630000000001</v>
      </c>
      <c r="N35" s="31">
        <f t="shared" si="1"/>
        <v>-7.1521977949253615E-3</v>
      </c>
      <c r="O35" s="12">
        <f t="shared" si="2"/>
        <v>5.403699999999958</v>
      </c>
    </row>
    <row r="36" spans="1:15" s="32" customFormat="1" x14ac:dyDescent="0.2">
      <c r="A36" s="16">
        <v>30</v>
      </c>
      <c r="B36" s="25" t="s">
        <v>46</v>
      </c>
      <c r="C36" s="13" t="s">
        <v>45</v>
      </c>
      <c r="D36" s="11" t="s">
        <v>68</v>
      </c>
      <c r="E36" s="15">
        <v>44132</v>
      </c>
      <c r="F36" s="24" t="s">
        <v>34</v>
      </c>
      <c r="G36" s="44">
        <v>0</v>
      </c>
      <c r="H36" s="44">
        <v>-1641.89</v>
      </c>
      <c r="I36" s="44">
        <f t="shared" si="0"/>
        <v>-1641.89</v>
      </c>
      <c r="J36" s="13">
        <v>3.2707000000000002</v>
      </c>
      <c r="K36" s="34">
        <f t="shared" si="3"/>
        <v>-502</v>
      </c>
      <c r="L36" s="26">
        <f>VLOOKUP($B36,'Table A'!C7:$H19,6,0)</f>
        <v>3.2473000000000001</v>
      </c>
      <c r="M36" s="12">
        <f t="shared" si="4"/>
        <v>-1630.1446000000001</v>
      </c>
      <c r="N36" s="31">
        <f t="shared" si="1"/>
        <v>-7.1535851975467399E-3</v>
      </c>
      <c r="O36" s="12">
        <f t="shared" si="2"/>
        <v>11.745400000000018</v>
      </c>
    </row>
    <row r="37" spans="1:15" s="32" customFormat="1" x14ac:dyDescent="0.2">
      <c r="A37" s="16">
        <v>31</v>
      </c>
      <c r="B37" s="25" t="s">
        <v>46</v>
      </c>
      <c r="C37" s="13" t="s">
        <v>45</v>
      </c>
      <c r="D37" s="11" t="s">
        <v>69</v>
      </c>
      <c r="E37" s="15">
        <v>44132</v>
      </c>
      <c r="F37" s="24" t="s">
        <v>34</v>
      </c>
      <c r="G37" s="44">
        <v>0</v>
      </c>
      <c r="H37" s="44">
        <v>-1148.02</v>
      </c>
      <c r="I37" s="44">
        <f t="shared" si="0"/>
        <v>-1148.02</v>
      </c>
      <c r="J37" s="13">
        <v>3.2707000000000002</v>
      </c>
      <c r="K37" s="34">
        <f t="shared" si="3"/>
        <v>-351</v>
      </c>
      <c r="L37" s="26">
        <f>VLOOKUP($B37,'Table A'!C7:$H19,6,0)</f>
        <v>3.2473000000000001</v>
      </c>
      <c r="M37" s="12">
        <f t="shared" si="4"/>
        <v>-1139.8023000000001</v>
      </c>
      <c r="N37" s="31">
        <f t="shared" si="1"/>
        <v>-7.1581505548683148E-3</v>
      </c>
      <c r="O37" s="12">
        <f t="shared" si="2"/>
        <v>8.2176999999999225</v>
      </c>
    </row>
    <row r="38" spans="1:15" s="32" customFormat="1" x14ac:dyDescent="0.2">
      <c r="A38" s="16">
        <v>32</v>
      </c>
      <c r="B38" s="25" t="s">
        <v>46</v>
      </c>
      <c r="C38" s="13" t="s">
        <v>45</v>
      </c>
      <c r="D38" s="11" t="s">
        <v>70</v>
      </c>
      <c r="E38" s="15">
        <v>44132</v>
      </c>
      <c r="F38" s="24" t="s">
        <v>34</v>
      </c>
      <c r="G38" s="44">
        <v>0</v>
      </c>
      <c r="H38" s="44">
        <v>-529.85</v>
      </c>
      <c r="I38" s="44">
        <f t="shared" si="0"/>
        <v>-529.85</v>
      </c>
      <c r="J38" s="13">
        <v>3.2707000000000002</v>
      </c>
      <c r="K38" s="34">
        <f t="shared" si="3"/>
        <v>-162</v>
      </c>
      <c r="L38" s="26">
        <f>VLOOKUP($B38,'Table A'!C7:$H19,6,0)</f>
        <v>3.2473000000000001</v>
      </c>
      <c r="M38" s="12">
        <f t="shared" si="4"/>
        <v>-526.06259999999997</v>
      </c>
      <c r="N38" s="31">
        <f t="shared" si="1"/>
        <v>-7.1480607719166698E-3</v>
      </c>
      <c r="O38" s="12">
        <f t="shared" si="2"/>
        <v>3.7874000000000478</v>
      </c>
    </row>
    <row r="39" spans="1:15" s="32" customFormat="1" x14ac:dyDescent="0.2">
      <c r="A39" s="16">
        <v>33</v>
      </c>
      <c r="B39" s="25" t="s">
        <v>46</v>
      </c>
      <c r="C39" s="13" t="s">
        <v>45</v>
      </c>
      <c r="D39" s="11" t="s">
        <v>71</v>
      </c>
      <c r="E39" s="15">
        <v>44132</v>
      </c>
      <c r="F39" s="24" t="s">
        <v>34</v>
      </c>
      <c r="G39" s="44">
        <v>0</v>
      </c>
      <c r="H39" s="44">
        <v>-1923.17</v>
      </c>
      <c r="I39" s="44">
        <f t="shared" ref="I39:I70" si="5">H39-G39</f>
        <v>-1923.17</v>
      </c>
      <c r="J39" s="13">
        <v>3.2707000000000002</v>
      </c>
      <c r="K39" s="34">
        <f t="shared" si="3"/>
        <v>-588</v>
      </c>
      <c r="L39" s="26">
        <f>VLOOKUP($B39,'Table A'!C7:$H19,6,0)</f>
        <v>3.2473000000000001</v>
      </c>
      <c r="M39" s="12">
        <f t="shared" si="4"/>
        <v>-1909.4123999999999</v>
      </c>
      <c r="N39" s="31">
        <f t="shared" ref="N39:N70" si="6">O39/H39</f>
        <v>-7.1536057654810227E-3</v>
      </c>
      <c r="O39" s="12">
        <f t="shared" ref="O39:O70" si="7">M39-H39</f>
        <v>13.757600000000139</v>
      </c>
    </row>
    <row r="40" spans="1:15" s="32" customFormat="1" x14ac:dyDescent="0.2">
      <c r="A40" s="16">
        <v>34</v>
      </c>
      <c r="B40" s="25" t="s">
        <v>46</v>
      </c>
      <c r="C40" s="13" t="s">
        <v>45</v>
      </c>
      <c r="D40" s="11" t="s">
        <v>72</v>
      </c>
      <c r="E40" s="15">
        <v>44132</v>
      </c>
      <c r="F40" s="24" t="s">
        <v>34</v>
      </c>
      <c r="G40" s="44">
        <v>0</v>
      </c>
      <c r="H40" s="44">
        <v>-1641.89</v>
      </c>
      <c r="I40" s="44">
        <f t="shared" si="5"/>
        <v>-1641.89</v>
      </c>
      <c r="J40" s="13">
        <v>3.2707000000000002</v>
      </c>
      <c r="K40" s="34">
        <f t="shared" si="3"/>
        <v>-502</v>
      </c>
      <c r="L40" s="26">
        <f>VLOOKUP($B40,'Table A'!C7:$H19,6,0)</f>
        <v>3.2473000000000001</v>
      </c>
      <c r="M40" s="12">
        <f t="shared" si="4"/>
        <v>-1630.1446000000001</v>
      </c>
      <c r="N40" s="31">
        <f t="shared" si="6"/>
        <v>-7.1535851975467399E-3</v>
      </c>
      <c r="O40" s="12">
        <f t="shared" si="7"/>
        <v>11.745400000000018</v>
      </c>
    </row>
    <row r="41" spans="1:15" s="32" customFormat="1" x14ac:dyDescent="0.2">
      <c r="A41" s="16">
        <v>35</v>
      </c>
      <c r="B41" s="25" t="s">
        <v>46</v>
      </c>
      <c r="C41" s="13" t="s">
        <v>45</v>
      </c>
      <c r="D41" s="11" t="s">
        <v>73</v>
      </c>
      <c r="E41" s="15">
        <v>44132</v>
      </c>
      <c r="F41" s="24" t="s">
        <v>34</v>
      </c>
      <c r="G41" s="44">
        <v>0</v>
      </c>
      <c r="H41" s="44">
        <v>-8775.2900000000009</v>
      </c>
      <c r="I41" s="44">
        <f t="shared" si="5"/>
        <v>-8775.2900000000009</v>
      </c>
      <c r="J41" s="13">
        <v>3.2707000000000002</v>
      </c>
      <c r="K41" s="34">
        <f t="shared" si="3"/>
        <v>-2683</v>
      </c>
      <c r="L41" s="26">
        <f>VLOOKUP($B41,'Table A'!C7:$H19,6,0)</f>
        <v>3.2473000000000001</v>
      </c>
      <c r="M41" s="12">
        <f t="shared" si="4"/>
        <v>-8712.5059000000001</v>
      </c>
      <c r="N41" s="31">
        <f t="shared" si="6"/>
        <v>-7.1546467410194712E-3</v>
      </c>
      <c r="O41" s="12">
        <f t="shared" si="7"/>
        <v>62.784100000000763</v>
      </c>
    </row>
    <row r="42" spans="1:15" s="32" customFormat="1" x14ac:dyDescent="0.2">
      <c r="A42" s="16">
        <v>36</v>
      </c>
      <c r="B42" s="25" t="s">
        <v>46</v>
      </c>
      <c r="C42" s="13" t="s">
        <v>45</v>
      </c>
      <c r="D42" s="11" t="s">
        <v>74</v>
      </c>
      <c r="E42" s="15">
        <v>44132</v>
      </c>
      <c r="F42" s="24" t="s">
        <v>34</v>
      </c>
      <c r="G42" s="44">
        <v>0</v>
      </c>
      <c r="H42" s="44">
        <v>-497.15</v>
      </c>
      <c r="I42" s="44">
        <f t="shared" si="5"/>
        <v>-497.15</v>
      </c>
      <c r="J42" s="13">
        <v>3.2707000000000002</v>
      </c>
      <c r="K42" s="34">
        <f t="shared" si="3"/>
        <v>-152</v>
      </c>
      <c r="L42" s="26">
        <f>VLOOKUP($B42,'Table A'!C7:$H19,6,0)</f>
        <v>3.2473000000000001</v>
      </c>
      <c r="M42" s="12">
        <f t="shared" si="4"/>
        <v>-493.58960000000002</v>
      </c>
      <c r="N42" s="31">
        <f t="shared" si="6"/>
        <v>-7.16162124107404E-3</v>
      </c>
      <c r="O42" s="12">
        <f t="shared" si="7"/>
        <v>3.5603999999999587</v>
      </c>
    </row>
    <row r="43" spans="1:15" s="32" customFormat="1" x14ac:dyDescent="0.2">
      <c r="A43" s="16">
        <v>37</v>
      </c>
      <c r="B43" s="25" t="s">
        <v>46</v>
      </c>
      <c r="C43" s="13" t="s">
        <v>45</v>
      </c>
      <c r="D43" s="11" t="s">
        <v>75</v>
      </c>
      <c r="E43" s="15">
        <v>44132</v>
      </c>
      <c r="F43" s="24" t="s">
        <v>34</v>
      </c>
      <c r="G43" s="44">
        <v>0</v>
      </c>
      <c r="H43" s="44">
        <v>-52010.67</v>
      </c>
      <c r="I43" s="44">
        <f t="shared" si="5"/>
        <v>-52010.67</v>
      </c>
      <c r="J43" s="13">
        <v>3.2707000000000002</v>
      </c>
      <c r="K43" s="34">
        <f t="shared" si="3"/>
        <v>-15902</v>
      </c>
      <c r="L43" s="26">
        <f>VLOOKUP($B43,'Table A'!C7:$H19,6,0)</f>
        <v>3.2473000000000001</v>
      </c>
      <c r="M43" s="12">
        <f t="shared" si="4"/>
        <v>-51638.564599999998</v>
      </c>
      <c r="N43" s="31">
        <f t="shared" si="6"/>
        <v>-7.154405048041111E-3</v>
      </c>
      <c r="O43" s="12">
        <f t="shared" si="7"/>
        <v>372.10540000000037</v>
      </c>
    </row>
    <row r="44" spans="1:15" s="32" customFormat="1" x14ac:dyDescent="0.2">
      <c r="A44" s="16">
        <v>38</v>
      </c>
      <c r="B44" s="25" t="s">
        <v>44</v>
      </c>
      <c r="C44" s="13" t="s">
        <v>17</v>
      </c>
      <c r="D44" s="11" t="s">
        <v>21</v>
      </c>
      <c r="E44" s="15">
        <v>44124</v>
      </c>
      <c r="F44" s="24" t="s">
        <v>34</v>
      </c>
      <c r="G44" s="44">
        <v>0</v>
      </c>
      <c r="H44" s="44">
        <v>1000</v>
      </c>
      <c r="I44" s="44">
        <f t="shared" si="5"/>
        <v>1000</v>
      </c>
      <c r="J44" s="13">
        <v>0.78759999999999997</v>
      </c>
      <c r="K44" s="34">
        <f t="shared" si="3"/>
        <v>1270</v>
      </c>
      <c r="L44" s="26">
        <f>VLOOKUP($B44,'Table A'!C7:$H19,6,0)</f>
        <v>0.81589999999999996</v>
      </c>
      <c r="M44" s="12">
        <f t="shared" si="4"/>
        <v>1036.193</v>
      </c>
      <c r="N44" s="31">
        <f t="shared" si="6"/>
        <v>3.6192999999999982E-2</v>
      </c>
      <c r="O44" s="12">
        <f t="shared" si="7"/>
        <v>36.192999999999984</v>
      </c>
    </row>
    <row r="45" spans="1:15" s="32" customFormat="1" x14ac:dyDescent="0.2">
      <c r="A45" s="16">
        <v>39</v>
      </c>
      <c r="B45" s="25" t="s">
        <v>46</v>
      </c>
      <c r="C45" s="13" t="s">
        <v>29</v>
      </c>
      <c r="D45" s="11" t="s">
        <v>74</v>
      </c>
      <c r="E45" s="15">
        <v>44117</v>
      </c>
      <c r="F45" s="24" t="s">
        <v>34</v>
      </c>
      <c r="G45" s="44">
        <v>0</v>
      </c>
      <c r="H45" s="44">
        <v>467.56</v>
      </c>
      <c r="I45" s="44">
        <f t="shared" si="5"/>
        <v>467.56</v>
      </c>
      <c r="J45" s="13">
        <v>3.0670999999999999</v>
      </c>
      <c r="K45" s="34">
        <f>ROUND(I45/J45,0)</f>
        <v>152</v>
      </c>
      <c r="L45" s="26">
        <f>VLOOKUP($B45,'Table A'!C7:$H19,6,0)</f>
        <v>3.2473000000000001</v>
      </c>
      <c r="M45" s="12">
        <f t="shared" si="4"/>
        <v>493.58960000000002</v>
      </c>
      <c r="N45" s="31">
        <f t="shared" si="6"/>
        <v>5.5671143810420085E-2</v>
      </c>
      <c r="O45" s="12">
        <f t="shared" si="7"/>
        <v>26.029600000000016</v>
      </c>
    </row>
    <row r="46" spans="1:15" s="32" customFormat="1" x14ac:dyDescent="0.2">
      <c r="A46" s="16">
        <v>40</v>
      </c>
      <c r="B46" s="25" t="s">
        <v>46</v>
      </c>
      <c r="C46" s="13" t="s">
        <v>29</v>
      </c>
      <c r="D46" s="11" t="s">
        <v>75</v>
      </c>
      <c r="E46" s="15">
        <v>44117</v>
      </c>
      <c r="F46" s="24" t="s">
        <v>34</v>
      </c>
      <c r="G46" s="44">
        <v>0</v>
      </c>
      <c r="H46" s="44">
        <v>49534.15</v>
      </c>
      <c r="I46" s="44">
        <f t="shared" si="5"/>
        <v>49534.15</v>
      </c>
      <c r="J46" s="13">
        <v>3.0670999999999999</v>
      </c>
      <c r="K46" s="34">
        <f>ROUND(I46/J46,0)</f>
        <v>16150</v>
      </c>
      <c r="L46" s="26">
        <f>VLOOKUP($B46,'Table A'!C7:$H19,6,0)</f>
        <v>3.2473000000000001</v>
      </c>
      <c r="M46" s="12">
        <f t="shared" si="4"/>
        <v>52443.895000000004</v>
      </c>
      <c r="N46" s="31">
        <f t="shared" si="6"/>
        <v>5.8742201087532593E-2</v>
      </c>
      <c r="O46" s="12">
        <f t="shared" si="7"/>
        <v>2909.7450000000026</v>
      </c>
    </row>
    <row r="47" spans="1:15" s="32" customFormat="1" x14ac:dyDescent="0.2">
      <c r="A47" s="16">
        <v>41</v>
      </c>
      <c r="B47" s="25" t="s">
        <v>76</v>
      </c>
      <c r="C47" s="13" t="s">
        <v>45</v>
      </c>
      <c r="D47" s="11" t="s">
        <v>77</v>
      </c>
      <c r="E47" s="15">
        <v>44117</v>
      </c>
      <c r="F47" s="24" t="s">
        <v>80</v>
      </c>
      <c r="G47" s="44">
        <v>0</v>
      </c>
      <c r="H47" s="44">
        <v>-467.56</v>
      </c>
      <c r="I47" s="44">
        <f t="shared" si="5"/>
        <v>-467.56</v>
      </c>
      <c r="J47" s="13">
        <v>1.2916000000000001</v>
      </c>
      <c r="K47" s="34">
        <f t="shared" ref="K47:K110" si="8">ROUND(I47/J47,0)</f>
        <v>-362</v>
      </c>
      <c r="L47" s="26">
        <f>VLOOKUP($B47,'Table A'!C7:$H19,6,0)</f>
        <v>1.2928999999999999</v>
      </c>
      <c r="M47" s="12">
        <f t="shared" si="4"/>
        <v>-468.02979999999997</v>
      </c>
      <c r="N47" s="31">
        <f t="shared" si="6"/>
        <v>1.0047908289844379E-3</v>
      </c>
      <c r="O47" s="12">
        <f t="shared" si="7"/>
        <v>-0.4697999999999638</v>
      </c>
    </row>
    <row r="48" spans="1:15" s="32" customFormat="1" x14ac:dyDescent="0.2">
      <c r="A48" s="16">
        <v>42</v>
      </c>
      <c r="B48" s="25" t="s">
        <v>76</v>
      </c>
      <c r="C48" s="13" t="s">
        <v>45</v>
      </c>
      <c r="D48" s="11" t="s">
        <v>78</v>
      </c>
      <c r="E48" s="15">
        <v>44117</v>
      </c>
      <c r="F48" s="24" t="s">
        <v>80</v>
      </c>
      <c r="G48" s="44">
        <v>0</v>
      </c>
      <c r="H48" s="44">
        <v>-49534.15</v>
      </c>
      <c r="I48" s="44">
        <f t="shared" si="5"/>
        <v>-49534.15</v>
      </c>
      <c r="J48" s="13">
        <v>1.2916000000000001</v>
      </c>
      <c r="K48" s="34">
        <f t="shared" si="8"/>
        <v>-38351</v>
      </c>
      <c r="L48" s="26">
        <f>VLOOKUP($B48,'Table A'!C7:$H19,6,0)</f>
        <v>1.2928999999999999</v>
      </c>
      <c r="M48" s="12">
        <f t="shared" si="4"/>
        <v>-49584.007899999997</v>
      </c>
      <c r="N48" s="31">
        <f t="shared" si="6"/>
        <v>1.0065358949329993E-3</v>
      </c>
      <c r="O48" s="12">
        <f t="shared" si="7"/>
        <v>-49.857899999995425</v>
      </c>
    </row>
    <row r="49" spans="1:15" s="32" customFormat="1" x14ac:dyDescent="0.2">
      <c r="A49" s="16">
        <v>43</v>
      </c>
      <c r="B49" s="25" t="s">
        <v>76</v>
      </c>
      <c r="C49" s="13" t="s">
        <v>17</v>
      </c>
      <c r="D49" s="11" t="s">
        <v>78</v>
      </c>
      <c r="E49" s="15">
        <v>44112</v>
      </c>
      <c r="F49" s="24" t="s">
        <v>80</v>
      </c>
      <c r="G49" s="44">
        <v>0</v>
      </c>
      <c r="H49" s="44">
        <v>50000</v>
      </c>
      <c r="I49" s="44">
        <f t="shared" si="5"/>
        <v>50000</v>
      </c>
      <c r="J49" s="13">
        <v>1.2912999999999999</v>
      </c>
      <c r="K49" s="34">
        <f t="shared" si="8"/>
        <v>38721</v>
      </c>
      <c r="L49" s="26">
        <f>VLOOKUP($B49,'Table A'!C7:$H19,6,0)</f>
        <v>1.2928999999999999</v>
      </c>
      <c r="M49" s="12">
        <f t="shared" si="4"/>
        <v>50062.380899999996</v>
      </c>
      <c r="N49" s="31">
        <f t="shared" si="6"/>
        <v>1.2476179999999293E-3</v>
      </c>
      <c r="O49" s="12">
        <f t="shared" si="7"/>
        <v>62.380899999996473</v>
      </c>
    </row>
    <row r="50" spans="1:15" s="32" customFormat="1" x14ac:dyDescent="0.2">
      <c r="A50" s="16">
        <v>44</v>
      </c>
      <c r="B50" s="25" t="s">
        <v>44</v>
      </c>
      <c r="C50" s="13" t="s">
        <v>17</v>
      </c>
      <c r="D50" s="11" t="s">
        <v>22</v>
      </c>
      <c r="E50" s="15">
        <v>44097</v>
      </c>
      <c r="F50" s="24" t="s">
        <v>34</v>
      </c>
      <c r="G50" s="44">
        <v>0</v>
      </c>
      <c r="H50" s="44">
        <v>1000</v>
      </c>
      <c r="I50" s="44">
        <f t="shared" si="5"/>
        <v>1000</v>
      </c>
      <c r="J50" s="13">
        <v>0.7601</v>
      </c>
      <c r="K50" s="34">
        <f t="shared" si="8"/>
        <v>1316</v>
      </c>
      <c r="L50" s="26">
        <f>VLOOKUP($B50,'Table A'!C7:$H19,6,0)</f>
        <v>0.81589999999999996</v>
      </c>
      <c r="M50" s="12">
        <f t="shared" si="4"/>
        <v>1073.7243999999998</v>
      </c>
      <c r="N50" s="31">
        <f t="shared" si="6"/>
        <v>7.3724399999999829E-2</v>
      </c>
      <c r="O50" s="12">
        <f t="shared" si="7"/>
        <v>73.724399999999832</v>
      </c>
    </row>
    <row r="51" spans="1:15" s="32" customFormat="1" x14ac:dyDescent="0.2">
      <c r="A51" s="16">
        <v>45</v>
      </c>
      <c r="B51" s="25" t="s">
        <v>43</v>
      </c>
      <c r="C51" s="13" t="s">
        <v>17</v>
      </c>
      <c r="D51" s="11" t="s">
        <v>79</v>
      </c>
      <c r="E51" s="15">
        <v>44097</v>
      </c>
      <c r="F51" s="24" t="s">
        <v>34</v>
      </c>
      <c r="G51" s="44">
        <v>0</v>
      </c>
      <c r="H51" s="44">
        <v>50000</v>
      </c>
      <c r="I51" s="44">
        <f t="shared" si="5"/>
        <v>50000</v>
      </c>
      <c r="J51" s="13">
        <v>0.99250000000000005</v>
      </c>
      <c r="K51" s="34">
        <f t="shared" si="8"/>
        <v>50378</v>
      </c>
      <c r="L51" s="26">
        <f>VLOOKUP($B51,'Table A'!C7:$H19,6,0)</f>
        <v>0.99360000000000004</v>
      </c>
      <c r="M51" s="12">
        <f t="shared" si="4"/>
        <v>50055.580800000003</v>
      </c>
      <c r="N51" s="31">
        <f t="shared" si="6"/>
        <v>1.1116160000000674E-3</v>
      </c>
      <c r="O51" s="12">
        <f t="shared" si="7"/>
        <v>55.580800000003364</v>
      </c>
    </row>
    <row r="52" spans="1:15" s="32" customFormat="1" x14ac:dyDescent="0.2">
      <c r="A52" s="16">
        <v>46</v>
      </c>
      <c r="B52" s="25" t="s">
        <v>43</v>
      </c>
      <c r="C52" s="13" t="s">
        <v>17</v>
      </c>
      <c r="D52" s="11" t="s">
        <v>81</v>
      </c>
      <c r="E52" s="15">
        <v>44082</v>
      </c>
      <c r="F52" s="24" t="s">
        <v>34</v>
      </c>
      <c r="G52" s="44">
        <v>0</v>
      </c>
      <c r="H52" s="44">
        <v>20000</v>
      </c>
      <c r="I52" s="44">
        <f t="shared" si="5"/>
        <v>20000</v>
      </c>
      <c r="J52" s="13">
        <v>1.0273000000000001</v>
      </c>
      <c r="K52" s="34">
        <f t="shared" si="8"/>
        <v>19469</v>
      </c>
      <c r="L52" s="26">
        <f>VLOOKUP($B52,'Table A'!C7:$H19,6,0)</f>
        <v>0.99360000000000004</v>
      </c>
      <c r="M52" s="12">
        <f t="shared" si="4"/>
        <v>19344.398400000002</v>
      </c>
      <c r="N52" s="31">
        <f t="shared" si="6"/>
        <v>-3.2780079999999906E-2</v>
      </c>
      <c r="O52" s="12">
        <f t="shared" si="7"/>
        <v>-655.60159999999814</v>
      </c>
    </row>
    <row r="53" spans="1:15" s="32" customFormat="1" x14ac:dyDescent="0.2">
      <c r="A53" s="16">
        <v>47</v>
      </c>
      <c r="B53" s="25" t="s">
        <v>44</v>
      </c>
      <c r="C53" s="13" t="s">
        <v>17</v>
      </c>
      <c r="D53" s="11" t="s">
        <v>23</v>
      </c>
      <c r="E53" s="15">
        <v>44063</v>
      </c>
      <c r="F53" s="24" t="s">
        <v>34</v>
      </c>
      <c r="G53" s="44">
        <v>0</v>
      </c>
      <c r="H53" s="44">
        <v>1000</v>
      </c>
      <c r="I53" s="44">
        <f t="shared" si="5"/>
        <v>1000</v>
      </c>
      <c r="J53" s="13">
        <v>0.77510000000000001</v>
      </c>
      <c r="K53" s="34">
        <f t="shared" si="8"/>
        <v>1290</v>
      </c>
      <c r="L53" s="26">
        <f>VLOOKUP($B53,'Table A'!C7:$H19,6,0)</f>
        <v>0.81589999999999996</v>
      </c>
      <c r="M53" s="12">
        <f t="shared" si="4"/>
        <v>1052.511</v>
      </c>
      <c r="N53" s="31">
        <f t="shared" si="6"/>
        <v>5.2510999999999967E-2</v>
      </c>
      <c r="O53" s="12">
        <f t="shared" si="7"/>
        <v>52.510999999999967</v>
      </c>
    </row>
    <row r="54" spans="1:15" s="32" customFormat="1" x14ac:dyDescent="0.2">
      <c r="A54" s="16">
        <v>48</v>
      </c>
      <c r="B54" s="25" t="s">
        <v>43</v>
      </c>
      <c r="C54" s="13" t="s">
        <v>17</v>
      </c>
      <c r="D54" s="11" t="s">
        <v>82</v>
      </c>
      <c r="E54" s="15">
        <v>44053</v>
      </c>
      <c r="F54" s="24" t="s">
        <v>34</v>
      </c>
      <c r="G54" s="44">
        <v>0</v>
      </c>
      <c r="H54" s="44">
        <v>50000</v>
      </c>
      <c r="I54" s="44">
        <f t="shared" si="5"/>
        <v>50000</v>
      </c>
      <c r="J54" s="13">
        <v>1.0225</v>
      </c>
      <c r="K54" s="34">
        <f t="shared" si="8"/>
        <v>48900</v>
      </c>
      <c r="L54" s="26">
        <f>VLOOKUP($B54,'Table A'!C7:$H19,6,0)</f>
        <v>0.99360000000000004</v>
      </c>
      <c r="M54" s="12">
        <f t="shared" si="4"/>
        <v>48587.040000000001</v>
      </c>
      <c r="N54" s="31">
        <f t="shared" si="6"/>
        <v>-2.8259199999999981E-2</v>
      </c>
      <c r="O54" s="12">
        <f t="shared" si="7"/>
        <v>-1412.9599999999991</v>
      </c>
    </row>
    <row r="55" spans="1:15" s="32" customFormat="1" x14ac:dyDescent="0.2">
      <c r="A55" s="16">
        <v>49</v>
      </c>
      <c r="B55" s="25" t="s">
        <v>46</v>
      </c>
      <c r="C55" s="13" t="s">
        <v>29</v>
      </c>
      <c r="D55" s="11" t="s">
        <v>73</v>
      </c>
      <c r="E55" s="15">
        <v>44046</v>
      </c>
      <c r="F55" s="24" t="s">
        <v>34</v>
      </c>
      <c r="G55" s="44">
        <v>0</v>
      </c>
      <c r="H55" s="44">
        <v>8001.49</v>
      </c>
      <c r="I55" s="44">
        <f t="shared" si="5"/>
        <v>8001.49</v>
      </c>
      <c r="J55" s="13">
        <v>2.9824999999999999</v>
      </c>
      <c r="K55" s="34">
        <f t="shared" si="8"/>
        <v>2683</v>
      </c>
      <c r="L55" s="26">
        <f>VLOOKUP($B55,'Table A'!C7:$H19,6,0)</f>
        <v>3.2473000000000001</v>
      </c>
      <c r="M55" s="12">
        <f t="shared" si="4"/>
        <v>8712.5059000000001</v>
      </c>
      <c r="N55" s="31">
        <f t="shared" si="6"/>
        <v>8.8860437243563434E-2</v>
      </c>
      <c r="O55" s="12">
        <f t="shared" si="7"/>
        <v>711.01590000000033</v>
      </c>
    </row>
    <row r="56" spans="1:15" s="32" customFormat="1" x14ac:dyDescent="0.2">
      <c r="A56" s="16">
        <v>50</v>
      </c>
      <c r="B56" s="25" t="s">
        <v>76</v>
      </c>
      <c r="C56" s="13" t="s">
        <v>45</v>
      </c>
      <c r="D56" s="11" t="s">
        <v>83</v>
      </c>
      <c r="E56" s="15">
        <v>44046</v>
      </c>
      <c r="F56" s="24" t="s">
        <v>34</v>
      </c>
      <c r="G56" s="44">
        <v>0</v>
      </c>
      <c r="H56" s="44">
        <v>-8001.49</v>
      </c>
      <c r="I56" s="44">
        <f t="shared" si="5"/>
        <v>-8001.49</v>
      </c>
      <c r="J56" s="13">
        <v>1.286</v>
      </c>
      <c r="K56" s="34">
        <f t="shared" si="8"/>
        <v>-6222</v>
      </c>
      <c r="L56" s="26">
        <f>VLOOKUP($B56,'Table A'!C7:$H19,6,0)</f>
        <v>1.2928999999999999</v>
      </c>
      <c r="M56" s="12">
        <f t="shared" si="4"/>
        <v>-8044.4237999999996</v>
      </c>
      <c r="N56" s="31">
        <f t="shared" si="6"/>
        <v>5.3657256336007162E-3</v>
      </c>
      <c r="O56" s="12">
        <f t="shared" si="7"/>
        <v>-42.933799999999792</v>
      </c>
    </row>
    <row r="57" spans="1:15" s="32" customFormat="1" x14ac:dyDescent="0.2">
      <c r="A57" s="16">
        <v>51</v>
      </c>
      <c r="B57" s="25" t="s">
        <v>46</v>
      </c>
      <c r="C57" s="13" t="s">
        <v>29</v>
      </c>
      <c r="D57" s="11" t="s">
        <v>61</v>
      </c>
      <c r="E57" s="15">
        <v>44040</v>
      </c>
      <c r="F57" s="24" t="s">
        <v>34</v>
      </c>
      <c r="G57" s="44">
        <v>0</v>
      </c>
      <c r="H57" s="44">
        <v>430.68</v>
      </c>
      <c r="I57" s="44">
        <f t="shared" si="5"/>
        <v>430.68</v>
      </c>
      <c r="J57" s="13">
        <v>3.0842999999999998</v>
      </c>
      <c r="K57" s="34">
        <f t="shared" si="8"/>
        <v>140</v>
      </c>
      <c r="L57" s="26">
        <f>VLOOKUP($B57,'Table A'!C7:$H19,6,0)</f>
        <v>3.2473000000000001</v>
      </c>
      <c r="M57" s="12">
        <f t="shared" si="4"/>
        <v>454.62200000000001</v>
      </c>
      <c r="N57" s="31">
        <f t="shared" si="6"/>
        <v>5.5591158168477775E-2</v>
      </c>
      <c r="O57" s="12">
        <f t="shared" si="7"/>
        <v>23.942000000000007</v>
      </c>
    </row>
    <row r="58" spans="1:15" s="32" customFormat="1" x14ac:dyDescent="0.2">
      <c r="A58" s="16">
        <v>52</v>
      </c>
      <c r="B58" s="25" t="s">
        <v>46</v>
      </c>
      <c r="C58" s="13" t="s">
        <v>29</v>
      </c>
      <c r="D58" s="11" t="s">
        <v>62</v>
      </c>
      <c r="E58" s="15">
        <v>44040</v>
      </c>
      <c r="F58" s="24" t="s">
        <v>34</v>
      </c>
      <c r="G58" s="44">
        <v>0</v>
      </c>
      <c r="H58" s="44">
        <v>95.13</v>
      </c>
      <c r="I58" s="44">
        <f t="shared" si="5"/>
        <v>95.13</v>
      </c>
      <c r="J58" s="13">
        <v>3.0842999999999998</v>
      </c>
      <c r="K58" s="34">
        <f t="shared" si="8"/>
        <v>31</v>
      </c>
      <c r="L58" s="26">
        <f>VLOOKUP($B58,'Table A'!C7:$H19,6,0)</f>
        <v>3.2473000000000001</v>
      </c>
      <c r="M58" s="12">
        <f t="shared" si="4"/>
        <v>100.66630000000001</v>
      </c>
      <c r="N58" s="31">
        <f t="shared" si="6"/>
        <v>5.8197203826343018E-2</v>
      </c>
      <c r="O58" s="12">
        <f t="shared" si="7"/>
        <v>5.5363000000000113</v>
      </c>
    </row>
    <row r="59" spans="1:15" s="32" customFormat="1" x14ac:dyDescent="0.2">
      <c r="A59" s="16">
        <v>53</v>
      </c>
      <c r="B59" s="25" t="s">
        <v>46</v>
      </c>
      <c r="C59" s="13" t="s">
        <v>29</v>
      </c>
      <c r="D59" s="11" t="s">
        <v>63</v>
      </c>
      <c r="E59" s="15">
        <v>44040</v>
      </c>
      <c r="F59" s="24" t="s">
        <v>34</v>
      </c>
      <c r="G59" s="44">
        <v>0</v>
      </c>
      <c r="H59" s="44">
        <v>167.13</v>
      </c>
      <c r="I59" s="44">
        <f t="shared" si="5"/>
        <v>167.13</v>
      </c>
      <c r="J59" s="13">
        <v>3.0842999999999998</v>
      </c>
      <c r="K59" s="34">
        <f t="shared" si="8"/>
        <v>54</v>
      </c>
      <c r="L59" s="26">
        <f>VLOOKUP($B59,'Table A'!C7:$H19,6,0)</f>
        <v>3.2473000000000001</v>
      </c>
      <c r="M59" s="12">
        <f t="shared" si="4"/>
        <v>175.35419999999999</v>
      </c>
      <c r="N59" s="31">
        <f t="shared" si="6"/>
        <v>4.9208400646203534E-2</v>
      </c>
      <c r="O59" s="12">
        <f t="shared" si="7"/>
        <v>8.2241999999999962</v>
      </c>
    </row>
    <row r="60" spans="1:15" s="32" customFormat="1" x14ac:dyDescent="0.2">
      <c r="A60" s="16">
        <v>54</v>
      </c>
      <c r="B60" s="25" t="s">
        <v>46</v>
      </c>
      <c r="C60" s="13" t="s">
        <v>29</v>
      </c>
      <c r="D60" s="11" t="s">
        <v>64</v>
      </c>
      <c r="E60" s="15">
        <v>44040</v>
      </c>
      <c r="F60" s="24" t="s">
        <v>34</v>
      </c>
      <c r="G60" s="44">
        <v>0</v>
      </c>
      <c r="H60" s="44">
        <v>506.53</v>
      </c>
      <c r="I60" s="44">
        <f t="shared" si="5"/>
        <v>506.53</v>
      </c>
      <c r="J60" s="13">
        <v>3.0842999999999998</v>
      </c>
      <c r="K60" s="34">
        <f t="shared" si="8"/>
        <v>164</v>
      </c>
      <c r="L60" s="26">
        <f>VLOOKUP($B60,'Table A'!C7:$H19,6,0)</f>
        <v>3.2473000000000001</v>
      </c>
      <c r="M60" s="12">
        <f t="shared" si="4"/>
        <v>532.55719999999997</v>
      </c>
      <c r="N60" s="31">
        <f t="shared" si="6"/>
        <v>5.1383333662369447E-2</v>
      </c>
      <c r="O60" s="12">
        <f t="shared" si="7"/>
        <v>26.027199999999993</v>
      </c>
    </row>
    <row r="61" spans="1:15" s="32" customFormat="1" x14ac:dyDescent="0.2">
      <c r="A61" s="16">
        <v>55</v>
      </c>
      <c r="B61" s="25" t="s">
        <v>46</v>
      </c>
      <c r="C61" s="13" t="s">
        <v>29</v>
      </c>
      <c r="D61" s="11" t="s">
        <v>65</v>
      </c>
      <c r="E61" s="15">
        <v>44040</v>
      </c>
      <c r="F61" s="24" t="s">
        <v>34</v>
      </c>
      <c r="G61" s="44">
        <v>0</v>
      </c>
      <c r="H61" s="44">
        <v>236.55</v>
      </c>
      <c r="I61" s="44">
        <f t="shared" si="5"/>
        <v>236.55</v>
      </c>
      <c r="J61" s="13">
        <v>3.0842999999999998</v>
      </c>
      <c r="K61" s="34">
        <f t="shared" si="8"/>
        <v>77</v>
      </c>
      <c r="L61" s="26">
        <f>VLOOKUP($B61,'Table A'!C7:$H19,6,0)</f>
        <v>3.2473000000000001</v>
      </c>
      <c r="M61" s="12">
        <f t="shared" si="4"/>
        <v>250.0421</v>
      </c>
      <c r="N61" s="31">
        <f t="shared" si="6"/>
        <v>5.7036990065525227E-2</v>
      </c>
      <c r="O61" s="12">
        <f t="shared" si="7"/>
        <v>13.492099999999994</v>
      </c>
    </row>
    <row r="62" spans="1:15" s="32" customFormat="1" x14ac:dyDescent="0.2">
      <c r="A62" s="16">
        <v>56</v>
      </c>
      <c r="B62" s="25" t="s">
        <v>46</v>
      </c>
      <c r="C62" s="13" t="s">
        <v>29</v>
      </c>
      <c r="D62" s="11" t="s">
        <v>66</v>
      </c>
      <c r="E62" s="15">
        <v>44040</v>
      </c>
      <c r="F62" s="24" t="s">
        <v>34</v>
      </c>
      <c r="G62" s="44">
        <v>0</v>
      </c>
      <c r="H62" s="44">
        <v>1364.02</v>
      </c>
      <c r="I62" s="44">
        <f t="shared" si="5"/>
        <v>1364.02</v>
      </c>
      <c r="J62" s="13">
        <v>3.0842999999999998</v>
      </c>
      <c r="K62" s="34">
        <f t="shared" si="8"/>
        <v>442</v>
      </c>
      <c r="L62" s="26">
        <f>VLOOKUP($B62,'Table A'!C7:$H19,6,0)</f>
        <v>3.2473000000000001</v>
      </c>
      <c r="M62" s="12">
        <f t="shared" si="4"/>
        <v>1435.3066000000001</v>
      </c>
      <c r="N62" s="31">
        <f t="shared" si="6"/>
        <v>5.2262136918813609E-2</v>
      </c>
      <c r="O62" s="12">
        <f t="shared" si="7"/>
        <v>71.286600000000135</v>
      </c>
    </row>
    <row r="63" spans="1:15" s="32" customFormat="1" x14ac:dyDescent="0.2">
      <c r="A63" s="16">
        <v>57</v>
      </c>
      <c r="B63" s="25" t="s">
        <v>46</v>
      </c>
      <c r="C63" s="13" t="s">
        <v>29</v>
      </c>
      <c r="D63" s="11" t="s">
        <v>67</v>
      </c>
      <c r="E63" s="15">
        <v>44040</v>
      </c>
      <c r="F63" s="24" t="s">
        <v>34</v>
      </c>
      <c r="G63" s="44">
        <v>0</v>
      </c>
      <c r="H63" s="44">
        <v>710.94</v>
      </c>
      <c r="I63" s="44">
        <f t="shared" si="5"/>
        <v>710.94</v>
      </c>
      <c r="J63" s="13">
        <v>3.0842999999999998</v>
      </c>
      <c r="K63" s="34">
        <f t="shared" si="8"/>
        <v>231</v>
      </c>
      <c r="L63" s="26">
        <f>VLOOKUP($B63,'Table A'!C7:$H19,6,0)</f>
        <v>3.2473000000000001</v>
      </c>
      <c r="M63" s="12">
        <f t="shared" si="4"/>
        <v>750.12630000000001</v>
      </c>
      <c r="N63" s="31">
        <f t="shared" si="6"/>
        <v>5.5118997383745406E-2</v>
      </c>
      <c r="O63" s="12">
        <f t="shared" si="7"/>
        <v>39.18629999999996</v>
      </c>
    </row>
    <row r="64" spans="1:15" s="32" customFormat="1" x14ac:dyDescent="0.2">
      <c r="A64" s="16">
        <v>58</v>
      </c>
      <c r="B64" s="25" t="s">
        <v>46</v>
      </c>
      <c r="C64" s="13" t="s">
        <v>29</v>
      </c>
      <c r="D64" s="11" t="s">
        <v>68</v>
      </c>
      <c r="E64" s="15">
        <v>44040</v>
      </c>
      <c r="F64" s="24" t="s">
        <v>34</v>
      </c>
      <c r="G64" s="44">
        <v>0</v>
      </c>
      <c r="H64" s="44">
        <v>1549.15</v>
      </c>
      <c r="I64" s="44">
        <f t="shared" si="5"/>
        <v>1549.15</v>
      </c>
      <c r="J64" s="13">
        <v>3.0842999999999998</v>
      </c>
      <c r="K64" s="34">
        <f t="shared" si="8"/>
        <v>502</v>
      </c>
      <c r="L64" s="26">
        <f>VLOOKUP($B64,'Table A'!C7:$H19,6,0)</f>
        <v>3.2473000000000001</v>
      </c>
      <c r="M64" s="12">
        <f t="shared" si="4"/>
        <v>1630.1446000000001</v>
      </c>
      <c r="N64" s="31">
        <f t="shared" si="6"/>
        <v>5.2283252105993598E-2</v>
      </c>
      <c r="O64" s="12">
        <f t="shared" si="7"/>
        <v>80.994599999999991</v>
      </c>
    </row>
    <row r="65" spans="1:15" s="32" customFormat="1" x14ac:dyDescent="0.2">
      <c r="A65" s="16">
        <v>59</v>
      </c>
      <c r="B65" s="25" t="s">
        <v>46</v>
      </c>
      <c r="C65" s="13" t="s">
        <v>29</v>
      </c>
      <c r="D65" s="11" t="s">
        <v>69</v>
      </c>
      <c r="E65" s="15">
        <v>44040</v>
      </c>
      <c r="F65" s="24" t="s">
        <v>34</v>
      </c>
      <c r="G65" s="44">
        <v>0</v>
      </c>
      <c r="H65" s="44">
        <v>1083.76</v>
      </c>
      <c r="I65" s="44">
        <f t="shared" si="5"/>
        <v>1083.76</v>
      </c>
      <c r="J65" s="13">
        <v>3.0842999999999998</v>
      </c>
      <c r="K65" s="34">
        <f t="shared" si="8"/>
        <v>351</v>
      </c>
      <c r="L65" s="26">
        <f>VLOOKUP($B65,'Table A'!C7:$H19,6,0)</f>
        <v>3.2473000000000001</v>
      </c>
      <c r="M65" s="12">
        <f t="shared" si="4"/>
        <v>1139.8023000000001</v>
      </c>
      <c r="N65" s="31">
        <f t="shared" si="6"/>
        <v>5.171098767254749E-2</v>
      </c>
      <c r="O65" s="12">
        <f t="shared" si="7"/>
        <v>56.042300000000068</v>
      </c>
    </row>
    <row r="66" spans="1:15" s="32" customFormat="1" x14ac:dyDescent="0.2">
      <c r="A66" s="16">
        <v>60</v>
      </c>
      <c r="B66" s="25" t="s">
        <v>46</v>
      </c>
      <c r="C66" s="13" t="s">
        <v>29</v>
      </c>
      <c r="D66" s="11" t="s">
        <v>70</v>
      </c>
      <c r="E66" s="15">
        <v>44040</v>
      </c>
      <c r="F66" s="24" t="s">
        <v>87</v>
      </c>
      <c r="G66" s="44">
        <v>0</v>
      </c>
      <c r="H66" s="44">
        <v>498.81</v>
      </c>
      <c r="I66" s="44">
        <f t="shared" si="5"/>
        <v>498.81</v>
      </c>
      <c r="J66" s="13">
        <v>3.0842999999999998</v>
      </c>
      <c r="K66" s="34">
        <f t="shared" si="8"/>
        <v>162</v>
      </c>
      <c r="L66" s="26">
        <f>VLOOKUP($B66,'Table A'!C7:$H19,6,0)</f>
        <v>3.2473000000000001</v>
      </c>
      <c r="M66" s="12">
        <f t="shared" si="4"/>
        <v>526.06259999999997</v>
      </c>
      <c r="N66" s="31">
        <f t="shared" si="6"/>
        <v>5.4635231851807249E-2</v>
      </c>
      <c r="O66" s="12">
        <f t="shared" si="7"/>
        <v>27.252599999999973</v>
      </c>
    </row>
    <row r="67" spans="1:15" s="32" customFormat="1" x14ac:dyDescent="0.2">
      <c r="A67" s="16">
        <v>61</v>
      </c>
      <c r="B67" s="25" t="s">
        <v>46</v>
      </c>
      <c r="C67" s="13" t="s">
        <v>29</v>
      </c>
      <c r="D67" s="11" t="s">
        <v>71</v>
      </c>
      <c r="E67" s="15">
        <v>44040</v>
      </c>
      <c r="F67" s="24" t="s">
        <v>34</v>
      </c>
      <c r="G67" s="44">
        <v>0</v>
      </c>
      <c r="H67" s="44">
        <v>1812.7</v>
      </c>
      <c r="I67" s="44">
        <f t="shared" si="5"/>
        <v>1812.7</v>
      </c>
      <c r="J67" s="13">
        <v>3.0842999999999998</v>
      </c>
      <c r="K67" s="34">
        <f t="shared" si="8"/>
        <v>588</v>
      </c>
      <c r="L67" s="26">
        <f>VLOOKUP($B67,'Table A'!C7:$H19,6,0)</f>
        <v>3.2473000000000001</v>
      </c>
      <c r="M67" s="12">
        <f t="shared" si="4"/>
        <v>1909.4123999999999</v>
      </c>
      <c r="N67" s="31">
        <f t="shared" si="6"/>
        <v>5.3352678325150268E-2</v>
      </c>
      <c r="O67" s="12">
        <f t="shared" si="7"/>
        <v>96.712399999999889</v>
      </c>
    </row>
    <row r="68" spans="1:15" s="32" customFormat="1" x14ac:dyDescent="0.2">
      <c r="A68" s="16">
        <v>62</v>
      </c>
      <c r="B68" s="25" t="s">
        <v>46</v>
      </c>
      <c r="C68" s="13" t="s">
        <v>29</v>
      </c>
      <c r="D68" s="11" t="s">
        <v>72</v>
      </c>
      <c r="E68" s="15">
        <v>44040</v>
      </c>
      <c r="F68" s="24" t="s">
        <v>34</v>
      </c>
      <c r="G68" s="44">
        <v>0</v>
      </c>
      <c r="H68" s="44">
        <v>1547.86</v>
      </c>
      <c r="I68" s="44">
        <f t="shared" si="5"/>
        <v>1547.86</v>
      </c>
      <c r="J68" s="13">
        <v>3.0842999999999998</v>
      </c>
      <c r="K68" s="34">
        <f t="shared" si="8"/>
        <v>502</v>
      </c>
      <c r="L68" s="26">
        <f>VLOOKUP($B68,'Table A'!C7:$H19,6,0)</f>
        <v>3.2473000000000001</v>
      </c>
      <c r="M68" s="12">
        <f t="shared" si="4"/>
        <v>1630.1446000000001</v>
      </c>
      <c r="N68" s="31">
        <f t="shared" si="6"/>
        <v>5.3160234129701771E-2</v>
      </c>
      <c r="O68" s="12">
        <f t="shared" si="7"/>
        <v>82.284600000000182</v>
      </c>
    </row>
    <row r="69" spans="1:15" s="32" customFormat="1" x14ac:dyDescent="0.2">
      <c r="A69" s="16">
        <v>63</v>
      </c>
      <c r="B69" s="25" t="s">
        <v>76</v>
      </c>
      <c r="C69" s="13" t="s">
        <v>45</v>
      </c>
      <c r="D69" s="11" t="s">
        <v>84</v>
      </c>
      <c r="E69" s="15">
        <v>44040</v>
      </c>
      <c r="F69" s="24" t="s">
        <v>34</v>
      </c>
      <c r="G69" s="44">
        <v>0</v>
      </c>
      <c r="H69" s="44">
        <v>-430.68</v>
      </c>
      <c r="I69" s="44">
        <f t="shared" si="5"/>
        <v>-430.68</v>
      </c>
      <c r="J69" s="13">
        <v>1.2856000000000001</v>
      </c>
      <c r="K69" s="34">
        <f t="shared" si="8"/>
        <v>-335</v>
      </c>
      <c r="L69" s="26">
        <f>VLOOKUP($B69,'Table A'!C7:$H19,6,0)</f>
        <v>1.2928999999999999</v>
      </c>
      <c r="M69" s="12">
        <f t="shared" si="4"/>
        <v>-433.12149999999997</v>
      </c>
      <c r="N69" s="31">
        <f t="shared" si="6"/>
        <v>5.6689421380142152E-3</v>
      </c>
      <c r="O69" s="12">
        <f t="shared" si="7"/>
        <v>-2.4414999999999623</v>
      </c>
    </row>
    <row r="70" spans="1:15" s="32" customFormat="1" x14ac:dyDescent="0.2">
      <c r="A70" s="16">
        <v>64</v>
      </c>
      <c r="B70" s="25" t="s">
        <v>76</v>
      </c>
      <c r="C70" s="13" t="s">
        <v>45</v>
      </c>
      <c r="D70" s="11" t="s">
        <v>85</v>
      </c>
      <c r="E70" s="15">
        <v>44040</v>
      </c>
      <c r="F70" s="24" t="s">
        <v>34</v>
      </c>
      <c r="G70" s="44">
        <v>0</v>
      </c>
      <c r="H70" s="44">
        <v>-95.13</v>
      </c>
      <c r="I70" s="44">
        <f t="shared" si="5"/>
        <v>-95.13</v>
      </c>
      <c r="J70" s="13">
        <v>1.2856000000000001</v>
      </c>
      <c r="K70" s="34">
        <f t="shared" si="8"/>
        <v>-74</v>
      </c>
      <c r="L70" s="26">
        <f>VLOOKUP($B70,'Table A'!C7:$H19,6,0)</f>
        <v>1.2928999999999999</v>
      </c>
      <c r="M70" s="12">
        <f t="shared" si="4"/>
        <v>-95.674599999999998</v>
      </c>
      <c r="N70" s="31">
        <f t="shared" si="6"/>
        <v>5.7247976453274748E-3</v>
      </c>
      <c r="O70" s="12">
        <f t="shared" si="7"/>
        <v>-0.54460000000000264</v>
      </c>
    </row>
    <row r="71" spans="1:15" s="32" customFormat="1" x14ac:dyDescent="0.2">
      <c r="A71" s="16">
        <v>65</v>
      </c>
      <c r="B71" s="25" t="s">
        <v>76</v>
      </c>
      <c r="C71" s="13" t="s">
        <v>45</v>
      </c>
      <c r="D71" s="11" t="s">
        <v>86</v>
      </c>
      <c r="E71" s="15">
        <v>44040</v>
      </c>
      <c r="F71" s="24" t="s">
        <v>34</v>
      </c>
      <c r="G71" s="44">
        <v>0</v>
      </c>
      <c r="H71" s="44">
        <v>-167.13</v>
      </c>
      <c r="I71" s="44">
        <f t="shared" ref="I71:I102" si="9">H71-G71</f>
        <v>-167.13</v>
      </c>
      <c r="J71" s="13">
        <v>1.2856000000000001</v>
      </c>
      <c r="K71" s="34">
        <f t="shared" si="8"/>
        <v>-130</v>
      </c>
      <c r="L71" s="26">
        <f>VLOOKUP($B71,'Table A'!C7:$H19,6,0)</f>
        <v>1.2928999999999999</v>
      </c>
      <c r="M71" s="12">
        <f t="shared" si="4"/>
        <v>-168.077</v>
      </c>
      <c r="N71" s="31">
        <f t="shared" ref="N71:N102" si="10">O71/H71</f>
        <v>5.6662478310297538E-3</v>
      </c>
      <c r="O71" s="12">
        <f t="shared" ref="O71:O102" si="11">M71-H71</f>
        <v>-0.94700000000000273</v>
      </c>
    </row>
    <row r="72" spans="1:15" s="32" customFormat="1" x14ac:dyDescent="0.2">
      <c r="A72" s="16">
        <v>66</v>
      </c>
      <c r="B72" s="25" t="s">
        <v>76</v>
      </c>
      <c r="C72" s="13" t="s">
        <v>45</v>
      </c>
      <c r="D72" s="11" t="s">
        <v>88</v>
      </c>
      <c r="E72" s="15">
        <v>44040</v>
      </c>
      <c r="F72" s="24" t="s">
        <v>34</v>
      </c>
      <c r="G72" s="44">
        <v>0</v>
      </c>
      <c r="H72" s="44">
        <v>-506.53</v>
      </c>
      <c r="I72" s="44">
        <f t="shared" si="9"/>
        <v>-506.53</v>
      </c>
      <c r="J72" s="13">
        <v>1.2856000000000001</v>
      </c>
      <c r="K72" s="34">
        <f t="shared" si="8"/>
        <v>-394</v>
      </c>
      <c r="L72" s="26">
        <f>VLOOKUP($B72,'Table A'!C7:$H19,6,0)</f>
        <v>1.2928999999999999</v>
      </c>
      <c r="M72" s="12">
        <f t="shared" ref="M72:M135" si="12">K72*L72</f>
        <v>-509.40259999999995</v>
      </c>
      <c r="N72" s="31">
        <f t="shared" si="10"/>
        <v>5.671134977197752E-3</v>
      </c>
      <c r="O72" s="12">
        <f t="shared" si="11"/>
        <v>-2.8725999999999772</v>
      </c>
    </row>
    <row r="73" spans="1:15" s="32" customFormat="1" x14ac:dyDescent="0.2">
      <c r="A73" s="16">
        <v>67</v>
      </c>
      <c r="B73" s="25" t="s">
        <v>76</v>
      </c>
      <c r="C73" s="13" t="s">
        <v>45</v>
      </c>
      <c r="D73" s="11" t="s">
        <v>89</v>
      </c>
      <c r="E73" s="15">
        <v>44040</v>
      </c>
      <c r="F73" s="24" t="s">
        <v>34</v>
      </c>
      <c r="G73" s="44">
        <v>0</v>
      </c>
      <c r="H73" s="44">
        <v>-236.55</v>
      </c>
      <c r="I73" s="44">
        <f t="shared" si="9"/>
        <v>-236.55</v>
      </c>
      <c r="J73" s="13">
        <v>1.2856000000000001</v>
      </c>
      <c r="K73" s="34">
        <f t="shared" si="8"/>
        <v>-184</v>
      </c>
      <c r="L73" s="26">
        <f>VLOOKUP($B73,'Table A'!C7:$H19,6,0)</f>
        <v>1.2928999999999999</v>
      </c>
      <c r="M73" s="12">
        <f t="shared" si="12"/>
        <v>-237.89359999999999</v>
      </c>
      <c r="N73" s="31">
        <f t="shared" si="10"/>
        <v>5.6799830902556784E-3</v>
      </c>
      <c r="O73" s="12">
        <f t="shared" si="11"/>
        <v>-1.3435999999999808</v>
      </c>
    </row>
    <row r="74" spans="1:15" s="32" customFormat="1" x14ac:dyDescent="0.2">
      <c r="A74" s="16">
        <v>68</v>
      </c>
      <c r="B74" s="25" t="s">
        <v>76</v>
      </c>
      <c r="C74" s="13" t="s">
        <v>45</v>
      </c>
      <c r="D74" s="11" t="s">
        <v>90</v>
      </c>
      <c r="E74" s="15">
        <v>44040</v>
      </c>
      <c r="F74" s="24" t="s">
        <v>34</v>
      </c>
      <c r="G74" s="44">
        <v>0</v>
      </c>
      <c r="H74" s="44">
        <v>-1364.02</v>
      </c>
      <c r="I74" s="44">
        <f t="shared" si="9"/>
        <v>-1364.02</v>
      </c>
      <c r="J74" s="13">
        <v>1.2856000000000001</v>
      </c>
      <c r="K74" s="34">
        <f t="shared" si="8"/>
        <v>-1061</v>
      </c>
      <c r="L74" s="26">
        <f>VLOOKUP($B74,'Table A'!C7:$H19,6,0)</f>
        <v>1.2928999999999999</v>
      </c>
      <c r="M74" s="12">
        <f t="shared" si="12"/>
        <v>-1371.7668999999999</v>
      </c>
      <c r="N74" s="31">
        <f t="shared" si="10"/>
        <v>5.6794621779738342E-3</v>
      </c>
      <c r="O74" s="12">
        <f t="shared" si="11"/>
        <v>-7.7468999999998687</v>
      </c>
    </row>
    <row r="75" spans="1:15" s="32" customFormat="1" x14ac:dyDescent="0.2">
      <c r="A75" s="16">
        <v>69</v>
      </c>
      <c r="B75" s="25" t="s">
        <v>76</v>
      </c>
      <c r="C75" s="13" t="s">
        <v>45</v>
      </c>
      <c r="D75" s="11" t="s">
        <v>91</v>
      </c>
      <c r="E75" s="15">
        <v>44040</v>
      </c>
      <c r="F75" s="24" t="s">
        <v>34</v>
      </c>
      <c r="G75" s="44">
        <v>0</v>
      </c>
      <c r="H75" s="44">
        <v>-710.94</v>
      </c>
      <c r="I75" s="44">
        <f t="shared" si="9"/>
        <v>-710.94</v>
      </c>
      <c r="J75" s="13">
        <v>1.2856000000000001</v>
      </c>
      <c r="K75" s="34">
        <f t="shared" si="8"/>
        <v>-553</v>
      </c>
      <c r="L75" s="26">
        <f>VLOOKUP($B75,'Table A'!C7:$H19,6,0)</f>
        <v>1.2928999999999999</v>
      </c>
      <c r="M75" s="12">
        <f t="shared" si="12"/>
        <v>-714.97370000000001</v>
      </c>
      <c r="N75" s="31">
        <f t="shared" si="10"/>
        <v>5.673755872506756E-3</v>
      </c>
      <c r="O75" s="12">
        <f t="shared" si="11"/>
        <v>-4.0336999999999534</v>
      </c>
    </row>
    <row r="76" spans="1:15" s="32" customFormat="1" x14ac:dyDescent="0.2">
      <c r="A76" s="16">
        <v>70</v>
      </c>
      <c r="B76" s="25" t="s">
        <v>76</v>
      </c>
      <c r="C76" s="13" t="s">
        <v>45</v>
      </c>
      <c r="D76" s="11" t="s">
        <v>92</v>
      </c>
      <c r="E76" s="15">
        <v>44040</v>
      </c>
      <c r="F76" s="24" t="s">
        <v>34</v>
      </c>
      <c r="G76" s="44">
        <v>0</v>
      </c>
      <c r="H76" s="44">
        <v>-1549.15</v>
      </c>
      <c r="I76" s="44">
        <f t="shared" si="9"/>
        <v>-1549.15</v>
      </c>
      <c r="J76" s="13">
        <v>1.2856000000000001</v>
      </c>
      <c r="K76" s="34">
        <f t="shared" si="8"/>
        <v>-1205</v>
      </c>
      <c r="L76" s="26">
        <f>VLOOKUP($B76,'Table A'!C7:$H19,6,0)</f>
        <v>1.2928999999999999</v>
      </c>
      <c r="M76" s="12">
        <f t="shared" si="12"/>
        <v>-1557.9444999999998</v>
      </c>
      <c r="N76" s="31">
        <f t="shared" si="10"/>
        <v>5.6769841525996468E-3</v>
      </c>
      <c r="O76" s="12">
        <f t="shared" si="11"/>
        <v>-8.7944999999997435</v>
      </c>
    </row>
    <row r="77" spans="1:15" s="32" customFormat="1" x14ac:dyDescent="0.2">
      <c r="A77" s="16">
        <v>71</v>
      </c>
      <c r="B77" s="25" t="s">
        <v>76</v>
      </c>
      <c r="C77" s="13" t="s">
        <v>45</v>
      </c>
      <c r="D77" s="11" t="s">
        <v>93</v>
      </c>
      <c r="E77" s="15">
        <v>44040</v>
      </c>
      <c r="F77" s="24" t="s">
        <v>34</v>
      </c>
      <c r="G77" s="44">
        <v>0</v>
      </c>
      <c r="H77" s="44">
        <v>-1083.76</v>
      </c>
      <c r="I77" s="44">
        <f t="shared" si="9"/>
        <v>-1083.76</v>
      </c>
      <c r="J77" s="13">
        <v>1.2856000000000001</v>
      </c>
      <c r="K77" s="34">
        <f t="shared" si="8"/>
        <v>-843</v>
      </c>
      <c r="L77" s="26">
        <f>VLOOKUP($B77,'Table A'!C7:$H19,6,0)</f>
        <v>1.2928999999999999</v>
      </c>
      <c r="M77" s="12">
        <f t="shared" si="12"/>
        <v>-1089.9147</v>
      </c>
      <c r="N77" s="31">
        <f t="shared" si="10"/>
        <v>5.6790248763564331E-3</v>
      </c>
      <c r="O77" s="12">
        <f t="shared" si="11"/>
        <v>-6.154700000000048</v>
      </c>
    </row>
    <row r="78" spans="1:15" s="32" customFormat="1" x14ac:dyDescent="0.2">
      <c r="A78" s="16">
        <v>72</v>
      </c>
      <c r="B78" s="25" t="s">
        <v>76</v>
      </c>
      <c r="C78" s="13" t="s">
        <v>45</v>
      </c>
      <c r="D78" s="11" t="s">
        <v>94</v>
      </c>
      <c r="E78" s="15">
        <v>44040</v>
      </c>
      <c r="F78" s="24" t="s">
        <v>34</v>
      </c>
      <c r="G78" s="44">
        <v>0</v>
      </c>
      <c r="H78" s="44">
        <v>-498.81</v>
      </c>
      <c r="I78" s="44">
        <f t="shared" si="9"/>
        <v>-498.81</v>
      </c>
      <c r="J78" s="13">
        <v>1.2856000000000001</v>
      </c>
      <c r="K78" s="34">
        <f t="shared" si="8"/>
        <v>-388</v>
      </c>
      <c r="L78" s="26">
        <f>VLOOKUP($B78,'Table A'!C7:$H19,6,0)</f>
        <v>1.2928999999999999</v>
      </c>
      <c r="M78" s="12">
        <f t="shared" si="12"/>
        <v>-501.64519999999999</v>
      </c>
      <c r="N78" s="31">
        <f t="shared" si="10"/>
        <v>5.6839277480403086E-3</v>
      </c>
      <c r="O78" s="12">
        <f t="shared" si="11"/>
        <v>-2.8351999999999862</v>
      </c>
    </row>
    <row r="79" spans="1:15" s="32" customFormat="1" x14ac:dyDescent="0.2">
      <c r="A79" s="16">
        <v>73</v>
      </c>
      <c r="B79" s="25" t="s">
        <v>76</v>
      </c>
      <c r="C79" s="13" t="s">
        <v>45</v>
      </c>
      <c r="D79" s="11" t="s">
        <v>95</v>
      </c>
      <c r="E79" s="15">
        <v>44040</v>
      </c>
      <c r="F79" s="24" t="s">
        <v>34</v>
      </c>
      <c r="G79" s="44">
        <v>0</v>
      </c>
      <c r="H79" s="44">
        <v>-1812.7</v>
      </c>
      <c r="I79" s="44">
        <f t="shared" si="9"/>
        <v>-1812.7</v>
      </c>
      <c r="J79" s="13">
        <v>1.2856000000000001</v>
      </c>
      <c r="K79" s="34">
        <f t="shared" si="8"/>
        <v>-1410</v>
      </c>
      <c r="L79" s="26">
        <f>VLOOKUP($B79,'Table A'!C7:$H19,6,0)</f>
        <v>1.2928999999999999</v>
      </c>
      <c r="M79" s="12">
        <f t="shared" si="12"/>
        <v>-1822.9889999999998</v>
      </c>
      <c r="N79" s="31">
        <f t="shared" si="10"/>
        <v>5.6760633309426599E-3</v>
      </c>
      <c r="O79" s="12">
        <f t="shared" si="11"/>
        <v>-10.28899999999976</v>
      </c>
    </row>
    <row r="80" spans="1:15" s="32" customFormat="1" x14ac:dyDescent="0.2">
      <c r="A80" s="16">
        <v>74</v>
      </c>
      <c r="B80" s="25" t="s">
        <v>76</v>
      </c>
      <c r="C80" s="13" t="s">
        <v>45</v>
      </c>
      <c r="D80" s="11" t="s">
        <v>77</v>
      </c>
      <c r="E80" s="15">
        <v>44040</v>
      </c>
      <c r="F80" s="24" t="s">
        <v>34</v>
      </c>
      <c r="G80" s="44">
        <v>0</v>
      </c>
      <c r="H80" s="44">
        <v>-1547.86</v>
      </c>
      <c r="I80" s="44">
        <f t="shared" si="9"/>
        <v>-1547.86</v>
      </c>
      <c r="J80" s="13">
        <v>1.2856000000000001</v>
      </c>
      <c r="K80" s="34">
        <f t="shared" si="8"/>
        <v>-1204</v>
      </c>
      <c r="L80" s="26">
        <f>VLOOKUP($B80,'Table A'!C7:$H19,6,0)</f>
        <v>1.2928999999999999</v>
      </c>
      <c r="M80" s="12">
        <f t="shared" si="12"/>
        <v>-1556.6515999999999</v>
      </c>
      <c r="N80" s="31">
        <f t="shared" si="10"/>
        <v>5.6798418461618087E-3</v>
      </c>
      <c r="O80" s="12">
        <f t="shared" si="11"/>
        <v>-8.7916000000000167</v>
      </c>
    </row>
    <row r="81" spans="1:15" s="32" customFormat="1" x14ac:dyDescent="0.2">
      <c r="A81" s="16">
        <v>75</v>
      </c>
      <c r="B81" s="25" t="s">
        <v>44</v>
      </c>
      <c r="C81" s="13" t="s">
        <v>17</v>
      </c>
      <c r="D81" s="11" t="s">
        <v>24</v>
      </c>
      <c r="E81" s="15">
        <v>44032</v>
      </c>
      <c r="F81" s="24" t="s">
        <v>34</v>
      </c>
      <c r="G81" s="44">
        <v>0</v>
      </c>
      <c r="H81" s="44">
        <v>1000</v>
      </c>
      <c r="I81" s="44">
        <f t="shared" si="9"/>
        <v>1000</v>
      </c>
      <c r="J81" s="13">
        <v>0.79369999999999996</v>
      </c>
      <c r="K81" s="34">
        <f t="shared" si="8"/>
        <v>1260</v>
      </c>
      <c r="L81" s="26">
        <f>VLOOKUP($B81,'Table A'!C7:$H19,6,0)</f>
        <v>0.81589999999999996</v>
      </c>
      <c r="M81" s="12">
        <f t="shared" si="12"/>
        <v>1028.0339999999999</v>
      </c>
      <c r="N81" s="31">
        <f t="shared" si="10"/>
        <v>2.8033999999999878E-2</v>
      </c>
      <c r="O81" s="12">
        <f t="shared" si="11"/>
        <v>28.033999999999878</v>
      </c>
    </row>
    <row r="82" spans="1:15" s="32" customFormat="1" x14ac:dyDescent="0.2">
      <c r="A82" s="16">
        <v>76</v>
      </c>
      <c r="B82" s="25" t="s">
        <v>46</v>
      </c>
      <c r="C82" s="13" t="s">
        <v>29</v>
      </c>
      <c r="D82" s="11" t="s">
        <v>59</v>
      </c>
      <c r="E82" s="15">
        <v>44029</v>
      </c>
      <c r="F82" s="24" t="s">
        <v>34</v>
      </c>
      <c r="G82" s="44">
        <v>0</v>
      </c>
      <c r="H82" s="44">
        <v>384.16</v>
      </c>
      <c r="I82" s="44">
        <f t="shared" si="9"/>
        <v>384.16</v>
      </c>
      <c r="J82" s="13">
        <v>3.1566999999999998</v>
      </c>
      <c r="K82" s="34">
        <f t="shared" si="8"/>
        <v>122</v>
      </c>
      <c r="L82" s="26">
        <f>VLOOKUP($B82,'Table A'!C7:$H19,6,0)</f>
        <v>3.2473000000000001</v>
      </c>
      <c r="M82" s="12">
        <f t="shared" si="12"/>
        <v>396.17060000000004</v>
      </c>
      <c r="N82" s="31">
        <f t="shared" si="10"/>
        <v>3.1264577259475242E-2</v>
      </c>
      <c r="O82" s="12">
        <f t="shared" si="11"/>
        <v>12.010600000000011</v>
      </c>
    </row>
    <row r="83" spans="1:15" s="32" customFormat="1" x14ac:dyDescent="0.2">
      <c r="A83" s="16">
        <v>77</v>
      </c>
      <c r="B83" s="25" t="s">
        <v>46</v>
      </c>
      <c r="C83" s="13" t="s">
        <v>29</v>
      </c>
      <c r="D83" s="11" t="s">
        <v>60</v>
      </c>
      <c r="E83" s="15">
        <v>44029</v>
      </c>
      <c r="F83" s="24" t="s">
        <v>34</v>
      </c>
      <c r="G83" s="44">
        <v>0</v>
      </c>
      <c r="H83" s="44">
        <v>4618.8599999999997</v>
      </c>
      <c r="I83" s="44">
        <f t="shared" si="9"/>
        <v>4618.8599999999997</v>
      </c>
      <c r="J83" s="13">
        <v>3.1566999999999998</v>
      </c>
      <c r="K83" s="34">
        <f t="shared" si="8"/>
        <v>1463</v>
      </c>
      <c r="L83" s="26">
        <f>VLOOKUP($B83,'Table A'!C7:$H19,6,0)</f>
        <v>3.2473000000000001</v>
      </c>
      <c r="M83" s="12">
        <f t="shared" si="12"/>
        <v>4750.7999</v>
      </c>
      <c r="N83" s="31">
        <f t="shared" si="10"/>
        <v>2.8565468535526151E-2</v>
      </c>
      <c r="O83" s="12">
        <f t="shared" si="11"/>
        <v>131.93990000000031</v>
      </c>
    </row>
    <row r="84" spans="1:15" s="32" customFormat="1" x14ac:dyDescent="0.2">
      <c r="A84" s="16">
        <v>78</v>
      </c>
      <c r="B84" s="25" t="s">
        <v>44</v>
      </c>
      <c r="C84" s="13" t="s">
        <v>29</v>
      </c>
      <c r="D84" s="11" t="s">
        <v>30</v>
      </c>
      <c r="E84" s="15">
        <v>44029</v>
      </c>
      <c r="F84" s="24" t="s">
        <v>34</v>
      </c>
      <c r="G84" s="44">
        <v>0</v>
      </c>
      <c r="H84" s="44">
        <v>5003.01</v>
      </c>
      <c r="I84" s="44">
        <f t="shared" si="9"/>
        <v>5003.01</v>
      </c>
      <c r="J84" s="13">
        <v>0.78590000000000004</v>
      </c>
      <c r="K84" s="34">
        <f t="shared" si="8"/>
        <v>6366</v>
      </c>
      <c r="L84" s="26">
        <f>VLOOKUP($B84,'Table A'!C7:$H19,6,0)</f>
        <v>0.81589999999999996</v>
      </c>
      <c r="M84" s="12">
        <f t="shared" si="12"/>
        <v>5194.0194000000001</v>
      </c>
      <c r="N84" s="31">
        <f t="shared" si="10"/>
        <v>3.8178896304424718E-2</v>
      </c>
      <c r="O84" s="12">
        <f t="shared" si="11"/>
        <v>191.00939999999991</v>
      </c>
    </row>
    <row r="85" spans="1:15" s="32" customFormat="1" x14ac:dyDescent="0.2">
      <c r="A85" s="16">
        <v>79</v>
      </c>
      <c r="B85" s="25" t="s">
        <v>76</v>
      </c>
      <c r="C85" s="13" t="s">
        <v>45</v>
      </c>
      <c r="D85" s="11" t="s">
        <v>96</v>
      </c>
      <c r="E85" s="15">
        <v>44029</v>
      </c>
      <c r="F85" s="24" t="s">
        <v>80</v>
      </c>
      <c r="G85" s="44">
        <v>0</v>
      </c>
      <c r="H85" s="44">
        <v>-384.16</v>
      </c>
      <c r="I85" s="44">
        <f t="shared" si="9"/>
        <v>-384.16</v>
      </c>
      <c r="J85" s="13">
        <v>1.2847999999999999</v>
      </c>
      <c r="K85" s="34">
        <f t="shared" si="8"/>
        <v>-299</v>
      </c>
      <c r="L85" s="26">
        <f>VLOOKUP($B85,'Table A'!C7:$H19,6,0)</f>
        <v>1.2928999999999999</v>
      </c>
      <c r="M85" s="12">
        <f t="shared" si="12"/>
        <v>-386.57709999999997</v>
      </c>
      <c r="N85" s="31">
        <f t="shared" si="10"/>
        <v>6.2919096209911179E-3</v>
      </c>
      <c r="O85" s="12">
        <f t="shared" si="11"/>
        <v>-2.4170999999999481</v>
      </c>
    </row>
    <row r="86" spans="1:15" s="32" customFormat="1" x14ac:dyDescent="0.2">
      <c r="A86" s="16">
        <v>80</v>
      </c>
      <c r="B86" s="25" t="s">
        <v>76</v>
      </c>
      <c r="C86" s="13" t="s">
        <v>45</v>
      </c>
      <c r="D86" s="11" t="s">
        <v>84</v>
      </c>
      <c r="E86" s="15">
        <v>44029</v>
      </c>
      <c r="F86" s="24" t="s">
        <v>80</v>
      </c>
      <c r="G86" s="44">
        <v>0</v>
      </c>
      <c r="H86" s="44">
        <v>-4618.8599999999997</v>
      </c>
      <c r="I86" s="44">
        <f t="shared" si="9"/>
        <v>-4618.8599999999997</v>
      </c>
      <c r="J86" s="13">
        <v>1.2847999999999999</v>
      </c>
      <c r="K86" s="34">
        <f t="shared" si="8"/>
        <v>-3595</v>
      </c>
      <c r="L86" s="26">
        <f>VLOOKUP($B86,'Table A'!C7:$H19,6,0)</f>
        <v>1.2928999999999999</v>
      </c>
      <c r="M86" s="12">
        <f t="shared" si="12"/>
        <v>-4647.9754999999996</v>
      </c>
      <c r="N86" s="31">
        <f t="shared" si="10"/>
        <v>6.3036117137128828E-3</v>
      </c>
      <c r="O86" s="12">
        <f t="shared" si="11"/>
        <v>-29.115499999999884</v>
      </c>
    </row>
    <row r="87" spans="1:15" s="32" customFormat="1" x14ac:dyDescent="0.2">
      <c r="A87" s="16">
        <v>81</v>
      </c>
      <c r="B87" s="25" t="s">
        <v>76</v>
      </c>
      <c r="C87" s="13" t="s">
        <v>45</v>
      </c>
      <c r="D87" s="11" t="s">
        <v>84</v>
      </c>
      <c r="E87" s="15">
        <v>44029</v>
      </c>
      <c r="F87" s="24" t="s">
        <v>80</v>
      </c>
      <c r="G87" s="44">
        <v>0</v>
      </c>
      <c r="H87" s="44">
        <v>-5003.01</v>
      </c>
      <c r="I87" s="44">
        <f t="shared" si="9"/>
        <v>-5003.01</v>
      </c>
      <c r="J87" s="13">
        <v>1.2847999999999999</v>
      </c>
      <c r="K87" s="34">
        <f t="shared" si="8"/>
        <v>-3894</v>
      </c>
      <c r="L87" s="26">
        <f>VLOOKUP($B87,'Table A'!C7:$H19,6,0)</f>
        <v>1.2928999999999999</v>
      </c>
      <c r="M87" s="12">
        <f t="shared" si="12"/>
        <v>-5034.5526</v>
      </c>
      <c r="N87" s="31">
        <f t="shared" si="10"/>
        <v>6.3047245558173507E-3</v>
      </c>
      <c r="O87" s="12">
        <f t="shared" si="11"/>
        <v>-31.542599999999766</v>
      </c>
    </row>
    <row r="88" spans="1:15" s="32" customFormat="1" x14ac:dyDescent="0.2">
      <c r="A88" s="16">
        <v>82</v>
      </c>
      <c r="B88" s="25" t="s">
        <v>76</v>
      </c>
      <c r="C88" s="13" t="s">
        <v>17</v>
      </c>
      <c r="D88" s="11" t="s">
        <v>77</v>
      </c>
      <c r="E88" s="15">
        <v>44020</v>
      </c>
      <c r="F88" s="24" t="s">
        <v>80</v>
      </c>
      <c r="G88" s="44">
        <v>0</v>
      </c>
      <c r="H88" s="44">
        <v>10000</v>
      </c>
      <c r="I88" s="44">
        <f t="shared" si="9"/>
        <v>10000</v>
      </c>
      <c r="J88" s="13">
        <v>1.2841</v>
      </c>
      <c r="K88" s="34">
        <f t="shared" si="8"/>
        <v>7788</v>
      </c>
      <c r="L88" s="26">
        <f>VLOOKUP($B88,'Table A'!C7:$H19,6,0)</f>
        <v>1.2928999999999999</v>
      </c>
      <c r="M88" s="12">
        <f t="shared" si="12"/>
        <v>10069.1052</v>
      </c>
      <c r="N88" s="31">
        <f t="shared" si="10"/>
        <v>6.9105199999999964E-3</v>
      </c>
      <c r="O88" s="12">
        <f t="shared" si="11"/>
        <v>69.105199999999968</v>
      </c>
    </row>
    <row r="89" spans="1:15" s="32" customFormat="1" x14ac:dyDescent="0.2">
      <c r="A89" s="16">
        <v>83</v>
      </c>
      <c r="B89" s="25" t="s">
        <v>76</v>
      </c>
      <c r="C89" s="13" t="s">
        <v>29</v>
      </c>
      <c r="D89" s="11" t="s">
        <v>85</v>
      </c>
      <c r="E89" s="15">
        <v>43998</v>
      </c>
      <c r="F89" s="24" t="s">
        <v>87</v>
      </c>
      <c r="G89" s="44">
        <v>0</v>
      </c>
      <c r="H89" s="44">
        <v>95.49</v>
      </c>
      <c r="I89" s="44">
        <f t="shared" si="9"/>
        <v>95.49</v>
      </c>
      <c r="J89" s="13">
        <v>1.2821</v>
      </c>
      <c r="K89" s="34">
        <f t="shared" si="8"/>
        <v>74</v>
      </c>
      <c r="L89" s="26">
        <f>VLOOKUP($B89,'Table A'!C7:$H19,6,0)</f>
        <v>1.2928999999999999</v>
      </c>
      <c r="M89" s="12">
        <f t="shared" si="12"/>
        <v>95.674599999999998</v>
      </c>
      <c r="N89" s="31">
        <f t="shared" si="10"/>
        <v>1.9331867211226643E-3</v>
      </c>
      <c r="O89" s="12">
        <f t="shared" si="11"/>
        <v>0.18460000000000321</v>
      </c>
    </row>
    <row r="90" spans="1:15" s="32" customFormat="1" x14ac:dyDescent="0.2">
      <c r="A90" s="16">
        <v>84</v>
      </c>
      <c r="B90" s="25" t="s">
        <v>76</v>
      </c>
      <c r="C90" s="13" t="s">
        <v>29</v>
      </c>
      <c r="D90" s="11" t="s">
        <v>86</v>
      </c>
      <c r="E90" s="15">
        <v>43998</v>
      </c>
      <c r="F90" s="24" t="s">
        <v>87</v>
      </c>
      <c r="G90" s="44">
        <v>0</v>
      </c>
      <c r="H90" s="44">
        <v>167.11</v>
      </c>
      <c r="I90" s="44">
        <f t="shared" si="9"/>
        <v>167.11</v>
      </c>
      <c r="J90" s="13">
        <v>1.2821</v>
      </c>
      <c r="K90" s="34">
        <f t="shared" si="8"/>
        <v>130</v>
      </c>
      <c r="L90" s="26">
        <f>VLOOKUP($B90,'Table A'!C7:$H19,6,0)</f>
        <v>1.2928999999999999</v>
      </c>
      <c r="M90" s="12">
        <f t="shared" si="12"/>
        <v>168.077</v>
      </c>
      <c r="N90" s="31">
        <f t="shared" si="10"/>
        <v>5.7866076237208094E-3</v>
      </c>
      <c r="O90" s="12">
        <f t="shared" si="11"/>
        <v>0.96699999999998454</v>
      </c>
    </row>
    <row r="91" spans="1:15" s="32" customFormat="1" x14ac:dyDescent="0.2">
      <c r="A91" s="16">
        <v>85</v>
      </c>
      <c r="B91" s="25" t="s">
        <v>76</v>
      </c>
      <c r="C91" s="13" t="s">
        <v>29</v>
      </c>
      <c r="D91" s="11" t="s">
        <v>88</v>
      </c>
      <c r="E91" s="15">
        <v>43998</v>
      </c>
      <c r="F91" s="24" t="s">
        <v>87</v>
      </c>
      <c r="G91" s="44">
        <v>0</v>
      </c>
      <c r="H91" s="44">
        <v>504.75</v>
      </c>
      <c r="I91" s="44">
        <f t="shared" si="9"/>
        <v>504.75</v>
      </c>
      <c r="J91" s="13">
        <v>1.2821</v>
      </c>
      <c r="K91" s="34">
        <f t="shared" si="8"/>
        <v>394</v>
      </c>
      <c r="L91" s="26">
        <f>VLOOKUP($B91,'Table A'!C7:$H19,6,0)</f>
        <v>1.2928999999999999</v>
      </c>
      <c r="M91" s="12">
        <f t="shared" si="12"/>
        <v>509.40259999999995</v>
      </c>
      <c r="N91" s="31">
        <f t="shared" si="10"/>
        <v>9.2176324913322439E-3</v>
      </c>
      <c r="O91" s="12">
        <f t="shared" si="11"/>
        <v>4.6525999999999499</v>
      </c>
    </row>
    <row r="92" spans="1:15" s="32" customFormat="1" x14ac:dyDescent="0.2">
      <c r="A92" s="16">
        <v>86</v>
      </c>
      <c r="B92" s="25" t="s">
        <v>76</v>
      </c>
      <c r="C92" s="13" t="s">
        <v>29</v>
      </c>
      <c r="D92" s="11" t="s">
        <v>89</v>
      </c>
      <c r="E92" s="15">
        <v>43998</v>
      </c>
      <c r="F92" s="24" t="s">
        <v>34</v>
      </c>
      <c r="G92" s="44">
        <v>0</v>
      </c>
      <c r="H92" s="44">
        <v>235.32</v>
      </c>
      <c r="I92" s="44">
        <f t="shared" si="9"/>
        <v>235.32</v>
      </c>
      <c r="J92" s="13">
        <v>1.2821</v>
      </c>
      <c r="K92" s="34">
        <f t="shared" si="8"/>
        <v>184</v>
      </c>
      <c r="L92" s="26">
        <f>VLOOKUP($B92,'Table A'!C7:$H19,6,0)</f>
        <v>1.2928999999999999</v>
      </c>
      <c r="M92" s="12">
        <f t="shared" si="12"/>
        <v>237.89359999999999</v>
      </c>
      <c r="N92" s="31">
        <f t="shared" si="10"/>
        <v>1.0936596974332819E-2</v>
      </c>
      <c r="O92" s="12">
        <f t="shared" si="11"/>
        <v>2.573599999999999</v>
      </c>
    </row>
    <row r="93" spans="1:15" s="32" customFormat="1" x14ac:dyDescent="0.2">
      <c r="A93" s="16">
        <v>87</v>
      </c>
      <c r="B93" s="25" t="s">
        <v>76</v>
      </c>
      <c r="C93" s="13" t="s">
        <v>29</v>
      </c>
      <c r="D93" s="11" t="s">
        <v>90</v>
      </c>
      <c r="E93" s="15">
        <v>43998</v>
      </c>
      <c r="F93" s="24" t="s">
        <v>34</v>
      </c>
      <c r="G93" s="44">
        <v>0</v>
      </c>
      <c r="H93" s="44">
        <v>1360.79</v>
      </c>
      <c r="I93" s="44">
        <f t="shared" si="9"/>
        <v>1360.79</v>
      </c>
      <c r="J93" s="13">
        <v>1.2821</v>
      </c>
      <c r="K93" s="34">
        <f t="shared" si="8"/>
        <v>1061</v>
      </c>
      <c r="L93" s="26">
        <f>VLOOKUP($B93,'Table A'!C7:$H19,6,0)</f>
        <v>1.2928999999999999</v>
      </c>
      <c r="M93" s="12">
        <f t="shared" si="12"/>
        <v>1371.7668999999999</v>
      </c>
      <c r="N93" s="31">
        <f t="shared" si="10"/>
        <v>8.0665642751636089E-3</v>
      </c>
      <c r="O93" s="12">
        <f t="shared" si="11"/>
        <v>10.976899999999887</v>
      </c>
    </row>
    <row r="94" spans="1:15" s="32" customFormat="1" x14ac:dyDescent="0.2">
      <c r="A94" s="16">
        <v>88</v>
      </c>
      <c r="B94" s="25" t="s">
        <v>76</v>
      </c>
      <c r="C94" s="13" t="s">
        <v>29</v>
      </c>
      <c r="D94" s="11" t="s">
        <v>91</v>
      </c>
      <c r="E94" s="15">
        <v>43998</v>
      </c>
      <c r="F94" s="24" t="s">
        <v>34</v>
      </c>
      <c r="G94" s="44">
        <v>0</v>
      </c>
      <c r="H94" s="44">
        <v>709.38</v>
      </c>
      <c r="I94" s="44">
        <f t="shared" si="9"/>
        <v>709.38</v>
      </c>
      <c r="J94" s="13">
        <v>1.2821</v>
      </c>
      <c r="K94" s="34">
        <f t="shared" si="8"/>
        <v>553</v>
      </c>
      <c r="L94" s="26">
        <f>VLOOKUP($B94,'Table A'!C7:$H19,6,0)</f>
        <v>1.2928999999999999</v>
      </c>
      <c r="M94" s="12">
        <f t="shared" si="12"/>
        <v>714.97370000000001</v>
      </c>
      <c r="N94" s="31">
        <f t="shared" si="10"/>
        <v>7.8853364910203456E-3</v>
      </c>
      <c r="O94" s="12">
        <f t="shared" si="11"/>
        <v>5.5937000000000126</v>
      </c>
    </row>
    <row r="95" spans="1:15" s="32" customFormat="1" x14ac:dyDescent="0.2">
      <c r="A95" s="16">
        <v>89</v>
      </c>
      <c r="B95" s="25" t="s">
        <v>76</v>
      </c>
      <c r="C95" s="13" t="s">
        <v>29</v>
      </c>
      <c r="D95" s="11" t="s">
        <v>92</v>
      </c>
      <c r="E95" s="15">
        <v>43998</v>
      </c>
      <c r="F95" s="24" t="s">
        <v>34</v>
      </c>
      <c r="G95" s="44">
        <v>0</v>
      </c>
      <c r="H95" s="44">
        <v>1544.96</v>
      </c>
      <c r="I95" s="44">
        <f t="shared" si="9"/>
        <v>1544.96</v>
      </c>
      <c r="J95" s="13">
        <v>1.2821</v>
      </c>
      <c r="K95" s="34">
        <f t="shared" si="8"/>
        <v>1205</v>
      </c>
      <c r="L95" s="26">
        <f>VLOOKUP($B95,'Table A'!C7:$H19,6,0)</f>
        <v>1.2928999999999999</v>
      </c>
      <c r="M95" s="12">
        <f t="shared" si="12"/>
        <v>1557.9444999999998</v>
      </c>
      <c r="N95" s="31">
        <f t="shared" si="10"/>
        <v>8.4044247100247237E-3</v>
      </c>
      <c r="O95" s="12">
        <f t="shared" si="11"/>
        <v>12.984499999999798</v>
      </c>
    </row>
    <row r="96" spans="1:15" s="32" customFormat="1" x14ac:dyDescent="0.2">
      <c r="A96" s="16">
        <v>90</v>
      </c>
      <c r="B96" s="25" t="s">
        <v>76</v>
      </c>
      <c r="C96" s="13" t="s">
        <v>29</v>
      </c>
      <c r="D96" s="11" t="s">
        <v>93</v>
      </c>
      <c r="E96" s="15">
        <v>43998</v>
      </c>
      <c r="F96" s="24" t="s">
        <v>34</v>
      </c>
      <c r="G96" s="44">
        <v>0</v>
      </c>
      <c r="H96" s="44">
        <v>1081.1300000000001</v>
      </c>
      <c r="I96" s="44">
        <f t="shared" si="9"/>
        <v>1081.1300000000001</v>
      </c>
      <c r="J96" s="13">
        <v>1.2821</v>
      </c>
      <c r="K96" s="34">
        <f t="shared" si="8"/>
        <v>843</v>
      </c>
      <c r="L96" s="26">
        <f>VLOOKUP($B96,'Table A'!C7:$H19,6,0)</f>
        <v>1.2928999999999999</v>
      </c>
      <c r="M96" s="12">
        <f t="shared" si="12"/>
        <v>1089.9147</v>
      </c>
      <c r="N96" s="31">
        <f t="shared" si="10"/>
        <v>8.1254798220379877E-3</v>
      </c>
      <c r="O96" s="12">
        <f t="shared" si="11"/>
        <v>8.7846999999999298</v>
      </c>
    </row>
    <row r="97" spans="1:15" s="32" customFormat="1" x14ac:dyDescent="0.2">
      <c r="A97" s="16">
        <v>91</v>
      </c>
      <c r="B97" s="25" t="s">
        <v>76</v>
      </c>
      <c r="C97" s="13" t="s">
        <v>29</v>
      </c>
      <c r="D97" s="11" t="s">
        <v>94</v>
      </c>
      <c r="E97" s="15">
        <v>43998</v>
      </c>
      <c r="F97" s="24" t="s">
        <v>34</v>
      </c>
      <c r="G97" s="44">
        <v>0</v>
      </c>
      <c r="H97" s="44">
        <v>497.93</v>
      </c>
      <c r="I97" s="44">
        <f t="shared" si="9"/>
        <v>497.93</v>
      </c>
      <c r="J97" s="13">
        <v>1.2821</v>
      </c>
      <c r="K97" s="34">
        <f t="shared" si="8"/>
        <v>388</v>
      </c>
      <c r="L97" s="26">
        <f>VLOOKUP($B97,'Table A'!C7:$H19,6,0)</f>
        <v>1.2928999999999999</v>
      </c>
      <c r="M97" s="12">
        <f t="shared" si="12"/>
        <v>501.64519999999999</v>
      </c>
      <c r="N97" s="31">
        <f t="shared" si="10"/>
        <v>7.4612897395215823E-3</v>
      </c>
      <c r="O97" s="12">
        <f t="shared" si="11"/>
        <v>3.7151999999999816</v>
      </c>
    </row>
    <row r="98" spans="1:15" s="32" customFormat="1" x14ac:dyDescent="0.2">
      <c r="A98" s="16">
        <v>92</v>
      </c>
      <c r="B98" s="25" t="s">
        <v>76</v>
      </c>
      <c r="C98" s="13" t="s">
        <v>29</v>
      </c>
      <c r="D98" s="11" t="s">
        <v>95</v>
      </c>
      <c r="E98" s="15">
        <v>43998</v>
      </c>
      <c r="F98" s="24" t="s">
        <v>34</v>
      </c>
      <c r="G98" s="44">
        <v>0</v>
      </c>
      <c r="H98" s="44">
        <v>1807.57</v>
      </c>
      <c r="I98" s="44">
        <f t="shared" si="9"/>
        <v>1807.57</v>
      </c>
      <c r="J98" s="13">
        <v>1.2821</v>
      </c>
      <c r="K98" s="34">
        <f t="shared" si="8"/>
        <v>1410</v>
      </c>
      <c r="L98" s="26">
        <f>VLOOKUP($B98,'Table A'!C7:$H19,6,0)</f>
        <v>1.2928999999999999</v>
      </c>
      <c r="M98" s="12">
        <f t="shared" si="12"/>
        <v>1822.9889999999998</v>
      </c>
      <c r="N98" s="31">
        <f t="shared" si="10"/>
        <v>8.5302367266550504E-3</v>
      </c>
      <c r="O98" s="12">
        <f t="shared" si="11"/>
        <v>15.418999999999869</v>
      </c>
    </row>
    <row r="99" spans="1:15" s="32" customFormat="1" x14ac:dyDescent="0.2">
      <c r="A99" s="16">
        <v>93</v>
      </c>
      <c r="B99" s="25" t="s">
        <v>46</v>
      </c>
      <c r="C99" s="13" t="s">
        <v>45</v>
      </c>
      <c r="D99" s="11" t="s">
        <v>97</v>
      </c>
      <c r="E99" s="15">
        <v>43991</v>
      </c>
      <c r="F99" s="24" t="s">
        <v>87</v>
      </c>
      <c r="G99" s="44">
        <v>0</v>
      </c>
      <c r="H99" s="44">
        <v>-95.49</v>
      </c>
      <c r="I99" s="44">
        <f t="shared" si="9"/>
        <v>-95.49</v>
      </c>
      <c r="J99" s="13">
        <v>3.4104999999999999</v>
      </c>
      <c r="K99" s="34">
        <f t="shared" si="8"/>
        <v>-28</v>
      </c>
      <c r="L99" s="26">
        <f>VLOOKUP($B99,'Table A'!C7:$H19,6,0)</f>
        <v>3.2473000000000001</v>
      </c>
      <c r="M99" s="12">
        <f t="shared" si="12"/>
        <v>-90.924400000000006</v>
      </c>
      <c r="N99" s="31">
        <f t="shared" si="10"/>
        <v>-4.7812336370300447E-2</v>
      </c>
      <c r="O99" s="12">
        <f t="shared" si="11"/>
        <v>4.5655999999999892</v>
      </c>
    </row>
    <row r="100" spans="1:15" s="32" customFormat="1" x14ac:dyDescent="0.2">
      <c r="A100" s="16">
        <v>94</v>
      </c>
      <c r="B100" s="25" t="s">
        <v>46</v>
      </c>
      <c r="C100" s="13" t="s">
        <v>45</v>
      </c>
      <c r="D100" s="11" t="s">
        <v>98</v>
      </c>
      <c r="E100" s="15">
        <v>43991</v>
      </c>
      <c r="F100" s="24" t="s">
        <v>87</v>
      </c>
      <c r="G100" s="44">
        <v>0</v>
      </c>
      <c r="H100" s="44">
        <v>-167.11</v>
      </c>
      <c r="I100" s="44">
        <f t="shared" si="9"/>
        <v>-167.11</v>
      </c>
      <c r="J100" s="13">
        <v>3.4104999999999999</v>
      </c>
      <c r="K100" s="34">
        <f t="shared" si="8"/>
        <v>-49</v>
      </c>
      <c r="L100" s="26">
        <f>VLOOKUP($B100,'Table A'!C7:$H19,6,0)</f>
        <v>3.2473000000000001</v>
      </c>
      <c r="M100" s="12">
        <f t="shared" si="12"/>
        <v>-159.11770000000001</v>
      </c>
      <c r="N100" s="31">
        <f t="shared" si="10"/>
        <v>-4.7826581293758601E-2</v>
      </c>
      <c r="O100" s="12">
        <f t="shared" si="11"/>
        <v>7.9923000000000002</v>
      </c>
    </row>
    <row r="101" spans="1:15" s="32" customFormat="1" x14ac:dyDescent="0.2">
      <c r="A101" s="16">
        <v>95</v>
      </c>
      <c r="B101" s="25" t="s">
        <v>46</v>
      </c>
      <c r="C101" s="13" t="s">
        <v>45</v>
      </c>
      <c r="D101" s="11" t="s">
        <v>99</v>
      </c>
      <c r="E101" s="15">
        <v>43991</v>
      </c>
      <c r="F101" s="24" t="s">
        <v>87</v>
      </c>
      <c r="G101" s="44">
        <v>0</v>
      </c>
      <c r="H101" s="44">
        <v>-504.75</v>
      </c>
      <c r="I101" s="44">
        <f t="shared" si="9"/>
        <v>-504.75</v>
      </c>
      <c r="J101" s="13">
        <v>3.4104999999999999</v>
      </c>
      <c r="K101" s="34">
        <f t="shared" si="8"/>
        <v>-148</v>
      </c>
      <c r="L101" s="26">
        <f>VLOOKUP($B101,'Table A'!C7:$H19,6,0)</f>
        <v>3.2473000000000001</v>
      </c>
      <c r="M101" s="12">
        <f t="shared" si="12"/>
        <v>-480.60040000000004</v>
      </c>
      <c r="N101" s="31">
        <f t="shared" si="10"/>
        <v>-4.7844675581971204E-2</v>
      </c>
      <c r="O101" s="12">
        <f t="shared" si="11"/>
        <v>24.149599999999964</v>
      </c>
    </row>
    <row r="102" spans="1:15" s="32" customFormat="1" x14ac:dyDescent="0.2">
      <c r="A102" s="16">
        <v>96</v>
      </c>
      <c r="B102" s="25" t="s">
        <v>46</v>
      </c>
      <c r="C102" s="13" t="s">
        <v>45</v>
      </c>
      <c r="D102" s="11" t="s">
        <v>100</v>
      </c>
      <c r="E102" s="15">
        <v>43991</v>
      </c>
      <c r="F102" s="24" t="s">
        <v>34</v>
      </c>
      <c r="G102" s="44">
        <v>0</v>
      </c>
      <c r="H102" s="44">
        <v>-235.32</v>
      </c>
      <c r="I102" s="44">
        <f t="shared" si="9"/>
        <v>-235.32</v>
      </c>
      <c r="J102" s="13">
        <v>3.4104999999999999</v>
      </c>
      <c r="K102" s="34">
        <f t="shared" si="8"/>
        <v>-69</v>
      </c>
      <c r="L102" s="26">
        <f>VLOOKUP($B102,'Table A'!C7:$H19,6,0)</f>
        <v>3.2473000000000001</v>
      </c>
      <c r="M102" s="12">
        <f t="shared" si="12"/>
        <v>-224.06370000000001</v>
      </c>
      <c r="N102" s="31">
        <f t="shared" si="10"/>
        <v>-4.7834013258541482E-2</v>
      </c>
      <c r="O102" s="12">
        <f t="shared" si="11"/>
        <v>11.256299999999982</v>
      </c>
    </row>
    <row r="103" spans="1:15" s="32" customFormat="1" x14ac:dyDescent="0.2">
      <c r="A103" s="16">
        <v>97</v>
      </c>
      <c r="B103" s="25" t="s">
        <v>46</v>
      </c>
      <c r="C103" s="13" t="s">
        <v>45</v>
      </c>
      <c r="D103" s="11" t="s">
        <v>100</v>
      </c>
      <c r="E103" s="15">
        <v>43991</v>
      </c>
      <c r="F103" s="24" t="s">
        <v>34</v>
      </c>
      <c r="G103" s="44">
        <v>0</v>
      </c>
      <c r="H103" s="44">
        <v>-1360.79</v>
      </c>
      <c r="I103" s="44">
        <f t="shared" ref="I103:I134" si="13">H103-G103</f>
        <v>-1360.79</v>
      </c>
      <c r="J103" s="13">
        <v>3.4104999999999999</v>
      </c>
      <c r="K103" s="34">
        <f t="shared" si="8"/>
        <v>-399</v>
      </c>
      <c r="L103" s="26">
        <f>VLOOKUP($B103,'Table A'!C7:$H19,6,0)</f>
        <v>3.2473000000000001</v>
      </c>
      <c r="M103" s="12">
        <f t="shared" si="12"/>
        <v>-1295.6727000000001</v>
      </c>
      <c r="N103" s="31">
        <f t="shared" ref="N103:N134" si="14">O103/H103</f>
        <v>-4.7852570933060862E-2</v>
      </c>
      <c r="O103" s="12">
        <f t="shared" ref="O103:O134" si="15">M103-H103</f>
        <v>65.117299999999886</v>
      </c>
    </row>
    <row r="104" spans="1:15" s="32" customFormat="1" x14ac:dyDescent="0.2">
      <c r="A104" s="16">
        <v>98</v>
      </c>
      <c r="B104" s="25" t="s">
        <v>46</v>
      </c>
      <c r="C104" s="13" t="s">
        <v>45</v>
      </c>
      <c r="D104" s="11" t="s">
        <v>101</v>
      </c>
      <c r="E104" s="15">
        <v>43991</v>
      </c>
      <c r="F104" s="24" t="s">
        <v>34</v>
      </c>
      <c r="G104" s="44">
        <v>0</v>
      </c>
      <c r="H104" s="44">
        <v>-709.38</v>
      </c>
      <c r="I104" s="44">
        <f t="shared" si="13"/>
        <v>-709.38</v>
      </c>
      <c r="J104" s="13">
        <v>3.4104999999999999</v>
      </c>
      <c r="K104" s="34">
        <f t="shared" si="8"/>
        <v>-208</v>
      </c>
      <c r="L104" s="26">
        <f>VLOOKUP($B104,'Table A'!C7:$H19,6,0)</f>
        <v>3.2473000000000001</v>
      </c>
      <c r="M104" s="12">
        <f t="shared" si="12"/>
        <v>-675.4384</v>
      </c>
      <c r="N104" s="31">
        <f t="shared" si="14"/>
        <v>-4.7846852180777576E-2</v>
      </c>
      <c r="O104" s="12">
        <f t="shared" si="15"/>
        <v>33.941599999999994</v>
      </c>
    </row>
    <row r="105" spans="1:15" s="32" customFormat="1" x14ac:dyDescent="0.2">
      <c r="A105" s="16">
        <v>99</v>
      </c>
      <c r="B105" s="25" t="s">
        <v>46</v>
      </c>
      <c r="C105" s="13" t="s">
        <v>45</v>
      </c>
      <c r="D105" s="11" t="s">
        <v>102</v>
      </c>
      <c r="E105" s="15">
        <v>43991</v>
      </c>
      <c r="F105" s="24" t="s">
        <v>34</v>
      </c>
      <c r="G105" s="44">
        <v>0</v>
      </c>
      <c r="H105" s="44">
        <v>-1544.96</v>
      </c>
      <c r="I105" s="44">
        <f t="shared" si="13"/>
        <v>-1544.96</v>
      </c>
      <c r="J105" s="13">
        <v>3.4104999999999999</v>
      </c>
      <c r="K105" s="34">
        <f t="shared" si="8"/>
        <v>-453</v>
      </c>
      <c r="L105" s="26">
        <f>VLOOKUP($B105,'Table A'!C7:$H19,6,0)</f>
        <v>3.2473000000000001</v>
      </c>
      <c r="M105" s="12">
        <f t="shared" si="12"/>
        <v>-1471.0269000000001</v>
      </c>
      <c r="N105" s="31">
        <f t="shared" si="14"/>
        <v>-4.7854378106876531E-2</v>
      </c>
      <c r="O105" s="12">
        <f t="shared" si="15"/>
        <v>73.933099999999968</v>
      </c>
    </row>
    <row r="106" spans="1:15" s="32" customFormat="1" x14ac:dyDescent="0.2">
      <c r="A106" s="16">
        <v>100</v>
      </c>
      <c r="B106" s="25" t="s">
        <v>46</v>
      </c>
      <c r="C106" s="13" t="s">
        <v>45</v>
      </c>
      <c r="D106" s="11" t="s">
        <v>103</v>
      </c>
      <c r="E106" s="15">
        <v>43991</v>
      </c>
      <c r="F106" s="24" t="s">
        <v>34</v>
      </c>
      <c r="G106" s="44">
        <v>0</v>
      </c>
      <c r="H106" s="44">
        <v>-1081.1300000000001</v>
      </c>
      <c r="I106" s="44">
        <f t="shared" si="13"/>
        <v>-1081.1300000000001</v>
      </c>
      <c r="J106" s="13">
        <v>3.4104999999999999</v>
      </c>
      <c r="K106" s="34">
        <f t="shared" si="8"/>
        <v>-317</v>
      </c>
      <c r="L106" s="26">
        <f>VLOOKUP($B106,'Table A'!C7:$H19,6,0)</f>
        <v>3.2473000000000001</v>
      </c>
      <c r="M106" s="12">
        <f t="shared" si="12"/>
        <v>-1029.3941</v>
      </c>
      <c r="N106" s="31">
        <f t="shared" si="14"/>
        <v>-4.7853542127218859E-2</v>
      </c>
      <c r="O106" s="12">
        <f t="shared" si="15"/>
        <v>51.735900000000129</v>
      </c>
    </row>
    <row r="107" spans="1:15" s="32" customFormat="1" x14ac:dyDescent="0.2">
      <c r="A107" s="16">
        <v>101</v>
      </c>
      <c r="B107" s="25" t="s">
        <v>46</v>
      </c>
      <c r="C107" s="13" t="s">
        <v>45</v>
      </c>
      <c r="D107" s="11" t="s">
        <v>104</v>
      </c>
      <c r="E107" s="15">
        <v>43991</v>
      </c>
      <c r="F107" s="24" t="s">
        <v>34</v>
      </c>
      <c r="G107" s="44">
        <v>0</v>
      </c>
      <c r="H107" s="44">
        <v>-497.93</v>
      </c>
      <c r="I107" s="44">
        <f t="shared" si="13"/>
        <v>-497.93</v>
      </c>
      <c r="J107" s="13">
        <v>3.4104999999999999</v>
      </c>
      <c r="K107" s="34">
        <f t="shared" si="8"/>
        <v>-146</v>
      </c>
      <c r="L107" s="26">
        <f>VLOOKUP($B107,'Table A'!C7:$H19,6,0)</f>
        <v>3.2473000000000001</v>
      </c>
      <c r="M107" s="12">
        <f t="shared" si="12"/>
        <v>-474.10579999999999</v>
      </c>
      <c r="N107" s="31">
        <f t="shared" si="14"/>
        <v>-4.7846484445604839E-2</v>
      </c>
      <c r="O107" s="12">
        <f t="shared" si="15"/>
        <v>23.824200000000019</v>
      </c>
    </row>
    <row r="108" spans="1:15" s="32" customFormat="1" x14ac:dyDescent="0.2">
      <c r="A108" s="16">
        <v>102</v>
      </c>
      <c r="B108" s="25" t="s">
        <v>46</v>
      </c>
      <c r="C108" s="13" t="s">
        <v>45</v>
      </c>
      <c r="D108" s="11" t="s">
        <v>47</v>
      </c>
      <c r="E108" s="15">
        <v>43991</v>
      </c>
      <c r="F108" s="24" t="s">
        <v>34</v>
      </c>
      <c r="G108" s="44">
        <v>0</v>
      </c>
      <c r="H108" s="44">
        <v>-1807.57</v>
      </c>
      <c r="I108" s="44">
        <f t="shared" si="13"/>
        <v>-1807.57</v>
      </c>
      <c r="J108" s="13">
        <v>3.4104999999999999</v>
      </c>
      <c r="K108" s="34">
        <f t="shared" si="8"/>
        <v>-530</v>
      </c>
      <c r="L108" s="26">
        <f>VLOOKUP($B108,'Table A'!C7:$H19,6,0)</f>
        <v>3.2473000000000001</v>
      </c>
      <c r="M108" s="12">
        <f t="shared" si="12"/>
        <v>-1721.069</v>
      </c>
      <c r="N108" s="31">
        <f t="shared" si="14"/>
        <v>-4.7854854860392669E-2</v>
      </c>
      <c r="O108" s="12">
        <f t="shared" si="15"/>
        <v>86.500999999999976</v>
      </c>
    </row>
    <row r="109" spans="1:15" s="32" customFormat="1" x14ac:dyDescent="0.2">
      <c r="A109" s="16">
        <v>103</v>
      </c>
      <c r="B109" s="25" t="s">
        <v>46</v>
      </c>
      <c r="C109" s="13" t="s">
        <v>17</v>
      </c>
      <c r="D109" s="11" t="s">
        <v>58</v>
      </c>
      <c r="E109" s="15">
        <v>43984</v>
      </c>
      <c r="F109" s="24" t="s">
        <v>34</v>
      </c>
      <c r="G109" s="44">
        <v>0</v>
      </c>
      <c r="H109" s="44">
        <v>5000</v>
      </c>
      <c r="I109" s="44">
        <f t="shared" si="13"/>
        <v>5000</v>
      </c>
      <c r="J109" s="13">
        <v>3.1537999999999999</v>
      </c>
      <c r="K109" s="34">
        <f t="shared" si="8"/>
        <v>1585</v>
      </c>
      <c r="L109" s="26">
        <f>VLOOKUP($B109,'Table A'!C7:$H19,6,0)</f>
        <v>3.2473000000000001</v>
      </c>
      <c r="M109" s="12">
        <f t="shared" si="12"/>
        <v>5146.9705000000004</v>
      </c>
      <c r="N109" s="31">
        <f t="shared" si="14"/>
        <v>2.9394100000000072E-2</v>
      </c>
      <c r="O109" s="12">
        <f t="shared" si="15"/>
        <v>146.97050000000036</v>
      </c>
    </row>
    <row r="110" spans="1:15" s="32" customFormat="1" x14ac:dyDescent="0.2">
      <c r="A110" s="16">
        <v>104</v>
      </c>
      <c r="B110" s="25" t="s">
        <v>44</v>
      </c>
      <c r="C110" s="13" t="s">
        <v>17</v>
      </c>
      <c r="D110" s="11" t="s">
        <v>25</v>
      </c>
      <c r="E110" s="15">
        <v>43971</v>
      </c>
      <c r="F110" s="24" t="s">
        <v>34</v>
      </c>
      <c r="G110" s="44">
        <v>0</v>
      </c>
      <c r="H110" s="44">
        <v>1000</v>
      </c>
      <c r="I110" s="44">
        <f t="shared" si="13"/>
        <v>1000</v>
      </c>
      <c r="J110" s="13">
        <v>0.71940000000000004</v>
      </c>
      <c r="K110" s="34">
        <f t="shared" si="8"/>
        <v>1390</v>
      </c>
      <c r="L110" s="26">
        <f>VLOOKUP($B110,'Table A'!C7:$H19,6,0)</f>
        <v>0.81589999999999996</v>
      </c>
      <c r="M110" s="12">
        <f t="shared" si="12"/>
        <v>1134.1009999999999</v>
      </c>
      <c r="N110" s="31">
        <f t="shared" si="14"/>
        <v>0.13410099999999989</v>
      </c>
      <c r="O110" s="12">
        <f t="shared" si="15"/>
        <v>134.10099999999989</v>
      </c>
    </row>
    <row r="111" spans="1:15" s="32" customFormat="1" x14ac:dyDescent="0.2">
      <c r="A111" s="16">
        <v>105</v>
      </c>
      <c r="B111" s="25" t="s">
        <v>46</v>
      </c>
      <c r="C111" s="13" t="s">
        <v>29</v>
      </c>
      <c r="D111" s="11" t="s">
        <v>56</v>
      </c>
      <c r="E111" s="15">
        <v>43963</v>
      </c>
      <c r="F111" s="24" t="s">
        <v>34</v>
      </c>
      <c r="G111" s="44">
        <v>0</v>
      </c>
      <c r="H111" s="44">
        <v>365.74</v>
      </c>
      <c r="I111" s="44">
        <f t="shared" si="13"/>
        <v>365.74</v>
      </c>
      <c r="J111" s="13">
        <v>2.9893999999999998</v>
      </c>
      <c r="K111" s="34">
        <f t="shared" ref="K111:K174" si="16">ROUND(I111/J111,0)</f>
        <v>122</v>
      </c>
      <c r="L111" s="26">
        <f>VLOOKUP($B111,'Table A'!C7:$H19,6,0)</f>
        <v>3.2473000000000001</v>
      </c>
      <c r="M111" s="12">
        <f t="shared" si="12"/>
        <v>396.17060000000004</v>
      </c>
      <c r="N111" s="31">
        <f t="shared" si="14"/>
        <v>8.3202821676600938E-2</v>
      </c>
      <c r="O111" s="12">
        <f t="shared" si="15"/>
        <v>30.430600000000027</v>
      </c>
    </row>
    <row r="112" spans="1:15" s="32" customFormat="1" x14ac:dyDescent="0.2">
      <c r="A112" s="16">
        <v>106</v>
      </c>
      <c r="B112" s="25" t="s">
        <v>46</v>
      </c>
      <c r="C112" s="13" t="s">
        <v>29</v>
      </c>
      <c r="D112" s="11" t="s">
        <v>57</v>
      </c>
      <c r="E112" s="15">
        <v>43963</v>
      </c>
      <c r="F112" s="24" t="s">
        <v>34</v>
      </c>
      <c r="G112" s="44">
        <v>0</v>
      </c>
      <c r="H112" s="44">
        <v>4636.93</v>
      </c>
      <c r="I112" s="44">
        <f t="shared" si="13"/>
        <v>4636.93</v>
      </c>
      <c r="J112" s="13">
        <v>2.9893999999999998</v>
      </c>
      <c r="K112" s="34">
        <f t="shared" si="16"/>
        <v>1551</v>
      </c>
      <c r="L112" s="26">
        <f>VLOOKUP($B112,'Table A'!C7:$H19,6,0)</f>
        <v>3.2473000000000001</v>
      </c>
      <c r="M112" s="12">
        <f t="shared" si="12"/>
        <v>5036.5623000000005</v>
      </c>
      <c r="N112" s="31">
        <f t="shared" si="14"/>
        <v>8.6184673911402623E-2</v>
      </c>
      <c r="O112" s="12">
        <f t="shared" si="15"/>
        <v>399.63230000000021</v>
      </c>
    </row>
    <row r="113" spans="1:15" s="32" customFormat="1" x14ac:dyDescent="0.2">
      <c r="A113" s="16">
        <v>107</v>
      </c>
      <c r="B113" s="25" t="s">
        <v>44</v>
      </c>
      <c r="C113" s="13" t="s">
        <v>29</v>
      </c>
      <c r="D113" s="11" t="s">
        <v>31</v>
      </c>
      <c r="E113" s="15">
        <v>43963</v>
      </c>
      <c r="F113" s="24" t="s">
        <v>34</v>
      </c>
      <c r="G113" s="44">
        <v>0</v>
      </c>
      <c r="H113" s="44">
        <v>5002.67</v>
      </c>
      <c r="I113" s="44">
        <f t="shared" si="13"/>
        <v>5002.67</v>
      </c>
      <c r="J113" s="13">
        <v>0.72850000000000004</v>
      </c>
      <c r="K113" s="34">
        <f t="shared" si="16"/>
        <v>6867</v>
      </c>
      <c r="L113" s="26">
        <f>VLOOKUP($B113,'Table A'!C7:$H19,6,0)</f>
        <v>0.81589999999999996</v>
      </c>
      <c r="M113" s="12">
        <f t="shared" si="12"/>
        <v>5602.7852999999996</v>
      </c>
      <c r="N113" s="31">
        <f t="shared" si="14"/>
        <v>0.11995900189298904</v>
      </c>
      <c r="O113" s="12">
        <f t="shared" si="15"/>
        <v>600.11529999999948</v>
      </c>
    </row>
    <row r="114" spans="1:15" s="32" customFormat="1" x14ac:dyDescent="0.2">
      <c r="A114" s="16">
        <v>108</v>
      </c>
      <c r="B114" s="25" t="s">
        <v>76</v>
      </c>
      <c r="C114" s="13" t="s">
        <v>45</v>
      </c>
      <c r="D114" s="11" t="s">
        <v>105</v>
      </c>
      <c r="E114" s="15">
        <v>43963</v>
      </c>
      <c r="F114" s="24" t="s">
        <v>80</v>
      </c>
      <c r="G114" s="44">
        <v>0</v>
      </c>
      <c r="H114" s="44">
        <v>-365.74</v>
      </c>
      <c r="I114" s="44">
        <f t="shared" si="13"/>
        <v>-365.74</v>
      </c>
      <c r="J114" s="13">
        <v>1.2787999999999999</v>
      </c>
      <c r="K114" s="34">
        <f t="shared" si="16"/>
        <v>-286</v>
      </c>
      <c r="L114" s="26">
        <f>VLOOKUP($B114,'Table A'!C7:$H19,6,0)</f>
        <v>1.2928999999999999</v>
      </c>
      <c r="M114" s="12">
        <f t="shared" si="12"/>
        <v>-369.76939999999996</v>
      </c>
      <c r="N114" s="31">
        <f t="shared" si="14"/>
        <v>1.1017115984032244E-2</v>
      </c>
      <c r="O114" s="12">
        <f t="shared" si="15"/>
        <v>-4.0293999999999528</v>
      </c>
    </row>
    <row r="115" spans="1:15" s="32" customFormat="1" x14ac:dyDescent="0.2">
      <c r="A115" s="16">
        <v>109</v>
      </c>
      <c r="B115" s="25" t="s">
        <v>76</v>
      </c>
      <c r="C115" s="13" t="s">
        <v>45</v>
      </c>
      <c r="D115" s="11" t="s">
        <v>96</v>
      </c>
      <c r="E115" s="15">
        <v>43963</v>
      </c>
      <c r="F115" s="24" t="s">
        <v>80</v>
      </c>
      <c r="G115" s="44">
        <v>0</v>
      </c>
      <c r="H115" s="44">
        <v>-4636.93</v>
      </c>
      <c r="I115" s="44">
        <f t="shared" si="13"/>
        <v>-4636.93</v>
      </c>
      <c r="J115" s="13">
        <v>1.2787999999999999</v>
      </c>
      <c r="K115" s="34">
        <f t="shared" si="16"/>
        <v>-3626</v>
      </c>
      <c r="L115" s="26">
        <f>VLOOKUP($B115,'Table A'!C7:$H19,6,0)</f>
        <v>1.2928999999999999</v>
      </c>
      <c r="M115" s="12">
        <f t="shared" si="12"/>
        <v>-4688.0554000000002</v>
      </c>
      <c r="N115" s="31">
        <f t="shared" si="14"/>
        <v>1.1025700193878255E-2</v>
      </c>
      <c r="O115" s="12">
        <f t="shared" si="15"/>
        <v>-51.1253999999999</v>
      </c>
    </row>
    <row r="116" spans="1:15" s="32" customFormat="1" x14ac:dyDescent="0.2">
      <c r="A116" s="16">
        <v>110</v>
      </c>
      <c r="B116" s="25" t="s">
        <v>76</v>
      </c>
      <c r="C116" s="13" t="s">
        <v>45</v>
      </c>
      <c r="D116" s="11" t="s">
        <v>96</v>
      </c>
      <c r="E116" s="15">
        <v>43963</v>
      </c>
      <c r="F116" s="24" t="s">
        <v>80</v>
      </c>
      <c r="G116" s="44">
        <v>0</v>
      </c>
      <c r="H116" s="44">
        <v>-5002.67</v>
      </c>
      <c r="I116" s="44">
        <f t="shared" si="13"/>
        <v>-5002.67</v>
      </c>
      <c r="J116" s="13">
        <v>1.2787999999999999</v>
      </c>
      <c r="K116" s="34">
        <f t="shared" si="16"/>
        <v>-3912</v>
      </c>
      <c r="L116" s="26">
        <f>VLOOKUP($B116,'Table A'!C7:$H19,6,0)</f>
        <v>1.2928999999999999</v>
      </c>
      <c r="M116" s="12">
        <f t="shared" si="12"/>
        <v>-5057.8247999999994</v>
      </c>
      <c r="N116" s="31">
        <f t="shared" si="14"/>
        <v>1.1025072611225473E-2</v>
      </c>
      <c r="O116" s="12">
        <f t="shared" si="15"/>
        <v>-55.154799999999341</v>
      </c>
    </row>
    <row r="117" spans="1:15" s="32" customFormat="1" x14ac:dyDescent="0.2">
      <c r="A117" s="16">
        <v>111</v>
      </c>
      <c r="B117" s="25" t="s">
        <v>76</v>
      </c>
      <c r="C117" s="13" t="s">
        <v>17</v>
      </c>
      <c r="D117" s="11" t="s">
        <v>84</v>
      </c>
      <c r="E117" s="15">
        <v>43957</v>
      </c>
      <c r="F117" s="24" t="s">
        <v>80</v>
      </c>
      <c r="G117" s="44">
        <v>0</v>
      </c>
      <c r="H117" s="44">
        <v>10000</v>
      </c>
      <c r="I117" s="44">
        <f t="shared" si="13"/>
        <v>10000</v>
      </c>
      <c r="J117" s="13">
        <v>1.2782</v>
      </c>
      <c r="K117" s="34">
        <f t="shared" si="16"/>
        <v>7824</v>
      </c>
      <c r="L117" s="26">
        <f>VLOOKUP($B117,'Table A'!C7:$H19,6,0)</f>
        <v>1.2928999999999999</v>
      </c>
      <c r="M117" s="12">
        <f t="shared" si="12"/>
        <v>10115.649599999999</v>
      </c>
      <c r="N117" s="31">
        <f t="shared" si="14"/>
        <v>1.1564959999999883E-2</v>
      </c>
      <c r="O117" s="12">
        <f t="shared" si="15"/>
        <v>115.64959999999883</v>
      </c>
    </row>
    <row r="118" spans="1:15" s="32" customFormat="1" x14ac:dyDescent="0.2">
      <c r="A118" s="16">
        <v>112</v>
      </c>
      <c r="B118" s="25" t="s">
        <v>46</v>
      </c>
      <c r="C118" s="13" t="s">
        <v>29</v>
      </c>
      <c r="D118" s="11" t="s">
        <v>55</v>
      </c>
      <c r="E118" s="15">
        <v>43951</v>
      </c>
      <c r="F118" s="24" t="s">
        <v>34</v>
      </c>
      <c r="G118" s="44">
        <v>0</v>
      </c>
      <c r="H118" s="44">
        <v>10002.83</v>
      </c>
      <c r="I118" s="44">
        <f t="shared" si="13"/>
        <v>10002.83</v>
      </c>
      <c r="J118" s="13">
        <v>3.0053000000000001</v>
      </c>
      <c r="K118" s="34">
        <f t="shared" si="16"/>
        <v>3328</v>
      </c>
      <c r="L118" s="26">
        <f>VLOOKUP($B118,'Table A'!C7:$H19,6,0)</f>
        <v>3.2473000000000001</v>
      </c>
      <c r="M118" s="12">
        <f t="shared" si="12"/>
        <v>10807.0144</v>
      </c>
      <c r="N118" s="31">
        <f t="shared" si="14"/>
        <v>8.0395688020290262E-2</v>
      </c>
      <c r="O118" s="12">
        <f t="shared" si="15"/>
        <v>804.1844000000001</v>
      </c>
    </row>
    <row r="119" spans="1:15" s="32" customFormat="1" x14ac:dyDescent="0.2">
      <c r="A119" s="16">
        <v>113</v>
      </c>
      <c r="B119" s="25" t="s">
        <v>76</v>
      </c>
      <c r="C119" s="13" t="s">
        <v>45</v>
      </c>
      <c r="D119" s="11" t="s">
        <v>105</v>
      </c>
      <c r="E119" s="15">
        <v>43951</v>
      </c>
      <c r="F119" s="24" t="s">
        <v>80</v>
      </c>
      <c r="G119" s="44">
        <v>0</v>
      </c>
      <c r="H119" s="44">
        <v>-10002.83</v>
      </c>
      <c r="I119" s="44">
        <f t="shared" si="13"/>
        <v>-10002.83</v>
      </c>
      <c r="J119" s="13">
        <v>1.2775000000000001</v>
      </c>
      <c r="K119" s="34">
        <f t="shared" si="16"/>
        <v>-7830</v>
      </c>
      <c r="L119" s="26">
        <f>VLOOKUP($B119,'Table A'!C7:$H19,6,0)</f>
        <v>1.2928999999999999</v>
      </c>
      <c r="M119" s="12">
        <f t="shared" si="12"/>
        <v>-10123.406999999999</v>
      </c>
      <c r="N119" s="31">
        <f t="shared" si="14"/>
        <v>1.2054288636315854E-2</v>
      </c>
      <c r="O119" s="12">
        <f t="shared" si="15"/>
        <v>-120.57699999999932</v>
      </c>
    </row>
    <row r="120" spans="1:15" s="32" customFormat="1" x14ac:dyDescent="0.2">
      <c r="A120" s="16">
        <v>114</v>
      </c>
      <c r="B120" s="25" t="s">
        <v>46</v>
      </c>
      <c r="C120" s="13" t="s">
        <v>17</v>
      </c>
      <c r="D120" s="11" t="s">
        <v>54</v>
      </c>
      <c r="E120" s="15">
        <v>43942</v>
      </c>
      <c r="F120" s="24" t="s">
        <v>34</v>
      </c>
      <c r="G120" s="44">
        <v>0</v>
      </c>
      <c r="H120" s="44">
        <v>10000</v>
      </c>
      <c r="I120" s="44">
        <f t="shared" si="13"/>
        <v>10000</v>
      </c>
      <c r="J120" s="13">
        <v>2.9460999999999999</v>
      </c>
      <c r="K120" s="34">
        <f t="shared" si="16"/>
        <v>3394</v>
      </c>
      <c r="L120" s="26">
        <f>VLOOKUP($B120,'Table A'!C7:$H19,6,0)</f>
        <v>3.2473000000000001</v>
      </c>
      <c r="M120" s="12">
        <f t="shared" si="12"/>
        <v>11021.3362</v>
      </c>
      <c r="N120" s="31">
        <f t="shared" si="14"/>
        <v>0.10213361999999997</v>
      </c>
      <c r="O120" s="12">
        <f t="shared" si="15"/>
        <v>1021.3361999999997</v>
      </c>
    </row>
    <row r="121" spans="1:15" s="32" customFormat="1" x14ac:dyDescent="0.2">
      <c r="A121" s="16">
        <v>115</v>
      </c>
      <c r="B121" s="25" t="s">
        <v>44</v>
      </c>
      <c r="C121" s="13" t="s">
        <v>17</v>
      </c>
      <c r="D121" s="11" t="s">
        <v>26</v>
      </c>
      <c r="E121" s="15">
        <v>43941</v>
      </c>
      <c r="F121" s="24" t="s">
        <v>34</v>
      </c>
      <c r="G121" s="44">
        <v>0</v>
      </c>
      <c r="H121" s="44">
        <v>1000</v>
      </c>
      <c r="I121" s="44">
        <f t="shared" si="13"/>
        <v>1000</v>
      </c>
      <c r="J121" s="13">
        <v>0.73970000000000002</v>
      </c>
      <c r="K121" s="34">
        <f t="shared" si="16"/>
        <v>1352</v>
      </c>
      <c r="L121" s="26">
        <f>VLOOKUP($B121,'Table A'!C7:$H19,6,0)</f>
        <v>0.81589999999999996</v>
      </c>
      <c r="M121" s="12">
        <f t="shared" si="12"/>
        <v>1103.0968</v>
      </c>
      <c r="N121" s="31">
        <f t="shared" si="14"/>
        <v>0.10309680000000003</v>
      </c>
      <c r="O121" s="12">
        <f t="shared" si="15"/>
        <v>103.09680000000003</v>
      </c>
    </row>
    <row r="122" spans="1:15" s="32" customFormat="1" x14ac:dyDescent="0.2">
      <c r="A122" s="16">
        <v>116</v>
      </c>
      <c r="B122" s="25" t="s">
        <v>76</v>
      </c>
      <c r="C122" s="13" t="s">
        <v>17</v>
      </c>
      <c r="D122" s="11" t="s">
        <v>96</v>
      </c>
      <c r="E122" s="15">
        <v>43938</v>
      </c>
      <c r="F122" s="24" t="s">
        <v>80</v>
      </c>
      <c r="G122" s="44">
        <v>0</v>
      </c>
      <c r="H122" s="44">
        <v>10000</v>
      </c>
      <c r="I122" s="44">
        <f t="shared" si="13"/>
        <v>10000</v>
      </c>
      <c r="J122" s="13">
        <v>1.276</v>
      </c>
      <c r="K122" s="34">
        <f t="shared" si="16"/>
        <v>7837</v>
      </c>
      <c r="L122" s="26">
        <f>VLOOKUP($B122,'Table A'!C7:$H19,6,0)</f>
        <v>1.2928999999999999</v>
      </c>
      <c r="M122" s="12">
        <f t="shared" si="12"/>
        <v>10132.4573</v>
      </c>
      <c r="N122" s="31">
        <f t="shared" si="14"/>
        <v>1.3245730000000002E-2</v>
      </c>
      <c r="O122" s="12">
        <f t="shared" si="15"/>
        <v>132.45730000000003</v>
      </c>
    </row>
    <row r="123" spans="1:15" s="32" customFormat="1" x14ac:dyDescent="0.2">
      <c r="A123" s="16">
        <v>117</v>
      </c>
      <c r="B123" s="25" t="s">
        <v>46</v>
      </c>
      <c r="C123" s="13" t="s">
        <v>17</v>
      </c>
      <c r="D123" s="11" t="s">
        <v>53</v>
      </c>
      <c r="E123" s="15">
        <v>43936</v>
      </c>
      <c r="F123" s="24" t="s">
        <v>34</v>
      </c>
      <c r="G123" s="44">
        <v>0</v>
      </c>
      <c r="H123" s="44">
        <v>5000</v>
      </c>
      <c r="I123" s="44">
        <f t="shared" si="13"/>
        <v>5000</v>
      </c>
      <c r="J123" s="13">
        <v>3.1057000000000001</v>
      </c>
      <c r="K123" s="34">
        <f t="shared" si="16"/>
        <v>1610</v>
      </c>
      <c r="L123" s="26">
        <f>VLOOKUP($B123,'Table A'!C7:$H19,6,0)</f>
        <v>3.2473000000000001</v>
      </c>
      <c r="M123" s="12">
        <f t="shared" si="12"/>
        <v>5228.1530000000002</v>
      </c>
      <c r="N123" s="31">
        <f t="shared" si="14"/>
        <v>4.5630600000000049E-2</v>
      </c>
      <c r="O123" s="12">
        <f t="shared" si="15"/>
        <v>228.15300000000025</v>
      </c>
    </row>
    <row r="124" spans="1:15" s="32" customFormat="1" x14ac:dyDescent="0.2">
      <c r="A124" s="16">
        <v>118</v>
      </c>
      <c r="B124" s="25" t="s">
        <v>46</v>
      </c>
      <c r="C124" s="13" t="s">
        <v>17</v>
      </c>
      <c r="D124" s="11" t="s">
        <v>52</v>
      </c>
      <c r="E124" s="15">
        <v>43929</v>
      </c>
      <c r="F124" s="24" t="s">
        <v>34</v>
      </c>
      <c r="G124" s="44">
        <v>0</v>
      </c>
      <c r="H124" s="44">
        <v>5000</v>
      </c>
      <c r="I124" s="44">
        <f t="shared" si="13"/>
        <v>5000</v>
      </c>
      <c r="J124" s="13">
        <v>2.8864000000000001</v>
      </c>
      <c r="K124" s="34">
        <f t="shared" si="16"/>
        <v>1732</v>
      </c>
      <c r="L124" s="26">
        <f>VLOOKUP($B124,'Table A'!C7:$H19,6,0)</f>
        <v>3.2473000000000001</v>
      </c>
      <c r="M124" s="12">
        <f t="shared" si="12"/>
        <v>5624.3235999999997</v>
      </c>
      <c r="N124" s="31">
        <f t="shared" si="14"/>
        <v>0.12486471999999994</v>
      </c>
      <c r="O124" s="12">
        <f t="shared" si="15"/>
        <v>624.32359999999971</v>
      </c>
    </row>
    <row r="125" spans="1:15" s="32" customFormat="1" x14ac:dyDescent="0.2">
      <c r="A125" s="16">
        <v>119</v>
      </c>
      <c r="B125" s="25" t="s">
        <v>46</v>
      </c>
      <c r="C125" s="13" t="s">
        <v>29</v>
      </c>
      <c r="D125" s="11" t="s">
        <v>50</v>
      </c>
      <c r="E125" s="15">
        <v>43913</v>
      </c>
      <c r="F125" s="24" t="s">
        <v>34</v>
      </c>
      <c r="G125" s="44">
        <v>0</v>
      </c>
      <c r="H125" s="44">
        <v>328.54</v>
      </c>
      <c r="I125" s="44">
        <f t="shared" si="13"/>
        <v>328.54</v>
      </c>
      <c r="J125" s="13">
        <v>2.4950000000000001</v>
      </c>
      <c r="K125" s="34">
        <f t="shared" si="16"/>
        <v>132</v>
      </c>
      <c r="L125" s="26">
        <f>VLOOKUP($B125,'Table A'!C7:$H19,6,0)</f>
        <v>3.2473000000000001</v>
      </c>
      <c r="M125" s="12">
        <f t="shared" si="12"/>
        <v>428.64359999999999</v>
      </c>
      <c r="N125" s="31">
        <f t="shared" si="14"/>
        <v>0.30469227491325246</v>
      </c>
      <c r="O125" s="12">
        <f t="shared" si="15"/>
        <v>100.10359999999997</v>
      </c>
    </row>
    <row r="126" spans="1:15" s="32" customFormat="1" x14ac:dyDescent="0.2">
      <c r="A126" s="16">
        <v>120</v>
      </c>
      <c r="B126" s="25" t="s">
        <v>46</v>
      </c>
      <c r="C126" s="13" t="s">
        <v>29</v>
      </c>
      <c r="D126" s="11" t="s">
        <v>51</v>
      </c>
      <c r="E126" s="15">
        <v>43913</v>
      </c>
      <c r="F126" s="24" t="s">
        <v>34</v>
      </c>
      <c r="G126" s="44">
        <v>0</v>
      </c>
      <c r="H126" s="44">
        <v>9674.02</v>
      </c>
      <c r="I126" s="44">
        <f t="shared" si="13"/>
        <v>9674.02</v>
      </c>
      <c r="J126" s="13">
        <v>2.5495000000000001</v>
      </c>
      <c r="K126" s="34">
        <f t="shared" si="16"/>
        <v>3794</v>
      </c>
      <c r="L126" s="26">
        <f>VLOOKUP($B126,'Table A'!C7:$H19,6,0)</f>
        <v>3.2473000000000001</v>
      </c>
      <c r="M126" s="12">
        <f t="shared" si="12"/>
        <v>12320.2562</v>
      </c>
      <c r="N126" s="31">
        <f t="shared" si="14"/>
        <v>0.27354049299050437</v>
      </c>
      <c r="O126" s="12">
        <f t="shared" si="15"/>
        <v>2646.2361999999994</v>
      </c>
    </row>
    <row r="127" spans="1:15" s="32" customFormat="1" x14ac:dyDescent="0.2">
      <c r="A127" s="16">
        <v>121</v>
      </c>
      <c r="B127" s="25" t="s">
        <v>44</v>
      </c>
      <c r="C127" s="13" t="s">
        <v>17</v>
      </c>
      <c r="D127" s="11" t="s">
        <v>27</v>
      </c>
      <c r="E127" s="15">
        <v>43913</v>
      </c>
      <c r="F127" s="24" t="s">
        <v>34</v>
      </c>
      <c r="G127" s="44">
        <v>0</v>
      </c>
      <c r="H127" s="44">
        <v>1000</v>
      </c>
      <c r="I127" s="44">
        <f t="shared" si="13"/>
        <v>1000</v>
      </c>
      <c r="J127" s="13">
        <v>0.61360000000000003</v>
      </c>
      <c r="K127" s="34">
        <f t="shared" si="16"/>
        <v>1630</v>
      </c>
      <c r="L127" s="26">
        <f>VLOOKUP($B127,'Table A'!C7:$H19,6,0)</f>
        <v>0.81589999999999996</v>
      </c>
      <c r="M127" s="12">
        <f t="shared" si="12"/>
        <v>1329.9169999999999</v>
      </c>
      <c r="N127" s="31">
        <f t="shared" si="14"/>
        <v>0.3299169999999999</v>
      </c>
      <c r="O127" s="12">
        <f t="shared" si="15"/>
        <v>329.91699999999992</v>
      </c>
    </row>
    <row r="128" spans="1:15" s="32" customFormat="1" x14ac:dyDescent="0.2">
      <c r="A128" s="16">
        <v>122</v>
      </c>
      <c r="B128" s="25" t="s">
        <v>76</v>
      </c>
      <c r="C128" s="13" t="s">
        <v>45</v>
      </c>
      <c r="D128" s="11" t="s">
        <v>106</v>
      </c>
      <c r="E128" s="15">
        <v>43913</v>
      </c>
      <c r="F128" s="24" t="s">
        <v>34</v>
      </c>
      <c r="G128" s="44">
        <v>0</v>
      </c>
      <c r="H128" s="44">
        <v>-328.54</v>
      </c>
      <c r="I128" s="44">
        <f t="shared" si="13"/>
        <v>-328.54</v>
      </c>
      <c r="J128" s="13">
        <v>1.2734000000000001</v>
      </c>
      <c r="K128" s="34">
        <f t="shared" si="16"/>
        <v>-258</v>
      </c>
      <c r="L128" s="26">
        <f>VLOOKUP($B128,'Table A'!C7:$H19,6,0)</f>
        <v>1.2928999999999999</v>
      </c>
      <c r="M128" s="12">
        <f t="shared" si="12"/>
        <v>-333.56819999999999</v>
      </c>
      <c r="N128" s="31">
        <f t="shared" si="14"/>
        <v>1.5304681317343305E-2</v>
      </c>
      <c r="O128" s="12">
        <f t="shared" si="15"/>
        <v>-5.0281999999999698</v>
      </c>
    </row>
    <row r="129" spans="1:15" s="32" customFormat="1" x14ac:dyDescent="0.2">
      <c r="A129" s="16">
        <v>123</v>
      </c>
      <c r="B129" s="25" t="s">
        <v>76</v>
      </c>
      <c r="C129" s="13" t="s">
        <v>45</v>
      </c>
      <c r="D129" s="11" t="s">
        <v>105</v>
      </c>
      <c r="E129" s="15">
        <v>43913</v>
      </c>
      <c r="F129" s="24" t="s">
        <v>34</v>
      </c>
      <c r="G129" s="44">
        <v>0</v>
      </c>
      <c r="H129" s="44">
        <v>-9674.02</v>
      </c>
      <c r="I129" s="44">
        <f t="shared" si="13"/>
        <v>-9674.02</v>
      </c>
      <c r="J129" s="13">
        <v>1.2734000000000001</v>
      </c>
      <c r="K129" s="34">
        <f t="shared" si="16"/>
        <v>-7597</v>
      </c>
      <c r="L129" s="26">
        <f>VLOOKUP($B129,'Table A'!C7:$H19,6,0)</f>
        <v>1.2928999999999999</v>
      </c>
      <c r="M129" s="12">
        <f t="shared" si="12"/>
        <v>-9822.1612999999998</v>
      </c>
      <c r="N129" s="31">
        <f t="shared" si="14"/>
        <v>1.5313313389883348E-2</v>
      </c>
      <c r="O129" s="12">
        <f t="shared" si="15"/>
        <v>-148.14129999999932</v>
      </c>
    </row>
    <row r="130" spans="1:15" s="32" customFormat="1" x14ac:dyDescent="0.2">
      <c r="A130" s="16">
        <v>124</v>
      </c>
      <c r="B130" s="25" t="s">
        <v>44</v>
      </c>
      <c r="C130" s="13" t="s">
        <v>29</v>
      </c>
      <c r="D130" s="11" t="s">
        <v>32</v>
      </c>
      <c r="E130" s="15">
        <v>43909</v>
      </c>
      <c r="F130" s="24" t="s">
        <v>34</v>
      </c>
      <c r="G130" s="44">
        <v>0</v>
      </c>
      <c r="H130" s="44">
        <v>5313.5</v>
      </c>
      <c r="I130" s="44">
        <f t="shared" si="13"/>
        <v>5313.5</v>
      </c>
      <c r="J130" s="13">
        <v>0.59870000000000001</v>
      </c>
      <c r="K130" s="34">
        <f t="shared" si="16"/>
        <v>8875</v>
      </c>
      <c r="L130" s="26">
        <f>VLOOKUP($B130,'Table A'!C7:$H19,6,0)</f>
        <v>0.81589999999999996</v>
      </c>
      <c r="M130" s="12">
        <f t="shared" si="12"/>
        <v>7241.1124999999993</v>
      </c>
      <c r="N130" s="31">
        <f t="shared" si="14"/>
        <v>0.36277641855650689</v>
      </c>
      <c r="O130" s="12">
        <f t="shared" si="15"/>
        <v>1927.6124999999993</v>
      </c>
    </row>
    <row r="131" spans="1:15" s="32" customFormat="1" x14ac:dyDescent="0.2">
      <c r="A131" s="16">
        <v>125</v>
      </c>
      <c r="B131" s="25" t="s">
        <v>44</v>
      </c>
      <c r="C131" s="13" t="s">
        <v>29</v>
      </c>
      <c r="D131" s="11" t="s">
        <v>33</v>
      </c>
      <c r="E131" s="15">
        <v>43909</v>
      </c>
      <c r="F131" s="24" t="s">
        <v>34</v>
      </c>
      <c r="G131" s="44">
        <v>0</v>
      </c>
      <c r="H131" s="44">
        <v>4689.7299999999996</v>
      </c>
      <c r="I131" s="44">
        <f t="shared" si="13"/>
        <v>4689.7299999999996</v>
      </c>
      <c r="J131" s="13">
        <v>0.59870000000000001</v>
      </c>
      <c r="K131" s="34">
        <f t="shared" si="16"/>
        <v>7833</v>
      </c>
      <c r="L131" s="26">
        <f>VLOOKUP($B131,'Table A'!C7:$H19,6,0)</f>
        <v>0.81589999999999996</v>
      </c>
      <c r="M131" s="12">
        <f t="shared" si="12"/>
        <v>6390.9447</v>
      </c>
      <c r="N131" s="31">
        <f t="shared" si="14"/>
        <v>0.36275322886392192</v>
      </c>
      <c r="O131" s="12">
        <f t="shared" si="15"/>
        <v>1701.2147000000004</v>
      </c>
    </row>
    <row r="132" spans="1:15" s="32" customFormat="1" x14ac:dyDescent="0.2">
      <c r="A132" s="16">
        <v>126</v>
      </c>
      <c r="B132" s="25" t="s">
        <v>76</v>
      </c>
      <c r="C132" s="13" t="s">
        <v>45</v>
      </c>
      <c r="D132" s="11" t="s">
        <v>107</v>
      </c>
      <c r="E132" s="15">
        <v>43909</v>
      </c>
      <c r="F132" s="24" t="s">
        <v>80</v>
      </c>
      <c r="G132" s="44">
        <v>0</v>
      </c>
      <c r="H132" s="44">
        <v>-5313.5</v>
      </c>
      <c r="I132" s="44">
        <f t="shared" si="13"/>
        <v>-5313.5</v>
      </c>
      <c r="J132" s="13">
        <v>1.2729999999999999</v>
      </c>
      <c r="K132" s="34">
        <f t="shared" si="16"/>
        <v>-4174</v>
      </c>
      <c r="L132" s="26">
        <f>VLOOKUP($B132,'Table A'!C7:$H19,6,0)</f>
        <v>1.2928999999999999</v>
      </c>
      <c r="M132" s="12">
        <f t="shared" si="12"/>
        <v>-5396.5645999999997</v>
      </c>
      <c r="N132" s="31">
        <f t="shared" si="14"/>
        <v>1.5632746777077201E-2</v>
      </c>
      <c r="O132" s="12">
        <f t="shared" si="15"/>
        <v>-83.0645999999997</v>
      </c>
    </row>
    <row r="133" spans="1:15" s="32" customFormat="1" x14ac:dyDescent="0.2">
      <c r="A133" s="16">
        <v>127</v>
      </c>
      <c r="B133" s="25" t="s">
        <v>76</v>
      </c>
      <c r="C133" s="13" t="s">
        <v>45</v>
      </c>
      <c r="D133" s="11" t="s">
        <v>106</v>
      </c>
      <c r="E133" s="15">
        <v>43909</v>
      </c>
      <c r="F133" s="24" t="s">
        <v>80</v>
      </c>
      <c r="G133" s="44">
        <v>0</v>
      </c>
      <c r="H133" s="44">
        <v>-4689.7299999999996</v>
      </c>
      <c r="I133" s="44">
        <f t="shared" si="13"/>
        <v>-4689.7299999999996</v>
      </c>
      <c r="J133" s="13">
        <v>1.2729999999999999</v>
      </c>
      <c r="K133" s="34">
        <f t="shared" si="16"/>
        <v>-3684</v>
      </c>
      <c r="L133" s="26">
        <f>VLOOKUP($B133,'Table A'!C7:$H19,6,0)</f>
        <v>1.2928999999999999</v>
      </c>
      <c r="M133" s="12">
        <f t="shared" si="12"/>
        <v>-4763.0436</v>
      </c>
      <c r="N133" s="31">
        <f t="shared" si="14"/>
        <v>1.5632797623743887E-2</v>
      </c>
      <c r="O133" s="12">
        <f t="shared" si="15"/>
        <v>-73.313600000000406</v>
      </c>
    </row>
    <row r="134" spans="1:15" s="32" customFormat="1" x14ac:dyDescent="0.2">
      <c r="A134" s="16">
        <v>128</v>
      </c>
      <c r="B134" s="25" t="s">
        <v>76</v>
      </c>
      <c r="C134" s="13" t="s">
        <v>17</v>
      </c>
      <c r="D134" s="11" t="s">
        <v>105</v>
      </c>
      <c r="E134" s="15">
        <v>43906</v>
      </c>
      <c r="F134" s="24" t="s">
        <v>80</v>
      </c>
      <c r="G134" s="44">
        <v>0</v>
      </c>
      <c r="H134" s="44">
        <v>20000</v>
      </c>
      <c r="I134" s="44">
        <f t="shared" si="13"/>
        <v>20000</v>
      </c>
      <c r="J134" s="13">
        <v>1.2727999999999999</v>
      </c>
      <c r="K134" s="34">
        <f t="shared" si="16"/>
        <v>15713</v>
      </c>
      <c r="L134" s="26">
        <f>VLOOKUP($B134,'Table A'!C7:$H19,6,0)</f>
        <v>1.2928999999999999</v>
      </c>
      <c r="M134" s="12">
        <f t="shared" si="12"/>
        <v>20315.3377</v>
      </c>
      <c r="N134" s="31">
        <f t="shared" si="14"/>
        <v>1.5766885000000001E-2</v>
      </c>
      <c r="O134" s="12">
        <f t="shared" si="15"/>
        <v>315.33770000000004</v>
      </c>
    </row>
    <row r="135" spans="1:15" s="32" customFormat="1" x14ac:dyDescent="0.2">
      <c r="A135" s="16">
        <v>129</v>
      </c>
      <c r="B135" s="25" t="s">
        <v>44</v>
      </c>
      <c r="C135" s="13" t="s">
        <v>17</v>
      </c>
      <c r="D135" s="11" t="s">
        <v>28</v>
      </c>
      <c r="E135" s="15">
        <v>43889</v>
      </c>
      <c r="F135" s="24" t="s">
        <v>34</v>
      </c>
      <c r="G135" s="44">
        <v>0</v>
      </c>
      <c r="H135" s="44">
        <v>5000</v>
      </c>
      <c r="I135" s="44">
        <f t="shared" ref="I135:I151" si="17">H135-G135</f>
        <v>5000</v>
      </c>
      <c r="J135" s="13">
        <v>0.8679</v>
      </c>
      <c r="K135" s="34">
        <f t="shared" si="16"/>
        <v>5761</v>
      </c>
      <c r="L135" s="26">
        <f>VLOOKUP($B135,'Table A'!C7:$H19,6,0)</f>
        <v>0.81589999999999996</v>
      </c>
      <c r="M135" s="12">
        <f t="shared" si="12"/>
        <v>4700.3998999999994</v>
      </c>
      <c r="N135" s="31">
        <f t="shared" ref="N135:N151" si="18">O135/H135</f>
        <v>-5.9920020000000115E-2</v>
      </c>
      <c r="O135" s="12">
        <f t="shared" ref="O135:O151" si="19">M135-H135</f>
        <v>-299.60010000000057</v>
      </c>
    </row>
    <row r="136" spans="1:15" s="32" customFormat="1" x14ac:dyDescent="0.2">
      <c r="A136" s="16">
        <v>130</v>
      </c>
      <c r="B136" s="25" t="s">
        <v>46</v>
      </c>
      <c r="C136" s="13" t="s">
        <v>29</v>
      </c>
      <c r="D136" s="11" t="s">
        <v>48</v>
      </c>
      <c r="E136" s="15">
        <v>43887</v>
      </c>
      <c r="F136" s="24" t="s">
        <v>34</v>
      </c>
      <c r="G136" s="44">
        <v>0</v>
      </c>
      <c r="H136" s="44">
        <v>245.26</v>
      </c>
      <c r="I136" s="44">
        <f t="shared" si="17"/>
        <v>245.26</v>
      </c>
      <c r="J136" s="13">
        <v>3.6922000000000001</v>
      </c>
      <c r="K136" s="34">
        <f t="shared" si="16"/>
        <v>66</v>
      </c>
      <c r="L136" s="26">
        <f>VLOOKUP($B136,'Table A'!C7:$H19,6,0)</f>
        <v>3.2473000000000001</v>
      </c>
      <c r="M136" s="12">
        <f t="shared" ref="M136:M150" si="20">K136*L136</f>
        <v>214.3218</v>
      </c>
      <c r="N136" s="31">
        <f t="shared" si="18"/>
        <v>-0.12614449971458858</v>
      </c>
      <c r="O136" s="12">
        <f t="shared" si="19"/>
        <v>-30.938199999999995</v>
      </c>
    </row>
    <row r="137" spans="1:15" s="32" customFormat="1" x14ac:dyDescent="0.2">
      <c r="A137" s="16">
        <v>131</v>
      </c>
      <c r="B137" s="25" t="s">
        <v>46</v>
      </c>
      <c r="C137" s="13" t="s">
        <v>29</v>
      </c>
      <c r="D137" s="11" t="s">
        <v>49</v>
      </c>
      <c r="E137" s="15">
        <v>43887</v>
      </c>
      <c r="F137" s="24" t="s">
        <v>34</v>
      </c>
      <c r="G137" s="44">
        <v>0</v>
      </c>
      <c r="H137" s="44">
        <v>4759.1499999999996</v>
      </c>
      <c r="I137" s="44">
        <f t="shared" si="17"/>
        <v>4759.1499999999996</v>
      </c>
      <c r="J137" s="13">
        <v>3.6922000000000001</v>
      </c>
      <c r="K137" s="34">
        <f t="shared" si="16"/>
        <v>1289</v>
      </c>
      <c r="L137" s="26">
        <f>VLOOKUP($B137,'Table A'!C7:$H19,6,0)</f>
        <v>3.2473000000000001</v>
      </c>
      <c r="M137" s="12">
        <f t="shared" si="20"/>
        <v>4185.7696999999998</v>
      </c>
      <c r="N137" s="31">
        <f t="shared" si="18"/>
        <v>-0.12047956042570623</v>
      </c>
      <c r="O137" s="12">
        <f t="shared" si="19"/>
        <v>-573.38029999999981</v>
      </c>
    </row>
    <row r="138" spans="1:15" s="32" customFormat="1" x14ac:dyDescent="0.2">
      <c r="A138" s="16">
        <v>132</v>
      </c>
      <c r="B138" s="25" t="s">
        <v>44</v>
      </c>
      <c r="C138" s="13" t="s">
        <v>29</v>
      </c>
      <c r="D138" s="11" t="s">
        <v>35</v>
      </c>
      <c r="E138" s="15">
        <v>43887</v>
      </c>
      <c r="F138" s="24" t="s">
        <v>34</v>
      </c>
      <c r="G138" s="44">
        <v>0</v>
      </c>
      <c r="H138" s="44">
        <v>177.91</v>
      </c>
      <c r="I138" s="44">
        <f t="shared" si="17"/>
        <v>177.91</v>
      </c>
      <c r="J138" s="13">
        <v>0.88360000000000005</v>
      </c>
      <c r="K138" s="34">
        <f t="shared" si="16"/>
        <v>201</v>
      </c>
      <c r="L138" s="26">
        <f>VLOOKUP($B138,'Table A'!C7:$H19,6,0)</f>
        <v>0.81589999999999996</v>
      </c>
      <c r="M138" s="12">
        <f t="shared" si="20"/>
        <v>163.99589999999998</v>
      </c>
      <c r="N138" s="31">
        <f t="shared" si="18"/>
        <v>-7.8208644820414924E-2</v>
      </c>
      <c r="O138" s="12">
        <f t="shared" si="19"/>
        <v>-13.914100000000019</v>
      </c>
    </row>
    <row r="139" spans="1:15" s="32" customFormat="1" x14ac:dyDescent="0.2">
      <c r="A139" s="16">
        <v>133</v>
      </c>
      <c r="B139" s="25" t="s">
        <v>44</v>
      </c>
      <c r="C139" s="13" t="s">
        <v>29</v>
      </c>
      <c r="D139" s="11" t="s">
        <v>36</v>
      </c>
      <c r="E139" s="15">
        <v>43887</v>
      </c>
      <c r="F139" s="24" t="s">
        <v>34</v>
      </c>
      <c r="G139" s="44">
        <v>0</v>
      </c>
      <c r="H139" s="44">
        <v>4825.2299999999996</v>
      </c>
      <c r="I139" s="44">
        <f t="shared" si="17"/>
        <v>4825.2299999999996</v>
      </c>
      <c r="J139" s="13">
        <v>0.88360000000000005</v>
      </c>
      <c r="K139" s="34">
        <f t="shared" si="16"/>
        <v>5461</v>
      </c>
      <c r="L139" s="26">
        <f>VLOOKUP($B139,'Table A'!C7:$H19,6,0)</f>
        <v>0.81589999999999996</v>
      </c>
      <c r="M139" s="12">
        <f t="shared" si="20"/>
        <v>4455.6298999999999</v>
      </c>
      <c r="N139" s="31">
        <f t="shared" si="18"/>
        <v>-7.6597405719520048E-2</v>
      </c>
      <c r="O139" s="12">
        <f t="shared" si="19"/>
        <v>-369.60009999999966</v>
      </c>
    </row>
    <row r="140" spans="1:15" s="32" customFormat="1" x14ac:dyDescent="0.2">
      <c r="A140" s="16">
        <v>134</v>
      </c>
      <c r="B140" s="25" t="s">
        <v>76</v>
      </c>
      <c r="C140" s="13" t="s">
        <v>45</v>
      </c>
      <c r="D140" s="11" t="s">
        <v>108</v>
      </c>
      <c r="E140" s="15">
        <v>43887</v>
      </c>
      <c r="F140" s="24" t="s">
        <v>80</v>
      </c>
      <c r="G140" s="44">
        <v>0</v>
      </c>
      <c r="H140" s="44">
        <v>-177.91</v>
      </c>
      <c r="I140" s="44">
        <f t="shared" si="17"/>
        <v>-177.91</v>
      </c>
      <c r="J140" s="13">
        <v>1.2707999999999999</v>
      </c>
      <c r="K140" s="34">
        <f t="shared" si="16"/>
        <v>-140</v>
      </c>
      <c r="L140" s="26">
        <f>VLOOKUP($B140,'Table A'!C7:$H19,6,0)</f>
        <v>1.2928999999999999</v>
      </c>
      <c r="M140" s="12">
        <f t="shared" si="20"/>
        <v>-181.006</v>
      </c>
      <c r="N140" s="31">
        <f t="shared" si="18"/>
        <v>1.7402057219942688E-2</v>
      </c>
      <c r="O140" s="12">
        <f t="shared" si="19"/>
        <v>-3.0960000000000036</v>
      </c>
    </row>
    <row r="141" spans="1:15" s="32" customFormat="1" x14ac:dyDescent="0.2">
      <c r="A141" s="16">
        <v>135</v>
      </c>
      <c r="B141" s="25" t="s">
        <v>76</v>
      </c>
      <c r="C141" s="13" t="s">
        <v>45</v>
      </c>
      <c r="D141" s="11" t="s">
        <v>109</v>
      </c>
      <c r="E141" s="15">
        <v>43887</v>
      </c>
      <c r="F141" s="24" t="s">
        <v>80</v>
      </c>
      <c r="G141" s="44">
        <v>0</v>
      </c>
      <c r="H141" s="44">
        <v>-245.26</v>
      </c>
      <c r="I141" s="44">
        <f t="shared" si="17"/>
        <v>-245.26</v>
      </c>
      <c r="J141" s="13">
        <v>1.2707999999999999</v>
      </c>
      <c r="K141" s="34">
        <f t="shared" si="16"/>
        <v>-193</v>
      </c>
      <c r="L141" s="26">
        <f>VLOOKUP($B141,'Table A'!C7:$H19,6,0)</f>
        <v>1.2928999999999999</v>
      </c>
      <c r="M141" s="12">
        <f t="shared" si="20"/>
        <v>-249.52969999999999</v>
      </c>
      <c r="N141" s="31">
        <f t="shared" si="18"/>
        <v>1.7408872217238851E-2</v>
      </c>
      <c r="O141" s="12">
        <f t="shared" si="19"/>
        <v>-4.2697000000000003</v>
      </c>
    </row>
    <row r="142" spans="1:15" s="32" customFormat="1" x14ac:dyDescent="0.2">
      <c r="A142" s="16">
        <v>136</v>
      </c>
      <c r="B142" s="25" t="s">
        <v>76</v>
      </c>
      <c r="C142" s="13" t="s">
        <v>45</v>
      </c>
      <c r="D142" s="11" t="s">
        <v>109</v>
      </c>
      <c r="E142" s="15">
        <v>43887</v>
      </c>
      <c r="F142" s="24" t="s">
        <v>80</v>
      </c>
      <c r="G142" s="44">
        <v>0</v>
      </c>
      <c r="H142" s="44">
        <v>-4825.2299999999996</v>
      </c>
      <c r="I142" s="44">
        <f t="shared" si="17"/>
        <v>-4825.2299999999996</v>
      </c>
      <c r="J142" s="13">
        <v>1.2707999999999999</v>
      </c>
      <c r="K142" s="34">
        <f t="shared" si="16"/>
        <v>-3797</v>
      </c>
      <c r="L142" s="26">
        <f>VLOOKUP($B142,'Table A'!C7:$H19,6,0)</f>
        <v>1.2928999999999999</v>
      </c>
      <c r="M142" s="12">
        <f t="shared" si="20"/>
        <v>-4909.1412999999993</v>
      </c>
      <c r="N142" s="31">
        <f t="shared" si="18"/>
        <v>1.7390114046377015E-2</v>
      </c>
      <c r="O142" s="12">
        <f t="shared" si="19"/>
        <v>-83.911299999999756</v>
      </c>
    </row>
    <row r="143" spans="1:15" s="32" customFormat="1" x14ac:dyDescent="0.2">
      <c r="A143" s="16">
        <v>137</v>
      </c>
      <c r="B143" s="25" t="s">
        <v>76</v>
      </c>
      <c r="C143" s="13" t="s">
        <v>45</v>
      </c>
      <c r="D143" s="11" t="s">
        <v>107</v>
      </c>
      <c r="E143" s="15">
        <v>43887</v>
      </c>
      <c r="F143" s="24" t="s">
        <v>80</v>
      </c>
      <c r="G143" s="44">
        <v>0</v>
      </c>
      <c r="H143" s="44">
        <v>-4759.1499999999996</v>
      </c>
      <c r="I143" s="44">
        <f t="shared" si="17"/>
        <v>-4759.1499999999996</v>
      </c>
      <c r="J143" s="13">
        <v>1.2707999999999999</v>
      </c>
      <c r="K143" s="34">
        <f t="shared" si="16"/>
        <v>-3745</v>
      </c>
      <c r="L143" s="26">
        <f>VLOOKUP($B143,'Table A'!C7:$H19,6,0)</f>
        <v>1.2928999999999999</v>
      </c>
      <c r="M143" s="12">
        <f t="shared" si="20"/>
        <v>-4841.9105</v>
      </c>
      <c r="N143" s="31">
        <f t="shared" si="18"/>
        <v>1.7389764979040444E-2</v>
      </c>
      <c r="O143" s="12">
        <f t="shared" si="19"/>
        <v>-82.76050000000032</v>
      </c>
    </row>
    <row r="144" spans="1:15" s="32" customFormat="1" x14ac:dyDescent="0.2">
      <c r="A144" s="16">
        <v>138</v>
      </c>
      <c r="B144" s="25" t="s">
        <v>44</v>
      </c>
      <c r="C144" s="13" t="s">
        <v>17</v>
      </c>
      <c r="D144" s="11" t="s">
        <v>37</v>
      </c>
      <c r="E144" s="15">
        <v>43881</v>
      </c>
      <c r="F144" s="24" t="s">
        <v>34</v>
      </c>
      <c r="G144" s="44">
        <v>0</v>
      </c>
      <c r="H144" s="44">
        <v>1000</v>
      </c>
      <c r="I144" s="44">
        <f t="shared" si="17"/>
        <v>1000</v>
      </c>
      <c r="J144" s="13">
        <v>0.94789999999999996</v>
      </c>
      <c r="K144" s="34">
        <f t="shared" si="16"/>
        <v>1055</v>
      </c>
      <c r="L144" s="26">
        <f>VLOOKUP($B144,'Table A'!C7:$H19,6,0)</f>
        <v>0.81589999999999996</v>
      </c>
      <c r="M144" s="12">
        <f t="shared" si="20"/>
        <v>860.77449999999999</v>
      </c>
      <c r="N144" s="31">
        <f t="shared" si="18"/>
        <v>-0.1392255</v>
      </c>
      <c r="O144" s="12">
        <f t="shared" si="19"/>
        <v>-139.22550000000001</v>
      </c>
    </row>
    <row r="145" spans="1:15" s="32" customFormat="1" x14ac:dyDescent="0.2">
      <c r="A145" s="16">
        <v>139</v>
      </c>
      <c r="B145" s="25" t="s">
        <v>44</v>
      </c>
      <c r="C145" s="13" t="s">
        <v>17</v>
      </c>
      <c r="D145" s="11" t="s">
        <v>38</v>
      </c>
      <c r="E145" s="15">
        <v>43881</v>
      </c>
      <c r="F145" s="24" t="s">
        <v>34</v>
      </c>
      <c r="G145" s="44">
        <v>0</v>
      </c>
      <c r="H145" s="44">
        <v>5000</v>
      </c>
      <c r="I145" s="44">
        <f t="shared" si="17"/>
        <v>5000</v>
      </c>
      <c r="J145" s="13">
        <v>0.94789999999999996</v>
      </c>
      <c r="K145" s="34">
        <f t="shared" si="16"/>
        <v>5275</v>
      </c>
      <c r="L145" s="26">
        <f>VLOOKUP($B145,'Table A'!C7:$H19,6,0)</f>
        <v>0.81589999999999996</v>
      </c>
      <c r="M145" s="12">
        <f t="shared" si="20"/>
        <v>4303.8724999999995</v>
      </c>
      <c r="N145" s="31">
        <f t="shared" si="18"/>
        <v>-0.13922550000000011</v>
      </c>
      <c r="O145" s="12">
        <f t="shared" si="19"/>
        <v>-696.12750000000051</v>
      </c>
    </row>
    <row r="146" spans="1:15" s="32" customFormat="1" x14ac:dyDescent="0.2">
      <c r="A146" s="16">
        <v>140</v>
      </c>
      <c r="B146" s="25" t="s">
        <v>44</v>
      </c>
      <c r="C146" s="13" t="s">
        <v>17</v>
      </c>
      <c r="D146" s="11" t="s">
        <v>39</v>
      </c>
      <c r="E146" s="15">
        <v>43875</v>
      </c>
      <c r="F146" s="24" t="s">
        <v>34</v>
      </c>
      <c r="G146" s="44">
        <v>0</v>
      </c>
      <c r="H146" s="44">
        <v>5000</v>
      </c>
      <c r="I146" s="44">
        <f t="shared" si="17"/>
        <v>5000</v>
      </c>
      <c r="J146" s="13">
        <v>0.93140000000000001</v>
      </c>
      <c r="K146" s="34">
        <f t="shared" si="16"/>
        <v>5368</v>
      </c>
      <c r="L146" s="26">
        <f>VLOOKUP($B146,'Table A'!C7:$H19,6,0)</f>
        <v>0.81589999999999996</v>
      </c>
      <c r="M146" s="12">
        <f t="shared" si="20"/>
        <v>4379.7511999999997</v>
      </c>
      <c r="N146" s="31">
        <f t="shared" si="18"/>
        <v>-0.12404976000000006</v>
      </c>
      <c r="O146" s="12">
        <f t="shared" si="19"/>
        <v>-620.2488000000003</v>
      </c>
    </row>
    <row r="147" spans="1:15" s="32" customFormat="1" x14ac:dyDescent="0.2">
      <c r="A147" s="16">
        <v>141</v>
      </c>
      <c r="B147" s="25" t="s">
        <v>76</v>
      </c>
      <c r="C147" s="13" t="s">
        <v>17</v>
      </c>
      <c r="D147" s="11" t="s">
        <v>106</v>
      </c>
      <c r="E147" s="15">
        <v>43867</v>
      </c>
      <c r="F147" s="24" t="s">
        <v>80</v>
      </c>
      <c r="G147" s="44">
        <v>0</v>
      </c>
      <c r="H147" s="44">
        <v>5000</v>
      </c>
      <c r="I147" s="44">
        <f t="shared" si="17"/>
        <v>5000</v>
      </c>
      <c r="J147" s="13">
        <v>1.2684</v>
      </c>
      <c r="K147" s="34">
        <f t="shared" si="16"/>
        <v>3942</v>
      </c>
      <c r="L147" s="26">
        <f>VLOOKUP($B147,'Table A'!C7:$H19,6,0)</f>
        <v>1.2928999999999999</v>
      </c>
      <c r="M147" s="12">
        <f t="shared" si="20"/>
        <v>5096.6117999999997</v>
      </c>
      <c r="N147" s="31">
        <f t="shared" si="18"/>
        <v>1.9322359999999934E-2</v>
      </c>
      <c r="O147" s="12">
        <f t="shared" si="19"/>
        <v>96.611799999999675</v>
      </c>
    </row>
    <row r="148" spans="1:15" s="32" customFormat="1" x14ac:dyDescent="0.2">
      <c r="A148" s="16">
        <v>142</v>
      </c>
      <c r="B148" s="25" t="s">
        <v>44</v>
      </c>
      <c r="C148" s="13" t="s">
        <v>17</v>
      </c>
      <c r="D148" s="11" t="s">
        <v>40</v>
      </c>
      <c r="E148" s="15">
        <v>43850</v>
      </c>
      <c r="F148" s="24" t="s">
        <v>34</v>
      </c>
      <c r="G148" s="44">
        <v>0</v>
      </c>
      <c r="H148" s="44">
        <v>1000</v>
      </c>
      <c r="I148" s="44">
        <f t="shared" si="17"/>
        <v>1000</v>
      </c>
      <c r="J148" s="13">
        <v>0.96667000000000003</v>
      </c>
      <c r="K148" s="34">
        <f t="shared" si="16"/>
        <v>1034</v>
      </c>
      <c r="L148" s="26">
        <f>VLOOKUP($B148,'Table A'!C7:$H19,6,0)</f>
        <v>0.81589999999999996</v>
      </c>
      <c r="M148" s="12">
        <f t="shared" si="20"/>
        <v>843.64059999999995</v>
      </c>
      <c r="N148" s="31">
        <f t="shared" si="18"/>
        <v>-0.15635940000000004</v>
      </c>
      <c r="O148" s="12">
        <f t="shared" si="19"/>
        <v>-156.35940000000005</v>
      </c>
    </row>
    <row r="149" spans="1:15" s="32" customFormat="1" x14ac:dyDescent="0.2">
      <c r="A149" s="16">
        <v>143</v>
      </c>
      <c r="B149" s="25" t="s">
        <v>44</v>
      </c>
      <c r="C149" s="13" t="s">
        <v>17</v>
      </c>
      <c r="D149" s="11" t="s">
        <v>110</v>
      </c>
      <c r="E149" s="15">
        <v>43819</v>
      </c>
      <c r="F149" s="24" t="s">
        <v>34</v>
      </c>
      <c r="G149" s="44">
        <v>0</v>
      </c>
      <c r="H149" s="44">
        <v>1000</v>
      </c>
      <c r="I149" s="44">
        <f t="shared" si="17"/>
        <v>1000</v>
      </c>
      <c r="J149" s="13">
        <v>0.99580000000000002</v>
      </c>
      <c r="K149" s="34">
        <f t="shared" si="16"/>
        <v>1004</v>
      </c>
      <c r="L149" s="26">
        <f>VLOOKUP($B149,'Table A'!C7:$H19,6,0)</f>
        <v>0.81589999999999996</v>
      </c>
      <c r="M149" s="12">
        <f t="shared" si="20"/>
        <v>819.16359999999997</v>
      </c>
      <c r="N149" s="31">
        <f t="shared" si="18"/>
        <v>-0.18083640000000004</v>
      </c>
      <c r="O149" s="12">
        <f t="shared" si="19"/>
        <v>-180.83640000000003</v>
      </c>
    </row>
    <row r="150" spans="1:15" s="32" customFormat="1" x14ac:dyDescent="0.2">
      <c r="A150" s="16">
        <v>144</v>
      </c>
      <c r="B150" s="25" t="s">
        <v>76</v>
      </c>
      <c r="C150" s="13" t="s">
        <v>17</v>
      </c>
      <c r="D150" s="11" t="s">
        <v>107</v>
      </c>
      <c r="E150" s="15">
        <v>43812</v>
      </c>
      <c r="F150" s="24" t="s">
        <v>80</v>
      </c>
      <c r="G150" s="44">
        <v>0</v>
      </c>
      <c r="H150" s="44">
        <v>10000</v>
      </c>
      <c r="I150" s="44">
        <f t="shared" si="17"/>
        <v>10000</v>
      </c>
      <c r="J150" s="13">
        <v>1.2627999999999999</v>
      </c>
      <c r="K150" s="34">
        <f t="shared" si="16"/>
        <v>7919</v>
      </c>
      <c r="L150" s="26">
        <f>VLOOKUP($B150,'Table A'!C7:$H19,6,0)</f>
        <v>1.2928999999999999</v>
      </c>
      <c r="M150" s="12">
        <f t="shared" si="20"/>
        <v>10238.4751</v>
      </c>
      <c r="N150" s="31">
        <f t="shared" si="18"/>
        <v>2.3847509999999964E-2</v>
      </c>
      <c r="O150" s="12">
        <f t="shared" si="19"/>
        <v>238.47509999999966</v>
      </c>
    </row>
    <row r="151" spans="1:15" s="32" customFormat="1" x14ac:dyDescent="0.2">
      <c r="A151" s="16">
        <v>145</v>
      </c>
      <c r="B151" s="25" t="s">
        <v>44</v>
      </c>
      <c r="C151" s="13" t="s">
        <v>17</v>
      </c>
      <c r="D151" s="11" t="s">
        <v>111</v>
      </c>
      <c r="E151" s="15">
        <v>43789</v>
      </c>
      <c r="F151" s="24" t="s">
        <v>34</v>
      </c>
      <c r="G151" s="44">
        <v>0</v>
      </c>
      <c r="H151" s="44">
        <v>1000</v>
      </c>
      <c r="I151" s="44">
        <f t="shared" si="17"/>
        <v>1000</v>
      </c>
      <c r="J151" s="13">
        <v>1.0118</v>
      </c>
      <c r="K151" s="34">
        <f t="shared" si="16"/>
        <v>988</v>
      </c>
      <c r="L151" s="26">
        <f>VLOOKUP($B151,'Table A'!C7:$H19,6,0)</f>
        <v>0.81589999999999996</v>
      </c>
      <c r="M151" s="12">
        <f>K151*L151</f>
        <v>806.10919999999999</v>
      </c>
      <c r="N151" s="31">
        <f t="shared" si="18"/>
        <v>-0.1938908</v>
      </c>
      <c r="O151" s="12">
        <f t="shared" si="19"/>
        <v>-193.89080000000001</v>
      </c>
    </row>
    <row r="152" spans="1:15" s="32" customFormat="1" x14ac:dyDescent="0.2">
      <c r="A152" s="16">
        <v>146</v>
      </c>
      <c r="B152" s="25" t="s">
        <v>44</v>
      </c>
      <c r="C152" s="13" t="s">
        <v>17</v>
      </c>
      <c r="D152" s="11" t="s">
        <v>117</v>
      </c>
      <c r="E152" s="15">
        <v>43759</v>
      </c>
      <c r="F152" s="24" t="s">
        <v>34</v>
      </c>
      <c r="G152" s="44">
        <v>0</v>
      </c>
      <c r="H152" s="44">
        <v>1000</v>
      </c>
      <c r="I152" s="44">
        <f t="shared" ref="I152:I213" si="21">H152-G152</f>
        <v>1000</v>
      </c>
      <c r="J152" s="13">
        <v>1.0113000000000001</v>
      </c>
      <c r="K152" s="34">
        <f t="shared" si="16"/>
        <v>989</v>
      </c>
      <c r="L152" s="26">
        <f>VLOOKUP($B152,'Table A'!C7:$H19,6,0)</f>
        <v>0.81589999999999996</v>
      </c>
      <c r="M152" s="12">
        <f t="shared" ref="M152:M213" si="22">K152*L152</f>
        <v>806.92509999999993</v>
      </c>
      <c r="N152" s="31">
        <f t="shared" ref="N152:N213" si="23">O152/H152</f>
        <v>-0.19307490000000008</v>
      </c>
      <c r="O152" s="12">
        <f t="shared" ref="O152:O213" si="24">M152-H152</f>
        <v>-193.07490000000007</v>
      </c>
    </row>
    <row r="153" spans="1:15" s="32" customFormat="1" x14ac:dyDescent="0.2">
      <c r="A153" s="16">
        <v>147</v>
      </c>
      <c r="B153" s="25" t="s">
        <v>44</v>
      </c>
      <c r="C153" s="13" t="s">
        <v>17</v>
      </c>
      <c r="D153" s="11" t="s">
        <v>118</v>
      </c>
      <c r="E153" s="15">
        <v>43728</v>
      </c>
      <c r="F153" s="24" t="s">
        <v>34</v>
      </c>
      <c r="G153" s="44">
        <v>0</v>
      </c>
      <c r="H153" s="44">
        <v>1000</v>
      </c>
      <c r="I153" s="44">
        <f t="shared" si="21"/>
        <v>1000</v>
      </c>
      <c r="J153" s="13">
        <v>1.01</v>
      </c>
      <c r="K153" s="34">
        <f t="shared" si="16"/>
        <v>990</v>
      </c>
      <c r="L153" s="26">
        <f>VLOOKUP($B153,'Table A'!C7:$H19,6,0)</f>
        <v>0.81589999999999996</v>
      </c>
      <c r="M153" s="12">
        <f t="shared" si="22"/>
        <v>807.74099999999999</v>
      </c>
      <c r="N153" s="31">
        <f t="shared" si="23"/>
        <v>-0.19225900000000001</v>
      </c>
      <c r="O153" s="12">
        <f t="shared" si="24"/>
        <v>-192.25900000000001</v>
      </c>
    </row>
    <row r="154" spans="1:15" s="32" customFormat="1" x14ac:dyDescent="0.2">
      <c r="A154" s="16">
        <v>148</v>
      </c>
      <c r="B154" s="25" t="s">
        <v>76</v>
      </c>
      <c r="C154" s="13" t="s">
        <v>17</v>
      </c>
      <c r="D154" s="11" t="s">
        <v>109</v>
      </c>
      <c r="E154" s="15">
        <v>43714</v>
      </c>
      <c r="F154" s="24" t="s">
        <v>80</v>
      </c>
      <c r="G154" s="44">
        <v>0</v>
      </c>
      <c r="H154" s="44">
        <v>5000</v>
      </c>
      <c r="I154" s="44">
        <f t="shared" si="21"/>
        <v>5000</v>
      </c>
      <c r="J154" s="13">
        <v>1.2531000000000001</v>
      </c>
      <c r="K154" s="34">
        <f t="shared" si="16"/>
        <v>3990</v>
      </c>
      <c r="L154" s="26">
        <f>VLOOKUP($B154,'Table A'!C7:$H19,6,0)</f>
        <v>1.2928999999999999</v>
      </c>
      <c r="M154" s="12">
        <f t="shared" si="22"/>
        <v>5158.6709999999994</v>
      </c>
      <c r="N154" s="31">
        <f t="shared" si="23"/>
        <v>3.1734199999999872E-2</v>
      </c>
      <c r="O154" s="12">
        <f t="shared" si="24"/>
        <v>158.67099999999937</v>
      </c>
    </row>
    <row r="155" spans="1:15" s="32" customFormat="1" x14ac:dyDescent="0.2">
      <c r="A155" s="16">
        <v>149</v>
      </c>
      <c r="B155" s="25" t="s">
        <v>44</v>
      </c>
      <c r="C155" s="13" t="s">
        <v>17</v>
      </c>
      <c r="D155" s="11" t="s">
        <v>119</v>
      </c>
      <c r="E155" s="15">
        <v>43697</v>
      </c>
      <c r="F155" s="24" t="s">
        <v>34</v>
      </c>
      <c r="G155" s="44">
        <v>0</v>
      </c>
      <c r="H155" s="44">
        <v>1000</v>
      </c>
      <c r="I155" s="44">
        <f t="shared" si="21"/>
        <v>1000</v>
      </c>
      <c r="J155" s="13">
        <v>1.0126999999999999</v>
      </c>
      <c r="K155" s="34">
        <f t="shared" si="16"/>
        <v>987</v>
      </c>
      <c r="L155" s="26">
        <f>VLOOKUP($B155,'Table A'!C7:$H19,6,0)</f>
        <v>0.81589999999999996</v>
      </c>
      <c r="M155" s="12">
        <f t="shared" si="22"/>
        <v>805.29329999999993</v>
      </c>
      <c r="N155" s="31">
        <f t="shared" si="23"/>
        <v>-0.19470670000000007</v>
      </c>
      <c r="O155" s="12">
        <f t="shared" si="24"/>
        <v>-194.70670000000007</v>
      </c>
    </row>
    <row r="156" spans="1:15" s="32" customFormat="1" x14ac:dyDescent="0.2">
      <c r="A156" s="16">
        <v>150</v>
      </c>
      <c r="B156" s="25" t="s">
        <v>44</v>
      </c>
      <c r="C156" s="13" t="s">
        <v>29</v>
      </c>
      <c r="D156" s="11" t="s">
        <v>120</v>
      </c>
      <c r="E156" s="15">
        <v>43684</v>
      </c>
      <c r="F156" s="24" t="s">
        <v>87</v>
      </c>
      <c r="G156" s="44">
        <v>0</v>
      </c>
      <c r="H156" s="44">
        <v>467.46</v>
      </c>
      <c r="I156" s="44">
        <f t="shared" si="21"/>
        <v>467.46</v>
      </c>
      <c r="J156" s="13">
        <v>1.0158</v>
      </c>
      <c r="K156" s="34">
        <f t="shared" si="16"/>
        <v>460</v>
      </c>
      <c r="L156" s="26">
        <f>VLOOKUP($B156,'Table A'!C7:$H19,6,0)</f>
        <v>0.81589999999999996</v>
      </c>
      <c r="M156" s="12">
        <f t="shared" si="22"/>
        <v>375.31399999999996</v>
      </c>
      <c r="N156" s="31">
        <f t="shared" si="23"/>
        <v>-0.19712060924998934</v>
      </c>
      <c r="O156" s="12">
        <f t="shared" si="24"/>
        <v>-92.146000000000015</v>
      </c>
    </row>
    <row r="157" spans="1:15" s="32" customFormat="1" x14ac:dyDescent="0.2">
      <c r="A157" s="16">
        <v>151</v>
      </c>
      <c r="B157" s="25" t="s">
        <v>44</v>
      </c>
      <c r="C157" s="13" t="s">
        <v>29</v>
      </c>
      <c r="D157" s="11" t="s">
        <v>121</v>
      </c>
      <c r="E157" s="15">
        <v>43684</v>
      </c>
      <c r="F157" s="24" t="s">
        <v>87</v>
      </c>
      <c r="G157" s="44">
        <v>0</v>
      </c>
      <c r="H157" s="44">
        <v>5</v>
      </c>
      <c r="I157" s="44">
        <f t="shared" si="21"/>
        <v>5</v>
      </c>
      <c r="J157" s="13">
        <v>1.0158</v>
      </c>
      <c r="K157" s="34">
        <f t="shared" si="16"/>
        <v>5</v>
      </c>
      <c r="L157" s="26">
        <f>VLOOKUP($B157,'Table A'!C7:$H19,6,0)</f>
        <v>0.81589999999999996</v>
      </c>
      <c r="M157" s="12">
        <f t="shared" si="22"/>
        <v>4.0794999999999995</v>
      </c>
      <c r="N157" s="31">
        <f t="shared" si="23"/>
        <v>-0.1841000000000001</v>
      </c>
      <c r="O157" s="12">
        <f t="shared" si="24"/>
        <v>-0.92050000000000054</v>
      </c>
    </row>
    <row r="158" spans="1:15" s="32" customFormat="1" x14ac:dyDescent="0.2">
      <c r="A158" s="16">
        <v>152</v>
      </c>
      <c r="B158" s="25" t="s">
        <v>44</v>
      </c>
      <c r="C158" s="13" t="s">
        <v>29</v>
      </c>
      <c r="D158" s="11" t="s">
        <v>122</v>
      </c>
      <c r="E158" s="15">
        <v>43684</v>
      </c>
      <c r="F158" s="24" t="s">
        <v>87</v>
      </c>
      <c r="G158" s="44">
        <v>0</v>
      </c>
      <c r="H158" s="44">
        <v>88.74</v>
      </c>
      <c r="I158" s="44">
        <f t="shared" si="21"/>
        <v>88.74</v>
      </c>
      <c r="J158" s="13">
        <v>1.0158</v>
      </c>
      <c r="K158" s="34">
        <f t="shared" si="16"/>
        <v>87</v>
      </c>
      <c r="L158" s="26">
        <f>VLOOKUP($B158,'Table A'!C7:$H19,6,0)</f>
        <v>0.81589999999999996</v>
      </c>
      <c r="M158" s="12">
        <f t="shared" si="22"/>
        <v>70.9833</v>
      </c>
      <c r="N158" s="31">
        <f t="shared" si="23"/>
        <v>-0.20009803921568622</v>
      </c>
      <c r="O158" s="12">
        <f t="shared" si="24"/>
        <v>-17.756699999999995</v>
      </c>
    </row>
    <row r="159" spans="1:15" s="32" customFormat="1" x14ac:dyDescent="0.2">
      <c r="A159" s="16">
        <v>153</v>
      </c>
      <c r="B159" s="25" t="s">
        <v>44</v>
      </c>
      <c r="C159" s="13" t="s">
        <v>29</v>
      </c>
      <c r="D159" s="11" t="s">
        <v>123</v>
      </c>
      <c r="E159" s="15">
        <v>43684</v>
      </c>
      <c r="F159" s="24" t="s">
        <v>34</v>
      </c>
      <c r="G159" s="44">
        <v>0</v>
      </c>
      <c r="H159" s="44">
        <v>1209.5</v>
      </c>
      <c r="I159" s="44">
        <f t="shared" si="21"/>
        <v>1209.5</v>
      </c>
      <c r="J159" s="13">
        <v>1.0158</v>
      </c>
      <c r="K159" s="34">
        <f t="shared" si="16"/>
        <v>1191</v>
      </c>
      <c r="L159" s="26">
        <f>VLOOKUP($B159,'Table A'!C7:$H19,6,0)</f>
        <v>0.81589999999999996</v>
      </c>
      <c r="M159" s="12">
        <f t="shared" si="22"/>
        <v>971.73689999999999</v>
      </c>
      <c r="N159" s="31">
        <f t="shared" si="23"/>
        <v>-0.19657966101694915</v>
      </c>
      <c r="O159" s="12">
        <f t="shared" si="24"/>
        <v>-237.76310000000001</v>
      </c>
    </row>
    <row r="160" spans="1:15" s="32" customFormat="1" x14ac:dyDescent="0.2">
      <c r="A160" s="16">
        <v>154</v>
      </c>
      <c r="B160" s="25" t="s">
        <v>44</v>
      </c>
      <c r="C160" s="13" t="s">
        <v>29</v>
      </c>
      <c r="D160" s="11" t="s">
        <v>124</v>
      </c>
      <c r="E160" s="15">
        <v>43684</v>
      </c>
      <c r="F160" s="24" t="s">
        <v>34</v>
      </c>
      <c r="G160" s="44">
        <v>0</v>
      </c>
      <c r="H160" s="44">
        <v>2004.84</v>
      </c>
      <c r="I160" s="44">
        <f t="shared" si="21"/>
        <v>2004.84</v>
      </c>
      <c r="J160" s="13">
        <v>1.0158</v>
      </c>
      <c r="K160" s="34">
        <f t="shared" si="16"/>
        <v>1974</v>
      </c>
      <c r="L160" s="26">
        <f>VLOOKUP($B160,'Table A'!C7:$H19,6,0)</f>
        <v>0.81589999999999996</v>
      </c>
      <c r="M160" s="12">
        <f t="shared" si="22"/>
        <v>1610.5865999999999</v>
      </c>
      <c r="N160" s="31">
        <f t="shared" si="23"/>
        <v>-0.19665080505177474</v>
      </c>
      <c r="O160" s="12">
        <f t="shared" si="24"/>
        <v>-394.25340000000006</v>
      </c>
    </row>
    <row r="161" spans="1:15" s="32" customFormat="1" x14ac:dyDescent="0.2">
      <c r="A161" s="16">
        <v>155</v>
      </c>
      <c r="B161" s="25" t="s">
        <v>44</v>
      </c>
      <c r="C161" s="13" t="s">
        <v>29</v>
      </c>
      <c r="D161" s="11" t="s">
        <v>125</v>
      </c>
      <c r="E161" s="15">
        <v>43684</v>
      </c>
      <c r="F161" s="24" t="s">
        <v>34</v>
      </c>
      <c r="G161" s="44">
        <v>0</v>
      </c>
      <c r="H161" s="44">
        <v>1227.4000000000001</v>
      </c>
      <c r="I161" s="44">
        <f t="shared" si="21"/>
        <v>1227.4000000000001</v>
      </c>
      <c r="J161" s="13">
        <v>1.0158</v>
      </c>
      <c r="K161" s="34">
        <f t="shared" si="16"/>
        <v>1208</v>
      </c>
      <c r="L161" s="26">
        <f>VLOOKUP($B161,'Table A'!C7:$H19,6,0)</f>
        <v>0.81589999999999996</v>
      </c>
      <c r="M161" s="12">
        <f t="shared" si="22"/>
        <v>985.60719999999992</v>
      </c>
      <c r="N161" s="31">
        <f t="shared" si="23"/>
        <v>-0.19699592634837881</v>
      </c>
      <c r="O161" s="12">
        <f t="shared" si="24"/>
        <v>-241.79280000000017</v>
      </c>
    </row>
    <row r="162" spans="1:15" s="32" customFormat="1" x14ac:dyDescent="0.2">
      <c r="A162" s="16">
        <v>156</v>
      </c>
      <c r="B162" s="25" t="s">
        <v>76</v>
      </c>
      <c r="C162" s="13" t="s">
        <v>45</v>
      </c>
      <c r="D162" s="11" t="s">
        <v>126</v>
      </c>
      <c r="E162" s="15">
        <v>43684</v>
      </c>
      <c r="F162" s="24" t="s">
        <v>87</v>
      </c>
      <c r="G162" s="44">
        <v>0</v>
      </c>
      <c r="H162" s="44">
        <v>-467.46</v>
      </c>
      <c r="I162" s="44">
        <f t="shared" si="21"/>
        <v>-467.46</v>
      </c>
      <c r="J162" s="13">
        <v>1.2499</v>
      </c>
      <c r="K162" s="34">
        <f t="shared" si="16"/>
        <v>-374</v>
      </c>
      <c r="L162" s="26">
        <f>VLOOKUP($B162,'Table A'!C7:$H19,6,0)</f>
        <v>1.2928999999999999</v>
      </c>
      <c r="M162" s="12">
        <f t="shared" si="22"/>
        <v>-483.5446</v>
      </c>
      <c r="N162" s="31">
        <f t="shared" si="23"/>
        <v>3.4408505540581065E-2</v>
      </c>
      <c r="O162" s="12">
        <f t="shared" si="24"/>
        <v>-16.084600000000023</v>
      </c>
    </row>
    <row r="163" spans="1:15" s="32" customFormat="1" x14ac:dyDescent="0.2">
      <c r="A163" s="16">
        <v>157</v>
      </c>
      <c r="B163" s="25" t="s">
        <v>76</v>
      </c>
      <c r="C163" s="13" t="s">
        <v>45</v>
      </c>
      <c r="D163" s="11" t="s">
        <v>127</v>
      </c>
      <c r="E163" s="15">
        <v>43684</v>
      </c>
      <c r="F163" s="24" t="s">
        <v>87</v>
      </c>
      <c r="G163" s="44">
        <v>0</v>
      </c>
      <c r="H163" s="44">
        <v>-5</v>
      </c>
      <c r="I163" s="44">
        <f t="shared" si="21"/>
        <v>-5</v>
      </c>
      <c r="J163" s="13">
        <v>1.2499</v>
      </c>
      <c r="K163" s="34">
        <f t="shared" si="16"/>
        <v>-4</v>
      </c>
      <c r="L163" s="26">
        <f>VLOOKUP($B163,'Table A'!C7:$H19,6,0)</f>
        <v>1.2928999999999999</v>
      </c>
      <c r="M163" s="12">
        <f t="shared" si="22"/>
        <v>-5.1715999999999998</v>
      </c>
      <c r="N163" s="31">
        <f t="shared" si="23"/>
        <v>3.4319999999999948E-2</v>
      </c>
      <c r="O163" s="12">
        <f t="shared" si="24"/>
        <v>-0.17159999999999975</v>
      </c>
    </row>
    <row r="164" spans="1:15" s="32" customFormat="1" x14ac:dyDescent="0.2">
      <c r="A164" s="16">
        <v>158</v>
      </c>
      <c r="B164" s="25" t="s">
        <v>76</v>
      </c>
      <c r="C164" s="13" t="s">
        <v>45</v>
      </c>
      <c r="D164" s="11" t="s">
        <v>128</v>
      </c>
      <c r="E164" s="15">
        <v>43684</v>
      </c>
      <c r="F164" s="24" t="s">
        <v>87</v>
      </c>
      <c r="G164" s="44">
        <v>0</v>
      </c>
      <c r="H164" s="44">
        <v>-88.74</v>
      </c>
      <c r="I164" s="44">
        <f t="shared" si="21"/>
        <v>-88.74</v>
      </c>
      <c r="J164" s="13">
        <v>1.2499</v>
      </c>
      <c r="K164" s="34">
        <f t="shared" si="16"/>
        <v>-71</v>
      </c>
      <c r="L164" s="26">
        <f>VLOOKUP($B164,'Table A'!C7:$H19,6,0)</f>
        <v>1.2928999999999999</v>
      </c>
      <c r="M164" s="12">
        <f t="shared" si="22"/>
        <v>-91.795899999999989</v>
      </c>
      <c r="N164" s="31">
        <f t="shared" si="23"/>
        <v>3.4436556231688016E-2</v>
      </c>
      <c r="O164" s="12">
        <f t="shared" si="24"/>
        <v>-3.0558999999999941</v>
      </c>
    </row>
    <row r="165" spans="1:15" s="32" customFormat="1" x14ac:dyDescent="0.2">
      <c r="A165" s="16">
        <v>159</v>
      </c>
      <c r="B165" s="25" t="s">
        <v>76</v>
      </c>
      <c r="C165" s="13" t="s">
        <v>45</v>
      </c>
      <c r="D165" s="11" t="s">
        <v>129</v>
      </c>
      <c r="E165" s="15">
        <v>43684</v>
      </c>
      <c r="F165" s="24" t="s">
        <v>34</v>
      </c>
      <c r="G165" s="44">
        <v>0</v>
      </c>
      <c r="H165" s="44">
        <v>-1209.9000000000001</v>
      </c>
      <c r="I165" s="44">
        <f t="shared" si="21"/>
        <v>-1209.9000000000001</v>
      </c>
      <c r="J165" s="13">
        <v>1.2499</v>
      </c>
      <c r="K165" s="34">
        <f t="shared" si="16"/>
        <v>-968</v>
      </c>
      <c r="L165" s="26">
        <f>VLOOKUP($B165,'Table A'!C7:$H19,6,0)</f>
        <v>1.2928999999999999</v>
      </c>
      <c r="M165" s="12">
        <f t="shared" si="22"/>
        <v>-1251.5272</v>
      </c>
      <c r="N165" s="31">
        <f t="shared" si="23"/>
        <v>3.4405488056864122E-2</v>
      </c>
      <c r="O165" s="12">
        <f t="shared" si="24"/>
        <v>-41.627199999999903</v>
      </c>
    </row>
    <row r="166" spans="1:15" s="32" customFormat="1" x14ac:dyDescent="0.2">
      <c r="A166" s="16">
        <v>160</v>
      </c>
      <c r="B166" s="25" t="s">
        <v>76</v>
      </c>
      <c r="C166" s="13" t="s">
        <v>45</v>
      </c>
      <c r="D166" s="11" t="s">
        <v>130</v>
      </c>
      <c r="E166" s="15">
        <v>43684</v>
      </c>
      <c r="F166" s="24" t="s">
        <v>80</v>
      </c>
      <c r="G166" s="44">
        <v>0</v>
      </c>
      <c r="H166" s="44">
        <v>-2004.84</v>
      </c>
      <c r="I166" s="44">
        <f t="shared" si="21"/>
        <v>-2004.84</v>
      </c>
      <c r="J166" s="13">
        <v>1.2499</v>
      </c>
      <c r="K166" s="34">
        <f t="shared" si="16"/>
        <v>-1604</v>
      </c>
      <c r="L166" s="26">
        <f>VLOOKUP($B166,'Table A'!C7:$H19,6,0)</f>
        <v>1.2928999999999999</v>
      </c>
      <c r="M166" s="12">
        <f t="shared" si="22"/>
        <v>-2073.8116</v>
      </c>
      <c r="N166" s="31">
        <f t="shared" si="23"/>
        <v>3.4402545839069494E-2</v>
      </c>
      <c r="O166" s="12">
        <f t="shared" si="24"/>
        <v>-68.97160000000008</v>
      </c>
    </row>
    <row r="167" spans="1:15" s="32" customFormat="1" x14ac:dyDescent="0.2">
      <c r="A167" s="16">
        <v>161</v>
      </c>
      <c r="B167" s="25" t="s">
        <v>76</v>
      </c>
      <c r="C167" s="13" t="s">
        <v>45</v>
      </c>
      <c r="D167" s="11" t="s">
        <v>108</v>
      </c>
      <c r="E167" s="15">
        <v>43684</v>
      </c>
      <c r="F167" s="24" t="s">
        <v>80</v>
      </c>
      <c r="G167" s="44">
        <v>0</v>
      </c>
      <c r="H167" s="44">
        <v>-1227.4000000000001</v>
      </c>
      <c r="I167" s="44">
        <f t="shared" si="21"/>
        <v>-1227.4000000000001</v>
      </c>
      <c r="J167" s="13">
        <v>1.2499</v>
      </c>
      <c r="K167" s="34">
        <f t="shared" si="16"/>
        <v>-982</v>
      </c>
      <c r="L167" s="26">
        <f>VLOOKUP($B167,'Table A'!C7:$H19,6,0)</f>
        <v>1.2928999999999999</v>
      </c>
      <c r="M167" s="12">
        <f t="shared" si="22"/>
        <v>-1269.6278</v>
      </c>
      <c r="N167" s="31">
        <f t="shared" si="23"/>
        <v>3.4404269186899046E-2</v>
      </c>
      <c r="O167" s="12">
        <f t="shared" si="24"/>
        <v>-42.227799999999888</v>
      </c>
    </row>
    <row r="168" spans="1:15" s="32" customFormat="1" x14ac:dyDescent="0.2">
      <c r="A168" s="16">
        <v>162</v>
      </c>
      <c r="B168" s="25" t="s">
        <v>46</v>
      </c>
      <c r="C168" s="13" t="s">
        <v>17</v>
      </c>
      <c r="D168" s="11" t="s">
        <v>47</v>
      </c>
      <c r="E168" s="15">
        <v>43683</v>
      </c>
      <c r="F168" s="24" t="s">
        <v>34</v>
      </c>
      <c r="G168" s="44">
        <v>0</v>
      </c>
      <c r="H168" s="44">
        <v>5000</v>
      </c>
      <c r="I168" s="44">
        <f t="shared" si="21"/>
        <v>5000</v>
      </c>
      <c r="J168" s="13">
        <v>4.2748999999999997</v>
      </c>
      <c r="K168" s="34">
        <f t="shared" si="16"/>
        <v>1170</v>
      </c>
      <c r="L168" s="26">
        <f>VLOOKUP($B168,'Table A'!C7:$H19,6,0)</f>
        <v>3.2473000000000001</v>
      </c>
      <c r="M168" s="12">
        <f t="shared" si="22"/>
        <v>3799.3409999999999</v>
      </c>
      <c r="N168" s="31">
        <f t="shared" si="23"/>
        <v>-0.24013180000000003</v>
      </c>
      <c r="O168" s="12">
        <f t="shared" si="24"/>
        <v>-1200.6590000000001</v>
      </c>
    </row>
    <row r="169" spans="1:15" s="32" customFormat="1" x14ac:dyDescent="0.2">
      <c r="A169" s="16">
        <v>163</v>
      </c>
      <c r="B169" s="25" t="s">
        <v>46</v>
      </c>
      <c r="C169" s="13" t="s">
        <v>29</v>
      </c>
      <c r="D169" s="11" t="s">
        <v>101</v>
      </c>
      <c r="E169" s="15">
        <v>43679</v>
      </c>
      <c r="F169" s="24" t="s">
        <v>34</v>
      </c>
      <c r="G169" s="44">
        <v>0</v>
      </c>
      <c r="H169" s="44">
        <v>925.73</v>
      </c>
      <c r="I169" s="44">
        <f t="shared" si="21"/>
        <v>925.73</v>
      </c>
      <c r="J169" s="13">
        <v>4.4509999999999996</v>
      </c>
      <c r="K169" s="34">
        <f t="shared" si="16"/>
        <v>208</v>
      </c>
      <c r="L169" s="26">
        <f>VLOOKUP($B169,'Table A'!C7:$H19,6,0)</f>
        <v>3.2473000000000001</v>
      </c>
      <c r="M169" s="12">
        <f t="shared" si="22"/>
        <v>675.4384</v>
      </c>
      <c r="N169" s="31">
        <f t="shared" si="23"/>
        <v>-0.27037213874455834</v>
      </c>
      <c r="O169" s="12">
        <f t="shared" si="24"/>
        <v>-250.29160000000002</v>
      </c>
    </row>
    <row r="170" spans="1:15" s="32" customFormat="1" x14ac:dyDescent="0.2">
      <c r="A170" s="16">
        <v>164</v>
      </c>
      <c r="B170" s="25" t="s">
        <v>46</v>
      </c>
      <c r="C170" s="13" t="s">
        <v>29</v>
      </c>
      <c r="D170" s="11" t="s">
        <v>102</v>
      </c>
      <c r="E170" s="15">
        <v>43679</v>
      </c>
      <c r="F170" s="24" t="s">
        <v>34</v>
      </c>
      <c r="G170" s="44">
        <v>0</v>
      </c>
      <c r="H170" s="44">
        <v>2017.62</v>
      </c>
      <c r="I170" s="44">
        <f t="shared" si="21"/>
        <v>2017.62</v>
      </c>
      <c r="J170" s="13">
        <v>4.4509999999999996</v>
      </c>
      <c r="K170" s="34">
        <f t="shared" si="16"/>
        <v>453</v>
      </c>
      <c r="L170" s="26">
        <f>VLOOKUP($B170,'Table A'!C7:$H19,6,0)</f>
        <v>3.2473000000000001</v>
      </c>
      <c r="M170" s="12">
        <f t="shared" si="22"/>
        <v>1471.0269000000001</v>
      </c>
      <c r="N170" s="31">
        <f t="shared" si="23"/>
        <v>-0.27090983435929455</v>
      </c>
      <c r="O170" s="12">
        <f t="shared" si="24"/>
        <v>-546.59309999999982</v>
      </c>
    </row>
    <row r="171" spans="1:15" s="32" customFormat="1" x14ac:dyDescent="0.2">
      <c r="A171" s="16">
        <v>165</v>
      </c>
      <c r="B171" s="25" t="s">
        <v>46</v>
      </c>
      <c r="C171" s="13" t="s">
        <v>29</v>
      </c>
      <c r="D171" s="11" t="s">
        <v>103</v>
      </c>
      <c r="E171" s="15">
        <v>43679</v>
      </c>
      <c r="F171" s="24" t="s">
        <v>34</v>
      </c>
      <c r="G171" s="44">
        <v>0</v>
      </c>
      <c r="H171" s="44">
        <v>1410.46</v>
      </c>
      <c r="I171" s="44">
        <f t="shared" si="21"/>
        <v>1410.46</v>
      </c>
      <c r="J171" s="13">
        <v>4.4509999999999996</v>
      </c>
      <c r="K171" s="34">
        <f t="shared" si="16"/>
        <v>317</v>
      </c>
      <c r="L171" s="26">
        <f>VLOOKUP($B171,'Table A'!C7:$H19,6,0)</f>
        <v>3.2473000000000001</v>
      </c>
      <c r="M171" s="12">
        <f t="shared" si="22"/>
        <v>1029.3941</v>
      </c>
      <c r="N171" s="31">
        <f t="shared" si="23"/>
        <v>-0.2701713625342087</v>
      </c>
      <c r="O171" s="12">
        <f t="shared" si="24"/>
        <v>-381.06590000000006</v>
      </c>
    </row>
    <row r="172" spans="1:15" s="32" customFormat="1" x14ac:dyDescent="0.2">
      <c r="A172" s="16">
        <v>166</v>
      </c>
      <c r="B172" s="25" t="s">
        <v>46</v>
      </c>
      <c r="C172" s="13" t="s">
        <v>29</v>
      </c>
      <c r="D172" s="36" t="s">
        <v>104</v>
      </c>
      <c r="E172" s="15">
        <v>43679</v>
      </c>
      <c r="F172" s="24" t="s">
        <v>87</v>
      </c>
      <c r="G172" s="44">
        <v>0</v>
      </c>
      <c r="H172" s="44">
        <v>648.39</v>
      </c>
      <c r="I172" s="44">
        <f t="shared" si="21"/>
        <v>648.39</v>
      </c>
      <c r="J172" s="13">
        <v>4.4509999999999996</v>
      </c>
      <c r="K172" s="34">
        <f t="shared" si="16"/>
        <v>146</v>
      </c>
      <c r="L172" s="26">
        <f>VLOOKUP($B172,'Table A'!C7:$H19,6,0)</f>
        <v>3.2473000000000001</v>
      </c>
      <c r="M172" s="12">
        <f t="shared" si="22"/>
        <v>474.10579999999999</v>
      </c>
      <c r="N172" s="31">
        <f t="shared" si="23"/>
        <v>-0.26879532380203275</v>
      </c>
      <c r="O172" s="12">
        <f t="shared" si="24"/>
        <v>-174.2842</v>
      </c>
    </row>
    <row r="173" spans="1:15" s="32" customFormat="1" x14ac:dyDescent="0.2">
      <c r="A173" s="16">
        <v>167</v>
      </c>
      <c r="B173" s="25" t="s">
        <v>76</v>
      </c>
      <c r="C173" s="13" t="s">
        <v>45</v>
      </c>
      <c r="D173" s="11" t="s">
        <v>131</v>
      </c>
      <c r="E173" s="15">
        <v>43679</v>
      </c>
      <c r="F173" s="24" t="s">
        <v>34</v>
      </c>
      <c r="G173" s="44">
        <v>0</v>
      </c>
      <c r="H173" s="44">
        <v>-925.73</v>
      </c>
      <c r="I173" s="44">
        <f t="shared" si="21"/>
        <v>-925.73</v>
      </c>
      <c r="J173" s="13">
        <v>1.2493000000000001</v>
      </c>
      <c r="K173" s="34">
        <f t="shared" si="16"/>
        <v>-741</v>
      </c>
      <c r="L173" s="26">
        <f>VLOOKUP($B173,'Table A'!C7:$H19,6,0)</f>
        <v>1.2928999999999999</v>
      </c>
      <c r="M173" s="12">
        <f t="shared" si="22"/>
        <v>-958.0388999999999</v>
      </c>
      <c r="N173" s="31">
        <f t="shared" si="23"/>
        <v>3.4900997050975859E-2</v>
      </c>
      <c r="O173" s="12">
        <f t="shared" si="24"/>
        <v>-32.30889999999988</v>
      </c>
    </row>
    <row r="174" spans="1:15" s="32" customFormat="1" x14ac:dyDescent="0.2">
      <c r="A174" s="16">
        <v>168</v>
      </c>
      <c r="B174" s="25" t="s">
        <v>76</v>
      </c>
      <c r="C174" s="13" t="s">
        <v>45</v>
      </c>
      <c r="D174" s="11" t="s">
        <v>132</v>
      </c>
      <c r="E174" s="15">
        <v>43679</v>
      </c>
      <c r="F174" s="24" t="s">
        <v>80</v>
      </c>
      <c r="G174" s="44">
        <v>0</v>
      </c>
      <c r="H174" s="44">
        <v>-2017.62</v>
      </c>
      <c r="I174" s="44">
        <f t="shared" si="21"/>
        <v>-2017.62</v>
      </c>
      <c r="J174" s="13">
        <v>1.2493000000000001</v>
      </c>
      <c r="K174" s="34">
        <f t="shared" si="16"/>
        <v>-1615</v>
      </c>
      <c r="L174" s="26">
        <f>VLOOKUP($B174,'Table A'!C7:$H19,6,0)</f>
        <v>1.2928999999999999</v>
      </c>
      <c r="M174" s="12">
        <f t="shared" si="22"/>
        <v>-2088.0335</v>
      </c>
      <c r="N174" s="31">
        <f t="shared" si="23"/>
        <v>3.4899287279071441E-2</v>
      </c>
      <c r="O174" s="12">
        <f t="shared" si="24"/>
        <v>-70.413500000000113</v>
      </c>
    </row>
    <row r="175" spans="1:15" s="32" customFormat="1" x14ac:dyDescent="0.2">
      <c r="A175" s="16">
        <v>169</v>
      </c>
      <c r="B175" s="25" t="s">
        <v>76</v>
      </c>
      <c r="C175" s="13" t="s">
        <v>45</v>
      </c>
      <c r="D175" s="11" t="s">
        <v>126</v>
      </c>
      <c r="E175" s="15">
        <v>43679</v>
      </c>
      <c r="F175" s="24" t="s">
        <v>87</v>
      </c>
      <c r="G175" s="44">
        <v>0</v>
      </c>
      <c r="H175" s="44">
        <v>-648.39</v>
      </c>
      <c r="I175" s="44">
        <f t="shared" si="21"/>
        <v>-648.39</v>
      </c>
      <c r="J175" s="13">
        <v>1.2493000000000001</v>
      </c>
      <c r="K175" s="34">
        <f t="shared" ref="K175:K213" si="25">ROUND(I175/J175,0)</f>
        <v>-519</v>
      </c>
      <c r="L175" s="26">
        <f>VLOOKUP($B175,'Table A'!C7:$H19,6,0)</f>
        <v>1.2928999999999999</v>
      </c>
      <c r="M175" s="12">
        <f t="shared" si="22"/>
        <v>-671.01509999999996</v>
      </c>
      <c r="N175" s="31">
        <f t="shared" si="23"/>
        <v>3.4894276592791339E-2</v>
      </c>
      <c r="O175" s="12">
        <f t="shared" si="24"/>
        <v>-22.625099999999975</v>
      </c>
    </row>
    <row r="176" spans="1:15" s="32" customFormat="1" x14ac:dyDescent="0.2">
      <c r="A176" s="16">
        <v>170</v>
      </c>
      <c r="B176" s="25" t="s">
        <v>76</v>
      </c>
      <c r="C176" s="13" t="s">
        <v>45</v>
      </c>
      <c r="D176" s="11" t="s">
        <v>133</v>
      </c>
      <c r="E176" s="15">
        <v>43679</v>
      </c>
      <c r="F176" s="24" t="s">
        <v>80</v>
      </c>
      <c r="G176" s="44">
        <v>0</v>
      </c>
      <c r="H176" s="44">
        <v>-1410.46</v>
      </c>
      <c r="I176" s="44">
        <f t="shared" si="21"/>
        <v>-1410.46</v>
      </c>
      <c r="J176" s="13">
        <v>1.2493000000000001</v>
      </c>
      <c r="K176" s="34">
        <f t="shared" si="25"/>
        <v>-1129</v>
      </c>
      <c r="L176" s="26">
        <f>VLOOKUP($B176,'Table A'!C7:$H19,6,0)</f>
        <v>1.2928999999999999</v>
      </c>
      <c r="M176" s="12">
        <f t="shared" si="22"/>
        <v>-1459.6840999999999</v>
      </c>
      <c r="N176" s="31">
        <f t="shared" si="23"/>
        <v>3.4899323624916628E-2</v>
      </c>
      <c r="O176" s="12">
        <f t="shared" si="24"/>
        <v>-49.224099999999908</v>
      </c>
    </row>
    <row r="177" spans="1:15" s="32" customFormat="1" x14ac:dyDescent="0.2">
      <c r="A177" s="16">
        <v>171</v>
      </c>
      <c r="B177" s="25" t="s">
        <v>76</v>
      </c>
      <c r="C177" s="13" t="s">
        <v>17</v>
      </c>
      <c r="D177" s="11" t="s">
        <v>108</v>
      </c>
      <c r="E177" s="15">
        <v>43669</v>
      </c>
      <c r="F177" s="24" t="s">
        <v>80</v>
      </c>
      <c r="G177" s="44">
        <v>0</v>
      </c>
      <c r="H177" s="44">
        <v>1400</v>
      </c>
      <c r="I177" s="44">
        <f t="shared" si="21"/>
        <v>1400</v>
      </c>
      <c r="J177" s="13">
        <v>1.2479</v>
      </c>
      <c r="K177" s="34">
        <f t="shared" si="25"/>
        <v>1122</v>
      </c>
      <c r="L177" s="26">
        <f>VLOOKUP($B177,'Table A'!C7:$H19,6,0)</f>
        <v>1.2928999999999999</v>
      </c>
      <c r="M177" s="12">
        <f t="shared" si="22"/>
        <v>1450.6337999999998</v>
      </c>
      <c r="N177" s="31">
        <f t="shared" si="23"/>
        <v>3.6166999999999887E-2</v>
      </c>
      <c r="O177" s="12">
        <f t="shared" si="24"/>
        <v>50.633799999999837</v>
      </c>
    </row>
    <row r="178" spans="1:15" s="32" customFormat="1" x14ac:dyDescent="0.2">
      <c r="A178" s="16">
        <v>172</v>
      </c>
      <c r="B178" s="25" t="s">
        <v>44</v>
      </c>
      <c r="C178" s="13" t="s">
        <v>17</v>
      </c>
      <c r="D178" s="11" t="s">
        <v>134</v>
      </c>
      <c r="E178" s="15">
        <v>43668</v>
      </c>
      <c r="F178" s="24" t="s">
        <v>34</v>
      </c>
      <c r="G178" s="44">
        <v>0</v>
      </c>
      <c r="H178" s="44">
        <v>1000</v>
      </c>
      <c r="I178" s="44">
        <f t="shared" si="21"/>
        <v>1000</v>
      </c>
      <c r="J178" s="13">
        <v>1.0578000000000001</v>
      </c>
      <c r="K178" s="34">
        <f t="shared" si="25"/>
        <v>945</v>
      </c>
      <c r="L178" s="26">
        <f>VLOOKUP($B178,'Table A'!C7:$H19,6,0)</f>
        <v>0.81589999999999996</v>
      </c>
      <c r="M178" s="12">
        <f t="shared" si="22"/>
        <v>771.02549999999997</v>
      </c>
      <c r="N178" s="31">
        <f t="shared" si="23"/>
        <v>-0.22897450000000003</v>
      </c>
      <c r="O178" s="12">
        <f t="shared" si="24"/>
        <v>-228.97450000000003</v>
      </c>
    </row>
    <row r="179" spans="1:15" s="32" customFormat="1" x14ac:dyDescent="0.2">
      <c r="A179" s="16">
        <v>173</v>
      </c>
      <c r="B179" s="25" t="s">
        <v>76</v>
      </c>
      <c r="C179" s="13" t="s">
        <v>17</v>
      </c>
      <c r="D179" s="11" t="s">
        <v>130</v>
      </c>
      <c r="E179" s="15">
        <v>43664</v>
      </c>
      <c r="F179" s="24" t="s">
        <v>80</v>
      </c>
      <c r="G179" s="44">
        <v>0</v>
      </c>
      <c r="H179" s="44">
        <v>2000</v>
      </c>
      <c r="I179" s="44">
        <f t="shared" si="21"/>
        <v>2000</v>
      </c>
      <c r="J179" s="13">
        <v>1.2472000000000001</v>
      </c>
      <c r="K179" s="34">
        <f t="shared" si="25"/>
        <v>1604</v>
      </c>
      <c r="L179" s="26">
        <f>VLOOKUP($B179,'Table A'!C7:$H19,6,0)</f>
        <v>1.2928999999999999</v>
      </c>
      <c r="M179" s="12">
        <f t="shared" si="22"/>
        <v>2073.8116</v>
      </c>
      <c r="N179" s="31">
        <f t="shared" si="23"/>
        <v>3.6905800000000002E-2</v>
      </c>
      <c r="O179" s="12">
        <f t="shared" si="24"/>
        <v>73.811599999999999</v>
      </c>
    </row>
    <row r="180" spans="1:15" s="32" customFormat="1" x14ac:dyDescent="0.2">
      <c r="A180" s="16">
        <v>174</v>
      </c>
      <c r="B180" s="25" t="s">
        <v>44</v>
      </c>
      <c r="C180" s="13" t="s">
        <v>17</v>
      </c>
      <c r="D180" s="11" t="s">
        <v>135</v>
      </c>
      <c r="E180" s="15">
        <v>43636</v>
      </c>
      <c r="F180" s="24" t="s">
        <v>34</v>
      </c>
      <c r="G180" s="44">
        <v>0</v>
      </c>
      <c r="H180" s="44">
        <v>1000</v>
      </c>
      <c r="I180" s="44">
        <f t="shared" si="21"/>
        <v>1000</v>
      </c>
      <c r="J180" s="13">
        <v>1.03</v>
      </c>
      <c r="K180" s="34">
        <f t="shared" si="25"/>
        <v>971</v>
      </c>
      <c r="L180" s="26">
        <f>VLOOKUP($B180,'Table A'!C7:$H19,6,0)</f>
        <v>0.81589999999999996</v>
      </c>
      <c r="M180" s="12">
        <f t="shared" si="22"/>
        <v>792.23889999999994</v>
      </c>
      <c r="N180" s="31">
        <f t="shared" si="23"/>
        <v>-0.20776110000000006</v>
      </c>
      <c r="O180" s="12">
        <f t="shared" si="24"/>
        <v>-207.76110000000006</v>
      </c>
    </row>
    <row r="181" spans="1:15" s="32" customFormat="1" x14ac:dyDescent="0.2">
      <c r="A181" s="16">
        <v>175</v>
      </c>
      <c r="B181" s="25" t="s">
        <v>76</v>
      </c>
      <c r="C181" s="13" t="s">
        <v>29</v>
      </c>
      <c r="D181" s="11" t="s">
        <v>126</v>
      </c>
      <c r="E181" s="15">
        <v>43626</v>
      </c>
      <c r="F181" s="24" t="s">
        <v>87</v>
      </c>
      <c r="G181" s="44">
        <v>0</v>
      </c>
      <c r="H181" s="44">
        <v>1109.1400000000001</v>
      </c>
      <c r="I181" s="44">
        <f t="shared" si="21"/>
        <v>1109.1400000000001</v>
      </c>
      <c r="J181" s="13">
        <v>1.2414000000000001</v>
      </c>
      <c r="K181" s="34">
        <f t="shared" si="25"/>
        <v>893</v>
      </c>
      <c r="L181" s="26">
        <f>VLOOKUP($B181,'Table A'!C7:$H19,6,0)</f>
        <v>1.2928999999999999</v>
      </c>
      <c r="M181" s="12">
        <f t="shared" si="22"/>
        <v>1154.5597</v>
      </c>
      <c r="N181" s="31">
        <f t="shared" si="23"/>
        <v>4.0950375966965324E-2</v>
      </c>
      <c r="O181" s="12">
        <f t="shared" si="24"/>
        <v>45.419699999999921</v>
      </c>
    </row>
    <row r="182" spans="1:15" s="32" customFormat="1" x14ac:dyDescent="0.2">
      <c r="A182" s="16">
        <v>176</v>
      </c>
      <c r="B182" s="25" t="s">
        <v>76</v>
      </c>
      <c r="C182" s="13" t="s">
        <v>29</v>
      </c>
      <c r="D182" s="11" t="s">
        <v>127</v>
      </c>
      <c r="E182" s="15">
        <v>43626</v>
      </c>
      <c r="F182" s="24" t="s">
        <v>87</v>
      </c>
      <c r="G182" s="44">
        <v>0</v>
      </c>
      <c r="H182" s="44">
        <v>4.42</v>
      </c>
      <c r="I182" s="44">
        <f t="shared" si="21"/>
        <v>4.42</v>
      </c>
      <c r="J182" s="13">
        <v>1.2414000000000001</v>
      </c>
      <c r="K182" s="34">
        <f t="shared" si="25"/>
        <v>4</v>
      </c>
      <c r="L182" s="26">
        <f>VLOOKUP($B182,'Table A'!C7:$H19,6,0)</f>
        <v>1.2928999999999999</v>
      </c>
      <c r="M182" s="12">
        <f t="shared" si="22"/>
        <v>5.1715999999999998</v>
      </c>
      <c r="N182" s="31">
        <f t="shared" si="23"/>
        <v>0.17004524886877825</v>
      </c>
      <c r="O182" s="12">
        <f t="shared" si="24"/>
        <v>0.75159999999999982</v>
      </c>
    </row>
    <row r="183" spans="1:15" s="32" customFormat="1" x14ac:dyDescent="0.2">
      <c r="A183" s="16">
        <v>177</v>
      </c>
      <c r="B183" s="25" t="s">
        <v>76</v>
      </c>
      <c r="C183" s="13" t="s">
        <v>29</v>
      </c>
      <c r="D183" s="11" t="s">
        <v>128</v>
      </c>
      <c r="E183" s="15">
        <v>43626</v>
      </c>
      <c r="F183" s="24" t="s">
        <v>87</v>
      </c>
      <c r="G183" s="44">
        <v>0</v>
      </c>
      <c r="H183" s="44">
        <v>88.38</v>
      </c>
      <c r="I183" s="44">
        <f t="shared" si="21"/>
        <v>88.38</v>
      </c>
      <c r="J183" s="13">
        <v>1.2414000000000001</v>
      </c>
      <c r="K183" s="34">
        <f t="shared" si="25"/>
        <v>71</v>
      </c>
      <c r="L183" s="26">
        <f>VLOOKUP($B183,'Table A'!C7:$H19,6,0)</f>
        <v>1.2928999999999999</v>
      </c>
      <c r="M183" s="12">
        <f t="shared" si="22"/>
        <v>91.795899999999989</v>
      </c>
      <c r="N183" s="31">
        <f t="shared" si="23"/>
        <v>3.8650147092102211E-2</v>
      </c>
      <c r="O183" s="12">
        <f t="shared" si="24"/>
        <v>3.4158999999999935</v>
      </c>
    </row>
    <row r="184" spans="1:15" s="32" customFormat="1" x14ac:dyDescent="0.2">
      <c r="A184" s="16">
        <v>178</v>
      </c>
      <c r="B184" s="25" t="s">
        <v>76</v>
      </c>
      <c r="C184" s="13" t="s">
        <v>29</v>
      </c>
      <c r="D184" s="11" t="s">
        <v>129</v>
      </c>
      <c r="E184" s="15">
        <v>43626</v>
      </c>
      <c r="F184" s="24" t="s">
        <v>34</v>
      </c>
      <c r="G184" s="44">
        <v>0</v>
      </c>
      <c r="H184" s="44">
        <v>1202</v>
      </c>
      <c r="I184" s="44">
        <f t="shared" si="21"/>
        <v>1202</v>
      </c>
      <c r="J184" s="13">
        <v>1.2414000000000001</v>
      </c>
      <c r="K184" s="34">
        <f t="shared" si="25"/>
        <v>968</v>
      </c>
      <c r="L184" s="26">
        <f>VLOOKUP($B184,'Table A'!C7:$H19,6,0)</f>
        <v>1.2928999999999999</v>
      </c>
      <c r="M184" s="12">
        <f t="shared" si="22"/>
        <v>1251.5272</v>
      </c>
      <c r="N184" s="31">
        <f t="shared" si="23"/>
        <v>4.1203993344425954E-2</v>
      </c>
      <c r="O184" s="12">
        <f t="shared" si="24"/>
        <v>49.527199999999993</v>
      </c>
    </row>
    <row r="185" spans="1:15" s="32" customFormat="1" x14ac:dyDescent="0.2">
      <c r="A185" s="16">
        <v>179</v>
      </c>
      <c r="B185" s="25" t="s">
        <v>46</v>
      </c>
      <c r="C185" s="13" t="s">
        <v>45</v>
      </c>
      <c r="D185" s="11" t="s">
        <v>136</v>
      </c>
      <c r="E185" s="15">
        <v>43619</v>
      </c>
      <c r="F185" s="24" t="s">
        <v>87</v>
      </c>
      <c r="G185" s="44">
        <v>0</v>
      </c>
      <c r="H185" s="44">
        <v>-1109.1400000000001</v>
      </c>
      <c r="I185" s="44">
        <f t="shared" si="21"/>
        <v>-1109.1400000000001</v>
      </c>
      <c r="J185" s="13">
        <v>4.4188999999999998</v>
      </c>
      <c r="K185" s="34">
        <f t="shared" si="25"/>
        <v>-251</v>
      </c>
      <c r="L185" s="26">
        <f>VLOOKUP($B185,'Table A'!C7:$H19,6,0)</f>
        <v>3.2473000000000001</v>
      </c>
      <c r="M185" s="12">
        <f t="shared" si="22"/>
        <v>-815.07230000000004</v>
      </c>
      <c r="N185" s="31">
        <f t="shared" si="23"/>
        <v>-0.26513127287808574</v>
      </c>
      <c r="O185" s="12">
        <f t="shared" si="24"/>
        <v>294.06770000000006</v>
      </c>
    </row>
    <row r="186" spans="1:15" s="32" customFormat="1" x14ac:dyDescent="0.2">
      <c r="A186" s="16">
        <v>180</v>
      </c>
      <c r="B186" s="25" t="s">
        <v>46</v>
      </c>
      <c r="C186" s="13" t="s">
        <v>45</v>
      </c>
      <c r="D186" s="11" t="s">
        <v>137</v>
      </c>
      <c r="E186" s="15">
        <v>43619</v>
      </c>
      <c r="F186" s="24" t="s">
        <v>87</v>
      </c>
      <c r="G186" s="44">
        <v>0</v>
      </c>
      <c r="H186" s="44">
        <v>-4.42</v>
      </c>
      <c r="I186" s="44">
        <f t="shared" si="21"/>
        <v>-4.42</v>
      </c>
      <c r="J186" s="13">
        <v>4.4188999999999998</v>
      </c>
      <c r="K186" s="34">
        <f t="shared" si="25"/>
        <v>-1</v>
      </c>
      <c r="L186" s="26">
        <f>VLOOKUP($B186,'Table A'!C7:$H19,6,0)</f>
        <v>3.2473000000000001</v>
      </c>
      <c r="M186" s="12">
        <f t="shared" si="22"/>
        <v>-3.2473000000000001</v>
      </c>
      <c r="N186" s="31">
        <f t="shared" si="23"/>
        <v>-0.26531674208144795</v>
      </c>
      <c r="O186" s="12">
        <f t="shared" si="24"/>
        <v>1.1726999999999999</v>
      </c>
    </row>
    <row r="187" spans="1:15" s="32" customFormat="1" x14ac:dyDescent="0.2">
      <c r="A187" s="16">
        <v>181</v>
      </c>
      <c r="B187" s="25" t="s">
        <v>46</v>
      </c>
      <c r="C187" s="13" t="s">
        <v>45</v>
      </c>
      <c r="D187" s="11" t="s">
        <v>97</v>
      </c>
      <c r="E187" s="15">
        <v>43619</v>
      </c>
      <c r="F187" s="24" t="s">
        <v>87</v>
      </c>
      <c r="G187" s="44">
        <v>0</v>
      </c>
      <c r="H187" s="44">
        <v>-88.38</v>
      </c>
      <c r="I187" s="44">
        <f t="shared" si="21"/>
        <v>-88.38</v>
      </c>
      <c r="J187" s="13">
        <v>4.4188999999999998</v>
      </c>
      <c r="K187" s="34">
        <f t="shared" si="25"/>
        <v>-20</v>
      </c>
      <c r="L187" s="26">
        <f>VLOOKUP($B187,'Table A'!C7:$H19,6,0)</f>
        <v>3.2473000000000001</v>
      </c>
      <c r="M187" s="12">
        <f t="shared" si="22"/>
        <v>-64.945999999999998</v>
      </c>
      <c r="N187" s="31">
        <f t="shared" si="23"/>
        <v>-0.26515048653541523</v>
      </c>
      <c r="O187" s="12">
        <f t="shared" si="24"/>
        <v>23.433999999999997</v>
      </c>
    </row>
    <row r="188" spans="1:15" s="32" customFormat="1" x14ac:dyDescent="0.2">
      <c r="A188" s="16">
        <v>182</v>
      </c>
      <c r="B188" s="25" t="s">
        <v>44</v>
      </c>
      <c r="C188" s="13" t="s">
        <v>45</v>
      </c>
      <c r="D188" s="11" t="s">
        <v>138</v>
      </c>
      <c r="E188" s="15">
        <v>43619</v>
      </c>
      <c r="F188" s="24" t="s">
        <v>34</v>
      </c>
      <c r="G188" s="44">
        <v>0</v>
      </c>
      <c r="H188" s="44">
        <v>-1202</v>
      </c>
      <c r="I188" s="44">
        <f t="shared" si="21"/>
        <v>-1202</v>
      </c>
      <c r="J188" s="13">
        <v>1.038</v>
      </c>
      <c r="K188" s="34">
        <f t="shared" si="25"/>
        <v>-1158</v>
      </c>
      <c r="L188" s="26">
        <f>VLOOKUP($B188,'Table A'!C7:$H19,6,0)</f>
        <v>0.81589999999999996</v>
      </c>
      <c r="M188" s="12">
        <f t="shared" si="22"/>
        <v>-944.81219999999996</v>
      </c>
      <c r="N188" s="31">
        <f t="shared" si="23"/>
        <v>-0.21396655574043263</v>
      </c>
      <c r="O188" s="12">
        <f t="shared" si="24"/>
        <v>257.18780000000004</v>
      </c>
    </row>
    <row r="189" spans="1:15" s="32" customFormat="1" x14ac:dyDescent="0.2">
      <c r="A189" s="16">
        <v>183</v>
      </c>
      <c r="B189" s="25" t="s">
        <v>76</v>
      </c>
      <c r="C189" s="13" t="s">
        <v>17</v>
      </c>
      <c r="D189" s="11" t="s">
        <v>133</v>
      </c>
      <c r="E189" s="15">
        <v>43619</v>
      </c>
      <c r="F189" s="24" t="s">
        <v>80</v>
      </c>
      <c r="G189" s="44">
        <v>0</v>
      </c>
      <c r="H189" s="44">
        <v>1400</v>
      </c>
      <c r="I189" s="44">
        <f t="shared" si="21"/>
        <v>1400</v>
      </c>
      <c r="J189" s="13">
        <v>1.2403999999999999</v>
      </c>
      <c r="K189" s="34">
        <f t="shared" si="25"/>
        <v>1129</v>
      </c>
      <c r="L189" s="26">
        <f>VLOOKUP($B189,'Table A'!C7:$H19,6,0)</f>
        <v>1.2928999999999999</v>
      </c>
      <c r="M189" s="12">
        <f t="shared" si="22"/>
        <v>1459.6840999999999</v>
      </c>
      <c r="N189" s="31">
        <f t="shared" si="23"/>
        <v>4.2631499999999961E-2</v>
      </c>
      <c r="O189" s="12">
        <f t="shared" si="24"/>
        <v>59.684099999999944</v>
      </c>
    </row>
    <row r="190" spans="1:15" s="32" customFormat="1" x14ac:dyDescent="0.2">
      <c r="A190" s="16">
        <v>184</v>
      </c>
      <c r="B190" s="25" t="s">
        <v>46</v>
      </c>
      <c r="C190" s="13" t="s">
        <v>17</v>
      </c>
      <c r="D190" s="11" t="s">
        <v>100</v>
      </c>
      <c r="E190" s="15">
        <v>43608</v>
      </c>
      <c r="F190" s="24" t="s">
        <v>34</v>
      </c>
      <c r="G190" s="44">
        <v>0</v>
      </c>
      <c r="H190" s="44">
        <v>2000</v>
      </c>
      <c r="I190" s="44">
        <f t="shared" si="21"/>
        <v>2000</v>
      </c>
      <c r="J190" s="13">
        <v>4.2774000000000001</v>
      </c>
      <c r="K190" s="34">
        <f t="shared" si="25"/>
        <v>468</v>
      </c>
      <c r="L190" s="26">
        <f>VLOOKUP($B190,'Table A'!C7:$H19,6,0)</f>
        <v>3.2473000000000001</v>
      </c>
      <c r="M190" s="12">
        <f t="shared" si="22"/>
        <v>1519.7364</v>
      </c>
      <c r="N190" s="31">
        <f t="shared" si="23"/>
        <v>-0.24013180000000001</v>
      </c>
      <c r="O190" s="12">
        <f t="shared" si="24"/>
        <v>-480.2636</v>
      </c>
    </row>
    <row r="191" spans="1:15" s="32" customFormat="1" x14ac:dyDescent="0.2">
      <c r="A191" s="16">
        <v>185</v>
      </c>
      <c r="B191" s="25" t="s">
        <v>44</v>
      </c>
      <c r="C191" s="13" t="s">
        <v>17</v>
      </c>
      <c r="D191" s="11" t="s">
        <v>139</v>
      </c>
      <c r="E191" s="15">
        <v>43605</v>
      </c>
      <c r="F191" s="24" t="s">
        <v>34</v>
      </c>
      <c r="G191" s="44">
        <v>0</v>
      </c>
      <c r="H191" s="44">
        <v>1000</v>
      </c>
      <c r="I191" s="44">
        <f t="shared" si="21"/>
        <v>1000</v>
      </c>
      <c r="J191" s="13">
        <v>0.98399999999999999</v>
      </c>
      <c r="K191" s="34">
        <f t="shared" si="25"/>
        <v>1016</v>
      </c>
      <c r="L191" s="26">
        <f>VLOOKUP($B191,'Table A'!C7:$H19,6,0)</f>
        <v>0.81589999999999996</v>
      </c>
      <c r="M191" s="12">
        <f t="shared" si="22"/>
        <v>828.95439999999996</v>
      </c>
      <c r="N191" s="31">
        <f t="shared" si="23"/>
        <v>-0.17104560000000005</v>
      </c>
      <c r="O191" s="12">
        <f t="shared" si="24"/>
        <v>-171.04560000000004</v>
      </c>
    </row>
    <row r="192" spans="1:15" s="32" customFormat="1" x14ac:dyDescent="0.2">
      <c r="A192" s="16">
        <v>186</v>
      </c>
      <c r="B192" s="25" t="s">
        <v>76</v>
      </c>
      <c r="C192" s="13" t="s">
        <v>17</v>
      </c>
      <c r="D192" s="11" t="s">
        <v>132</v>
      </c>
      <c r="E192" s="15">
        <v>40318</v>
      </c>
      <c r="F192" s="24" t="s">
        <v>80</v>
      </c>
      <c r="G192" s="44">
        <v>0</v>
      </c>
      <c r="H192" s="44">
        <v>2000</v>
      </c>
      <c r="I192" s="44">
        <f t="shared" si="21"/>
        <v>2000</v>
      </c>
      <c r="J192" s="13">
        <v>1.2386999999999999</v>
      </c>
      <c r="K192" s="34">
        <f t="shared" si="25"/>
        <v>1615</v>
      </c>
      <c r="L192" s="26">
        <f>VLOOKUP($B192,'Table A'!C7:$H19,6,0)</f>
        <v>1.2928999999999999</v>
      </c>
      <c r="M192" s="12">
        <f t="shared" si="22"/>
        <v>2088.0335</v>
      </c>
      <c r="N192" s="31">
        <f t="shared" si="23"/>
        <v>4.401675E-2</v>
      </c>
      <c r="O192" s="12">
        <f t="shared" si="24"/>
        <v>88.033500000000004</v>
      </c>
    </row>
    <row r="193" spans="1:15" s="32" customFormat="1" x14ac:dyDescent="0.2">
      <c r="A193" s="16">
        <v>187</v>
      </c>
      <c r="B193" s="25" t="s">
        <v>44</v>
      </c>
      <c r="C193" s="13" t="s">
        <v>17</v>
      </c>
      <c r="D193" s="11" t="s">
        <v>140</v>
      </c>
      <c r="E193" s="15">
        <v>43577</v>
      </c>
      <c r="F193" s="24" t="s">
        <v>34</v>
      </c>
      <c r="G193" s="44">
        <v>0</v>
      </c>
      <c r="H193" s="44">
        <v>1000</v>
      </c>
      <c r="I193" s="44">
        <f t="shared" si="21"/>
        <v>1000</v>
      </c>
      <c r="J193" s="13">
        <v>1.0023</v>
      </c>
      <c r="K193" s="34">
        <f t="shared" si="25"/>
        <v>998</v>
      </c>
      <c r="L193" s="26">
        <f>VLOOKUP($B193,'Table A'!C7:$H19,6,0)</f>
        <v>0.81589999999999996</v>
      </c>
      <c r="M193" s="12">
        <f t="shared" si="22"/>
        <v>814.26819999999998</v>
      </c>
      <c r="N193" s="31">
        <f t="shared" si="23"/>
        <v>-0.18573180000000003</v>
      </c>
      <c r="O193" s="12">
        <f t="shared" si="24"/>
        <v>-185.73180000000002</v>
      </c>
    </row>
    <row r="194" spans="1:15" s="32" customFormat="1" x14ac:dyDescent="0.2">
      <c r="A194" s="16">
        <v>188</v>
      </c>
      <c r="B194" s="25" t="s">
        <v>44</v>
      </c>
      <c r="C194" s="13" t="s">
        <v>17</v>
      </c>
      <c r="D194" s="11" t="s">
        <v>141</v>
      </c>
      <c r="E194" s="15">
        <v>43544</v>
      </c>
      <c r="F194" s="24" t="s">
        <v>34</v>
      </c>
      <c r="G194" s="44">
        <v>0</v>
      </c>
      <c r="H194" s="44">
        <v>1000</v>
      </c>
      <c r="I194" s="44">
        <f t="shared" si="21"/>
        <v>1000</v>
      </c>
      <c r="J194" s="13">
        <v>1.0052000000000001</v>
      </c>
      <c r="K194" s="34">
        <f t="shared" si="25"/>
        <v>995</v>
      </c>
      <c r="L194" s="26">
        <f>VLOOKUP($B194,'Table A'!C7:$H19,6,0)</f>
        <v>0.81589999999999996</v>
      </c>
      <c r="M194" s="12">
        <f t="shared" si="22"/>
        <v>811.82049999999992</v>
      </c>
      <c r="N194" s="31">
        <f t="shared" si="23"/>
        <v>-0.18817950000000008</v>
      </c>
      <c r="O194" s="12">
        <f t="shared" si="24"/>
        <v>-188.17950000000008</v>
      </c>
    </row>
    <row r="195" spans="1:15" s="32" customFormat="1" x14ac:dyDescent="0.2">
      <c r="A195" s="16">
        <v>189</v>
      </c>
      <c r="B195" s="25" t="s">
        <v>44</v>
      </c>
      <c r="C195" s="13" t="s">
        <v>17</v>
      </c>
      <c r="D195" s="11" t="s">
        <v>142</v>
      </c>
      <c r="E195" s="15">
        <v>43525</v>
      </c>
      <c r="F195" s="24" t="s">
        <v>34</v>
      </c>
      <c r="G195" s="44">
        <v>0</v>
      </c>
      <c r="H195" s="44">
        <v>2000</v>
      </c>
      <c r="I195" s="44">
        <f t="shared" si="21"/>
        <v>2000</v>
      </c>
      <c r="J195" s="13">
        <v>0.97540000000000004</v>
      </c>
      <c r="K195" s="34">
        <f t="shared" si="25"/>
        <v>2050</v>
      </c>
      <c r="L195" s="26">
        <f>VLOOKUP($B195,'Table A'!C7:$H19,6,0)</f>
        <v>0.81589999999999996</v>
      </c>
      <c r="M195" s="12">
        <f t="shared" si="22"/>
        <v>1672.595</v>
      </c>
      <c r="N195" s="31">
        <f t="shared" si="23"/>
        <v>-0.16370249999999997</v>
      </c>
      <c r="O195" s="12">
        <f t="shared" si="24"/>
        <v>-327.40499999999997</v>
      </c>
    </row>
    <row r="196" spans="1:15" s="32" customFormat="1" x14ac:dyDescent="0.2">
      <c r="A196" s="16">
        <v>190</v>
      </c>
      <c r="B196" s="25" t="s">
        <v>44</v>
      </c>
      <c r="C196" s="13" t="s">
        <v>29</v>
      </c>
      <c r="D196" s="11" t="s">
        <v>143</v>
      </c>
      <c r="E196" s="15">
        <v>43524</v>
      </c>
      <c r="F196" s="24" t="s">
        <v>34</v>
      </c>
      <c r="G196" s="44">
        <v>0</v>
      </c>
      <c r="H196" s="44">
        <v>198.74</v>
      </c>
      <c r="I196" s="44">
        <f t="shared" si="21"/>
        <v>198.74</v>
      </c>
      <c r="J196" s="13">
        <v>0.98340000000000005</v>
      </c>
      <c r="K196" s="34">
        <f t="shared" si="25"/>
        <v>202</v>
      </c>
      <c r="L196" s="26">
        <f>VLOOKUP($B196,'Table A'!C7:$H19,6,0)</f>
        <v>0.81589999999999996</v>
      </c>
      <c r="M196" s="12">
        <f t="shared" si="22"/>
        <v>164.81180000000001</v>
      </c>
      <c r="N196" s="31">
        <f t="shared" si="23"/>
        <v>-0.17071651403844221</v>
      </c>
      <c r="O196" s="12">
        <f t="shared" si="24"/>
        <v>-33.928200000000004</v>
      </c>
    </row>
    <row r="197" spans="1:15" s="32" customFormat="1" x14ac:dyDescent="0.2">
      <c r="A197" s="16">
        <v>191</v>
      </c>
      <c r="B197" s="25" t="s">
        <v>44</v>
      </c>
      <c r="C197" s="13" t="s">
        <v>29</v>
      </c>
      <c r="D197" s="11" t="s">
        <v>144</v>
      </c>
      <c r="E197" s="15">
        <v>43524</v>
      </c>
      <c r="F197" s="24" t="s">
        <v>34</v>
      </c>
      <c r="G197" s="44">
        <v>0</v>
      </c>
      <c r="H197" s="44">
        <v>1803.4</v>
      </c>
      <c r="I197" s="44">
        <f t="shared" si="21"/>
        <v>1803.4</v>
      </c>
      <c r="J197" s="13">
        <v>0.98340000000000005</v>
      </c>
      <c r="K197" s="34">
        <f t="shared" si="25"/>
        <v>1834</v>
      </c>
      <c r="L197" s="26">
        <f>VLOOKUP($B197,'Table A'!C7:$H19,6,0)</f>
        <v>0.81589999999999996</v>
      </c>
      <c r="M197" s="12">
        <f t="shared" si="22"/>
        <v>1496.3606</v>
      </c>
      <c r="N197" s="31">
        <f t="shared" si="23"/>
        <v>-0.17025585006099594</v>
      </c>
      <c r="O197" s="12">
        <f t="shared" si="24"/>
        <v>-307.03940000000011</v>
      </c>
    </row>
    <row r="198" spans="1:15" s="32" customFormat="1" x14ac:dyDescent="0.2">
      <c r="A198" s="16">
        <v>192</v>
      </c>
      <c r="B198" s="25" t="s">
        <v>76</v>
      </c>
      <c r="C198" s="13" t="s">
        <v>45</v>
      </c>
      <c r="D198" s="11" t="s">
        <v>145</v>
      </c>
      <c r="E198" s="15">
        <v>43524</v>
      </c>
      <c r="F198" s="24" t="s">
        <v>80</v>
      </c>
      <c r="G198" s="44">
        <v>0</v>
      </c>
      <c r="H198" s="44">
        <v>-198.74</v>
      </c>
      <c r="I198" s="44">
        <f t="shared" si="21"/>
        <v>-198.74</v>
      </c>
      <c r="J198" s="13">
        <v>1.2267999999999999</v>
      </c>
      <c r="K198" s="34">
        <f t="shared" si="25"/>
        <v>-162</v>
      </c>
      <c r="L198" s="26">
        <f>VLOOKUP($B198,'Table A'!C7:$H19,6,0)</f>
        <v>1.2928999999999999</v>
      </c>
      <c r="M198" s="12">
        <f t="shared" si="22"/>
        <v>-209.44979999999998</v>
      </c>
      <c r="N198" s="31">
        <f t="shared" si="23"/>
        <v>5.3888497534467006E-2</v>
      </c>
      <c r="O198" s="12">
        <f t="shared" si="24"/>
        <v>-10.709799999999973</v>
      </c>
    </row>
    <row r="199" spans="1:15" s="32" customFormat="1" x14ac:dyDescent="0.2">
      <c r="A199" s="16">
        <v>193</v>
      </c>
      <c r="B199" s="25" t="s">
        <v>76</v>
      </c>
      <c r="C199" s="13" t="s">
        <v>45</v>
      </c>
      <c r="D199" s="11" t="s">
        <v>131</v>
      </c>
      <c r="E199" s="15">
        <v>43524</v>
      </c>
      <c r="F199" s="24" t="s">
        <v>34</v>
      </c>
      <c r="G199" s="44">
        <v>0</v>
      </c>
      <c r="H199" s="44">
        <v>-1803.4</v>
      </c>
      <c r="I199" s="44">
        <f t="shared" si="21"/>
        <v>-1803.4</v>
      </c>
      <c r="J199" s="13">
        <v>1.2267999999999999</v>
      </c>
      <c r="K199" s="34">
        <f t="shared" si="25"/>
        <v>-1470</v>
      </c>
      <c r="L199" s="26">
        <f>VLOOKUP($B199,'Table A'!C7:$H19,6,0)</f>
        <v>1.2928999999999999</v>
      </c>
      <c r="M199" s="12">
        <f t="shared" si="22"/>
        <v>-1900.5629999999999</v>
      </c>
      <c r="N199" s="31">
        <f t="shared" si="23"/>
        <v>5.3877675501829751E-2</v>
      </c>
      <c r="O199" s="12">
        <f t="shared" si="24"/>
        <v>-97.162999999999784</v>
      </c>
    </row>
    <row r="200" spans="1:15" s="32" customFormat="1" x14ac:dyDescent="0.2">
      <c r="A200" s="16">
        <v>194</v>
      </c>
      <c r="B200" s="25" t="s">
        <v>44</v>
      </c>
      <c r="C200" s="13" t="s">
        <v>17</v>
      </c>
      <c r="D200" s="11" t="s">
        <v>146</v>
      </c>
      <c r="E200" s="15">
        <v>43516</v>
      </c>
      <c r="F200" s="24" t="s">
        <v>34</v>
      </c>
      <c r="G200" s="44">
        <v>0</v>
      </c>
      <c r="H200" s="44">
        <v>1000</v>
      </c>
      <c r="I200" s="44">
        <f t="shared" si="21"/>
        <v>1000</v>
      </c>
      <c r="J200" s="13">
        <v>1.0126999999999999</v>
      </c>
      <c r="K200" s="34">
        <f t="shared" si="25"/>
        <v>987</v>
      </c>
      <c r="L200" s="26">
        <f>VLOOKUP($B200,'Table A'!C7:$H19,6,0)</f>
        <v>0.81589999999999996</v>
      </c>
      <c r="M200" s="12">
        <f t="shared" si="22"/>
        <v>805.29329999999993</v>
      </c>
      <c r="N200" s="31">
        <f t="shared" si="23"/>
        <v>-0.19470670000000007</v>
      </c>
      <c r="O200" s="12">
        <f t="shared" si="24"/>
        <v>-194.70670000000007</v>
      </c>
    </row>
    <row r="201" spans="1:15" s="32" customFormat="1" x14ac:dyDescent="0.2">
      <c r="A201" s="16">
        <v>195</v>
      </c>
      <c r="B201" s="25" t="s">
        <v>76</v>
      </c>
      <c r="C201" s="13" t="s">
        <v>29</v>
      </c>
      <c r="D201" s="11" t="s">
        <v>131</v>
      </c>
      <c r="E201" s="15">
        <v>43487</v>
      </c>
      <c r="F201" s="24" t="s">
        <v>34</v>
      </c>
      <c r="G201" s="44">
        <v>0</v>
      </c>
      <c r="H201" s="44">
        <v>2701.1</v>
      </c>
      <c r="I201" s="44">
        <f t="shared" si="21"/>
        <v>2701.1</v>
      </c>
      <c r="J201" s="13">
        <v>1.2219</v>
      </c>
      <c r="K201" s="34">
        <f t="shared" si="25"/>
        <v>2211</v>
      </c>
      <c r="L201" s="26">
        <f>VLOOKUP($B201,'Table A'!C7:$H19,6,0)</f>
        <v>1.2928999999999999</v>
      </c>
      <c r="M201" s="12">
        <f t="shared" si="22"/>
        <v>2858.6018999999997</v>
      </c>
      <c r="N201" s="31">
        <f t="shared" si="23"/>
        <v>5.8310280996630909E-2</v>
      </c>
      <c r="O201" s="12">
        <f t="shared" si="24"/>
        <v>157.50189999999975</v>
      </c>
    </row>
    <row r="202" spans="1:15" s="32" customFormat="1" x14ac:dyDescent="0.2">
      <c r="A202" s="16">
        <v>196</v>
      </c>
      <c r="B202" s="25" t="s">
        <v>44</v>
      </c>
      <c r="C202" s="13" t="s">
        <v>17</v>
      </c>
      <c r="D202" s="11" t="s">
        <v>154</v>
      </c>
      <c r="E202" s="15">
        <v>43486</v>
      </c>
      <c r="F202" s="24" t="s">
        <v>34</v>
      </c>
      <c r="G202" s="44">
        <v>0</v>
      </c>
      <c r="H202" s="44">
        <v>1000</v>
      </c>
      <c r="I202" s="44">
        <f t="shared" si="21"/>
        <v>1000</v>
      </c>
      <c r="J202" s="13">
        <v>1.0226</v>
      </c>
      <c r="K202" s="34">
        <f t="shared" si="25"/>
        <v>978</v>
      </c>
      <c r="L202" s="26">
        <f>VLOOKUP($B202,'Table A'!C7:$H19,6,0)</f>
        <v>0.81589999999999996</v>
      </c>
      <c r="M202" s="12">
        <f t="shared" si="22"/>
        <v>797.9502</v>
      </c>
      <c r="N202" s="31">
        <f t="shared" si="23"/>
        <v>-0.2020498</v>
      </c>
      <c r="O202" s="12">
        <f t="shared" si="24"/>
        <v>-202.0498</v>
      </c>
    </row>
    <row r="203" spans="1:15" s="32" customFormat="1" x14ac:dyDescent="0.2">
      <c r="A203" s="16">
        <v>197</v>
      </c>
      <c r="B203" s="25" t="s">
        <v>44</v>
      </c>
      <c r="C203" s="13" t="s">
        <v>45</v>
      </c>
      <c r="D203" s="11" t="s">
        <v>138</v>
      </c>
      <c r="E203" s="15">
        <v>43481</v>
      </c>
      <c r="F203" s="24" t="s">
        <v>34</v>
      </c>
      <c r="G203" s="44">
        <v>0</v>
      </c>
      <c r="H203" s="44">
        <v>-2701.1</v>
      </c>
      <c r="I203" s="44">
        <f t="shared" si="21"/>
        <v>-2701.1</v>
      </c>
      <c r="J203" s="13">
        <v>1.0044999999999999</v>
      </c>
      <c r="K203" s="34">
        <f t="shared" si="25"/>
        <v>-2689</v>
      </c>
      <c r="L203" s="26">
        <f>VLOOKUP($B203,'Table A'!C7:$H19,6,0)</f>
        <v>0.81589999999999996</v>
      </c>
      <c r="M203" s="12">
        <f t="shared" si="22"/>
        <v>-2193.9550999999997</v>
      </c>
      <c r="N203" s="31">
        <f t="shared" si="23"/>
        <v>-0.18775495168635009</v>
      </c>
      <c r="O203" s="12">
        <f t="shared" si="24"/>
        <v>507.14490000000023</v>
      </c>
    </row>
    <row r="204" spans="1:15" s="32" customFormat="1" x14ac:dyDescent="0.2">
      <c r="A204" s="16">
        <v>198</v>
      </c>
      <c r="B204" s="25" t="s">
        <v>44</v>
      </c>
      <c r="C204" s="13" t="s">
        <v>17</v>
      </c>
      <c r="D204" s="11" t="s">
        <v>155</v>
      </c>
      <c r="E204" s="15">
        <v>43479</v>
      </c>
      <c r="F204" s="24" t="s">
        <v>34</v>
      </c>
      <c r="G204" s="44">
        <v>0</v>
      </c>
      <c r="H204" s="44">
        <v>2000</v>
      </c>
      <c r="I204" s="44">
        <f t="shared" si="21"/>
        <v>2000</v>
      </c>
      <c r="J204" s="13">
        <v>1.0248999999999999</v>
      </c>
      <c r="K204" s="34">
        <f t="shared" si="25"/>
        <v>1951</v>
      </c>
      <c r="L204" s="26">
        <f>VLOOKUP($B204,'Table A'!C7:$H19,6,0)</f>
        <v>0.81589999999999996</v>
      </c>
      <c r="M204" s="12">
        <f t="shared" si="22"/>
        <v>1591.8208999999999</v>
      </c>
      <c r="N204" s="31">
        <f t="shared" si="23"/>
        <v>-0.20408955000000004</v>
      </c>
      <c r="O204" s="12">
        <f t="shared" si="24"/>
        <v>-408.17910000000006</v>
      </c>
    </row>
    <row r="205" spans="1:15" s="32" customFormat="1" x14ac:dyDescent="0.2">
      <c r="A205" s="16">
        <v>199</v>
      </c>
      <c r="B205" s="25" t="s">
        <v>44</v>
      </c>
      <c r="C205" s="13" t="s">
        <v>17</v>
      </c>
      <c r="D205" s="11" t="s">
        <v>156</v>
      </c>
      <c r="E205" s="15">
        <v>43454</v>
      </c>
      <c r="F205" s="24" t="s">
        <v>34</v>
      </c>
      <c r="G205" s="44">
        <v>0</v>
      </c>
      <c r="H205" s="44">
        <v>1000</v>
      </c>
      <c r="I205" s="44">
        <f t="shared" si="21"/>
        <v>1000</v>
      </c>
      <c r="J205" s="13">
        <v>0.96689999999999998</v>
      </c>
      <c r="K205" s="34">
        <f t="shared" si="25"/>
        <v>1034</v>
      </c>
      <c r="L205" s="26">
        <f>VLOOKUP($B205,'Table A'!C7:$H19,6,0)</f>
        <v>0.81589999999999996</v>
      </c>
      <c r="M205" s="12">
        <f t="shared" si="22"/>
        <v>843.64059999999995</v>
      </c>
      <c r="N205" s="31">
        <f t="shared" si="23"/>
        <v>-0.15635940000000004</v>
      </c>
      <c r="O205" s="12">
        <f t="shared" si="24"/>
        <v>-156.35940000000005</v>
      </c>
    </row>
    <row r="206" spans="1:15" s="32" customFormat="1" x14ac:dyDescent="0.2">
      <c r="A206" s="16">
        <v>200</v>
      </c>
      <c r="B206" s="25" t="s">
        <v>44</v>
      </c>
      <c r="C206" s="13" t="s">
        <v>17</v>
      </c>
      <c r="D206" s="11" t="s">
        <v>157</v>
      </c>
      <c r="E206" s="15">
        <v>43444</v>
      </c>
      <c r="F206" s="24" t="s">
        <v>87</v>
      </c>
      <c r="G206" s="44">
        <v>44.8</v>
      </c>
      <c r="H206" s="44">
        <v>2000</v>
      </c>
      <c r="I206" s="44">
        <f t="shared" si="21"/>
        <v>1955.2</v>
      </c>
      <c r="J206" s="13">
        <v>0.93979999999999997</v>
      </c>
      <c r="K206" s="34">
        <f t="shared" si="25"/>
        <v>2080</v>
      </c>
      <c r="L206" s="26">
        <f>VLOOKUP($B206,'Table A'!C7:$H19,6,0)</f>
        <v>0.81589999999999996</v>
      </c>
      <c r="M206" s="12">
        <f t="shared" si="22"/>
        <v>1697.0719999999999</v>
      </c>
      <c r="N206" s="31">
        <f t="shared" si="23"/>
        <v>-0.15146400000000004</v>
      </c>
      <c r="O206" s="12">
        <f t="shared" si="24"/>
        <v>-302.92800000000011</v>
      </c>
    </row>
    <row r="207" spans="1:15" s="32" customFormat="1" x14ac:dyDescent="0.2">
      <c r="A207" s="16">
        <v>201</v>
      </c>
      <c r="B207" s="25" t="s">
        <v>46</v>
      </c>
      <c r="C207" s="13" t="s">
        <v>29</v>
      </c>
      <c r="D207" s="11" t="s">
        <v>97</v>
      </c>
      <c r="E207" s="15">
        <v>43423</v>
      </c>
      <c r="F207" s="24" t="s">
        <v>87</v>
      </c>
      <c r="G207" s="44">
        <v>4.43</v>
      </c>
      <c r="H207" s="44">
        <v>197.9</v>
      </c>
      <c r="I207" s="44">
        <f t="shared" si="21"/>
        <v>193.47</v>
      </c>
      <c r="J207" s="13">
        <v>3.9964</v>
      </c>
      <c r="K207" s="34">
        <f t="shared" si="25"/>
        <v>48</v>
      </c>
      <c r="L207" s="26">
        <f>VLOOKUP($B207,'Table A'!C7:$H19,6,0)</f>
        <v>3.2473000000000001</v>
      </c>
      <c r="M207" s="12">
        <f t="shared" si="22"/>
        <v>155.87040000000002</v>
      </c>
      <c r="N207" s="31">
        <f t="shared" si="23"/>
        <v>-0.21237796867104591</v>
      </c>
      <c r="O207" s="12">
        <f t="shared" si="24"/>
        <v>-42.029599999999988</v>
      </c>
    </row>
    <row r="208" spans="1:15" s="32" customFormat="1" x14ac:dyDescent="0.2">
      <c r="A208" s="16">
        <v>202</v>
      </c>
      <c r="B208" s="25" t="s">
        <v>46</v>
      </c>
      <c r="C208" s="13" t="s">
        <v>29</v>
      </c>
      <c r="D208" s="11" t="s">
        <v>98</v>
      </c>
      <c r="E208" s="15">
        <v>43423</v>
      </c>
      <c r="F208" s="24" t="s">
        <v>87</v>
      </c>
      <c r="G208" s="44">
        <v>4.49</v>
      </c>
      <c r="H208" s="44">
        <v>200.33</v>
      </c>
      <c r="I208" s="44">
        <f t="shared" si="21"/>
        <v>195.84</v>
      </c>
      <c r="J208" s="13">
        <v>3.9964</v>
      </c>
      <c r="K208" s="34">
        <f t="shared" si="25"/>
        <v>49</v>
      </c>
      <c r="L208" s="26">
        <f>VLOOKUP($B208,'Table A'!C7:$H19,6,0)</f>
        <v>3.2473000000000001</v>
      </c>
      <c r="M208" s="12">
        <f t="shared" si="22"/>
        <v>159.11770000000001</v>
      </c>
      <c r="N208" s="31">
        <f t="shared" si="23"/>
        <v>-0.20572205860330453</v>
      </c>
      <c r="O208" s="12">
        <f t="shared" si="24"/>
        <v>-41.212299999999999</v>
      </c>
    </row>
    <row r="209" spans="1:15" s="32" customFormat="1" x14ac:dyDescent="0.2">
      <c r="A209" s="16">
        <v>203</v>
      </c>
      <c r="B209" s="25" t="s">
        <v>46</v>
      </c>
      <c r="C209" s="13" t="s">
        <v>29</v>
      </c>
      <c r="D209" s="11" t="s">
        <v>99</v>
      </c>
      <c r="E209" s="15">
        <v>43423</v>
      </c>
      <c r="F209" s="24" t="s">
        <v>87</v>
      </c>
      <c r="G209" s="44">
        <v>13.52</v>
      </c>
      <c r="H209" s="44">
        <v>603.41</v>
      </c>
      <c r="I209" s="44">
        <f t="shared" si="21"/>
        <v>589.89</v>
      </c>
      <c r="J209" s="13">
        <v>3.9964</v>
      </c>
      <c r="K209" s="34">
        <f t="shared" si="25"/>
        <v>148</v>
      </c>
      <c r="L209" s="26">
        <f>VLOOKUP($B209,'Table A'!C7:$H19,6,0)</f>
        <v>3.2473000000000001</v>
      </c>
      <c r="M209" s="12">
        <f t="shared" si="22"/>
        <v>480.60040000000004</v>
      </c>
      <c r="N209" s="31">
        <f t="shared" si="23"/>
        <v>-0.20352596078951282</v>
      </c>
      <c r="O209" s="12">
        <f t="shared" si="24"/>
        <v>-122.80959999999993</v>
      </c>
    </row>
    <row r="210" spans="1:15" s="32" customFormat="1" x14ac:dyDescent="0.2">
      <c r="A210" s="16">
        <v>204</v>
      </c>
      <c r="B210" s="25" t="s">
        <v>76</v>
      </c>
      <c r="C210" s="13" t="s">
        <v>45</v>
      </c>
      <c r="D210" s="11" t="s">
        <v>158</v>
      </c>
      <c r="E210" s="15">
        <v>43423</v>
      </c>
      <c r="F210" s="24" t="s">
        <v>80</v>
      </c>
      <c r="G210" s="44">
        <v>0</v>
      </c>
      <c r="H210" s="44">
        <v>-197.9</v>
      </c>
      <c r="I210" s="44">
        <f t="shared" si="21"/>
        <v>-197.9</v>
      </c>
      <c r="J210" s="13">
        <v>1.2141</v>
      </c>
      <c r="K210" s="34">
        <f t="shared" si="25"/>
        <v>-163</v>
      </c>
      <c r="L210" s="26">
        <f>VLOOKUP($B210,'Table A'!C7:$H19,6,0)</f>
        <v>1.2928999999999999</v>
      </c>
      <c r="M210" s="12">
        <f t="shared" si="22"/>
        <v>-210.74269999999999</v>
      </c>
      <c r="N210" s="31">
        <f t="shared" si="23"/>
        <v>6.4894896412329359E-2</v>
      </c>
      <c r="O210" s="12">
        <f t="shared" si="24"/>
        <v>-12.842699999999979</v>
      </c>
    </row>
    <row r="211" spans="1:15" s="32" customFormat="1" x14ac:dyDescent="0.2">
      <c r="A211" s="16">
        <v>205</v>
      </c>
      <c r="B211" s="25" t="s">
        <v>76</v>
      </c>
      <c r="C211" s="13" t="s">
        <v>45</v>
      </c>
      <c r="D211" s="11" t="s">
        <v>159</v>
      </c>
      <c r="E211" s="15">
        <v>43423</v>
      </c>
      <c r="F211" s="24" t="s">
        <v>80</v>
      </c>
      <c r="G211" s="44">
        <v>0</v>
      </c>
      <c r="H211" s="44">
        <v>-200.33</v>
      </c>
      <c r="I211" s="44">
        <f t="shared" si="21"/>
        <v>-200.33</v>
      </c>
      <c r="J211" s="13">
        <v>1.2141</v>
      </c>
      <c r="K211" s="34">
        <f t="shared" si="25"/>
        <v>-165</v>
      </c>
      <c r="L211" s="26">
        <f>VLOOKUP($B211,'Table A'!C7:$H19,6,0)</f>
        <v>1.2928999999999999</v>
      </c>
      <c r="M211" s="12">
        <f t="shared" si="22"/>
        <v>-213.32849999999999</v>
      </c>
      <c r="N211" s="31">
        <f t="shared" si="23"/>
        <v>6.488543902560763E-2</v>
      </c>
      <c r="O211" s="12">
        <f t="shared" si="24"/>
        <v>-12.998499999999979</v>
      </c>
    </row>
    <row r="212" spans="1:15" s="32" customFormat="1" x14ac:dyDescent="0.2">
      <c r="A212" s="16">
        <v>206</v>
      </c>
      <c r="B212" s="25" t="s">
        <v>76</v>
      </c>
      <c r="C212" s="13" t="s">
        <v>45</v>
      </c>
      <c r="D212" s="11" t="s">
        <v>145</v>
      </c>
      <c r="E212" s="15">
        <v>43423</v>
      </c>
      <c r="F212" s="24" t="s">
        <v>80</v>
      </c>
      <c r="G212" s="44">
        <v>0</v>
      </c>
      <c r="H212" s="44">
        <v>-603.41</v>
      </c>
      <c r="I212" s="44">
        <f t="shared" si="21"/>
        <v>-603.41</v>
      </c>
      <c r="J212" s="13">
        <v>1.2141</v>
      </c>
      <c r="K212" s="34">
        <f t="shared" si="25"/>
        <v>-497</v>
      </c>
      <c r="L212" s="26">
        <f>VLOOKUP($B212,'Table A'!C7:$H19,6,0)</f>
        <v>1.2928999999999999</v>
      </c>
      <c r="M212" s="12">
        <f t="shared" si="22"/>
        <v>-642.57129999999995</v>
      </c>
      <c r="N212" s="31">
        <f t="shared" si="23"/>
        <v>6.4899985084768214E-2</v>
      </c>
      <c r="O212" s="12">
        <f t="shared" si="24"/>
        <v>-39.161299999999983</v>
      </c>
    </row>
    <row r="213" spans="1:15" s="32" customFormat="1" x14ac:dyDescent="0.2">
      <c r="A213" s="16">
        <v>207</v>
      </c>
      <c r="B213" s="25" t="s">
        <v>76</v>
      </c>
      <c r="C213" s="13" t="s">
        <v>17</v>
      </c>
      <c r="D213" s="11" t="s">
        <v>145</v>
      </c>
      <c r="E213" s="15">
        <v>43420</v>
      </c>
      <c r="F213" s="24" t="s">
        <v>80</v>
      </c>
      <c r="G213" s="44">
        <v>0</v>
      </c>
      <c r="H213" s="44">
        <v>800</v>
      </c>
      <c r="I213" s="44">
        <f t="shared" si="21"/>
        <v>800</v>
      </c>
      <c r="J213" s="13">
        <v>1.2137</v>
      </c>
      <c r="K213" s="34">
        <f t="shared" si="25"/>
        <v>659</v>
      </c>
      <c r="L213" s="26">
        <f>VLOOKUP($B213,'Table A'!C7:$H19,6,0)</f>
        <v>1.2928999999999999</v>
      </c>
      <c r="M213" s="12">
        <f t="shared" si="22"/>
        <v>852.02109999999993</v>
      </c>
      <c r="N213" s="31">
        <f t="shared" si="23"/>
        <v>6.5026374999999914E-2</v>
      </c>
      <c r="O213" s="12">
        <f t="shared" si="24"/>
        <v>52.021099999999933</v>
      </c>
    </row>
    <row r="214" spans="1:15" x14ac:dyDescent="0.2">
      <c r="B214" s="7"/>
      <c r="C214" s="18"/>
      <c r="D214" s="19"/>
      <c r="E214" s="17"/>
      <c r="F214" s="18"/>
      <c r="G214" s="45"/>
      <c r="H214" s="45"/>
      <c r="I214" s="45"/>
      <c r="J214" s="18"/>
      <c r="K214" s="20"/>
      <c r="L214" s="21"/>
      <c r="M214" s="48"/>
      <c r="N214" s="103"/>
      <c r="O214" s="47"/>
    </row>
    <row r="215" spans="1:15" ht="18" x14ac:dyDescent="0.2">
      <c r="B215"/>
      <c r="E215" s="23"/>
      <c r="G215" s="37"/>
    </row>
    <row r="216" spans="1:15" ht="18" x14ac:dyDescent="0.2">
      <c r="B216"/>
      <c r="E216" s="22"/>
      <c r="G216" s="37"/>
    </row>
    <row r="217" spans="1:15" ht="18" x14ac:dyDescent="0.2">
      <c r="B217"/>
      <c r="C217" s="22"/>
      <c r="G217" s="37"/>
    </row>
    <row r="218" spans="1:15" ht="18" x14ac:dyDescent="0.2">
      <c r="B218"/>
      <c r="C218" s="23"/>
      <c r="G218" s="37"/>
    </row>
    <row r="219" spans="1:15" ht="18" x14ac:dyDescent="0.2">
      <c r="B219"/>
      <c r="C219" s="22"/>
      <c r="G219" s="37"/>
    </row>
    <row r="220" spans="1:15" ht="18" x14ac:dyDescent="0.2">
      <c r="B220"/>
      <c r="C220" s="22"/>
      <c r="G220" s="37"/>
    </row>
    <row r="221" spans="1:15" ht="18" x14ac:dyDescent="0.2">
      <c r="B221"/>
      <c r="C221" s="23"/>
      <c r="G221" s="37"/>
    </row>
    <row r="222" spans="1:15" ht="18" x14ac:dyDescent="0.2">
      <c r="B222"/>
      <c r="C222" s="22"/>
      <c r="G222" s="37"/>
    </row>
    <row r="223" spans="1:15" ht="18" x14ac:dyDescent="0.2">
      <c r="B223"/>
      <c r="C223" s="22"/>
      <c r="G223" s="37"/>
    </row>
    <row r="224" spans="1:15" ht="18" x14ac:dyDescent="0.2">
      <c r="B224"/>
      <c r="C224" s="22"/>
      <c r="G224" s="37"/>
    </row>
    <row r="225" spans="2:7" ht="18" x14ac:dyDescent="0.2">
      <c r="B225"/>
      <c r="C225" s="22"/>
      <c r="G225" s="37"/>
    </row>
    <row r="226" spans="2:7" ht="18" x14ac:dyDescent="0.2">
      <c r="B226"/>
      <c r="C226" s="23"/>
      <c r="G226" s="37"/>
    </row>
    <row r="227" spans="2:7" ht="18" x14ac:dyDescent="0.2">
      <c r="B227"/>
      <c r="C227" s="22"/>
      <c r="G227" s="37"/>
    </row>
    <row r="228" spans="2:7" ht="18" x14ac:dyDescent="0.2">
      <c r="B228"/>
      <c r="C228" s="22"/>
      <c r="G228" s="37"/>
    </row>
    <row r="229" spans="2:7" ht="18" x14ac:dyDescent="0.2">
      <c r="B229"/>
      <c r="C229" s="23"/>
      <c r="G229" s="37"/>
    </row>
    <row r="230" spans="2:7" ht="18" x14ac:dyDescent="0.2">
      <c r="B230"/>
      <c r="C230" s="22"/>
      <c r="G230" s="37"/>
    </row>
    <row r="231" spans="2:7" ht="18" x14ac:dyDescent="0.2">
      <c r="B231"/>
      <c r="C231" s="22"/>
      <c r="G231" s="37"/>
    </row>
    <row r="232" spans="2:7" ht="18" x14ac:dyDescent="0.2">
      <c r="B232"/>
      <c r="C232" s="23"/>
      <c r="G232" s="37"/>
    </row>
    <row r="233" spans="2:7" ht="18" x14ac:dyDescent="0.2">
      <c r="B233"/>
      <c r="C233" s="22"/>
      <c r="G233" s="37"/>
    </row>
    <row r="234" spans="2:7" ht="18" x14ac:dyDescent="0.2">
      <c r="B234"/>
      <c r="C234" s="22"/>
      <c r="G234" s="37"/>
    </row>
    <row r="235" spans="2:7" ht="18" x14ac:dyDescent="0.2">
      <c r="B235"/>
      <c r="C235" s="22"/>
      <c r="G235" s="37"/>
    </row>
    <row r="236" spans="2:7" ht="18" x14ac:dyDescent="0.2">
      <c r="B236"/>
      <c r="C236" s="22"/>
      <c r="G236" s="37"/>
    </row>
    <row r="237" spans="2:7" ht="18" x14ac:dyDescent="0.2">
      <c r="B237"/>
      <c r="C237" s="23"/>
      <c r="G237" s="37"/>
    </row>
    <row r="238" spans="2:7" ht="18" x14ac:dyDescent="0.2">
      <c r="B238"/>
      <c r="C238" s="22"/>
      <c r="G238" s="37"/>
    </row>
    <row r="239" spans="2:7" ht="18" x14ac:dyDescent="0.2">
      <c r="B239"/>
      <c r="C239" s="22"/>
      <c r="G239" s="37"/>
    </row>
    <row r="240" spans="2:7" ht="18" x14ac:dyDescent="0.2">
      <c r="B240"/>
      <c r="C240" s="23"/>
      <c r="G240" s="37"/>
    </row>
    <row r="241" spans="2:7" ht="18" x14ac:dyDescent="0.2">
      <c r="B241"/>
      <c r="C241" s="22"/>
      <c r="G241" s="37"/>
    </row>
    <row r="242" spans="2:7" ht="18" x14ac:dyDescent="0.2">
      <c r="B242" s="22"/>
      <c r="G242" s="37"/>
    </row>
    <row r="243" spans="2:7" ht="18" x14ac:dyDescent="0.2">
      <c r="B243" s="23"/>
      <c r="G243" s="37"/>
    </row>
    <row r="244" spans="2:7" ht="18" x14ac:dyDescent="0.2">
      <c r="B244" s="22"/>
      <c r="G244" s="37"/>
    </row>
    <row r="245" spans="2:7" ht="18" x14ac:dyDescent="0.2">
      <c r="B245" s="22"/>
      <c r="G245" s="37"/>
    </row>
    <row r="246" spans="2:7" ht="18" x14ac:dyDescent="0.2">
      <c r="B246" s="22"/>
      <c r="G246" s="37"/>
    </row>
    <row r="247" spans="2:7" ht="18" x14ac:dyDescent="0.2">
      <c r="B247" s="22"/>
      <c r="G247" s="37"/>
    </row>
    <row r="248" spans="2:7" ht="18" x14ac:dyDescent="0.2">
      <c r="B248" s="23"/>
      <c r="G248" s="37"/>
    </row>
    <row r="249" spans="2:7" ht="18" x14ac:dyDescent="0.2">
      <c r="B249" s="22"/>
      <c r="G249" s="37"/>
    </row>
    <row r="250" spans="2:7" ht="18" x14ac:dyDescent="0.2">
      <c r="B250" s="22"/>
      <c r="G250" s="37"/>
    </row>
    <row r="251" spans="2:7" ht="18" x14ac:dyDescent="0.2">
      <c r="B251" s="23"/>
      <c r="G251" s="37"/>
    </row>
    <row r="252" spans="2:7" ht="18" x14ac:dyDescent="0.2">
      <c r="B252" s="22"/>
      <c r="G252" s="37"/>
    </row>
    <row r="253" spans="2:7" ht="18" x14ac:dyDescent="0.2">
      <c r="B253" s="22"/>
      <c r="G253" s="37"/>
    </row>
    <row r="254" spans="2:7" ht="18" x14ac:dyDescent="0.2">
      <c r="B254" s="23"/>
      <c r="G254" s="37"/>
    </row>
    <row r="255" spans="2:7" ht="18" x14ac:dyDescent="0.2">
      <c r="B255" s="22"/>
      <c r="G255" s="37"/>
    </row>
    <row r="256" spans="2:7" ht="18" x14ac:dyDescent="0.2">
      <c r="B256" s="22"/>
      <c r="G256" s="37"/>
    </row>
    <row r="257" spans="2:7" ht="18" x14ac:dyDescent="0.2">
      <c r="B257" s="22"/>
      <c r="G257" s="37"/>
    </row>
    <row r="258" spans="2:7" ht="18" x14ac:dyDescent="0.2">
      <c r="B258" s="22"/>
      <c r="G258" s="37"/>
    </row>
    <row r="259" spans="2:7" ht="18" x14ac:dyDescent="0.2">
      <c r="B259" s="23"/>
      <c r="G259" s="37"/>
    </row>
    <row r="260" spans="2:7" x14ac:dyDescent="0.2">
      <c r="G260" s="37"/>
    </row>
    <row r="261" spans="2:7" x14ac:dyDescent="0.2">
      <c r="G261" s="37"/>
    </row>
    <row r="262" spans="2:7" x14ac:dyDescent="0.2">
      <c r="G262" s="37"/>
    </row>
    <row r="263" spans="2:7" x14ac:dyDescent="0.2">
      <c r="G263" s="37"/>
    </row>
    <row r="264" spans="2:7" x14ac:dyDescent="0.2">
      <c r="G264" s="37"/>
    </row>
    <row r="265" spans="2:7" x14ac:dyDescent="0.2">
      <c r="G265" s="37"/>
    </row>
    <row r="266" spans="2:7" x14ac:dyDescent="0.2">
      <c r="G266" s="37"/>
    </row>
    <row r="267" spans="2:7" x14ac:dyDescent="0.2">
      <c r="G267" s="37"/>
    </row>
    <row r="268" spans="2:7" x14ac:dyDescent="0.2">
      <c r="G268" s="37"/>
    </row>
    <row r="269" spans="2:7" x14ac:dyDescent="0.2">
      <c r="G269" s="37"/>
    </row>
    <row r="270" spans="2:7" x14ac:dyDescent="0.2">
      <c r="G270" s="37"/>
    </row>
    <row r="271" spans="2:7" x14ac:dyDescent="0.2">
      <c r="G271" s="37"/>
    </row>
    <row r="272" spans="2:7" x14ac:dyDescent="0.2">
      <c r="G272" s="37"/>
    </row>
    <row r="273" spans="7:7" x14ac:dyDescent="0.2">
      <c r="G273" s="37"/>
    </row>
    <row r="274" spans="7:7" x14ac:dyDescent="0.2">
      <c r="G274" s="37"/>
    </row>
    <row r="275" spans="7:7" x14ac:dyDescent="0.2">
      <c r="G275" s="37"/>
    </row>
    <row r="276" spans="7:7" x14ac:dyDescent="0.2">
      <c r="G276" s="37"/>
    </row>
    <row r="277" spans="7:7" x14ac:dyDescent="0.2">
      <c r="G277" s="37"/>
    </row>
    <row r="278" spans="7:7" x14ac:dyDescent="0.2">
      <c r="G278" s="37"/>
    </row>
    <row r="279" spans="7:7" x14ac:dyDescent="0.2">
      <c r="G279" s="37"/>
    </row>
    <row r="280" spans="7:7" x14ac:dyDescent="0.2">
      <c r="G280" s="37"/>
    </row>
    <row r="281" spans="7:7" x14ac:dyDescent="0.2">
      <c r="G281" s="37"/>
    </row>
    <row r="282" spans="7:7" x14ac:dyDescent="0.2">
      <c r="G282" s="37"/>
    </row>
    <row r="283" spans="7:7" x14ac:dyDescent="0.2">
      <c r="G283" s="37"/>
    </row>
    <row r="284" spans="7:7" x14ac:dyDescent="0.2">
      <c r="G284" s="37"/>
    </row>
    <row r="285" spans="7:7" x14ac:dyDescent="0.2">
      <c r="G285" s="37"/>
    </row>
    <row r="286" spans="7:7" x14ac:dyDescent="0.2">
      <c r="G286" s="37"/>
    </row>
    <row r="287" spans="7:7" x14ac:dyDescent="0.2">
      <c r="G287" s="37"/>
    </row>
    <row r="288" spans="7:7" x14ac:dyDescent="0.2">
      <c r="G288" s="37"/>
    </row>
    <row r="289" spans="7:7" x14ac:dyDescent="0.2">
      <c r="G289" s="37"/>
    </row>
    <row r="290" spans="7:7" x14ac:dyDescent="0.2">
      <c r="G290" s="37"/>
    </row>
    <row r="291" spans="7:7" x14ac:dyDescent="0.2">
      <c r="G291" s="37"/>
    </row>
    <row r="292" spans="7:7" x14ac:dyDescent="0.2">
      <c r="G292" s="37"/>
    </row>
    <row r="293" spans="7:7" x14ac:dyDescent="0.2">
      <c r="G293" s="37"/>
    </row>
    <row r="294" spans="7:7" x14ac:dyDescent="0.2">
      <c r="G294" s="37"/>
    </row>
    <row r="295" spans="7:7" x14ac:dyDescent="0.2">
      <c r="G295" s="37"/>
    </row>
    <row r="296" spans="7:7" x14ac:dyDescent="0.2">
      <c r="G296" s="37"/>
    </row>
    <row r="297" spans="7:7" x14ac:dyDescent="0.2">
      <c r="G297" s="37"/>
    </row>
    <row r="298" spans="7:7" x14ac:dyDescent="0.2">
      <c r="G298" s="37"/>
    </row>
    <row r="299" spans="7:7" x14ac:dyDescent="0.2">
      <c r="G299" s="37"/>
    </row>
    <row r="300" spans="7:7" x14ac:dyDescent="0.2">
      <c r="G300" s="37"/>
    </row>
    <row r="301" spans="7:7" x14ac:dyDescent="0.2">
      <c r="G301" s="37"/>
    </row>
    <row r="302" spans="7:7" x14ac:dyDescent="0.2">
      <c r="G302" s="37"/>
    </row>
    <row r="303" spans="7:7" x14ac:dyDescent="0.2">
      <c r="G303" s="37"/>
    </row>
    <row r="304" spans="7:7" x14ac:dyDescent="0.2">
      <c r="G304" s="37"/>
    </row>
    <row r="305" spans="7:7" x14ac:dyDescent="0.2">
      <c r="G305" s="37"/>
    </row>
    <row r="306" spans="7:7" x14ac:dyDescent="0.2">
      <c r="G306" s="37"/>
    </row>
    <row r="307" spans="7:7" x14ac:dyDescent="0.2">
      <c r="G307" s="37"/>
    </row>
    <row r="308" spans="7:7" x14ac:dyDescent="0.2">
      <c r="G308" s="37"/>
    </row>
    <row r="309" spans="7:7" x14ac:dyDescent="0.2">
      <c r="G309" s="37"/>
    </row>
    <row r="310" spans="7:7" x14ac:dyDescent="0.2">
      <c r="G310" s="37"/>
    </row>
    <row r="311" spans="7:7" x14ac:dyDescent="0.2">
      <c r="G311" s="37"/>
    </row>
    <row r="312" spans="7:7" x14ac:dyDescent="0.2">
      <c r="G312" s="37"/>
    </row>
    <row r="313" spans="7:7" x14ac:dyDescent="0.2">
      <c r="G313" s="37"/>
    </row>
    <row r="314" spans="7:7" x14ac:dyDescent="0.2">
      <c r="G314" s="37"/>
    </row>
    <row r="315" spans="7:7" x14ac:dyDescent="0.2">
      <c r="G315" s="37"/>
    </row>
    <row r="316" spans="7:7" x14ac:dyDescent="0.2">
      <c r="G316" s="37"/>
    </row>
    <row r="317" spans="7:7" x14ac:dyDescent="0.2">
      <c r="G317" s="37"/>
    </row>
    <row r="318" spans="7:7" x14ac:dyDescent="0.2">
      <c r="G318" s="37"/>
    </row>
    <row r="319" spans="7:7" x14ac:dyDescent="0.2">
      <c r="G319" s="37"/>
    </row>
    <row r="320" spans="7:7" x14ac:dyDescent="0.2">
      <c r="G320" s="37"/>
    </row>
    <row r="321" spans="7:7" x14ac:dyDescent="0.2">
      <c r="G321" s="37"/>
    </row>
    <row r="322" spans="7:7" x14ac:dyDescent="0.2">
      <c r="G322" s="37"/>
    </row>
    <row r="323" spans="7:7" x14ac:dyDescent="0.2">
      <c r="G323" s="37"/>
    </row>
    <row r="324" spans="7:7" x14ac:dyDescent="0.2">
      <c r="G324" s="37"/>
    </row>
    <row r="325" spans="7:7" x14ac:dyDescent="0.2">
      <c r="G325" s="37"/>
    </row>
    <row r="326" spans="7:7" x14ac:dyDescent="0.2">
      <c r="G326" s="37"/>
    </row>
    <row r="327" spans="7:7" x14ac:dyDescent="0.2">
      <c r="G327" s="37"/>
    </row>
    <row r="328" spans="7:7" x14ac:dyDescent="0.2">
      <c r="G328" s="37"/>
    </row>
    <row r="329" spans="7:7" x14ac:dyDescent="0.2">
      <c r="G329" s="37"/>
    </row>
    <row r="330" spans="7:7" x14ac:dyDescent="0.2">
      <c r="G330" s="37"/>
    </row>
    <row r="331" spans="7:7" x14ac:dyDescent="0.2">
      <c r="G331" s="37"/>
    </row>
    <row r="332" spans="7:7" x14ac:dyDescent="0.2">
      <c r="G332" s="37"/>
    </row>
    <row r="333" spans="7:7" x14ac:dyDescent="0.2">
      <c r="G333" s="37"/>
    </row>
    <row r="334" spans="7:7" x14ac:dyDescent="0.2">
      <c r="G334" s="37"/>
    </row>
    <row r="335" spans="7:7" x14ac:dyDescent="0.2">
      <c r="G335" s="37"/>
    </row>
    <row r="336" spans="7:7" x14ac:dyDescent="0.2">
      <c r="G336" s="37"/>
    </row>
    <row r="337" spans="7:7" x14ac:dyDescent="0.2">
      <c r="G337" s="37"/>
    </row>
    <row r="338" spans="7:7" x14ac:dyDescent="0.2">
      <c r="G338" s="37"/>
    </row>
    <row r="339" spans="7:7" x14ac:dyDescent="0.2">
      <c r="G339" s="37"/>
    </row>
    <row r="340" spans="7:7" x14ac:dyDescent="0.2">
      <c r="G340" s="37"/>
    </row>
    <row r="341" spans="7:7" x14ac:dyDescent="0.2">
      <c r="G341" s="37"/>
    </row>
    <row r="342" spans="7:7" x14ac:dyDescent="0.2">
      <c r="G342" s="37"/>
    </row>
    <row r="343" spans="7:7" x14ac:dyDescent="0.2">
      <c r="G343" s="37"/>
    </row>
    <row r="344" spans="7:7" x14ac:dyDescent="0.2">
      <c r="G344" s="37"/>
    </row>
    <row r="345" spans="7:7" x14ac:dyDescent="0.2">
      <c r="G345" s="37"/>
    </row>
    <row r="346" spans="7:7" x14ac:dyDescent="0.2">
      <c r="G346" s="37"/>
    </row>
    <row r="347" spans="7:7" x14ac:dyDescent="0.2">
      <c r="G347" s="37"/>
    </row>
    <row r="348" spans="7:7" x14ac:dyDescent="0.2">
      <c r="G348" s="37"/>
    </row>
    <row r="349" spans="7:7" x14ac:dyDescent="0.2">
      <c r="G349" s="37"/>
    </row>
    <row r="350" spans="7:7" x14ac:dyDescent="0.2">
      <c r="G350" s="37"/>
    </row>
    <row r="351" spans="7:7" x14ac:dyDescent="0.2">
      <c r="G351" s="37"/>
    </row>
    <row r="352" spans="7:7" x14ac:dyDescent="0.2">
      <c r="G352" s="37"/>
    </row>
    <row r="353" spans="7:7" x14ac:dyDescent="0.2">
      <c r="G353" s="37"/>
    </row>
    <row r="354" spans="7:7" x14ac:dyDescent="0.2">
      <c r="G354" s="37"/>
    </row>
    <row r="355" spans="7:7" x14ac:dyDescent="0.2">
      <c r="G355" s="37"/>
    </row>
    <row r="356" spans="7:7" x14ac:dyDescent="0.2">
      <c r="G356" s="37"/>
    </row>
    <row r="357" spans="7:7" x14ac:dyDescent="0.2">
      <c r="G357" s="37"/>
    </row>
    <row r="358" spans="7:7" x14ac:dyDescent="0.2">
      <c r="G358" s="37"/>
    </row>
    <row r="359" spans="7:7" x14ac:dyDescent="0.2">
      <c r="G359" s="37"/>
    </row>
    <row r="360" spans="7:7" x14ac:dyDescent="0.2">
      <c r="G360" s="37"/>
    </row>
    <row r="361" spans="7:7" x14ac:dyDescent="0.2">
      <c r="G361" s="37"/>
    </row>
    <row r="362" spans="7:7" x14ac:dyDescent="0.2">
      <c r="G362" s="37"/>
    </row>
    <row r="363" spans="7:7" x14ac:dyDescent="0.2">
      <c r="G363" s="37"/>
    </row>
    <row r="364" spans="7:7" x14ac:dyDescent="0.2">
      <c r="G364" s="37"/>
    </row>
    <row r="365" spans="7:7" x14ac:dyDescent="0.2">
      <c r="G365" s="37"/>
    </row>
    <row r="366" spans="7:7" x14ac:dyDescent="0.2">
      <c r="G366" s="37"/>
    </row>
    <row r="367" spans="7:7" x14ac:dyDescent="0.2">
      <c r="G367" s="37"/>
    </row>
    <row r="368" spans="7:7" x14ac:dyDescent="0.2">
      <c r="G368" s="37"/>
    </row>
    <row r="369" spans="7:7" x14ac:dyDescent="0.2">
      <c r="G369" s="37"/>
    </row>
    <row r="370" spans="7:7" x14ac:dyDescent="0.2">
      <c r="G370" s="37"/>
    </row>
    <row r="371" spans="7:7" x14ac:dyDescent="0.2">
      <c r="G371" s="37"/>
    </row>
    <row r="372" spans="7:7" x14ac:dyDescent="0.2">
      <c r="G372" s="37"/>
    </row>
    <row r="373" spans="7:7" x14ac:dyDescent="0.2">
      <c r="G373" s="37"/>
    </row>
    <row r="374" spans="7:7" x14ac:dyDescent="0.2">
      <c r="G374" s="37"/>
    </row>
    <row r="375" spans="7:7" x14ac:dyDescent="0.2">
      <c r="G375" s="37"/>
    </row>
    <row r="376" spans="7:7" x14ac:dyDescent="0.2">
      <c r="G376" s="37"/>
    </row>
    <row r="377" spans="7:7" x14ac:dyDescent="0.2">
      <c r="G377" s="37"/>
    </row>
    <row r="378" spans="7:7" x14ac:dyDescent="0.2">
      <c r="G378" s="37"/>
    </row>
    <row r="379" spans="7:7" x14ac:dyDescent="0.2">
      <c r="G379" s="37"/>
    </row>
    <row r="380" spans="7:7" x14ac:dyDescent="0.2">
      <c r="G380" s="37"/>
    </row>
    <row r="381" spans="7:7" x14ac:dyDescent="0.2">
      <c r="G381" s="37"/>
    </row>
    <row r="382" spans="7:7" x14ac:dyDescent="0.2">
      <c r="G382" s="37"/>
    </row>
    <row r="383" spans="7:7" x14ac:dyDescent="0.2">
      <c r="G383" s="37"/>
    </row>
    <row r="384" spans="7:7" x14ac:dyDescent="0.2">
      <c r="G384" s="37"/>
    </row>
    <row r="385" spans="7:7" x14ac:dyDescent="0.2">
      <c r="G385" s="37"/>
    </row>
    <row r="386" spans="7:7" x14ac:dyDescent="0.2">
      <c r="G386" s="37"/>
    </row>
    <row r="387" spans="7:7" x14ac:dyDescent="0.2">
      <c r="G387" s="37"/>
    </row>
    <row r="388" spans="7:7" x14ac:dyDescent="0.2">
      <c r="G388" s="37"/>
    </row>
    <row r="389" spans="7:7" x14ac:dyDescent="0.2">
      <c r="G389" s="37"/>
    </row>
    <row r="390" spans="7:7" x14ac:dyDescent="0.2">
      <c r="G390" s="37"/>
    </row>
    <row r="391" spans="7:7" x14ac:dyDescent="0.2">
      <c r="G391" s="37"/>
    </row>
    <row r="392" spans="7:7" x14ac:dyDescent="0.2">
      <c r="G392" s="37"/>
    </row>
    <row r="393" spans="7:7" x14ac:dyDescent="0.2">
      <c r="G393" s="37"/>
    </row>
    <row r="394" spans="7:7" x14ac:dyDescent="0.2">
      <c r="G394" s="37"/>
    </row>
    <row r="395" spans="7:7" x14ac:dyDescent="0.2">
      <c r="G395" s="37"/>
    </row>
    <row r="396" spans="7:7" x14ac:dyDescent="0.2">
      <c r="G396" s="37"/>
    </row>
    <row r="397" spans="7:7" x14ac:dyDescent="0.2">
      <c r="G397" s="37"/>
    </row>
    <row r="398" spans="7:7" x14ac:dyDescent="0.2">
      <c r="G398" s="37"/>
    </row>
    <row r="399" spans="7:7" x14ac:dyDescent="0.2">
      <c r="G399" s="37"/>
    </row>
    <row r="400" spans="7:7" x14ac:dyDescent="0.2">
      <c r="G400" s="37"/>
    </row>
    <row r="401" spans="7:7" x14ac:dyDescent="0.2">
      <c r="G401" s="37"/>
    </row>
    <row r="402" spans="7:7" x14ac:dyDescent="0.2">
      <c r="G402" s="37"/>
    </row>
    <row r="403" spans="7:7" x14ac:dyDescent="0.2">
      <c r="G403" s="37"/>
    </row>
    <row r="404" spans="7:7" x14ac:dyDescent="0.2">
      <c r="G404" s="37"/>
    </row>
    <row r="405" spans="7:7" x14ac:dyDescent="0.2">
      <c r="G405" s="37"/>
    </row>
    <row r="406" spans="7:7" x14ac:dyDescent="0.2">
      <c r="G406" s="37"/>
    </row>
    <row r="407" spans="7:7" x14ac:dyDescent="0.2">
      <c r="G407" s="37"/>
    </row>
    <row r="408" spans="7:7" x14ac:dyDescent="0.2">
      <c r="G408" s="37"/>
    </row>
    <row r="409" spans="7:7" x14ac:dyDescent="0.2">
      <c r="G409" s="37"/>
    </row>
    <row r="410" spans="7:7" x14ac:dyDescent="0.2">
      <c r="G410" s="37"/>
    </row>
    <row r="411" spans="7:7" x14ac:dyDescent="0.2">
      <c r="G411" s="37"/>
    </row>
    <row r="412" spans="7:7" x14ac:dyDescent="0.2">
      <c r="G412" s="37"/>
    </row>
    <row r="413" spans="7:7" x14ac:dyDescent="0.2">
      <c r="G413" s="37"/>
    </row>
    <row r="414" spans="7:7" x14ac:dyDescent="0.2">
      <c r="G414" s="37"/>
    </row>
    <row r="415" spans="7:7" x14ac:dyDescent="0.2">
      <c r="G415" s="37"/>
    </row>
    <row r="416" spans="7:7" x14ac:dyDescent="0.2">
      <c r="G416" s="37"/>
    </row>
    <row r="417" spans="7:7" x14ac:dyDescent="0.2">
      <c r="G417" s="37"/>
    </row>
    <row r="418" spans="7:7" x14ac:dyDescent="0.2">
      <c r="G418" s="37"/>
    </row>
    <row r="419" spans="7:7" x14ac:dyDescent="0.2">
      <c r="G419" s="37"/>
    </row>
    <row r="420" spans="7:7" x14ac:dyDescent="0.2">
      <c r="G420" s="37"/>
    </row>
    <row r="421" spans="7:7" x14ac:dyDescent="0.2">
      <c r="G421" s="37"/>
    </row>
    <row r="422" spans="7:7" x14ac:dyDescent="0.2">
      <c r="G422" s="37"/>
    </row>
    <row r="423" spans="7:7" x14ac:dyDescent="0.2">
      <c r="G423" s="37"/>
    </row>
    <row r="424" spans="7:7" x14ac:dyDescent="0.2">
      <c r="G424" s="37"/>
    </row>
    <row r="425" spans="7:7" x14ac:dyDescent="0.2">
      <c r="G425" s="37"/>
    </row>
    <row r="426" spans="7:7" x14ac:dyDescent="0.2">
      <c r="G426" s="37"/>
    </row>
    <row r="427" spans="7:7" x14ac:dyDescent="0.2">
      <c r="G427" s="37"/>
    </row>
    <row r="428" spans="7:7" x14ac:dyDescent="0.2">
      <c r="G428" s="37"/>
    </row>
    <row r="429" spans="7:7" x14ac:dyDescent="0.2">
      <c r="G429" s="37"/>
    </row>
    <row r="430" spans="7:7" x14ac:dyDescent="0.2">
      <c r="G430" s="37"/>
    </row>
    <row r="431" spans="7:7" x14ac:dyDescent="0.2">
      <c r="G431" s="37"/>
    </row>
    <row r="432" spans="7:7" x14ac:dyDescent="0.2">
      <c r="G432" s="37"/>
    </row>
    <row r="433" spans="7:7" x14ac:dyDescent="0.2">
      <c r="G433" s="37"/>
    </row>
    <row r="434" spans="7:7" x14ac:dyDescent="0.2">
      <c r="G434" s="37"/>
    </row>
    <row r="435" spans="7:7" x14ac:dyDescent="0.2">
      <c r="G435" s="37"/>
    </row>
    <row r="436" spans="7:7" x14ac:dyDescent="0.2">
      <c r="G436" s="37"/>
    </row>
    <row r="437" spans="7:7" x14ac:dyDescent="0.2">
      <c r="G437" s="37"/>
    </row>
    <row r="438" spans="7:7" x14ac:dyDescent="0.2">
      <c r="G438" s="37"/>
    </row>
    <row r="439" spans="7:7" x14ac:dyDescent="0.2">
      <c r="G439" s="37"/>
    </row>
    <row r="440" spans="7:7" x14ac:dyDescent="0.2">
      <c r="G440" s="37"/>
    </row>
    <row r="441" spans="7:7" x14ac:dyDescent="0.2">
      <c r="G441" s="37"/>
    </row>
    <row r="442" spans="7:7" x14ac:dyDescent="0.2">
      <c r="G442" s="37"/>
    </row>
    <row r="443" spans="7:7" x14ac:dyDescent="0.2">
      <c r="G443" s="37"/>
    </row>
    <row r="444" spans="7:7" x14ac:dyDescent="0.2">
      <c r="G444" s="37"/>
    </row>
    <row r="445" spans="7:7" x14ac:dyDescent="0.2">
      <c r="G445" s="37"/>
    </row>
    <row r="446" spans="7:7" x14ac:dyDescent="0.2">
      <c r="G446" s="37"/>
    </row>
    <row r="447" spans="7:7" x14ac:dyDescent="0.2">
      <c r="G447" s="37"/>
    </row>
    <row r="448" spans="7:7" x14ac:dyDescent="0.2">
      <c r="G448" s="37"/>
    </row>
    <row r="449" spans="7:7" x14ac:dyDescent="0.2">
      <c r="G449" s="37"/>
    </row>
    <row r="450" spans="7:7" x14ac:dyDescent="0.2">
      <c r="G450" s="37"/>
    </row>
    <row r="451" spans="7:7" x14ac:dyDescent="0.2">
      <c r="G451" s="37"/>
    </row>
    <row r="452" spans="7:7" x14ac:dyDescent="0.2">
      <c r="G452" s="37"/>
    </row>
    <row r="453" spans="7:7" x14ac:dyDescent="0.2">
      <c r="G453" s="37"/>
    </row>
    <row r="454" spans="7:7" x14ac:dyDescent="0.2">
      <c r="G454" s="37"/>
    </row>
    <row r="455" spans="7:7" x14ac:dyDescent="0.2">
      <c r="G455" s="37"/>
    </row>
    <row r="456" spans="7:7" x14ac:dyDescent="0.2">
      <c r="G456" s="37"/>
    </row>
    <row r="457" spans="7:7" x14ac:dyDescent="0.2">
      <c r="G457" s="37"/>
    </row>
    <row r="458" spans="7:7" x14ac:dyDescent="0.2">
      <c r="G458" s="37"/>
    </row>
    <row r="459" spans="7:7" x14ac:dyDescent="0.2">
      <c r="G459" s="37"/>
    </row>
    <row r="460" spans="7:7" x14ac:dyDescent="0.2">
      <c r="G460" s="37"/>
    </row>
    <row r="461" spans="7:7" x14ac:dyDescent="0.2">
      <c r="G461" s="37"/>
    </row>
    <row r="462" spans="7:7" x14ac:dyDescent="0.2">
      <c r="G462" s="37"/>
    </row>
    <row r="463" spans="7:7" x14ac:dyDescent="0.2">
      <c r="G463" s="37"/>
    </row>
    <row r="464" spans="7:7" x14ac:dyDescent="0.2">
      <c r="G464" s="37"/>
    </row>
    <row r="465" spans="7:7" x14ac:dyDescent="0.2">
      <c r="G465" s="37"/>
    </row>
    <row r="466" spans="7:7" x14ac:dyDescent="0.2">
      <c r="G466" s="37"/>
    </row>
    <row r="467" spans="7:7" x14ac:dyDescent="0.2">
      <c r="G467" s="37"/>
    </row>
    <row r="468" spans="7:7" x14ac:dyDescent="0.2">
      <c r="G468" s="37"/>
    </row>
    <row r="469" spans="7:7" x14ac:dyDescent="0.2">
      <c r="G469" s="37"/>
    </row>
    <row r="470" spans="7:7" x14ac:dyDescent="0.2">
      <c r="G470" s="37"/>
    </row>
    <row r="471" spans="7:7" x14ac:dyDescent="0.2">
      <c r="G471" s="37"/>
    </row>
    <row r="472" spans="7:7" x14ac:dyDescent="0.2">
      <c r="G472" s="37"/>
    </row>
    <row r="473" spans="7:7" x14ac:dyDescent="0.2">
      <c r="G473" s="37"/>
    </row>
    <row r="474" spans="7:7" x14ac:dyDescent="0.2">
      <c r="G474" s="37"/>
    </row>
    <row r="475" spans="7:7" x14ac:dyDescent="0.2">
      <c r="G475" s="37"/>
    </row>
    <row r="476" spans="7:7" x14ac:dyDescent="0.2">
      <c r="G476" s="37"/>
    </row>
    <row r="477" spans="7:7" x14ac:dyDescent="0.2">
      <c r="G477" s="37"/>
    </row>
    <row r="478" spans="7:7" x14ac:dyDescent="0.2">
      <c r="G478" s="37"/>
    </row>
    <row r="479" spans="7:7" x14ac:dyDescent="0.2">
      <c r="G479" s="37"/>
    </row>
    <row r="480" spans="7:7" x14ac:dyDescent="0.2">
      <c r="G480" s="37"/>
    </row>
    <row r="481" spans="7:7" x14ac:dyDescent="0.2">
      <c r="G481" s="37"/>
    </row>
    <row r="482" spans="7:7" x14ac:dyDescent="0.2">
      <c r="G482" s="37"/>
    </row>
    <row r="483" spans="7:7" x14ac:dyDescent="0.2">
      <c r="G483" s="37"/>
    </row>
    <row r="484" spans="7:7" x14ac:dyDescent="0.2">
      <c r="G484" s="37"/>
    </row>
    <row r="485" spans="7:7" x14ac:dyDescent="0.2">
      <c r="G485" s="37"/>
    </row>
    <row r="486" spans="7:7" x14ac:dyDescent="0.2">
      <c r="G486" s="37"/>
    </row>
    <row r="487" spans="7:7" x14ac:dyDescent="0.2">
      <c r="G487" s="37"/>
    </row>
    <row r="488" spans="7:7" x14ac:dyDescent="0.2">
      <c r="G488" s="37"/>
    </row>
    <row r="489" spans="7:7" x14ac:dyDescent="0.2">
      <c r="G489" s="37"/>
    </row>
    <row r="490" spans="7:7" x14ac:dyDescent="0.2">
      <c r="G490" s="37"/>
    </row>
    <row r="491" spans="7:7" x14ac:dyDescent="0.2">
      <c r="G491" s="37"/>
    </row>
    <row r="492" spans="7:7" x14ac:dyDescent="0.2">
      <c r="G492" s="37"/>
    </row>
    <row r="493" spans="7:7" x14ac:dyDescent="0.2">
      <c r="G493" s="37"/>
    </row>
    <row r="494" spans="7:7" x14ac:dyDescent="0.2">
      <c r="G494" s="37"/>
    </row>
    <row r="495" spans="7:7" x14ac:dyDescent="0.2">
      <c r="G495" s="37"/>
    </row>
    <row r="496" spans="7:7" x14ac:dyDescent="0.2">
      <c r="G496" s="37"/>
    </row>
    <row r="497" spans="7:7" x14ac:dyDescent="0.2">
      <c r="G497" s="37"/>
    </row>
    <row r="498" spans="7:7" x14ac:dyDescent="0.2">
      <c r="G498" s="37"/>
    </row>
    <row r="499" spans="7:7" x14ac:dyDescent="0.2">
      <c r="G499" s="37"/>
    </row>
    <row r="500" spans="7:7" x14ac:dyDescent="0.2">
      <c r="G500" s="37"/>
    </row>
    <row r="501" spans="7:7" x14ac:dyDescent="0.2">
      <c r="G501" s="37"/>
    </row>
    <row r="502" spans="7:7" x14ac:dyDescent="0.2">
      <c r="G502" s="37"/>
    </row>
    <row r="503" spans="7:7" x14ac:dyDescent="0.2">
      <c r="G503" s="37"/>
    </row>
    <row r="504" spans="7:7" x14ac:dyDescent="0.2">
      <c r="G504" s="37"/>
    </row>
    <row r="505" spans="7:7" x14ac:dyDescent="0.2">
      <c r="G505" s="37"/>
    </row>
    <row r="506" spans="7:7" x14ac:dyDescent="0.2">
      <c r="G506" s="37"/>
    </row>
    <row r="507" spans="7:7" x14ac:dyDescent="0.2">
      <c r="G507" s="37"/>
    </row>
    <row r="508" spans="7:7" x14ac:dyDescent="0.2">
      <c r="G508" s="37"/>
    </row>
    <row r="509" spans="7:7" x14ac:dyDescent="0.2">
      <c r="G509" s="37"/>
    </row>
    <row r="510" spans="7:7" x14ac:dyDescent="0.2">
      <c r="G510" s="37"/>
    </row>
    <row r="511" spans="7:7" x14ac:dyDescent="0.2">
      <c r="G511" s="37"/>
    </row>
    <row r="512" spans="7:7" x14ac:dyDescent="0.2">
      <c r="G512" s="37"/>
    </row>
    <row r="513" spans="7:7" x14ac:dyDescent="0.2">
      <c r="G513" s="37"/>
    </row>
    <row r="514" spans="7:7" x14ac:dyDescent="0.2">
      <c r="G514" s="37"/>
    </row>
    <row r="515" spans="7:7" x14ac:dyDescent="0.2">
      <c r="G515" s="37"/>
    </row>
    <row r="516" spans="7:7" x14ac:dyDescent="0.2">
      <c r="G516" s="37"/>
    </row>
    <row r="517" spans="7:7" x14ac:dyDescent="0.2">
      <c r="G517" s="37"/>
    </row>
    <row r="518" spans="7:7" x14ac:dyDescent="0.2">
      <c r="G518" s="37"/>
    </row>
    <row r="519" spans="7:7" x14ac:dyDescent="0.2">
      <c r="G519" s="37"/>
    </row>
    <row r="520" spans="7:7" x14ac:dyDescent="0.2">
      <c r="G520" s="37"/>
    </row>
    <row r="521" spans="7:7" x14ac:dyDescent="0.2">
      <c r="G521" s="37"/>
    </row>
    <row r="522" spans="7:7" x14ac:dyDescent="0.2">
      <c r="G522" s="37"/>
    </row>
    <row r="523" spans="7:7" x14ac:dyDescent="0.2">
      <c r="G523" s="37"/>
    </row>
    <row r="524" spans="7:7" x14ac:dyDescent="0.2">
      <c r="G524" s="37"/>
    </row>
    <row r="525" spans="7:7" x14ac:dyDescent="0.2">
      <c r="G525" s="37"/>
    </row>
    <row r="526" spans="7:7" x14ac:dyDescent="0.2">
      <c r="G526" s="37"/>
    </row>
    <row r="527" spans="7:7" x14ac:dyDescent="0.2">
      <c r="G527" s="37"/>
    </row>
    <row r="528" spans="7:7" x14ac:dyDescent="0.2">
      <c r="G528" s="37"/>
    </row>
    <row r="529" spans="7:7" x14ac:dyDescent="0.2">
      <c r="G529" s="37"/>
    </row>
    <row r="530" spans="7:7" x14ac:dyDescent="0.2">
      <c r="G530" s="37"/>
    </row>
    <row r="531" spans="7:7" x14ac:dyDescent="0.2">
      <c r="G531" s="37"/>
    </row>
    <row r="532" spans="7:7" x14ac:dyDescent="0.2">
      <c r="G532" s="37"/>
    </row>
    <row r="533" spans="7:7" x14ac:dyDescent="0.2">
      <c r="G533" s="37"/>
    </row>
    <row r="534" spans="7:7" x14ac:dyDescent="0.2">
      <c r="G534" s="37"/>
    </row>
    <row r="535" spans="7:7" x14ac:dyDescent="0.2">
      <c r="G535" s="37"/>
    </row>
    <row r="536" spans="7:7" x14ac:dyDescent="0.2">
      <c r="G536" s="37"/>
    </row>
    <row r="537" spans="7:7" x14ac:dyDescent="0.2">
      <c r="G537" s="37"/>
    </row>
    <row r="538" spans="7:7" x14ac:dyDescent="0.2">
      <c r="G538" s="37"/>
    </row>
    <row r="539" spans="7:7" x14ac:dyDescent="0.2">
      <c r="G539" s="37"/>
    </row>
    <row r="540" spans="7:7" x14ac:dyDescent="0.2">
      <c r="G540" s="37"/>
    </row>
    <row r="541" spans="7:7" x14ac:dyDescent="0.2">
      <c r="G541" s="37"/>
    </row>
    <row r="542" spans="7:7" x14ac:dyDescent="0.2">
      <c r="G542" s="37"/>
    </row>
    <row r="543" spans="7:7" x14ac:dyDescent="0.2">
      <c r="G543" s="37"/>
    </row>
    <row r="544" spans="7:7" x14ac:dyDescent="0.2">
      <c r="G544" s="37"/>
    </row>
    <row r="545" spans="7:7" x14ac:dyDescent="0.2">
      <c r="G545" s="37"/>
    </row>
    <row r="546" spans="7:7" x14ac:dyDescent="0.2">
      <c r="G546" s="37"/>
    </row>
    <row r="547" spans="7:7" x14ac:dyDescent="0.2">
      <c r="G547" s="37"/>
    </row>
    <row r="548" spans="7:7" x14ac:dyDescent="0.2">
      <c r="G548" s="37"/>
    </row>
    <row r="549" spans="7:7" x14ac:dyDescent="0.2">
      <c r="G549" s="37"/>
    </row>
    <row r="550" spans="7:7" x14ac:dyDescent="0.2">
      <c r="G550" s="37"/>
    </row>
    <row r="551" spans="7:7" x14ac:dyDescent="0.2">
      <c r="G551" s="37"/>
    </row>
    <row r="552" spans="7:7" x14ac:dyDescent="0.2">
      <c r="G552" s="37"/>
    </row>
    <row r="553" spans="7:7" x14ac:dyDescent="0.2">
      <c r="G553" s="37"/>
    </row>
    <row r="554" spans="7:7" x14ac:dyDescent="0.2">
      <c r="G554" s="37"/>
    </row>
    <row r="555" spans="7:7" x14ac:dyDescent="0.2">
      <c r="G555" s="37"/>
    </row>
    <row r="556" spans="7:7" x14ac:dyDescent="0.2">
      <c r="G556" s="37"/>
    </row>
    <row r="557" spans="7:7" x14ac:dyDescent="0.2">
      <c r="G557" s="37"/>
    </row>
    <row r="558" spans="7:7" x14ac:dyDescent="0.2">
      <c r="G558" s="37"/>
    </row>
    <row r="559" spans="7:7" x14ac:dyDescent="0.2">
      <c r="G559" s="37"/>
    </row>
    <row r="560" spans="7:7" x14ac:dyDescent="0.2">
      <c r="G560" s="37"/>
    </row>
    <row r="561" spans="7:7" x14ac:dyDescent="0.2">
      <c r="G561" s="37"/>
    </row>
    <row r="562" spans="7:7" x14ac:dyDescent="0.2">
      <c r="G562" s="37"/>
    </row>
    <row r="563" spans="7:7" x14ac:dyDescent="0.2">
      <c r="G563" s="37"/>
    </row>
    <row r="564" spans="7:7" x14ac:dyDescent="0.2">
      <c r="G564" s="37"/>
    </row>
    <row r="565" spans="7:7" x14ac:dyDescent="0.2">
      <c r="G565" s="37"/>
    </row>
    <row r="566" spans="7:7" x14ac:dyDescent="0.2">
      <c r="G566" s="37"/>
    </row>
    <row r="567" spans="7:7" x14ac:dyDescent="0.2">
      <c r="G567" s="37"/>
    </row>
    <row r="568" spans="7:7" x14ac:dyDescent="0.2">
      <c r="G568" s="37"/>
    </row>
    <row r="569" spans="7:7" x14ac:dyDescent="0.2">
      <c r="G569" s="37"/>
    </row>
    <row r="570" spans="7:7" x14ac:dyDescent="0.2">
      <c r="G570" s="37"/>
    </row>
    <row r="571" spans="7:7" x14ac:dyDescent="0.2">
      <c r="G571" s="37"/>
    </row>
    <row r="572" spans="7:7" x14ac:dyDescent="0.2">
      <c r="G572" s="37"/>
    </row>
    <row r="573" spans="7:7" x14ac:dyDescent="0.2">
      <c r="G573" s="37"/>
    </row>
    <row r="574" spans="7:7" x14ac:dyDescent="0.2">
      <c r="G574" s="37"/>
    </row>
    <row r="575" spans="7:7" x14ac:dyDescent="0.2">
      <c r="G575" s="37"/>
    </row>
    <row r="576" spans="7:7" x14ac:dyDescent="0.2">
      <c r="G576" s="37"/>
    </row>
    <row r="577" spans="7:7" x14ac:dyDescent="0.2">
      <c r="G577" s="37"/>
    </row>
    <row r="578" spans="7:7" x14ac:dyDescent="0.2">
      <c r="G578" s="37"/>
    </row>
    <row r="579" spans="7:7" x14ac:dyDescent="0.2">
      <c r="G579" s="37"/>
    </row>
    <row r="580" spans="7:7" x14ac:dyDescent="0.2">
      <c r="G580" s="37"/>
    </row>
    <row r="581" spans="7:7" x14ac:dyDescent="0.2">
      <c r="G581" s="37"/>
    </row>
    <row r="582" spans="7:7" x14ac:dyDescent="0.2">
      <c r="G582" s="37"/>
    </row>
    <row r="583" spans="7:7" x14ac:dyDescent="0.2">
      <c r="G583" s="37"/>
    </row>
    <row r="584" spans="7:7" x14ac:dyDescent="0.2">
      <c r="G584" s="37"/>
    </row>
    <row r="585" spans="7:7" x14ac:dyDescent="0.2">
      <c r="G585" s="37"/>
    </row>
    <row r="586" spans="7:7" x14ac:dyDescent="0.2">
      <c r="G586" s="37"/>
    </row>
    <row r="587" spans="7:7" x14ac:dyDescent="0.2">
      <c r="G587" s="37"/>
    </row>
    <row r="588" spans="7:7" x14ac:dyDescent="0.2">
      <c r="G588" s="37"/>
    </row>
    <row r="589" spans="7:7" x14ac:dyDescent="0.2">
      <c r="G589" s="37"/>
    </row>
    <row r="590" spans="7:7" x14ac:dyDescent="0.2">
      <c r="G590" s="37"/>
    </row>
    <row r="591" spans="7:7" x14ac:dyDescent="0.2">
      <c r="G591" s="37"/>
    </row>
    <row r="592" spans="7:7" x14ac:dyDescent="0.2">
      <c r="G592" s="37"/>
    </row>
    <row r="593" spans="7:7" x14ac:dyDescent="0.2">
      <c r="G593" s="37"/>
    </row>
    <row r="594" spans="7:7" x14ac:dyDescent="0.2">
      <c r="G594" s="37"/>
    </row>
    <row r="595" spans="7:7" x14ac:dyDescent="0.2">
      <c r="G595" s="37"/>
    </row>
    <row r="596" spans="7:7" x14ac:dyDescent="0.2">
      <c r="G596" s="37"/>
    </row>
    <row r="597" spans="7:7" x14ac:dyDescent="0.2">
      <c r="G597" s="37"/>
    </row>
    <row r="598" spans="7:7" x14ac:dyDescent="0.2">
      <c r="G598" s="37"/>
    </row>
    <row r="599" spans="7:7" x14ac:dyDescent="0.2">
      <c r="G599" s="37"/>
    </row>
    <row r="600" spans="7:7" x14ac:dyDescent="0.2">
      <c r="G600" s="37"/>
    </row>
    <row r="601" spans="7:7" x14ac:dyDescent="0.2">
      <c r="G601" s="37"/>
    </row>
    <row r="602" spans="7:7" x14ac:dyDescent="0.2">
      <c r="G602" s="37"/>
    </row>
    <row r="603" spans="7:7" x14ac:dyDescent="0.2">
      <c r="G603" s="37"/>
    </row>
    <row r="604" spans="7:7" x14ac:dyDescent="0.2">
      <c r="G604" s="37"/>
    </row>
    <row r="605" spans="7:7" x14ac:dyDescent="0.2">
      <c r="G605" s="37"/>
    </row>
    <row r="606" spans="7:7" x14ac:dyDescent="0.2">
      <c r="G606" s="37"/>
    </row>
    <row r="607" spans="7:7" x14ac:dyDescent="0.2">
      <c r="G607" s="37"/>
    </row>
    <row r="608" spans="7:7" x14ac:dyDescent="0.2">
      <c r="G608" s="37"/>
    </row>
    <row r="609" spans="7:7" x14ac:dyDescent="0.2">
      <c r="G609" s="37"/>
    </row>
    <row r="610" spans="7:7" x14ac:dyDescent="0.2">
      <c r="G610" s="37"/>
    </row>
    <row r="611" spans="7:7" x14ac:dyDescent="0.2">
      <c r="G611" s="37"/>
    </row>
    <row r="612" spans="7:7" x14ac:dyDescent="0.2">
      <c r="G612" s="37"/>
    </row>
    <row r="613" spans="7:7" x14ac:dyDescent="0.2">
      <c r="G613" s="37"/>
    </row>
    <row r="614" spans="7:7" x14ac:dyDescent="0.2">
      <c r="G614" s="37"/>
    </row>
    <row r="615" spans="7:7" x14ac:dyDescent="0.2">
      <c r="G615" s="37"/>
    </row>
    <row r="616" spans="7:7" x14ac:dyDescent="0.2">
      <c r="G616" s="37"/>
    </row>
    <row r="617" spans="7:7" x14ac:dyDescent="0.2">
      <c r="G617" s="37"/>
    </row>
    <row r="618" spans="7:7" x14ac:dyDescent="0.2">
      <c r="G618" s="37"/>
    </row>
    <row r="619" spans="7:7" x14ac:dyDescent="0.2">
      <c r="G619" s="37"/>
    </row>
    <row r="620" spans="7:7" x14ac:dyDescent="0.2">
      <c r="G620" s="37"/>
    </row>
    <row r="621" spans="7:7" x14ac:dyDescent="0.2">
      <c r="G621" s="37"/>
    </row>
    <row r="622" spans="7:7" x14ac:dyDescent="0.2">
      <c r="G622" s="37"/>
    </row>
    <row r="623" spans="7:7" x14ac:dyDescent="0.2">
      <c r="G623" s="37"/>
    </row>
    <row r="624" spans="7:7" x14ac:dyDescent="0.2">
      <c r="G624" s="37"/>
    </row>
    <row r="625" spans="7:7" x14ac:dyDescent="0.2">
      <c r="G625" s="37"/>
    </row>
    <row r="626" spans="7:7" x14ac:dyDescent="0.2">
      <c r="G626" s="37"/>
    </row>
    <row r="627" spans="7:7" x14ac:dyDescent="0.2">
      <c r="G627" s="37"/>
    </row>
    <row r="628" spans="7:7" x14ac:dyDescent="0.2">
      <c r="G628" s="37"/>
    </row>
    <row r="629" spans="7:7" x14ac:dyDescent="0.2">
      <c r="G629" s="37"/>
    </row>
    <row r="630" spans="7:7" x14ac:dyDescent="0.2">
      <c r="G630" s="37"/>
    </row>
    <row r="631" spans="7:7" x14ac:dyDescent="0.2">
      <c r="G631" s="37"/>
    </row>
    <row r="632" spans="7:7" x14ac:dyDescent="0.2">
      <c r="G632" s="37"/>
    </row>
    <row r="633" spans="7:7" x14ac:dyDescent="0.2">
      <c r="G633" s="37"/>
    </row>
    <row r="634" spans="7:7" x14ac:dyDescent="0.2">
      <c r="G634" s="37"/>
    </row>
    <row r="635" spans="7:7" x14ac:dyDescent="0.2">
      <c r="G635" s="37"/>
    </row>
    <row r="636" spans="7:7" x14ac:dyDescent="0.2">
      <c r="G636" s="37"/>
    </row>
    <row r="637" spans="7:7" x14ac:dyDescent="0.2">
      <c r="G637" s="37"/>
    </row>
    <row r="638" spans="7:7" x14ac:dyDescent="0.2">
      <c r="G638" s="37"/>
    </row>
    <row r="639" spans="7:7" x14ac:dyDescent="0.2">
      <c r="G639" s="37"/>
    </row>
    <row r="640" spans="7:7" x14ac:dyDescent="0.2">
      <c r="G640" s="37"/>
    </row>
    <row r="641" spans="7:7" x14ac:dyDescent="0.2">
      <c r="G641" s="37"/>
    </row>
    <row r="642" spans="7:7" x14ac:dyDescent="0.2">
      <c r="G642" s="37"/>
    </row>
    <row r="643" spans="7:7" x14ac:dyDescent="0.2">
      <c r="G643" s="37"/>
    </row>
    <row r="644" spans="7:7" x14ac:dyDescent="0.2">
      <c r="G644" s="37"/>
    </row>
    <row r="645" spans="7:7" x14ac:dyDescent="0.2">
      <c r="G645" s="37"/>
    </row>
    <row r="646" spans="7:7" x14ac:dyDescent="0.2">
      <c r="G646" s="37"/>
    </row>
    <row r="647" spans="7:7" x14ac:dyDescent="0.2">
      <c r="G647" s="37"/>
    </row>
    <row r="648" spans="7:7" x14ac:dyDescent="0.2">
      <c r="G648" s="37"/>
    </row>
    <row r="649" spans="7:7" x14ac:dyDescent="0.2">
      <c r="G649" s="37"/>
    </row>
    <row r="650" spans="7:7" x14ac:dyDescent="0.2">
      <c r="G650" s="37"/>
    </row>
    <row r="651" spans="7:7" x14ac:dyDescent="0.2">
      <c r="G651" s="37"/>
    </row>
    <row r="652" spans="7:7" x14ac:dyDescent="0.2">
      <c r="G652" s="37"/>
    </row>
    <row r="653" spans="7:7" x14ac:dyDescent="0.2">
      <c r="G653" s="37"/>
    </row>
    <row r="654" spans="7:7" x14ac:dyDescent="0.2">
      <c r="G654" s="37"/>
    </row>
    <row r="655" spans="7:7" x14ac:dyDescent="0.2">
      <c r="G655" s="37"/>
    </row>
    <row r="656" spans="7:7" x14ac:dyDescent="0.2">
      <c r="G656" s="37"/>
    </row>
    <row r="657" spans="7:7" x14ac:dyDescent="0.2">
      <c r="G657" s="37"/>
    </row>
    <row r="658" spans="7:7" x14ac:dyDescent="0.2">
      <c r="G658" s="37"/>
    </row>
    <row r="659" spans="7:7" x14ac:dyDescent="0.2">
      <c r="G659" s="37"/>
    </row>
    <row r="660" spans="7:7" x14ac:dyDescent="0.2">
      <c r="G660" s="37"/>
    </row>
    <row r="661" spans="7:7" x14ac:dyDescent="0.2">
      <c r="G661" s="37"/>
    </row>
    <row r="662" spans="7:7" x14ac:dyDescent="0.2">
      <c r="G662" s="37"/>
    </row>
    <row r="663" spans="7:7" x14ac:dyDescent="0.2">
      <c r="G663" s="37"/>
    </row>
    <row r="664" spans="7:7" x14ac:dyDescent="0.2">
      <c r="G664" s="37"/>
    </row>
    <row r="665" spans="7:7" x14ac:dyDescent="0.2">
      <c r="G665" s="37"/>
    </row>
    <row r="666" spans="7:7" x14ac:dyDescent="0.2">
      <c r="G666" s="37"/>
    </row>
    <row r="667" spans="7:7" x14ac:dyDescent="0.2">
      <c r="G667" s="37"/>
    </row>
    <row r="668" spans="7:7" x14ac:dyDescent="0.2">
      <c r="G668" s="37"/>
    </row>
    <row r="669" spans="7:7" x14ac:dyDescent="0.2">
      <c r="G669" s="37"/>
    </row>
    <row r="670" spans="7:7" x14ac:dyDescent="0.2">
      <c r="G670" s="37"/>
    </row>
    <row r="671" spans="7:7" x14ac:dyDescent="0.2">
      <c r="G671" s="37"/>
    </row>
    <row r="672" spans="7:7" x14ac:dyDescent="0.2">
      <c r="G672" s="37"/>
    </row>
    <row r="673" spans="7:7" x14ac:dyDescent="0.2">
      <c r="G673" s="37"/>
    </row>
    <row r="674" spans="7:7" x14ac:dyDescent="0.2">
      <c r="G674" s="37"/>
    </row>
    <row r="675" spans="7:7" x14ac:dyDescent="0.2">
      <c r="G675" s="37"/>
    </row>
    <row r="676" spans="7:7" x14ac:dyDescent="0.2">
      <c r="G676" s="37"/>
    </row>
    <row r="677" spans="7:7" x14ac:dyDescent="0.2">
      <c r="G677" s="37"/>
    </row>
    <row r="678" spans="7:7" x14ac:dyDescent="0.2">
      <c r="G678" s="37"/>
    </row>
    <row r="679" spans="7:7" x14ac:dyDescent="0.2">
      <c r="G679" s="37"/>
    </row>
    <row r="680" spans="7:7" x14ac:dyDescent="0.2">
      <c r="G680" s="37"/>
    </row>
    <row r="681" spans="7:7" x14ac:dyDescent="0.2">
      <c r="G681" s="37"/>
    </row>
    <row r="682" spans="7:7" x14ac:dyDescent="0.2">
      <c r="G682" s="37"/>
    </row>
    <row r="683" spans="7:7" x14ac:dyDescent="0.2">
      <c r="G683" s="37"/>
    </row>
    <row r="684" spans="7:7" x14ac:dyDescent="0.2">
      <c r="G684" s="37"/>
    </row>
    <row r="685" spans="7:7" x14ac:dyDescent="0.2">
      <c r="G685" s="37"/>
    </row>
    <row r="686" spans="7:7" x14ac:dyDescent="0.2">
      <c r="G686" s="37"/>
    </row>
    <row r="687" spans="7:7" x14ac:dyDescent="0.2">
      <c r="G687" s="37"/>
    </row>
    <row r="688" spans="7:7" x14ac:dyDescent="0.2">
      <c r="G688" s="37"/>
    </row>
    <row r="689" spans="7:7" x14ac:dyDescent="0.2">
      <c r="G689" s="37"/>
    </row>
    <row r="690" spans="7:7" x14ac:dyDescent="0.2">
      <c r="G690" s="37"/>
    </row>
    <row r="691" spans="7:7" x14ac:dyDescent="0.2">
      <c r="G691" s="37"/>
    </row>
    <row r="692" spans="7:7" x14ac:dyDescent="0.2">
      <c r="G692" s="37"/>
    </row>
    <row r="693" spans="7:7" x14ac:dyDescent="0.2">
      <c r="G693" s="37"/>
    </row>
    <row r="694" spans="7:7" x14ac:dyDescent="0.2">
      <c r="G694" s="37"/>
    </row>
    <row r="695" spans="7:7" x14ac:dyDescent="0.2">
      <c r="G695" s="37"/>
    </row>
    <row r="696" spans="7:7" x14ac:dyDescent="0.2">
      <c r="G696" s="37"/>
    </row>
    <row r="697" spans="7:7" x14ac:dyDescent="0.2">
      <c r="G697" s="37"/>
    </row>
    <row r="698" spans="7:7" x14ac:dyDescent="0.2">
      <c r="G698" s="37"/>
    </row>
    <row r="699" spans="7:7" x14ac:dyDescent="0.2">
      <c r="G699" s="37"/>
    </row>
    <row r="700" spans="7:7" x14ac:dyDescent="0.2">
      <c r="G700" s="37"/>
    </row>
    <row r="701" spans="7:7" x14ac:dyDescent="0.2">
      <c r="G701" s="37"/>
    </row>
    <row r="702" spans="7:7" x14ac:dyDescent="0.2">
      <c r="G702" s="37"/>
    </row>
    <row r="703" spans="7:7" x14ac:dyDescent="0.2">
      <c r="G703" s="37"/>
    </row>
    <row r="704" spans="7:7" x14ac:dyDescent="0.2">
      <c r="G704" s="37"/>
    </row>
    <row r="705" spans="7:7" x14ac:dyDescent="0.2">
      <c r="G705" s="37"/>
    </row>
    <row r="706" spans="7:7" x14ac:dyDescent="0.2">
      <c r="G706" s="37"/>
    </row>
    <row r="707" spans="7:7" x14ac:dyDescent="0.2">
      <c r="G707" s="37"/>
    </row>
    <row r="708" spans="7:7" x14ac:dyDescent="0.2">
      <c r="G708" s="37"/>
    </row>
    <row r="709" spans="7:7" x14ac:dyDescent="0.2">
      <c r="G709" s="37"/>
    </row>
    <row r="710" spans="7:7" x14ac:dyDescent="0.2">
      <c r="G710" s="37"/>
    </row>
    <row r="711" spans="7:7" x14ac:dyDescent="0.2">
      <c r="G711" s="37"/>
    </row>
    <row r="712" spans="7:7" x14ac:dyDescent="0.2">
      <c r="G712" s="37"/>
    </row>
    <row r="713" spans="7:7" x14ac:dyDescent="0.2">
      <c r="G713" s="37"/>
    </row>
    <row r="714" spans="7:7" x14ac:dyDescent="0.2">
      <c r="G714" s="37"/>
    </row>
    <row r="715" spans="7:7" x14ac:dyDescent="0.2">
      <c r="G715" s="37"/>
    </row>
    <row r="716" spans="7:7" x14ac:dyDescent="0.2">
      <c r="G716" s="37"/>
    </row>
    <row r="717" spans="7:7" x14ac:dyDescent="0.2">
      <c r="G717" s="37"/>
    </row>
    <row r="718" spans="7:7" x14ac:dyDescent="0.2">
      <c r="G718" s="37"/>
    </row>
    <row r="719" spans="7:7" x14ac:dyDescent="0.2">
      <c r="G719" s="37"/>
    </row>
    <row r="720" spans="7:7" x14ac:dyDescent="0.2">
      <c r="G720" s="37"/>
    </row>
    <row r="721" spans="7:7" x14ac:dyDescent="0.2">
      <c r="G721" s="37"/>
    </row>
    <row r="722" spans="7:7" x14ac:dyDescent="0.2">
      <c r="G722" s="37"/>
    </row>
    <row r="723" spans="7:7" x14ac:dyDescent="0.2">
      <c r="G723" s="37"/>
    </row>
    <row r="724" spans="7:7" x14ac:dyDescent="0.2">
      <c r="G724" s="37"/>
    </row>
    <row r="725" spans="7:7" x14ac:dyDescent="0.2">
      <c r="G725" s="37"/>
    </row>
    <row r="726" spans="7:7" x14ac:dyDescent="0.2">
      <c r="G726" s="37"/>
    </row>
    <row r="727" spans="7:7" x14ac:dyDescent="0.2">
      <c r="G727" s="37"/>
    </row>
    <row r="728" spans="7:7" x14ac:dyDescent="0.2">
      <c r="G728" s="37"/>
    </row>
    <row r="729" spans="7:7" x14ac:dyDescent="0.2">
      <c r="G729" s="37"/>
    </row>
    <row r="730" spans="7:7" x14ac:dyDescent="0.2">
      <c r="G730" s="37"/>
    </row>
    <row r="731" spans="7:7" x14ac:dyDescent="0.2">
      <c r="G731" s="37"/>
    </row>
    <row r="732" spans="7:7" x14ac:dyDescent="0.2">
      <c r="G732" s="37"/>
    </row>
    <row r="733" spans="7:7" x14ac:dyDescent="0.2">
      <c r="G733" s="37"/>
    </row>
    <row r="734" spans="7:7" x14ac:dyDescent="0.2">
      <c r="G734" s="37"/>
    </row>
    <row r="735" spans="7:7" x14ac:dyDescent="0.2">
      <c r="G735" s="37"/>
    </row>
    <row r="736" spans="7:7" x14ac:dyDescent="0.2">
      <c r="G736" s="37"/>
    </row>
    <row r="737" spans="7:7" x14ac:dyDescent="0.2">
      <c r="G737" s="37"/>
    </row>
    <row r="738" spans="7:7" x14ac:dyDescent="0.2">
      <c r="G738" s="37"/>
    </row>
    <row r="739" spans="7:7" x14ac:dyDescent="0.2">
      <c r="G739" s="37"/>
    </row>
    <row r="740" spans="7:7" x14ac:dyDescent="0.2">
      <c r="G740" s="37"/>
    </row>
    <row r="741" spans="7:7" x14ac:dyDescent="0.2">
      <c r="G741" s="37"/>
    </row>
    <row r="742" spans="7:7" x14ac:dyDescent="0.2">
      <c r="G742" s="37"/>
    </row>
    <row r="743" spans="7:7" x14ac:dyDescent="0.2">
      <c r="G743" s="37"/>
    </row>
    <row r="744" spans="7:7" x14ac:dyDescent="0.2">
      <c r="G744" s="37"/>
    </row>
    <row r="745" spans="7:7" x14ac:dyDescent="0.2">
      <c r="G745" s="37"/>
    </row>
    <row r="746" spans="7:7" x14ac:dyDescent="0.2">
      <c r="G746" s="37"/>
    </row>
    <row r="747" spans="7:7" x14ac:dyDescent="0.2">
      <c r="G747" s="37"/>
    </row>
    <row r="748" spans="7:7" x14ac:dyDescent="0.2">
      <c r="G748" s="37"/>
    </row>
    <row r="749" spans="7:7" x14ac:dyDescent="0.2">
      <c r="G749" s="37"/>
    </row>
    <row r="750" spans="7:7" x14ac:dyDescent="0.2">
      <c r="G750" s="37"/>
    </row>
    <row r="751" spans="7:7" x14ac:dyDescent="0.2">
      <c r="G751" s="37"/>
    </row>
    <row r="752" spans="7:7" x14ac:dyDescent="0.2">
      <c r="G752" s="37"/>
    </row>
    <row r="753" spans="7:7" x14ac:dyDescent="0.2">
      <c r="G753" s="37"/>
    </row>
    <row r="754" spans="7:7" x14ac:dyDescent="0.2">
      <c r="G754" s="37"/>
    </row>
    <row r="755" spans="7:7" x14ac:dyDescent="0.2">
      <c r="G755" s="37"/>
    </row>
    <row r="756" spans="7:7" x14ac:dyDescent="0.2">
      <c r="G756" s="37"/>
    </row>
    <row r="757" spans="7:7" x14ac:dyDescent="0.2">
      <c r="G757" s="37"/>
    </row>
    <row r="758" spans="7:7" x14ac:dyDescent="0.2">
      <c r="G758" s="37"/>
    </row>
    <row r="759" spans="7:7" x14ac:dyDescent="0.2">
      <c r="G759" s="37"/>
    </row>
    <row r="760" spans="7:7" x14ac:dyDescent="0.2">
      <c r="G760" s="37"/>
    </row>
    <row r="761" spans="7:7" x14ac:dyDescent="0.2">
      <c r="G761" s="37"/>
    </row>
    <row r="762" spans="7:7" x14ac:dyDescent="0.2">
      <c r="G762" s="37"/>
    </row>
    <row r="763" spans="7:7" x14ac:dyDescent="0.2">
      <c r="G763" s="37"/>
    </row>
    <row r="764" spans="7:7" x14ac:dyDescent="0.2">
      <c r="G764" s="37"/>
    </row>
    <row r="765" spans="7:7" x14ac:dyDescent="0.2">
      <c r="G765" s="37"/>
    </row>
    <row r="766" spans="7:7" x14ac:dyDescent="0.2">
      <c r="G766" s="37"/>
    </row>
    <row r="767" spans="7:7" x14ac:dyDescent="0.2">
      <c r="G767" s="37"/>
    </row>
    <row r="768" spans="7:7" x14ac:dyDescent="0.2">
      <c r="G768" s="37"/>
    </row>
    <row r="769" spans="7:7" x14ac:dyDescent="0.2">
      <c r="G769" s="37"/>
    </row>
    <row r="770" spans="7:7" x14ac:dyDescent="0.2">
      <c r="G770" s="37"/>
    </row>
    <row r="771" spans="7:7" x14ac:dyDescent="0.2">
      <c r="G771" s="37"/>
    </row>
    <row r="772" spans="7:7" x14ac:dyDescent="0.2">
      <c r="G772" s="37"/>
    </row>
    <row r="773" spans="7:7" x14ac:dyDescent="0.2">
      <c r="G773" s="37"/>
    </row>
    <row r="774" spans="7:7" x14ac:dyDescent="0.2">
      <c r="G774" s="37"/>
    </row>
    <row r="775" spans="7:7" x14ac:dyDescent="0.2">
      <c r="G775" s="37"/>
    </row>
    <row r="776" spans="7:7" x14ac:dyDescent="0.2">
      <c r="G776" s="37"/>
    </row>
    <row r="777" spans="7:7" x14ac:dyDescent="0.2">
      <c r="G777" s="37"/>
    </row>
    <row r="778" spans="7:7" x14ac:dyDescent="0.2">
      <c r="G778" s="37"/>
    </row>
    <row r="779" spans="7:7" x14ac:dyDescent="0.2">
      <c r="G779" s="37"/>
    </row>
    <row r="780" spans="7:7" x14ac:dyDescent="0.2">
      <c r="G780" s="37"/>
    </row>
    <row r="781" spans="7:7" x14ac:dyDescent="0.2">
      <c r="G781" s="37"/>
    </row>
    <row r="782" spans="7:7" x14ac:dyDescent="0.2">
      <c r="G782" s="37"/>
    </row>
    <row r="783" spans="7:7" x14ac:dyDescent="0.2">
      <c r="G783" s="37"/>
    </row>
    <row r="784" spans="7:7" x14ac:dyDescent="0.2">
      <c r="G784" s="37"/>
    </row>
    <row r="785" spans="7:7" x14ac:dyDescent="0.2">
      <c r="G785" s="37"/>
    </row>
    <row r="786" spans="7:7" x14ac:dyDescent="0.2">
      <c r="G786" s="37"/>
    </row>
    <row r="787" spans="7:7" x14ac:dyDescent="0.2">
      <c r="G787" s="37"/>
    </row>
    <row r="788" spans="7:7" x14ac:dyDescent="0.2">
      <c r="G788" s="37"/>
    </row>
    <row r="789" spans="7:7" x14ac:dyDescent="0.2">
      <c r="G789" s="37"/>
    </row>
    <row r="790" spans="7:7" x14ac:dyDescent="0.2">
      <c r="G790" s="37"/>
    </row>
    <row r="791" spans="7:7" x14ac:dyDescent="0.2">
      <c r="G791" s="37"/>
    </row>
    <row r="792" spans="7:7" x14ac:dyDescent="0.2">
      <c r="G792" s="37"/>
    </row>
    <row r="793" spans="7:7" x14ac:dyDescent="0.2">
      <c r="G793" s="37"/>
    </row>
    <row r="794" spans="7:7" x14ac:dyDescent="0.2">
      <c r="G794" s="37"/>
    </row>
    <row r="795" spans="7:7" x14ac:dyDescent="0.2">
      <c r="G795" s="37"/>
    </row>
    <row r="796" spans="7:7" x14ac:dyDescent="0.2">
      <c r="G796" s="37"/>
    </row>
    <row r="797" spans="7:7" x14ac:dyDescent="0.2">
      <c r="G797" s="37"/>
    </row>
    <row r="798" spans="7:7" x14ac:dyDescent="0.2">
      <c r="G798" s="37"/>
    </row>
    <row r="799" spans="7:7" x14ac:dyDescent="0.2">
      <c r="G799" s="37"/>
    </row>
    <row r="800" spans="7:7" x14ac:dyDescent="0.2">
      <c r="G800" s="37"/>
    </row>
    <row r="801" spans="7:7" x14ac:dyDescent="0.2">
      <c r="G801" s="37"/>
    </row>
    <row r="802" spans="7:7" x14ac:dyDescent="0.2">
      <c r="G802" s="37"/>
    </row>
    <row r="803" spans="7:7" x14ac:dyDescent="0.2">
      <c r="G803" s="37"/>
    </row>
    <row r="804" spans="7:7" x14ac:dyDescent="0.2">
      <c r="G804" s="37"/>
    </row>
    <row r="805" spans="7:7" x14ac:dyDescent="0.2">
      <c r="G805" s="37"/>
    </row>
    <row r="806" spans="7:7" x14ac:dyDescent="0.2">
      <c r="G806" s="37"/>
    </row>
    <row r="807" spans="7:7" x14ac:dyDescent="0.2">
      <c r="G807" s="37"/>
    </row>
    <row r="808" spans="7:7" x14ac:dyDescent="0.2">
      <c r="G808" s="37"/>
    </row>
    <row r="809" spans="7:7" x14ac:dyDescent="0.2">
      <c r="G809" s="37"/>
    </row>
    <row r="810" spans="7:7" x14ac:dyDescent="0.2">
      <c r="G810" s="37"/>
    </row>
    <row r="811" spans="7:7" x14ac:dyDescent="0.2">
      <c r="G811" s="37"/>
    </row>
    <row r="812" spans="7:7" x14ac:dyDescent="0.2">
      <c r="G812" s="37"/>
    </row>
    <row r="813" spans="7:7" x14ac:dyDescent="0.2">
      <c r="G813" s="37"/>
    </row>
    <row r="814" spans="7:7" x14ac:dyDescent="0.2">
      <c r="G814" s="37"/>
    </row>
    <row r="815" spans="7:7" x14ac:dyDescent="0.2">
      <c r="G815" s="37"/>
    </row>
    <row r="816" spans="7:7" x14ac:dyDescent="0.2">
      <c r="G816" s="37"/>
    </row>
    <row r="817" spans="7:7" x14ac:dyDescent="0.2">
      <c r="G817" s="37"/>
    </row>
    <row r="818" spans="7:7" x14ac:dyDescent="0.2">
      <c r="G818" s="37"/>
    </row>
    <row r="819" spans="7:7" x14ac:dyDescent="0.2">
      <c r="G819" s="37"/>
    </row>
    <row r="820" spans="7:7" x14ac:dyDescent="0.2">
      <c r="G820" s="37"/>
    </row>
    <row r="821" spans="7:7" x14ac:dyDescent="0.2">
      <c r="G821" s="37"/>
    </row>
    <row r="822" spans="7:7" x14ac:dyDescent="0.2">
      <c r="G822" s="37"/>
    </row>
    <row r="823" spans="7:7" x14ac:dyDescent="0.2">
      <c r="G823" s="37"/>
    </row>
    <row r="824" spans="7:7" x14ac:dyDescent="0.2">
      <c r="G824" s="37"/>
    </row>
    <row r="825" spans="7:7" x14ac:dyDescent="0.2">
      <c r="G825" s="37"/>
    </row>
    <row r="826" spans="7:7" x14ac:dyDescent="0.2">
      <c r="G826" s="37"/>
    </row>
    <row r="827" spans="7:7" x14ac:dyDescent="0.2">
      <c r="G827" s="37"/>
    </row>
    <row r="828" spans="7:7" x14ac:dyDescent="0.2">
      <c r="G828" s="37"/>
    </row>
    <row r="829" spans="7:7" x14ac:dyDescent="0.2">
      <c r="G829" s="37"/>
    </row>
    <row r="830" spans="7:7" x14ac:dyDescent="0.2">
      <c r="G830" s="37"/>
    </row>
    <row r="831" spans="7:7" x14ac:dyDescent="0.2">
      <c r="G831" s="37"/>
    </row>
    <row r="832" spans="7:7" x14ac:dyDescent="0.2">
      <c r="G832" s="37"/>
    </row>
    <row r="833" spans="7:7" x14ac:dyDescent="0.2">
      <c r="G833" s="37"/>
    </row>
    <row r="834" spans="7:7" x14ac:dyDescent="0.2">
      <c r="G834" s="37"/>
    </row>
    <row r="835" spans="7:7" x14ac:dyDescent="0.2">
      <c r="G835" s="37"/>
    </row>
    <row r="836" spans="7:7" x14ac:dyDescent="0.2">
      <c r="G836" s="37"/>
    </row>
    <row r="837" spans="7:7" x14ac:dyDescent="0.2">
      <c r="G837" s="37"/>
    </row>
    <row r="838" spans="7:7" x14ac:dyDescent="0.2">
      <c r="G838" s="37"/>
    </row>
    <row r="839" spans="7:7" x14ac:dyDescent="0.2">
      <c r="G839" s="37"/>
    </row>
    <row r="840" spans="7:7" x14ac:dyDescent="0.2">
      <c r="G840" s="37"/>
    </row>
    <row r="841" spans="7:7" x14ac:dyDescent="0.2">
      <c r="G841" s="37"/>
    </row>
    <row r="842" spans="7:7" x14ac:dyDescent="0.2">
      <c r="G842" s="37"/>
    </row>
    <row r="843" spans="7:7" x14ac:dyDescent="0.2">
      <c r="G843" s="37"/>
    </row>
    <row r="844" spans="7:7" x14ac:dyDescent="0.2">
      <c r="G844" s="37"/>
    </row>
    <row r="845" spans="7:7" x14ac:dyDescent="0.2">
      <c r="G845" s="37"/>
    </row>
    <row r="846" spans="7:7" x14ac:dyDescent="0.2">
      <c r="G846" s="37"/>
    </row>
    <row r="847" spans="7:7" x14ac:dyDescent="0.2">
      <c r="G847" s="37"/>
    </row>
    <row r="848" spans="7:7" x14ac:dyDescent="0.2">
      <c r="G848" s="37"/>
    </row>
    <row r="849" spans="7:7" x14ac:dyDescent="0.2">
      <c r="G849" s="37"/>
    </row>
    <row r="850" spans="7:7" x14ac:dyDescent="0.2">
      <c r="G850" s="37"/>
    </row>
    <row r="851" spans="7:7" x14ac:dyDescent="0.2">
      <c r="G851" s="37"/>
    </row>
    <row r="852" spans="7:7" x14ac:dyDescent="0.2">
      <c r="G852" s="37"/>
    </row>
    <row r="853" spans="7:7" x14ac:dyDescent="0.2">
      <c r="G853" s="37"/>
    </row>
    <row r="854" spans="7:7" x14ac:dyDescent="0.2">
      <c r="G854" s="37"/>
    </row>
    <row r="855" spans="7:7" x14ac:dyDescent="0.2">
      <c r="G855" s="37"/>
    </row>
    <row r="856" spans="7:7" x14ac:dyDescent="0.2">
      <c r="G856" s="37"/>
    </row>
    <row r="857" spans="7:7" x14ac:dyDescent="0.2">
      <c r="G857" s="37"/>
    </row>
    <row r="858" spans="7:7" x14ac:dyDescent="0.2">
      <c r="G858" s="37"/>
    </row>
    <row r="859" spans="7:7" x14ac:dyDescent="0.2">
      <c r="G859" s="37"/>
    </row>
    <row r="860" spans="7:7" x14ac:dyDescent="0.2">
      <c r="G860" s="37"/>
    </row>
    <row r="861" spans="7:7" x14ac:dyDescent="0.2">
      <c r="G861" s="37"/>
    </row>
    <row r="862" spans="7:7" x14ac:dyDescent="0.2">
      <c r="G862" s="37"/>
    </row>
    <row r="863" spans="7:7" x14ac:dyDescent="0.2">
      <c r="G863" s="37"/>
    </row>
    <row r="864" spans="7:7" x14ac:dyDescent="0.2">
      <c r="G864" s="37"/>
    </row>
    <row r="865" spans="7:7" x14ac:dyDescent="0.2">
      <c r="G865" s="37"/>
    </row>
    <row r="866" spans="7:7" x14ac:dyDescent="0.2">
      <c r="G866" s="37"/>
    </row>
    <row r="867" spans="7:7" x14ac:dyDescent="0.2">
      <c r="G867" s="37"/>
    </row>
    <row r="868" spans="7:7" x14ac:dyDescent="0.2">
      <c r="G868" s="37"/>
    </row>
    <row r="869" spans="7:7" x14ac:dyDescent="0.2">
      <c r="G869" s="37"/>
    </row>
    <row r="870" spans="7:7" x14ac:dyDescent="0.2">
      <c r="G870" s="37"/>
    </row>
    <row r="871" spans="7:7" x14ac:dyDescent="0.2">
      <c r="G871" s="37"/>
    </row>
    <row r="872" spans="7:7" x14ac:dyDescent="0.2">
      <c r="G872" s="37"/>
    </row>
    <row r="873" spans="7:7" x14ac:dyDescent="0.2">
      <c r="G873" s="37"/>
    </row>
    <row r="874" spans="7:7" x14ac:dyDescent="0.2">
      <c r="G874" s="37"/>
    </row>
    <row r="875" spans="7:7" x14ac:dyDescent="0.2">
      <c r="G875" s="37"/>
    </row>
    <row r="876" spans="7:7" x14ac:dyDescent="0.2">
      <c r="G876" s="37"/>
    </row>
    <row r="877" spans="7:7" x14ac:dyDescent="0.2">
      <c r="G877" s="37"/>
    </row>
    <row r="878" spans="7:7" x14ac:dyDescent="0.2">
      <c r="G878" s="37"/>
    </row>
    <row r="879" spans="7:7" x14ac:dyDescent="0.2">
      <c r="G879" s="37"/>
    </row>
    <row r="880" spans="7:7" x14ac:dyDescent="0.2">
      <c r="G880" s="37"/>
    </row>
    <row r="881" spans="7:7" x14ac:dyDescent="0.2">
      <c r="G881" s="37"/>
    </row>
    <row r="882" spans="7:7" x14ac:dyDescent="0.2">
      <c r="G882" s="37"/>
    </row>
    <row r="883" spans="7:7" x14ac:dyDescent="0.2">
      <c r="G883" s="37"/>
    </row>
    <row r="884" spans="7:7" x14ac:dyDescent="0.2">
      <c r="G884" s="37"/>
    </row>
    <row r="885" spans="7:7" x14ac:dyDescent="0.2">
      <c r="G885" s="37"/>
    </row>
    <row r="886" spans="7:7" x14ac:dyDescent="0.2">
      <c r="G886" s="37"/>
    </row>
    <row r="887" spans="7:7" x14ac:dyDescent="0.2">
      <c r="G887" s="37"/>
    </row>
    <row r="888" spans="7:7" x14ac:dyDescent="0.2">
      <c r="G888" s="37"/>
    </row>
    <row r="889" spans="7:7" x14ac:dyDescent="0.2">
      <c r="G889" s="37"/>
    </row>
    <row r="890" spans="7:7" x14ac:dyDescent="0.2">
      <c r="G890" s="37"/>
    </row>
    <row r="891" spans="7:7" x14ac:dyDescent="0.2">
      <c r="G891" s="37"/>
    </row>
    <row r="892" spans="7:7" x14ac:dyDescent="0.2">
      <c r="G892" s="37"/>
    </row>
    <row r="893" spans="7:7" x14ac:dyDescent="0.2">
      <c r="G893" s="37"/>
    </row>
    <row r="894" spans="7:7" x14ac:dyDescent="0.2">
      <c r="G894" s="37"/>
    </row>
    <row r="895" spans="7:7" x14ac:dyDescent="0.2">
      <c r="G895" s="37"/>
    </row>
    <row r="896" spans="7:7" x14ac:dyDescent="0.2">
      <c r="G896" s="37"/>
    </row>
    <row r="897" spans="7:7" x14ac:dyDescent="0.2">
      <c r="G897" s="37"/>
    </row>
    <row r="898" spans="7:7" x14ac:dyDescent="0.2">
      <c r="G898" s="37"/>
    </row>
    <row r="899" spans="7:7" x14ac:dyDescent="0.2">
      <c r="G899" s="37"/>
    </row>
    <row r="900" spans="7:7" x14ac:dyDescent="0.2">
      <c r="G900" s="37"/>
    </row>
    <row r="901" spans="7:7" x14ac:dyDescent="0.2">
      <c r="G901" s="37"/>
    </row>
    <row r="902" spans="7:7" x14ac:dyDescent="0.2">
      <c r="G902" s="37"/>
    </row>
    <row r="903" spans="7:7" x14ac:dyDescent="0.2">
      <c r="G903" s="37"/>
    </row>
    <row r="904" spans="7:7" x14ac:dyDescent="0.2">
      <c r="G904" s="37"/>
    </row>
    <row r="905" spans="7:7" x14ac:dyDescent="0.2">
      <c r="G905" s="37"/>
    </row>
    <row r="906" spans="7:7" x14ac:dyDescent="0.2">
      <c r="G906" s="37"/>
    </row>
    <row r="907" spans="7:7" x14ac:dyDescent="0.2">
      <c r="G907" s="37"/>
    </row>
    <row r="908" spans="7:7" x14ac:dyDescent="0.2">
      <c r="G908" s="37"/>
    </row>
    <row r="909" spans="7:7" x14ac:dyDescent="0.2">
      <c r="G909" s="37"/>
    </row>
    <row r="910" spans="7:7" x14ac:dyDescent="0.2">
      <c r="G910" s="37"/>
    </row>
    <row r="911" spans="7:7" x14ac:dyDescent="0.2">
      <c r="G911" s="37"/>
    </row>
    <row r="912" spans="7:7" x14ac:dyDescent="0.2">
      <c r="G912" s="37"/>
    </row>
    <row r="913" spans="7:7" x14ac:dyDescent="0.2">
      <c r="G913" s="37"/>
    </row>
    <row r="914" spans="7:7" x14ac:dyDescent="0.2">
      <c r="G914" s="37"/>
    </row>
    <row r="915" spans="7:7" x14ac:dyDescent="0.2">
      <c r="G915" s="37"/>
    </row>
    <row r="916" spans="7:7" x14ac:dyDescent="0.2">
      <c r="G916" s="37"/>
    </row>
    <row r="917" spans="7:7" x14ac:dyDescent="0.2">
      <c r="G917" s="37"/>
    </row>
    <row r="918" spans="7:7" x14ac:dyDescent="0.2">
      <c r="G918" s="37"/>
    </row>
    <row r="919" spans="7:7" x14ac:dyDescent="0.2">
      <c r="G919" s="37"/>
    </row>
    <row r="920" spans="7:7" x14ac:dyDescent="0.2">
      <c r="G920" s="37"/>
    </row>
    <row r="921" spans="7:7" x14ac:dyDescent="0.2">
      <c r="G921" s="37"/>
    </row>
    <row r="922" spans="7:7" x14ac:dyDescent="0.2">
      <c r="G922" s="37"/>
    </row>
    <row r="923" spans="7:7" x14ac:dyDescent="0.2">
      <c r="G923" s="37"/>
    </row>
    <row r="924" spans="7:7" x14ac:dyDescent="0.2">
      <c r="G924" s="37"/>
    </row>
    <row r="925" spans="7:7" x14ac:dyDescent="0.2">
      <c r="G925" s="37"/>
    </row>
    <row r="926" spans="7:7" x14ac:dyDescent="0.2">
      <c r="G926" s="37"/>
    </row>
    <row r="927" spans="7:7" x14ac:dyDescent="0.2">
      <c r="G927" s="37"/>
    </row>
    <row r="928" spans="7:7" x14ac:dyDescent="0.2">
      <c r="G928" s="37"/>
    </row>
    <row r="929" spans="7:7" x14ac:dyDescent="0.2">
      <c r="G929" s="37"/>
    </row>
    <row r="930" spans="7:7" x14ac:dyDescent="0.2">
      <c r="G930" s="37"/>
    </row>
    <row r="931" spans="7:7" x14ac:dyDescent="0.2">
      <c r="G931" s="37"/>
    </row>
    <row r="932" spans="7:7" x14ac:dyDescent="0.2">
      <c r="G932" s="37"/>
    </row>
    <row r="933" spans="7:7" x14ac:dyDescent="0.2">
      <c r="G933" s="37"/>
    </row>
    <row r="934" spans="7:7" x14ac:dyDescent="0.2">
      <c r="G934" s="37"/>
    </row>
    <row r="935" spans="7:7" x14ac:dyDescent="0.2">
      <c r="G935" s="37"/>
    </row>
    <row r="936" spans="7:7" x14ac:dyDescent="0.2">
      <c r="G936" s="37"/>
    </row>
    <row r="937" spans="7:7" x14ac:dyDescent="0.2">
      <c r="G937" s="37"/>
    </row>
    <row r="938" spans="7:7" x14ac:dyDescent="0.2">
      <c r="G938" s="37"/>
    </row>
    <row r="939" spans="7:7" x14ac:dyDescent="0.2">
      <c r="G939" s="37"/>
    </row>
    <row r="940" spans="7:7" x14ac:dyDescent="0.2">
      <c r="G940" s="37"/>
    </row>
    <row r="941" spans="7:7" x14ac:dyDescent="0.2">
      <c r="G941" s="37"/>
    </row>
    <row r="942" spans="7:7" x14ac:dyDescent="0.2">
      <c r="G942" s="37"/>
    </row>
    <row r="943" spans="7:7" x14ac:dyDescent="0.2">
      <c r="G943" s="37"/>
    </row>
    <row r="944" spans="7:7" x14ac:dyDescent="0.2">
      <c r="G944" s="37"/>
    </row>
    <row r="945" spans="7:7" x14ac:dyDescent="0.2">
      <c r="G945" s="37"/>
    </row>
    <row r="946" spans="7:7" x14ac:dyDescent="0.2">
      <c r="G946" s="37"/>
    </row>
    <row r="947" spans="7:7" x14ac:dyDescent="0.2">
      <c r="G947" s="37"/>
    </row>
    <row r="948" spans="7:7" x14ac:dyDescent="0.2">
      <c r="G948" s="37"/>
    </row>
    <row r="949" spans="7:7" x14ac:dyDescent="0.2">
      <c r="G949" s="37"/>
    </row>
    <row r="950" spans="7:7" x14ac:dyDescent="0.2">
      <c r="G950" s="37"/>
    </row>
    <row r="951" spans="7:7" x14ac:dyDescent="0.2">
      <c r="G951" s="37"/>
    </row>
    <row r="952" spans="7:7" x14ac:dyDescent="0.2">
      <c r="G952" s="37"/>
    </row>
    <row r="953" spans="7:7" x14ac:dyDescent="0.2">
      <c r="G953" s="37"/>
    </row>
    <row r="954" spans="7:7" x14ac:dyDescent="0.2">
      <c r="G954" s="37"/>
    </row>
    <row r="955" spans="7:7" x14ac:dyDescent="0.2">
      <c r="G955" s="37"/>
    </row>
    <row r="956" spans="7:7" x14ac:dyDescent="0.2">
      <c r="G956" s="37"/>
    </row>
    <row r="957" spans="7:7" x14ac:dyDescent="0.2">
      <c r="G957" s="37"/>
    </row>
    <row r="958" spans="7:7" x14ac:dyDescent="0.2">
      <c r="G958" s="37"/>
    </row>
    <row r="959" spans="7:7" x14ac:dyDescent="0.2">
      <c r="G959" s="37"/>
    </row>
    <row r="960" spans="7:7" x14ac:dyDescent="0.2">
      <c r="G960" s="37"/>
    </row>
    <row r="961" spans="7:7" x14ac:dyDescent="0.2">
      <c r="G961" s="37"/>
    </row>
    <row r="962" spans="7:7" x14ac:dyDescent="0.2">
      <c r="G962" s="37"/>
    </row>
    <row r="963" spans="7:7" x14ac:dyDescent="0.2">
      <c r="G963" s="37"/>
    </row>
    <row r="964" spans="7:7" x14ac:dyDescent="0.2">
      <c r="G964" s="37"/>
    </row>
    <row r="965" spans="7:7" x14ac:dyDescent="0.2">
      <c r="G965" s="37"/>
    </row>
    <row r="966" spans="7:7" x14ac:dyDescent="0.2">
      <c r="G966" s="37"/>
    </row>
    <row r="967" spans="7:7" x14ac:dyDescent="0.2">
      <c r="G967" s="37"/>
    </row>
    <row r="968" spans="7:7" x14ac:dyDescent="0.2">
      <c r="G968" s="37"/>
    </row>
    <row r="969" spans="7:7" x14ac:dyDescent="0.2">
      <c r="G969" s="37"/>
    </row>
    <row r="970" spans="7:7" x14ac:dyDescent="0.2">
      <c r="G970" s="37"/>
    </row>
    <row r="971" spans="7:7" x14ac:dyDescent="0.2">
      <c r="G971" s="37"/>
    </row>
    <row r="972" spans="7:7" x14ac:dyDescent="0.2">
      <c r="G972" s="37"/>
    </row>
    <row r="973" spans="7:7" x14ac:dyDescent="0.2">
      <c r="G973" s="37"/>
    </row>
    <row r="974" spans="7:7" x14ac:dyDescent="0.2">
      <c r="G974" s="37"/>
    </row>
    <row r="975" spans="7:7" x14ac:dyDescent="0.2">
      <c r="G975" s="37"/>
    </row>
    <row r="976" spans="7:7" x14ac:dyDescent="0.2">
      <c r="G976" s="37"/>
    </row>
    <row r="977" spans="7:7" x14ac:dyDescent="0.2">
      <c r="G977" s="37"/>
    </row>
    <row r="978" spans="7:7" x14ac:dyDescent="0.2">
      <c r="G978" s="37"/>
    </row>
    <row r="979" spans="7:7" x14ac:dyDescent="0.2">
      <c r="G979" s="37"/>
    </row>
    <row r="980" spans="7:7" x14ac:dyDescent="0.2">
      <c r="G980" s="37"/>
    </row>
    <row r="981" spans="7:7" x14ac:dyDescent="0.2">
      <c r="G981" s="37"/>
    </row>
    <row r="982" spans="7:7" x14ac:dyDescent="0.2">
      <c r="G982" s="37"/>
    </row>
    <row r="983" spans="7:7" x14ac:dyDescent="0.2">
      <c r="G983" s="37"/>
    </row>
    <row r="984" spans="7:7" x14ac:dyDescent="0.2">
      <c r="G984" s="37"/>
    </row>
    <row r="985" spans="7:7" x14ac:dyDescent="0.2">
      <c r="G985" s="37"/>
    </row>
    <row r="986" spans="7:7" x14ac:dyDescent="0.2">
      <c r="G986" s="37"/>
    </row>
    <row r="987" spans="7:7" x14ac:dyDescent="0.2">
      <c r="G987" s="37"/>
    </row>
    <row r="988" spans="7:7" x14ac:dyDescent="0.2">
      <c r="G988" s="37"/>
    </row>
    <row r="989" spans="7:7" x14ac:dyDescent="0.2">
      <c r="G989" s="37"/>
    </row>
    <row r="990" spans="7:7" x14ac:dyDescent="0.2">
      <c r="G990" s="37"/>
    </row>
    <row r="991" spans="7:7" x14ac:dyDescent="0.2">
      <c r="G991" s="37"/>
    </row>
    <row r="992" spans="7:7" x14ac:dyDescent="0.2">
      <c r="G992" s="37"/>
    </row>
    <row r="993" spans="7:7" x14ac:dyDescent="0.2">
      <c r="G993" s="37"/>
    </row>
    <row r="994" spans="7:7" x14ac:dyDescent="0.2">
      <c r="G994" s="37"/>
    </row>
    <row r="995" spans="7:7" x14ac:dyDescent="0.2">
      <c r="G995" s="37"/>
    </row>
    <row r="996" spans="7:7" x14ac:dyDescent="0.2">
      <c r="G996" s="37"/>
    </row>
    <row r="997" spans="7:7" x14ac:dyDescent="0.2">
      <c r="G997" s="37"/>
    </row>
    <row r="998" spans="7:7" x14ac:dyDescent="0.2">
      <c r="G998" s="37"/>
    </row>
    <row r="999" spans="7:7" x14ac:dyDescent="0.2">
      <c r="G999" s="37"/>
    </row>
    <row r="1000" spans="7:7" x14ac:dyDescent="0.2">
      <c r="G1000" s="37"/>
    </row>
    <row r="1001" spans="7:7" x14ac:dyDescent="0.2">
      <c r="G1001" s="37"/>
    </row>
    <row r="1002" spans="7:7" x14ac:dyDescent="0.2">
      <c r="G1002" s="37"/>
    </row>
    <row r="1003" spans="7:7" x14ac:dyDescent="0.2">
      <c r="G1003" s="37"/>
    </row>
    <row r="1004" spans="7:7" x14ac:dyDescent="0.2">
      <c r="G1004" s="37"/>
    </row>
    <row r="1005" spans="7:7" x14ac:dyDescent="0.2">
      <c r="G1005" s="37"/>
    </row>
    <row r="1006" spans="7:7" x14ac:dyDescent="0.2">
      <c r="G1006" s="37"/>
    </row>
    <row r="1007" spans="7:7" x14ac:dyDescent="0.2">
      <c r="G1007" s="37"/>
    </row>
    <row r="1008" spans="7:7" x14ac:dyDescent="0.2">
      <c r="G1008" s="37"/>
    </row>
    <row r="1009" spans="7:7" x14ac:dyDescent="0.2">
      <c r="G1009" s="37"/>
    </row>
    <row r="1010" spans="7:7" x14ac:dyDescent="0.2">
      <c r="G1010" s="37"/>
    </row>
    <row r="1011" spans="7:7" x14ac:dyDescent="0.2">
      <c r="G1011" s="37"/>
    </row>
    <row r="1012" spans="7:7" x14ac:dyDescent="0.2">
      <c r="G1012" s="37"/>
    </row>
    <row r="1013" spans="7:7" x14ac:dyDescent="0.2">
      <c r="G1013" s="37"/>
    </row>
    <row r="1014" spans="7:7" x14ac:dyDescent="0.2">
      <c r="G1014" s="37"/>
    </row>
    <row r="1015" spans="7:7" x14ac:dyDescent="0.2">
      <c r="G1015" s="37"/>
    </row>
    <row r="1016" spans="7:7" x14ac:dyDescent="0.2">
      <c r="G1016" s="37"/>
    </row>
    <row r="1017" spans="7:7" x14ac:dyDescent="0.2">
      <c r="G1017" s="37"/>
    </row>
    <row r="1018" spans="7:7" x14ac:dyDescent="0.2">
      <c r="G1018" s="37"/>
    </row>
    <row r="1019" spans="7:7" x14ac:dyDescent="0.2">
      <c r="G1019" s="37"/>
    </row>
    <row r="1020" spans="7:7" x14ac:dyDescent="0.2">
      <c r="G1020" s="37"/>
    </row>
    <row r="1021" spans="7:7" x14ac:dyDescent="0.2">
      <c r="G1021" s="37"/>
    </row>
    <row r="1022" spans="7:7" x14ac:dyDescent="0.2">
      <c r="G1022" s="37"/>
    </row>
    <row r="1023" spans="7:7" x14ac:dyDescent="0.2">
      <c r="G1023" s="37"/>
    </row>
    <row r="1024" spans="7:7" x14ac:dyDescent="0.2">
      <c r="G1024" s="37"/>
    </row>
    <row r="1025" spans="7:7" x14ac:dyDescent="0.2">
      <c r="G1025" s="37"/>
    </row>
    <row r="1026" spans="7:7" x14ac:dyDescent="0.2">
      <c r="G1026" s="37"/>
    </row>
    <row r="1027" spans="7:7" x14ac:dyDescent="0.2">
      <c r="G1027" s="37"/>
    </row>
    <row r="1028" spans="7:7" x14ac:dyDescent="0.2">
      <c r="G1028" s="37"/>
    </row>
    <row r="1029" spans="7:7" x14ac:dyDescent="0.2">
      <c r="G1029" s="37"/>
    </row>
    <row r="1030" spans="7:7" x14ac:dyDescent="0.2">
      <c r="G1030" s="37"/>
    </row>
    <row r="1031" spans="7:7" x14ac:dyDescent="0.2">
      <c r="G1031" s="37"/>
    </row>
    <row r="1032" spans="7:7" x14ac:dyDescent="0.2">
      <c r="G1032" s="37"/>
    </row>
    <row r="1033" spans="7:7" x14ac:dyDescent="0.2">
      <c r="G1033" s="37"/>
    </row>
    <row r="1034" spans="7:7" x14ac:dyDescent="0.2">
      <c r="G1034" s="37"/>
    </row>
    <row r="1035" spans="7:7" x14ac:dyDescent="0.2">
      <c r="G1035" s="37"/>
    </row>
    <row r="1036" spans="7:7" x14ac:dyDescent="0.2">
      <c r="G1036" s="37"/>
    </row>
    <row r="1037" spans="7:7" x14ac:dyDescent="0.2">
      <c r="G1037" s="37"/>
    </row>
    <row r="1038" spans="7:7" x14ac:dyDescent="0.2">
      <c r="G1038" s="37"/>
    </row>
    <row r="1039" spans="7:7" x14ac:dyDescent="0.2">
      <c r="G1039" s="37"/>
    </row>
    <row r="1040" spans="7:7" x14ac:dyDescent="0.2">
      <c r="G1040" s="37"/>
    </row>
    <row r="1041" spans="7:7" x14ac:dyDescent="0.2">
      <c r="G1041" s="37"/>
    </row>
    <row r="1042" spans="7:7" x14ac:dyDescent="0.2">
      <c r="G1042" s="37"/>
    </row>
    <row r="1043" spans="7:7" x14ac:dyDescent="0.2">
      <c r="G1043" s="37"/>
    </row>
    <row r="1044" spans="7:7" x14ac:dyDescent="0.2">
      <c r="G1044" s="37"/>
    </row>
    <row r="1045" spans="7:7" x14ac:dyDescent="0.2">
      <c r="G1045" s="37"/>
    </row>
    <row r="1046" spans="7:7" x14ac:dyDescent="0.2">
      <c r="G1046" s="37"/>
    </row>
    <row r="1047" spans="7:7" x14ac:dyDescent="0.2">
      <c r="G1047" s="37"/>
    </row>
    <row r="1048" spans="7:7" x14ac:dyDescent="0.2">
      <c r="G1048" s="37"/>
    </row>
    <row r="1049" spans="7:7" x14ac:dyDescent="0.2">
      <c r="G1049" s="37"/>
    </row>
    <row r="1050" spans="7:7" x14ac:dyDescent="0.2">
      <c r="G1050" s="37"/>
    </row>
    <row r="1051" spans="7:7" x14ac:dyDescent="0.2">
      <c r="G1051" s="37"/>
    </row>
    <row r="1052" spans="7:7" x14ac:dyDescent="0.2">
      <c r="G1052" s="37"/>
    </row>
    <row r="1053" spans="7:7" x14ac:dyDescent="0.2">
      <c r="G1053" s="37"/>
    </row>
    <row r="1054" spans="7:7" x14ac:dyDescent="0.2">
      <c r="G1054" s="37"/>
    </row>
    <row r="1055" spans="7:7" x14ac:dyDescent="0.2">
      <c r="G1055" s="37"/>
    </row>
    <row r="1056" spans="7:7" x14ac:dyDescent="0.2">
      <c r="G1056" s="37"/>
    </row>
    <row r="1057" spans="7:7" x14ac:dyDescent="0.2">
      <c r="G1057" s="37"/>
    </row>
    <row r="1058" spans="7:7" x14ac:dyDescent="0.2">
      <c r="G1058" s="37"/>
    </row>
    <row r="1059" spans="7:7" x14ac:dyDescent="0.2">
      <c r="G1059" s="37"/>
    </row>
    <row r="1060" spans="7:7" x14ac:dyDescent="0.2">
      <c r="G1060" s="37"/>
    </row>
    <row r="1061" spans="7:7" x14ac:dyDescent="0.2">
      <c r="G1061" s="37"/>
    </row>
    <row r="1062" spans="7:7" x14ac:dyDescent="0.2">
      <c r="G1062" s="37"/>
    </row>
    <row r="1063" spans="7:7" x14ac:dyDescent="0.2">
      <c r="G1063" s="37"/>
    </row>
    <row r="1064" spans="7:7" x14ac:dyDescent="0.2">
      <c r="G1064" s="37"/>
    </row>
    <row r="1065" spans="7:7" x14ac:dyDescent="0.2">
      <c r="G1065" s="37"/>
    </row>
    <row r="1066" spans="7:7" x14ac:dyDescent="0.2">
      <c r="G1066" s="37"/>
    </row>
    <row r="1067" spans="7:7" x14ac:dyDescent="0.2">
      <c r="G1067" s="37"/>
    </row>
    <row r="1068" spans="7:7" x14ac:dyDescent="0.2">
      <c r="G1068" s="37"/>
    </row>
    <row r="1069" spans="7:7" x14ac:dyDescent="0.2">
      <c r="G1069" s="37"/>
    </row>
    <row r="1070" spans="7:7" x14ac:dyDescent="0.2">
      <c r="G1070" s="37"/>
    </row>
    <row r="1071" spans="7:7" x14ac:dyDescent="0.2">
      <c r="G1071" s="37"/>
    </row>
    <row r="1072" spans="7:7" x14ac:dyDescent="0.2">
      <c r="G1072" s="37"/>
    </row>
    <row r="1073" spans="7:7" x14ac:dyDescent="0.2">
      <c r="G1073" s="37"/>
    </row>
    <row r="1074" spans="7:7" x14ac:dyDescent="0.2">
      <c r="G1074" s="37"/>
    </row>
    <row r="1075" spans="7:7" x14ac:dyDescent="0.2">
      <c r="G1075" s="37"/>
    </row>
    <row r="1076" spans="7:7" x14ac:dyDescent="0.2">
      <c r="G1076" s="37"/>
    </row>
    <row r="1077" spans="7:7" x14ac:dyDescent="0.2">
      <c r="G1077" s="37"/>
    </row>
    <row r="1078" spans="7:7" x14ac:dyDescent="0.2">
      <c r="G1078" s="37"/>
    </row>
    <row r="1079" spans="7:7" x14ac:dyDescent="0.2">
      <c r="G1079" s="37"/>
    </row>
    <row r="1080" spans="7:7" x14ac:dyDescent="0.2">
      <c r="G1080" s="37"/>
    </row>
    <row r="1081" spans="7:7" x14ac:dyDescent="0.2">
      <c r="G1081" s="37"/>
    </row>
    <row r="1082" spans="7:7" x14ac:dyDescent="0.2">
      <c r="G1082" s="37"/>
    </row>
    <row r="1083" spans="7:7" x14ac:dyDescent="0.2">
      <c r="G1083" s="37"/>
    </row>
    <row r="1084" spans="7:7" x14ac:dyDescent="0.2">
      <c r="G1084" s="37"/>
    </row>
    <row r="1085" spans="7:7" x14ac:dyDescent="0.2">
      <c r="G1085" s="37"/>
    </row>
    <row r="1086" spans="7:7" x14ac:dyDescent="0.2">
      <c r="G1086" s="37"/>
    </row>
    <row r="1087" spans="7:7" x14ac:dyDescent="0.2">
      <c r="G1087" s="37"/>
    </row>
    <row r="1088" spans="7:7" x14ac:dyDescent="0.2">
      <c r="G1088" s="37"/>
    </row>
    <row r="1089" spans="7:7" x14ac:dyDescent="0.2">
      <c r="G1089" s="37"/>
    </row>
    <row r="1090" spans="7:7" x14ac:dyDescent="0.2">
      <c r="G1090" s="37"/>
    </row>
    <row r="1091" spans="7:7" x14ac:dyDescent="0.2">
      <c r="G1091" s="37"/>
    </row>
    <row r="1092" spans="7:7" x14ac:dyDescent="0.2">
      <c r="G1092" s="37"/>
    </row>
    <row r="1093" spans="7:7" x14ac:dyDescent="0.2">
      <c r="G1093" s="37"/>
    </row>
    <row r="1094" spans="7:7" x14ac:dyDescent="0.2">
      <c r="G1094" s="37"/>
    </row>
    <row r="1095" spans="7:7" x14ac:dyDescent="0.2">
      <c r="G1095" s="37"/>
    </row>
    <row r="1096" spans="7:7" x14ac:dyDescent="0.2">
      <c r="G1096" s="37"/>
    </row>
    <row r="1097" spans="7:7" x14ac:dyDescent="0.2">
      <c r="G1097" s="37"/>
    </row>
    <row r="1098" spans="7:7" x14ac:dyDescent="0.2">
      <c r="G1098" s="37"/>
    </row>
    <row r="1099" spans="7:7" x14ac:dyDescent="0.2">
      <c r="G1099" s="37"/>
    </row>
    <row r="1100" spans="7:7" x14ac:dyDescent="0.2">
      <c r="G1100" s="37"/>
    </row>
    <row r="1101" spans="7:7" x14ac:dyDescent="0.2">
      <c r="G1101" s="37"/>
    </row>
    <row r="1102" spans="7:7" x14ac:dyDescent="0.2">
      <c r="G1102" s="37"/>
    </row>
    <row r="1103" spans="7:7" x14ac:dyDescent="0.2">
      <c r="G1103" s="37"/>
    </row>
    <row r="1104" spans="7:7" x14ac:dyDescent="0.2">
      <c r="G1104" s="37"/>
    </row>
    <row r="1105" spans="7:7" x14ac:dyDescent="0.2">
      <c r="G1105" s="37"/>
    </row>
    <row r="1106" spans="7:7" x14ac:dyDescent="0.2">
      <c r="G1106" s="37"/>
    </row>
    <row r="1107" spans="7:7" x14ac:dyDescent="0.2">
      <c r="G1107" s="37"/>
    </row>
    <row r="1108" spans="7:7" x14ac:dyDescent="0.2">
      <c r="G1108" s="37"/>
    </row>
    <row r="1109" spans="7:7" x14ac:dyDescent="0.2">
      <c r="G1109" s="37"/>
    </row>
    <row r="1110" spans="7:7" x14ac:dyDescent="0.2">
      <c r="G1110" s="37"/>
    </row>
    <row r="1111" spans="7:7" x14ac:dyDescent="0.2">
      <c r="G1111" s="37"/>
    </row>
    <row r="1112" spans="7:7" x14ac:dyDescent="0.2">
      <c r="G1112" s="37"/>
    </row>
    <row r="1113" spans="7:7" x14ac:dyDescent="0.2">
      <c r="G1113" s="37"/>
    </row>
    <row r="1114" spans="7:7" x14ac:dyDescent="0.2">
      <c r="G1114" s="37"/>
    </row>
    <row r="1115" spans="7:7" x14ac:dyDescent="0.2">
      <c r="G1115" s="37"/>
    </row>
    <row r="1116" spans="7:7" x14ac:dyDescent="0.2">
      <c r="G1116" s="37"/>
    </row>
    <row r="1117" spans="7:7" x14ac:dyDescent="0.2">
      <c r="G1117" s="37"/>
    </row>
    <row r="1118" spans="7:7" x14ac:dyDescent="0.2">
      <c r="G1118" s="37"/>
    </row>
    <row r="1119" spans="7:7" x14ac:dyDescent="0.2">
      <c r="G1119" s="37"/>
    </row>
    <row r="1120" spans="7:7" x14ac:dyDescent="0.2">
      <c r="G1120" s="37"/>
    </row>
    <row r="1121" spans="7:7" x14ac:dyDescent="0.2">
      <c r="G1121" s="37"/>
    </row>
    <row r="1122" spans="7:7" x14ac:dyDescent="0.2">
      <c r="G1122" s="37"/>
    </row>
    <row r="1123" spans="7:7" x14ac:dyDescent="0.2">
      <c r="G1123" s="37"/>
    </row>
    <row r="1124" spans="7:7" x14ac:dyDescent="0.2">
      <c r="G1124" s="37"/>
    </row>
    <row r="1125" spans="7:7" x14ac:dyDescent="0.2">
      <c r="G1125" s="37"/>
    </row>
    <row r="1126" spans="7:7" x14ac:dyDescent="0.2">
      <c r="G1126" s="37"/>
    </row>
    <row r="1127" spans="7:7" x14ac:dyDescent="0.2">
      <c r="G1127" s="37"/>
    </row>
    <row r="1128" spans="7:7" x14ac:dyDescent="0.2">
      <c r="G1128" s="37"/>
    </row>
    <row r="1129" spans="7:7" x14ac:dyDescent="0.2">
      <c r="G1129" s="37"/>
    </row>
    <row r="1130" spans="7:7" x14ac:dyDescent="0.2">
      <c r="G1130" s="37"/>
    </row>
    <row r="1131" spans="7:7" x14ac:dyDescent="0.2">
      <c r="G1131" s="37"/>
    </row>
    <row r="1132" spans="7:7" x14ac:dyDescent="0.2">
      <c r="G1132" s="37"/>
    </row>
    <row r="1133" spans="7:7" x14ac:dyDescent="0.2">
      <c r="G1133" s="37"/>
    </row>
    <row r="1134" spans="7:7" x14ac:dyDescent="0.2">
      <c r="G1134" s="37"/>
    </row>
    <row r="1135" spans="7:7" x14ac:dyDescent="0.2">
      <c r="G1135" s="37"/>
    </row>
    <row r="1136" spans="7:7" x14ac:dyDescent="0.2">
      <c r="G1136" s="37"/>
    </row>
    <row r="1137" spans="7:7" x14ac:dyDescent="0.2">
      <c r="G1137" s="37"/>
    </row>
    <row r="1138" spans="7:7" x14ac:dyDescent="0.2">
      <c r="G1138" s="37"/>
    </row>
    <row r="1139" spans="7:7" x14ac:dyDescent="0.2">
      <c r="G1139" s="37"/>
    </row>
    <row r="1140" spans="7:7" x14ac:dyDescent="0.2">
      <c r="G1140" s="37"/>
    </row>
    <row r="1141" spans="7:7" x14ac:dyDescent="0.2">
      <c r="G1141" s="37"/>
    </row>
    <row r="1142" spans="7:7" x14ac:dyDescent="0.2">
      <c r="G1142" s="37"/>
    </row>
    <row r="1143" spans="7:7" x14ac:dyDescent="0.2">
      <c r="G1143" s="37"/>
    </row>
    <row r="1144" spans="7:7" x14ac:dyDescent="0.2">
      <c r="G1144" s="37"/>
    </row>
    <row r="1145" spans="7:7" x14ac:dyDescent="0.2">
      <c r="G1145" s="37"/>
    </row>
    <row r="1146" spans="7:7" x14ac:dyDescent="0.2">
      <c r="G1146" s="37"/>
    </row>
    <row r="1147" spans="7:7" x14ac:dyDescent="0.2">
      <c r="G1147" s="37"/>
    </row>
    <row r="1148" spans="7:7" x14ac:dyDescent="0.2">
      <c r="G1148" s="37"/>
    </row>
  </sheetData>
  <autoFilter ref="B5:O213"/>
  <mergeCells count="14">
    <mergeCell ref="H5:H6"/>
    <mergeCell ref="F5:F6"/>
    <mergeCell ref="G5:G6"/>
    <mergeCell ref="A5:A6"/>
    <mergeCell ref="E5:E6"/>
    <mergeCell ref="B5:B6"/>
    <mergeCell ref="C5:C6"/>
    <mergeCell ref="D5:D6"/>
    <mergeCell ref="O5:O6"/>
    <mergeCell ref="I5:I6"/>
    <mergeCell ref="J5:J6"/>
    <mergeCell ref="K5:K6"/>
    <mergeCell ref="M5:M6"/>
    <mergeCell ref="N5:N6"/>
  </mergeCells>
  <conditionalFormatting sqref="H214 M214 K7:K151 K4 K2 K214:K1048576">
    <cfRule type="cellIs" dxfId="325" priority="200" operator="lessThan">
      <formula>0</formula>
    </cfRule>
  </conditionalFormatting>
  <conditionalFormatting sqref="G7">
    <cfRule type="cellIs" dxfId="324" priority="185" operator="lessThan">
      <formula>0</formula>
    </cfRule>
  </conditionalFormatting>
  <conditionalFormatting sqref="H7">
    <cfRule type="cellIs" dxfId="323" priority="180" operator="lessThan">
      <formula>0</formula>
    </cfRule>
  </conditionalFormatting>
  <conditionalFormatting sqref="I7">
    <cfRule type="cellIs" dxfId="322" priority="179" operator="lessThan">
      <formula>0</formula>
    </cfRule>
  </conditionalFormatting>
  <conditionalFormatting sqref="G8:G14 G44">
    <cfRule type="cellIs" dxfId="321" priority="178" operator="lessThan">
      <formula>0</formula>
    </cfRule>
  </conditionalFormatting>
  <conditionalFormatting sqref="H8:H14 H44">
    <cfRule type="cellIs" dxfId="320" priority="173" operator="lessThan">
      <formula>0</formula>
    </cfRule>
  </conditionalFormatting>
  <conditionalFormatting sqref="I8:I14 I44">
    <cfRule type="cellIs" dxfId="319" priority="172" operator="lessThan">
      <formula>0</formula>
    </cfRule>
  </conditionalFormatting>
  <conditionalFormatting sqref="G15:G21">
    <cfRule type="cellIs" dxfId="318" priority="171" operator="lessThan">
      <formula>0</formula>
    </cfRule>
  </conditionalFormatting>
  <conditionalFormatting sqref="H15:H21">
    <cfRule type="cellIs" dxfId="317" priority="166" operator="lessThan">
      <formula>0</formula>
    </cfRule>
  </conditionalFormatting>
  <conditionalFormatting sqref="I15:I21">
    <cfRule type="cellIs" dxfId="316" priority="165" operator="lessThan">
      <formula>0</formula>
    </cfRule>
  </conditionalFormatting>
  <conditionalFormatting sqref="H15">
    <cfRule type="cellIs" dxfId="315" priority="164" operator="lessThan">
      <formula>0</formula>
    </cfRule>
  </conditionalFormatting>
  <conditionalFormatting sqref="G22:G31">
    <cfRule type="cellIs" dxfId="314" priority="163" operator="lessThan">
      <formula>0</formula>
    </cfRule>
  </conditionalFormatting>
  <conditionalFormatting sqref="H22:H31">
    <cfRule type="cellIs" dxfId="313" priority="158" operator="lessThan">
      <formula>0</formula>
    </cfRule>
  </conditionalFormatting>
  <conditionalFormatting sqref="I22:I31">
    <cfRule type="cellIs" dxfId="312" priority="157" operator="lessThan">
      <formula>0</formula>
    </cfRule>
  </conditionalFormatting>
  <conditionalFormatting sqref="G32:G41">
    <cfRule type="cellIs" dxfId="311" priority="156" operator="lessThan">
      <formula>0</formula>
    </cfRule>
  </conditionalFormatting>
  <conditionalFormatting sqref="H32:H41">
    <cfRule type="cellIs" dxfId="310" priority="151" operator="lessThan">
      <formula>0</formula>
    </cfRule>
  </conditionalFormatting>
  <conditionalFormatting sqref="I32:I41">
    <cfRule type="cellIs" dxfId="309" priority="150" operator="lessThan">
      <formula>0</formula>
    </cfRule>
  </conditionalFormatting>
  <conditionalFormatting sqref="G42:G43">
    <cfRule type="cellIs" dxfId="308" priority="149" operator="lessThan">
      <formula>0</formula>
    </cfRule>
  </conditionalFormatting>
  <conditionalFormatting sqref="H42:H43">
    <cfRule type="cellIs" dxfId="307" priority="144" operator="lessThan">
      <formula>0</formula>
    </cfRule>
  </conditionalFormatting>
  <conditionalFormatting sqref="I42:I43">
    <cfRule type="cellIs" dxfId="306" priority="143" operator="lessThan">
      <formula>0</formula>
    </cfRule>
  </conditionalFormatting>
  <conditionalFormatting sqref="G45:G46">
    <cfRule type="cellIs" dxfId="305" priority="142" operator="lessThan">
      <formula>0</formula>
    </cfRule>
  </conditionalFormatting>
  <conditionalFormatting sqref="H45:H46">
    <cfRule type="cellIs" dxfId="304" priority="137" operator="lessThan">
      <formula>0</formula>
    </cfRule>
  </conditionalFormatting>
  <conditionalFormatting sqref="I45:I46">
    <cfRule type="cellIs" dxfId="303" priority="136" operator="lessThan">
      <formula>0</formula>
    </cfRule>
  </conditionalFormatting>
  <conditionalFormatting sqref="G47:G51">
    <cfRule type="cellIs" dxfId="302" priority="113" operator="lessThan">
      <formula>0</formula>
    </cfRule>
  </conditionalFormatting>
  <conditionalFormatting sqref="H47:H51">
    <cfRule type="cellIs" dxfId="301" priority="108" operator="lessThan">
      <formula>0</formula>
    </cfRule>
  </conditionalFormatting>
  <conditionalFormatting sqref="I47:I51">
    <cfRule type="cellIs" dxfId="300" priority="107" operator="lessThan">
      <formula>0</formula>
    </cfRule>
  </conditionalFormatting>
  <conditionalFormatting sqref="G52:G61">
    <cfRule type="cellIs" dxfId="299" priority="106" operator="lessThan">
      <formula>0</formula>
    </cfRule>
  </conditionalFormatting>
  <conditionalFormatting sqref="H52:H61">
    <cfRule type="cellIs" dxfId="298" priority="101" operator="lessThan">
      <formula>0</formula>
    </cfRule>
  </conditionalFormatting>
  <conditionalFormatting sqref="I52:I61">
    <cfRule type="cellIs" dxfId="297" priority="100" operator="lessThan">
      <formula>0</formula>
    </cfRule>
  </conditionalFormatting>
  <conditionalFormatting sqref="G62:G71">
    <cfRule type="cellIs" dxfId="296" priority="99" operator="lessThan">
      <formula>0</formula>
    </cfRule>
  </conditionalFormatting>
  <conditionalFormatting sqref="H62:H71">
    <cfRule type="cellIs" dxfId="295" priority="94" operator="lessThan">
      <formula>0</formula>
    </cfRule>
  </conditionalFormatting>
  <conditionalFormatting sqref="I62:I71">
    <cfRule type="cellIs" dxfId="294" priority="93" operator="lessThan">
      <formula>0</formula>
    </cfRule>
  </conditionalFormatting>
  <conditionalFormatting sqref="G72:G81">
    <cfRule type="cellIs" dxfId="293" priority="92" operator="lessThan">
      <formula>0</formula>
    </cfRule>
  </conditionalFormatting>
  <conditionalFormatting sqref="H72:H81">
    <cfRule type="cellIs" dxfId="292" priority="87" operator="lessThan">
      <formula>0</formula>
    </cfRule>
  </conditionalFormatting>
  <conditionalFormatting sqref="I72:I81">
    <cfRule type="cellIs" dxfId="291" priority="86" operator="lessThan">
      <formula>0</formula>
    </cfRule>
  </conditionalFormatting>
  <conditionalFormatting sqref="G82:G91">
    <cfRule type="cellIs" dxfId="290" priority="85" operator="lessThan">
      <formula>0</formula>
    </cfRule>
  </conditionalFormatting>
  <conditionalFormatting sqref="H82:H91">
    <cfRule type="cellIs" dxfId="289" priority="80" operator="lessThan">
      <formula>0</formula>
    </cfRule>
  </conditionalFormatting>
  <conditionalFormatting sqref="I82:I91">
    <cfRule type="cellIs" dxfId="288" priority="79" operator="lessThan">
      <formula>0</formula>
    </cfRule>
  </conditionalFormatting>
  <conditionalFormatting sqref="G92:G101">
    <cfRule type="cellIs" dxfId="287" priority="78" operator="lessThan">
      <formula>0</formula>
    </cfRule>
  </conditionalFormatting>
  <conditionalFormatting sqref="H92:H101">
    <cfRule type="cellIs" dxfId="286" priority="73" operator="lessThan">
      <formula>0</formula>
    </cfRule>
  </conditionalFormatting>
  <conditionalFormatting sqref="I92:I101">
    <cfRule type="cellIs" dxfId="285" priority="72" operator="lessThan">
      <formula>0</formula>
    </cfRule>
  </conditionalFormatting>
  <conditionalFormatting sqref="G102:G111">
    <cfRule type="cellIs" dxfId="284" priority="71" operator="lessThan">
      <formula>0</formula>
    </cfRule>
  </conditionalFormatting>
  <conditionalFormatting sqref="H102:H111">
    <cfRule type="cellIs" dxfId="283" priority="66" operator="lessThan">
      <formula>0</formula>
    </cfRule>
  </conditionalFormatting>
  <conditionalFormatting sqref="I102:I111">
    <cfRule type="cellIs" dxfId="282" priority="65" operator="lessThan">
      <formula>0</formula>
    </cfRule>
  </conditionalFormatting>
  <conditionalFormatting sqref="G112:G121">
    <cfRule type="cellIs" dxfId="281" priority="64" operator="lessThan">
      <formula>0</formula>
    </cfRule>
  </conditionalFormatting>
  <conditionalFormatting sqref="H112:H121">
    <cfRule type="cellIs" dxfId="280" priority="59" operator="lessThan">
      <formula>0</formula>
    </cfRule>
  </conditionalFormatting>
  <conditionalFormatting sqref="I112:I121">
    <cfRule type="cellIs" dxfId="279" priority="58" operator="lessThan">
      <formula>0</formula>
    </cfRule>
  </conditionalFormatting>
  <conditionalFormatting sqref="G122:G131">
    <cfRule type="cellIs" dxfId="278" priority="57" operator="lessThan">
      <formula>0</formula>
    </cfRule>
  </conditionalFormatting>
  <conditionalFormatting sqref="H122:H131">
    <cfRule type="cellIs" dxfId="277" priority="52" operator="lessThan">
      <formula>0</formula>
    </cfRule>
  </conditionalFormatting>
  <conditionalFormatting sqref="I122:I131">
    <cfRule type="cellIs" dxfId="276" priority="51" operator="lessThan">
      <formula>0</formula>
    </cfRule>
  </conditionalFormatting>
  <conditionalFormatting sqref="G132:G141">
    <cfRule type="cellIs" dxfId="275" priority="50" operator="lessThan">
      <formula>0</formula>
    </cfRule>
  </conditionalFormatting>
  <conditionalFormatting sqref="H132:H141">
    <cfRule type="cellIs" dxfId="274" priority="45" operator="lessThan">
      <formula>0</formula>
    </cfRule>
  </conditionalFormatting>
  <conditionalFormatting sqref="I132:I141">
    <cfRule type="cellIs" dxfId="273" priority="44" operator="lessThan">
      <formula>0</formula>
    </cfRule>
  </conditionalFormatting>
  <conditionalFormatting sqref="G142:G151">
    <cfRule type="cellIs" dxfId="272" priority="43" operator="lessThan">
      <formula>0</formula>
    </cfRule>
  </conditionalFormatting>
  <conditionalFormatting sqref="H142:H151">
    <cfRule type="cellIs" dxfId="271" priority="38" operator="lessThan">
      <formula>0</formula>
    </cfRule>
  </conditionalFormatting>
  <conditionalFormatting sqref="I142:I151">
    <cfRule type="cellIs" dxfId="270" priority="37" operator="lessThan">
      <formula>0</formula>
    </cfRule>
  </conditionalFormatting>
  <conditionalFormatting sqref="K152:K213">
    <cfRule type="cellIs" dxfId="269" priority="21" operator="lessThan">
      <formula>0</formula>
    </cfRule>
  </conditionalFormatting>
  <conditionalFormatting sqref="G152:G213">
    <cfRule type="cellIs" dxfId="268" priority="17" operator="lessThan">
      <formula>0</formula>
    </cfRule>
  </conditionalFormatting>
  <conditionalFormatting sqref="H152:H213">
    <cfRule type="cellIs" dxfId="267" priority="16" operator="lessThan">
      <formula>0</formula>
    </cfRule>
  </conditionalFormatting>
  <conditionalFormatting sqref="I152:I213">
    <cfRule type="cellIs" dxfId="266" priority="15" operator="lessThan">
      <formula>0</formula>
    </cfRule>
  </conditionalFormatting>
  <conditionalFormatting sqref="H4:I4">
    <cfRule type="cellIs" dxfId="265" priority="11" operator="lessThan">
      <formula>0</formula>
    </cfRule>
  </conditionalFormatting>
  <conditionalFormatting sqref="M4">
    <cfRule type="cellIs" dxfId="264" priority="10" operator="lessThan">
      <formula>0</formula>
    </cfRule>
  </conditionalFormatting>
  <conditionalFormatting sqref="N7:N240">
    <cfRule type="cellIs" dxfId="263" priority="2" operator="lessThan">
      <formula>0</formula>
    </cfRule>
    <cfRule type="cellIs" dxfId="262" priority="3" operator="greaterThanOrEqual">
      <formula>0.05</formula>
    </cfRule>
  </conditionalFormatting>
  <conditionalFormatting sqref="N4:O4">
    <cfRule type="cellIs" dxfId="261" priority="1" operator="greaterThan">
      <formula>0</formula>
    </cfRule>
  </conditionalFormatting>
  <printOptions horizontalCentered="1" verticalCentered="1"/>
  <pageMargins left="0.22755905511811023" right="0.22755905511811023" top="0.19881889763779528" bottom="0.19881889763779528" header="0.30000000000000004" footer="0.30000000000000004"/>
  <pageSetup scale="7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48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G174" sqref="G174"/>
    </sheetView>
  </sheetViews>
  <sheetFormatPr baseColWidth="10" defaultRowHeight="16" x14ac:dyDescent="0.2"/>
  <cols>
    <col min="1" max="1" width="4.1640625" style="7" customWidth="1"/>
    <col min="2" max="2" width="17.33203125" style="8" customWidth="1"/>
    <col min="3" max="3" width="16.5" customWidth="1"/>
    <col min="4" max="4" width="12.83203125" customWidth="1"/>
    <col min="5" max="5" width="12.33203125" customWidth="1"/>
    <col min="6" max="6" width="11.1640625" customWidth="1"/>
    <col min="7" max="7" width="10.83203125" customWidth="1"/>
    <col min="8" max="9" width="10.83203125" style="37" customWidth="1"/>
    <col min="10" max="10" width="9.33203125" customWidth="1"/>
    <col min="11" max="11" width="11.1640625" customWidth="1"/>
    <col min="12" max="12" width="10.83203125" customWidth="1"/>
    <col min="13" max="13" width="10.83203125" style="32" customWidth="1"/>
    <col min="14" max="15" width="10.83203125" style="32"/>
  </cols>
  <sheetData>
    <row r="1" spans="1:15" x14ac:dyDescent="0.2">
      <c r="C1" s="28" t="s">
        <v>278</v>
      </c>
    </row>
    <row r="2" spans="1:15" s="32" customFormat="1" x14ac:dyDescent="0.2">
      <c r="A2" s="38"/>
      <c r="B2" s="49" t="s">
        <v>271</v>
      </c>
      <c r="C2" s="156" t="s">
        <v>280</v>
      </c>
      <c r="D2" s="40"/>
      <c r="E2" s="40"/>
      <c r="F2" s="40"/>
      <c r="G2" s="41"/>
      <c r="H2" s="158"/>
      <c r="I2" s="159"/>
      <c r="J2" s="42"/>
    </row>
    <row r="3" spans="1:15" s="32" customFormat="1" x14ac:dyDescent="0.2">
      <c r="A3" s="35" t="s">
        <v>162</v>
      </c>
      <c r="B3" s="35" t="s">
        <v>163</v>
      </c>
      <c r="C3" s="35" t="s">
        <v>164</v>
      </c>
      <c r="D3" s="35" t="s">
        <v>165</v>
      </c>
      <c r="E3" s="35" t="s">
        <v>166</v>
      </c>
      <c r="F3" s="35" t="s">
        <v>167</v>
      </c>
      <c r="G3" s="35" t="s">
        <v>168</v>
      </c>
      <c r="H3" s="141" t="s">
        <v>169</v>
      </c>
      <c r="I3" s="141" t="s">
        <v>170</v>
      </c>
      <c r="J3" s="35" t="s">
        <v>171</v>
      </c>
      <c r="K3" s="35" t="s">
        <v>172</v>
      </c>
      <c r="L3" s="35" t="s">
        <v>173</v>
      </c>
      <c r="M3" s="35" t="s">
        <v>174</v>
      </c>
      <c r="N3" s="50" t="s">
        <v>175</v>
      </c>
      <c r="O3" s="50" t="s">
        <v>176</v>
      </c>
    </row>
    <row r="4" spans="1:15" x14ac:dyDescent="0.2">
      <c r="C4" s="9"/>
      <c r="D4" s="9"/>
      <c r="H4" s="52">
        <f>SUBTOTAL(9,H7:H285)</f>
        <v>6000</v>
      </c>
      <c r="I4" s="52">
        <f>SUBTOTAL(9,I7:I285)</f>
        <v>5865.6</v>
      </c>
      <c r="K4" s="53" t="e">
        <f>SUBTOTAL(9,K7:K285)</f>
        <v>#DIV/0!</v>
      </c>
      <c r="M4" s="52" t="e">
        <f>SUBTOTAL(9,M7:M285)</f>
        <v>#DIV/0!</v>
      </c>
      <c r="N4" s="137" t="e">
        <f>O4/H4</f>
        <v>#DIV/0!</v>
      </c>
      <c r="O4" s="138" t="e">
        <f>SUBTOTAL(9,O7:O387)</f>
        <v>#DIV/0!</v>
      </c>
    </row>
    <row r="5" spans="1:15" s="6" customFormat="1" ht="20" customHeight="1" x14ac:dyDescent="0.2">
      <c r="A5" s="119" t="s">
        <v>7</v>
      </c>
      <c r="B5" s="121" t="s">
        <v>9</v>
      </c>
      <c r="C5" s="121" t="s">
        <v>10</v>
      </c>
      <c r="D5" s="121" t="s">
        <v>11</v>
      </c>
      <c r="E5" s="121" t="s">
        <v>8</v>
      </c>
      <c r="F5" s="121" t="s">
        <v>13</v>
      </c>
      <c r="G5" s="121" t="s">
        <v>115</v>
      </c>
      <c r="H5" s="160" t="s">
        <v>12</v>
      </c>
      <c r="I5" s="161" t="s">
        <v>14</v>
      </c>
      <c r="J5" s="121" t="s">
        <v>15</v>
      </c>
      <c r="K5" s="119" t="s">
        <v>264</v>
      </c>
      <c r="L5" s="10" t="s">
        <v>114</v>
      </c>
      <c r="M5" s="119" t="s">
        <v>19</v>
      </c>
      <c r="N5" s="119" t="s">
        <v>16</v>
      </c>
      <c r="O5" s="119" t="s">
        <v>5</v>
      </c>
    </row>
    <row r="6" spans="1:15" s="6" customFormat="1" ht="16" customHeight="1" x14ac:dyDescent="0.2">
      <c r="A6" s="120"/>
      <c r="B6" s="122"/>
      <c r="C6" s="122"/>
      <c r="D6" s="122"/>
      <c r="E6" s="122"/>
      <c r="F6" s="122"/>
      <c r="G6" s="122"/>
      <c r="H6" s="162"/>
      <c r="I6" s="163"/>
      <c r="J6" s="122"/>
      <c r="K6" s="120"/>
      <c r="L6" s="61">
        <f>'Table A'!E6</f>
        <v>44138</v>
      </c>
      <c r="M6" s="120"/>
      <c r="N6" s="120"/>
      <c r="O6" s="120">
        <f>Summary!B3</f>
        <v>44134</v>
      </c>
    </row>
    <row r="7" spans="1:15" s="32" customFormat="1" x14ac:dyDescent="0.2">
      <c r="A7" s="16">
        <v>1</v>
      </c>
      <c r="B7" s="123" t="s">
        <v>44</v>
      </c>
      <c r="C7" s="13" t="s">
        <v>17</v>
      </c>
      <c r="D7" s="11" t="s">
        <v>272</v>
      </c>
      <c r="E7" s="152">
        <v>44124</v>
      </c>
      <c r="F7" s="24" t="s">
        <v>87</v>
      </c>
      <c r="G7" s="44">
        <v>22.4</v>
      </c>
      <c r="H7" s="44">
        <v>1000</v>
      </c>
      <c r="I7" s="44">
        <f t="shared" ref="I7:I70" si="0">H7-G7</f>
        <v>977.6</v>
      </c>
      <c r="J7" s="153">
        <v>0.78759999999999997</v>
      </c>
      <c r="K7" s="34">
        <f>ROUND(I7/J7,0)</f>
        <v>1241</v>
      </c>
      <c r="L7" s="26">
        <f>VLOOKUP($B7,'Table A'!C7:H19,6,0)</f>
        <v>0.81589999999999996</v>
      </c>
      <c r="M7" s="12">
        <f>K7*L7</f>
        <v>1012.5319</v>
      </c>
      <c r="N7" s="31">
        <f t="shared" ref="N7:N70" si="1">O7/H7</f>
        <v>1.253189999999995E-2</v>
      </c>
      <c r="O7" s="12">
        <f t="shared" ref="O7:O70" si="2">M7-H7</f>
        <v>12.531899999999951</v>
      </c>
    </row>
    <row r="8" spans="1:15" s="32" customFormat="1" x14ac:dyDescent="0.2">
      <c r="A8" s="16">
        <v>2</v>
      </c>
      <c r="B8" s="123" t="s">
        <v>44</v>
      </c>
      <c r="C8" s="13" t="s">
        <v>17</v>
      </c>
      <c r="D8" s="11" t="s">
        <v>273</v>
      </c>
      <c r="E8" s="152">
        <v>44063</v>
      </c>
      <c r="F8" s="24" t="s">
        <v>87</v>
      </c>
      <c r="G8" s="44">
        <v>22.4</v>
      </c>
      <c r="H8" s="44">
        <v>1000</v>
      </c>
      <c r="I8" s="44">
        <f t="shared" si="0"/>
        <v>977.6</v>
      </c>
      <c r="J8" s="154">
        <v>0.77510000000000001</v>
      </c>
      <c r="K8" s="34">
        <f t="shared" ref="K8:K44" si="3">ROUND(I8/J8,0)</f>
        <v>1261</v>
      </c>
      <c r="L8" s="26">
        <f>VLOOKUP($B8,'Table A'!C7:$H19,6,0)</f>
        <v>0.81589999999999996</v>
      </c>
      <c r="M8" s="12">
        <f t="shared" ref="M8:M71" si="4">K8*L8</f>
        <v>1028.8498999999999</v>
      </c>
      <c r="N8" s="31">
        <f t="shared" si="1"/>
        <v>2.8849899999999935E-2</v>
      </c>
      <c r="O8" s="12">
        <f t="shared" si="2"/>
        <v>28.849899999999934</v>
      </c>
    </row>
    <row r="9" spans="1:15" s="32" customFormat="1" x14ac:dyDescent="0.2">
      <c r="A9" s="16">
        <v>3</v>
      </c>
      <c r="B9" s="123" t="s">
        <v>44</v>
      </c>
      <c r="C9" s="13" t="s">
        <v>17</v>
      </c>
      <c r="D9" s="11" t="s">
        <v>274</v>
      </c>
      <c r="E9" s="152">
        <v>44032</v>
      </c>
      <c r="F9" s="24" t="s">
        <v>87</v>
      </c>
      <c r="G9" s="44">
        <v>22.4</v>
      </c>
      <c r="H9" s="44">
        <v>1000</v>
      </c>
      <c r="I9" s="44">
        <f t="shared" si="0"/>
        <v>977.6</v>
      </c>
      <c r="J9" s="154">
        <v>0.79369999999999996</v>
      </c>
      <c r="K9" s="34">
        <f t="shared" si="3"/>
        <v>1232</v>
      </c>
      <c r="L9" s="26">
        <f>VLOOKUP($B9,'Table A'!C7:$H19,6,0)</f>
        <v>0.81589999999999996</v>
      </c>
      <c r="M9" s="12">
        <f t="shared" si="4"/>
        <v>1005.1887999999999</v>
      </c>
      <c r="N9" s="31">
        <f t="shared" si="1"/>
        <v>5.1887999999999015E-3</v>
      </c>
      <c r="O9" s="12">
        <f t="shared" si="2"/>
        <v>5.188799999999901</v>
      </c>
    </row>
    <row r="10" spans="1:15" s="32" customFormat="1" x14ac:dyDescent="0.2">
      <c r="A10" s="16">
        <v>4</v>
      </c>
      <c r="B10" s="123" t="s">
        <v>44</v>
      </c>
      <c r="C10" s="13" t="s">
        <v>17</v>
      </c>
      <c r="D10" s="11" t="s">
        <v>275</v>
      </c>
      <c r="E10" s="152">
        <v>44004</v>
      </c>
      <c r="F10" s="24" t="s">
        <v>87</v>
      </c>
      <c r="G10" s="44">
        <v>22.4</v>
      </c>
      <c r="H10" s="44">
        <v>1000</v>
      </c>
      <c r="I10" s="44">
        <f t="shared" si="0"/>
        <v>977.6</v>
      </c>
      <c r="J10" s="13">
        <v>0.81889999999999996</v>
      </c>
      <c r="K10" s="34">
        <f t="shared" si="3"/>
        <v>1194</v>
      </c>
      <c r="L10" s="26">
        <f>VLOOKUP($B10,'Table A'!C7:$H19,6,0)</f>
        <v>0.81589999999999996</v>
      </c>
      <c r="M10" s="12">
        <f t="shared" si="4"/>
        <v>974.18459999999993</v>
      </c>
      <c r="N10" s="31">
        <f t="shared" si="1"/>
        <v>-2.5815400000000068E-2</v>
      </c>
      <c r="O10" s="12">
        <f t="shared" si="2"/>
        <v>-25.815400000000068</v>
      </c>
    </row>
    <row r="11" spans="1:15" s="32" customFormat="1" x14ac:dyDescent="0.2">
      <c r="A11" s="16">
        <v>5</v>
      </c>
      <c r="B11" s="123" t="s">
        <v>44</v>
      </c>
      <c r="C11" s="13" t="s">
        <v>17</v>
      </c>
      <c r="D11" s="11" t="s">
        <v>276</v>
      </c>
      <c r="E11" s="15">
        <v>43881</v>
      </c>
      <c r="F11" s="24" t="s">
        <v>87</v>
      </c>
      <c r="G11" s="44">
        <v>22.4</v>
      </c>
      <c r="H11" s="44">
        <v>1000</v>
      </c>
      <c r="I11" s="44">
        <f t="shared" si="0"/>
        <v>977.6</v>
      </c>
      <c r="J11" s="13">
        <v>0.94789999999999996</v>
      </c>
      <c r="K11" s="34">
        <f t="shared" si="3"/>
        <v>1031</v>
      </c>
      <c r="L11" s="26">
        <f>VLOOKUP($B11,'Table A'!C7:$H19,6,0)</f>
        <v>0.81589999999999996</v>
      </c>
      <c r="M11" s="12">
        <f t="shared" si="4"/>
        <v>841.19290000000001</v>
      </c>
      <c r="N11" s="31">
        <f t="shared" si="1"/>
        <v>-0.15880709999999998</v>
      </c>
      <c r="O11" s="12">
        <f t="shared" si="2"/>
        <v>-158.80709999999999</v>
      </c>
    </row>
    <row r="12" spans="1:15" s="32" customFormat="1" x14ac:dyDescent="0.2">
      <c r="A12" s="16">
        <v>6</v>
      </c>
      <c r="B12" s="123" t="s">
        <v>44</v>
      </c>
      <c r="C12" s="13" t="s">
        <v>17</v>
      </c>
      <c r="D12" s="11" t="s">
        <v>277</v>
      </c>
      <c r="E12" s="15">
        <v>43850</v>
      </c>
      <c r="F12" s="24" t="s">
        <v>87</v>
      </c>
      <c r="G12" s="44">
        <v>22.4</v>
      </c>
      <c r="H12" s="44">
        <v>1000</v>
      </c>
      <c r="I12" s="44">
        <f t="shared" si="0"/>
        <v>977.6</v>
      </c>
      <c r="J12" s="155">
        <v>0.99580000000000002</v>
      </c>
      <c r="K12" s="34">
        <f t="shared" si="3"/>
        <v>982</v>
      </c>
      <c r="L12" s="26">
        <f>VLOOKUP($B12,'Table A'!C7:$H19,6,0)</f>
        <v>0.81589999999999996</v>
      </c>
      <c r="M12" s="12">
        <f t="shared" si="4"/>
        <v>801.21379999999999</v>
      </c>
      <c r="N12" s="31">
        <f t="shared" si="1"/>
        <v>-0.1987862</v>
      </c>
      <c r="O12" s="12">
        <f t="shared" si="2"/>
        <v>-198.78620000000001</v>
      </c>
    </row>
    <row r="13" spans="1:15" s="32" customFormat="1" x14ac:dyDescent="0.2">
      <c r="A13" s="16">
        <v>7</v>
      </c>
      <c r="B13" s="25"/>
      <c r="C13" s="13"/>
      <c r="D13" s="11"/>
      <c r="E13" s="15"/>
      <c r="F13" s="24"/>
      <c r="G13" s="44">
        <v>0</v>
      </c>
      <c r="H13" s="44"/>
      <c r="I13" s="44">
        <f t="shared" si="0"/>
        <v>0</v>
      </c>
      <c r="J13" s="13"/>
      <c r="K13" s="34" t="e">
        <f t="shared" si="3"/>
        <v>#DIV/0!</v>
      </c>
      <c r="L13" s="26" t="e">
        <f>VLOOKUP($B13,'Table A'!C7:$H19,6,0)</f>
        <v>#N/A</v>
      </c>
      <c r="M13" s="12" t="e">
        <f t="shared" si="4"/>
        <v>#DIV/0!</v>
      </c>
      <c r="N13" s="31" t="e">
        <f t="shared" si="1"/>
        <v>#DIV/0!</v>
      </c>
      <c r="O13" s="12" t="e">
        <f t="shared" si="2"/>
        <v>#DIV/0!</v>
      </c>
    </row>
    <row r="14" spans="1:15" s="32" customFormat="1" x14ac:dyDescent="0.2">
      <c r="A14" s="16">
        <v>8</v>
      </c>
      <c r="B14" s="25"/>
      <c r="C14" s="13"/>
      <c r="D14" s="11"/>
      <c r="E14" s="15"/>
      <c r="F14" s="24"/>
      <c r="G14" s="44">
        <v>0</v>
      </c>
      <c r="H14" s="44"/>
      <c r="I14" s="44">
        <f t="shared" si="0"/>
        <v>0</v>
      </c>
      <c r="J14" s="13"/>
      <c r="K14" s="34" t="e">
        <f t="shared" si="3"/>
        <v>#DIV/0!</v>
      </c>
      <c r="L14" s="26" t="e">
        <f>VLOOKUP($B14,'Table A'!C7:$H19,6,0)</f>
        <v>#N/A</v>
      </c>
      <c r="M14" s="12" t="e">
        <f t="shared" si="4"/>
        <v>#DIV/0!</v>
      </c>
      <c r="N14" s="31" t="e">
        <f t="shared" si="1"/>
        <v>#DIV/0!</v>
      </c>
      <c r="O14" s="12" t="e">
        <f t="shared" si="2"/>
        <v>#DIV/0!</v>
      </c>
    </row>
    <row r="15" spans="1:15" s="32" customFormat="1" x14ac:dyDescent="0.2">
      <c r="A15" s="16">
        <v>9</v>
      </c>
      <c r="B15" s="25"/>
      <c r="C15" s="13"/>
      <c r="D15" s="11"/>
      <c r="E15" s="15"/>
      <c r="F15" s="24"/>
      <c r="G15" s="44">
        <v>0</v>
      </c>
      <c r="H15" s="44"/>
      <c r="I15" s="44">
        <f t="shared" si="0"/>
        <v>0</v>
      </c>
      <c r="J15" s="13"/>
      <c r="K15" s="34" t="e">
        <f t="shared" si="3"/>
        <v>#DIV/0!</v>
      </c>
      <c r="L15" s="26" t="e">
        <f>VLOOKUP($B15,'Table A'!C7:$H19,6,0)</f>
        <v>#N/A</v>
      </c>
      <c r="M15" s="12" t="e">
        <f t="shared" si="4"/>
        <v>#DIV/0!</v>
      </c>
      <c r="N15" s="31" t="e">
        <f t="shared" si="1"/>
        <v>#DIV/0!</v>
      </c>
      <c r="O15" s="12" t="e">
        <f t="shared" si="2"/>
        <v>#DIV/0!</v>
      </c>
    </row>
    <row r="16" spans="1:15" s="32" customFormat="1" x14ac:dyDescent="0.2">
      <c r="A16" s="16">
        <v>10</v>
      </c>
      <c r="B16" s="25"/>
      <c r="C16" s="13"/>
      <c r="D16" s="11"/>
      <c r="E16" s="15"/>
      <c r="F16" s="24"/>
      <c r="G16" s="44">
        <v>0</v>
      </c>
      <c r="H16" s="44"/>
      <c r="I16" s="44">
        <f t="shared" si="0"/>
        <v>0</v>
      </c>
      <c r="J16" s="13"/>
      <c r="K16" s="34" t="e">
        <f t="shared" si="3"/>
        <v>#DIV/0!</v>
      </c>
      <c r="L16" s="26" t="e">
        <f>VLOOKUP($B16,'Table A'!C7:$H19,6,0)</f>
        <v>#N/A</v>
      </c>
      <c r="M16" s="12" t="e">
        <f t="shared" si="4"/>
        <v>#DIV/0!</v>
      </c>
      <c r="N16" s="31" t="e">
        <f t="shared" si="1"/>
        <v>#DIV/0!</v>
      </c>
      <c r="O16" s="12" t="e">
        <f t="shared" si="2"/>
        <v>#DIV/0!</v>
      </c>
    </row>
    <row r="17" spans="1:15" s="32" customFormat="1" x14ac:dyDescent="0.2">
      <c r="A17" s="16">
        <v>11</v>
      </c>
      <c r="B17" s="25"/>
      <c r="C17" s="13"/>
      <c r="D17" s="11"/>
      <c r="E17" s="15"/>
      <c r="F17" s="24"/>
      <c r="G17" s="44">
        <v>0</v>
      </c>
      <c r="H17" s="44"/>
      <c r="I17" s="44">
        <f t="shared" si="0"/>
        <v>0</v>
      </c>
      <c r="J17" s="13"/>
      <c r="K17" s="34" t="e">
        <f t="shared" si="3"/>
        <v>#DIV/0!</v>
      </c>
      <c r="L17" s="26" t="e">
        <f>VLOOKUP($B17,'Table A'!C7:$H19,6,0)</f>
        <v>#N/A</v>
      </c>
      <c r="M17" s="12" t="e">
        <f t="shared" si="4"/>
        <v>#DIV/0!</v>
      </c>
      <c r="N17" s="31" t="e">
        <f t="shared" si="1"/>
        <v>#DIV/0!</v>
      </c>
      <c r="O17" s="12" t="e">
        <f t="shared" si="2"/>
        <v>#DIV/0!</v>
      </c>
    </row>
    <row r="18" spans="1:15" s="32" customFormat="1" x14ac:dyDescent="0.2">
      <c r="A18" s="16">
        <v>12</v>
      </c>
      <c r="B18" s="25"/>
      <c r="C18" s="13"/>
      <c r="D18" s="11"/>
      <c r="E18" s="15"/>
      <c r="F18" s="24"/>
      <c r="G18" s="44">
        <v>0</v>
      </c>
      <c r="H18" s="44"/>
      <c r="I18" s="44">
        <f t="shared" si="0"/>
        <v>0</v>
      </c>
      <c r="J18" s="13"/>
      <c r="K18" s="34" t="e">
        <f t="shared" si="3"/>
        <v>#DIV/0!</v>
      </c>
      <c r="L18" s="26" t="e">
        <f>VLOOKUP($B18,'Table A'!C7:$H19,6,0)</f>
        <v>#N/A</v>
      </c>
      <c r="M18" s="12" t="e">
        <f t="shared" si="4"/>
        <v>#DIV/0!</v>
      </c>
      <c r="N18" s="31" t="e">
        <f t="shared" si="1"/>
        <v>#DIV/0!</v>
      </c>
      <c r="O18" s="12" t="e">
        <f t="shared" si="2"/>
        <v>#DIV/0!</v>
      </c>
    </row>
    <row r="19" spans="1:15" s="32" customFormat="1" x14ac:dyDescent="0.2">
      <c r="A19" s="16">
        <v>13</v>
      </c>
      <c r="B19" s="25"/>
      <c r="C19" s="13"/>
      <c r="D19" s="11"/>
      <c r="E19" s="15"/>
      <c r="F19" s="24"/>
      <c r="G19" s="44">
        <v>0</v>
      </c>
      <c r="H19" s="44"/>
      <c r="I19" s="44">
        <f t="shared" si="0"/>
        <v>0</v>
      </c>
      <c r="J19" s="13"/>
      <c r="K19" s="34" t="e">
        <f t="shared" si="3"/>
        <v>#DIV/0!</v>
      </c>
      <c r="L19" s="26" t="e">
        <f>VLOOKUP($B19,'Table A'!C7:$H19,6,0)</f>
        <v>#N/A</v>
      </c>
      <c r="M19" s="12" t="e">
        <f t="shared" si="4"/>
        <v>#DIV/0!</v>
      </c>
      <c r="N19" s="31" t="e">
        <f t="shared" si="1"/>
        <v>#DIV/0!</v>
      </c>
      <c r="O19" s="12" t="e">
        <f t="shared" si="2"/>
        <v>#DIV/0!</v>
      </c>
    </row>
    <row r="20" spans="1:15" s="32" customFormat="1" x14ac:dyDescent="0.2">
      <c r="A20" s="16">
        <v>14</v>
      </c>
      <c r="B20" s="25"/>
      <c r="C20" s="13"/>
      <c r="D20" s="11"/>
      <c r="E20" s="15"/>
      <c r="F20" s="24"/>
      <c r="G20" s="44">
        <v>0</v>
      </c>
      <c r="H20" s="44"/>
      <c r="I20" s="44">
        <f t="shared" si="0"/>
        <v>0</v>
      </c>
      <c r="J20" s="13"/>
      <c r="K20" s="34" t="e">
        <f t="shared" si="3"/>
        <v>#DIV/0!</v>
      </c>
      <c r="L20" s="26" t="e">
        <f>VLOOKUP($B20,'Table A'!C7:$H19,6,0)</f>
        <v>#N/A</v>
      </c>
      <c r="M20" s="12" t="e">
        <f t="shared" si="4"/>
        <v>#DIV/0!</v>
      </c>
      <c r="N20" s="31" t="e">
        <f t="shared" si="1"/>
        <v>#DIV/0!</v>
      </c>
      <c r="O20" s="12" t="e">
        <f t="shared" si="2"/>
        <v>#DIV/0!</v>
      </c>
    </row>
    <row r="21" spans="1:15" s="32" customFormat="1" x14ac:dyDescent="0.2">
      <c r="A21" s="16">
        <v>15</v>
      </c>
      <c r="B21" s="25"/>
      <c r="C21" s="13"/>
      <c r="D21" s="11"/>
      <c r="E21" s="15"/>
      <c r="F21" s="24"/>
      <c r="G21" s="44">
        <v>0</v>
      </c>
      <c r="H21" s="44"/>
      <c r="I21" s="44">
        <f t="shared" si="0"/>
        <v>0</v>
      </c>
      <c r="J21" s="13"/>
      <c r="K21" s="34" t="e">
        <f t="shared" si="3"/>
        <v>#DIV/0!</v>
      </c>
      <c r="L21" s="26" t="e">
        <f>VLOOKUP($B21,'Table A'!C7:$H19,6,0)</f>
        <v>#N/A</v>
      </c>
      <c r="M21" s="12" t="e">
        <f t="shared" si="4"/>
        <v>#DIV/0!</v>
      </c>
      <c r="N21" s="31" t="e">
        <f t="shared" si="1"/>
        <v>#DIV/0!</v>
      </c>
      <c r="O21" s="12" t="e">
        <f t="shared" si="2"/>
        <v>#DIV/0!</v>
      </c>
    </row>
    <row r="22" spans="1:15" s="32" customFormat="1" x14ac:dyDescent="0.2">
      <c r="A22" s="16">
        <v>16</v>
      </c>
      <c r="B22" s="25"/>
      <c r="C22" s="13"/>
      <c r="D22" s="11"/>
      <c r="E22" s="15"/>
      <c r="F22" s="24"/>
      <c r="G22" s="44">
        <v>0</v>
      </c>
      <c r="H22" s="44"/>
      <c r="I22" s="44">
        <f t="shared" si="0"/>
        <v>0</v>
      </c>
      <c r="J22" s="13"/>
      <c r="K22" s="34" t="e">
        <f t="shared" si="3"/>
        <v>#DIV/0!</v>
      </c>
      <c r="L22" s="26" t="e">
        <f>VLOOKUP($B22,'Table A'!C7:$H19,6,0)</f>
        <v>#N/A</v>
      </c>
      <c r="M22" s="12" t="e">
        <f t="shared" si="4"/>
        <v>#DIV/0!</v>
      </c>
      <c r="N22" s="31" t="e">
        <f t="shared" si="1"/>
        <v>#DIV/0!</v>
      </c>
      <c r="O22" s="12" t="e">
        <f t="shared" si="2"/>
        <v>#DIV/0!</v>
      </c>
    </row>
    <row r="23" spans="1:15" s="32" customFormat="1" x14ac:dyDescent="0.2">
      <c r="A23" s="16">
        <v>17</v>
      </c>
      <c r="B23" s="25"/>
      <c r="C23" s="13"/>
      <c r="D23" s="11"/>
      <c r="E23" s="15"/>
      <c r="F23" s="24"/>
      <c r="G23" s="44">
        <v>0</v>
      </c>
      <c r="H23" s="44"/>
      <c r="I23" s="44">
        <f t="shared" si="0"/>
        <v>0</v>
      </c>
      <c r="J23" s="13"/>
      <c r="K23" s="34" t="e">
        <f t="shared" si="3"/>
        <v>#DIV/0!</v>
      </c>
      <c r="L23" s="26" t="e">
        <f>VLOOKUP($B23,'Table A'!C7:$H19,6,0)</f>
        <v>#N/A</v>
      </c>
      <c r="M23" s="12" t="e">
        <f t="shared" si="4"/>
        <v>#DIV/0!</v>
      </c>
      <c r="N23" s="31" t="e">
        <f t="shared" si="1"/>
        <v>#DIV/0!</v>
      </c>
      <c r="O23" s="12" t="e">
        <f t="shared" si="2"/>
        <v>#DIV/0!</v>
      </c>
    </row>
    <row r="24" spans="1:15" s="32" customFormat="1" x14ac:dyDescent="0.2">
      <c r="A24" s="16">
        <v>18</v>
      </c>
      <c r="B24" s="25"/>
      <c r="C24" s="13"/>
      <c r="D24" s="11"/>
      <c r="E24" s="15"/>
      <c r="F24" s="24"/>
      <c r="G24" s="44">
        <v>0</v>
      </c>
      <c r="H24" s="44"/>
      <c r="I24" s="44">
        <f t="shared" si="0"/>
        <v>0</v>
      </c>
      <c r="J24" s="13"/>
      <c r="K24" s="34" t="e">
        <f t="shared" si="3"/>
        <v>#DIV/0!</v>
      </c>
      <c r="L24" s="26" t="e">
        <f>VLOOKUP($B24,'Table A'!C7:$H19,6,0)</f>
        <v>#N/A</v>
      </c>
      <c r="M24" s="12" t="e">
        <f t="shared" si="4"/>
        <v>#DIV/0!</v>
      </c>
      <c r="N24" s="31" t="e">
        <f t="shared" si="1"/>
        <v>#DIV/0!</v>
      </c>
      <c r="O24" s="12" t="e">
        <f t="shared" si="2"/>
        <v>#DIV/0!</v>
      </c>
    </row>
    <row r="25" spans="1:15" s="32" customFormat="1" x14ac:dyDescent="0.2">
      <c r="A25" s="16">
        <v>19</v>
      </c>
      <c r="B25" s="25"/>
      <c r="C25" s="13"/>
      <c r="D25" s="11"/>
      <c r="E25" s="15"/>
      <c r="F25" s="24"/>
      <c r="G25" s="44">
        <v>0</v>
      </c>
      <c r="H25" s="44"/>
      <c r="I25" s="44">
        <f t="shared" si="0"/>
        <v>0</v>
      </c>
      <c r="J25" s="13"/>
      <c r="K25" s="34" t="e">
        <f t="shared" si="3"/>
        <v>#DIV/0!</v>
      </c>
      <c r="L25" s="26" t="e">
        <f>VLOOKUP($B25,'Table A'!C7:$H19,6,0)</f>
        <v>#N/A</v>
      </c>
      <c r="M25" s="12" t="e">
        <f t="shared" si="4"/>
        <v>#DIV/0!</v>
      </c>
      <c r="N25" s="31" t="e">
        <f t="shared" si="1"/>
        <v>#DIV/0!</v>
      </c>
      <c r="O25" s="12" t="e">
        <f t="shared" si="2"/>
        <v>#DIV/0!</v>
      </c>
    </row>
    <row r="26" spans="1:15" s="32" customFormat="1" x14ac:dyDescent="0.2">
      <c r="A26" s="16">
        <v>20</v>
      </c>
      <c r="B26" s="25"/>
      <c r="C26" s="13"/>
      <c r="D26" s="11"/>
      <c r="E26" s="15"/>
      <c r="F26" s="24"/>
      <c r="G26" s="44">
        <v>0</v>
      </c>
      <c r="H26" s="44"/>
      <c r="I26" s="44">
        <f t="shared" si="0"/>
        <v>0</v>
      </c>
      <c r="J26" s="13"/>
      <c r="K26" s="34" t="e">
        <f t="shared" si="3"/>
        <v>#DIV/0!</v>
      </c>
      <c r="L26" s="26" t="e">
        <f>VLOOKUP($B26,'Table A'!C7:$H19,6,0)</f>
        <v>#N/A</v>
      </c>
      <c r="M26" s="12" t="e">
        <f t="shared" si="4"/>
        <v>#DIV/0!</v>
      </c>
      <c r="N26" s="31" t="e">
        <f t="shared" si="1"/>
        <v>#DIV/0!</v>
      </c>
      <c r="O26" s="12" t="e">
        <f t="shared" si="2"/>
        <v>#DIV/0!</v>
      </c>
    </row>
    <row r="27" spans="1:15" s="32" customFormat="1" x14ac:dyDescent="0.2">
      <c r="A27" s="16">
        <v>21</v>
      </c>
      <c r="B27" s="25"/>
      <c r="C27" s="13"/>
      <c r="D27" s="11"/>
      <c r="E27" s="15"/>
      <c r="F27" s="24"/>
      <c r="G27" s="44">
        <v>0</v>
      </c>
      <c r="H27" s="44"/>
      <c r="I27" s="44">
        <f t="shared" si="0"/>
        <v>0</v>
      </c>
      <c r="J27" s="13"/>
      <c r="K27" s="34" t="e">
        <f t="shared" si="3"/>
        <v>#DIV/0!</v>
      </c>
      <c r="L27" s="26" t="e">
        <f>VLOOKUP($B27,'Table A'!C7:$H19,6,0)</f>
        <v>#N/A</v>
      </c>
      <c r="M27" s="12" t="e">
        <f t="shared" si="4"/>
        <v>#DIV/0!</v>
      </c>
      <c r="N27" s="31" t="e">
        <f t="shared" si="1"/>
        <v>#DIV/0!</v>
      </c>
      <c r="O27" s="12" t="e">
        <f t="shared" si="2"/>
        <v>#DIV/0!</v>
      </c>
    </row>
    <row r="28" spans="1:15" s="32" customFormat="1" x14ac:dyDescent="0.2">
      <c r="A28" s="16">
        <v>22</v>
      </c>
      <c r="B28" s="25"/>
      <c r="C28" s="13"/>
      <c r="D28" s="11"/>
      <c r="E28" s="15"/>
      <c r="F28" s="24"/>
      <c r="G28" s="44">
        <v>0</v>
      </c>
      <c r="H28" s="44"/>
      <c r="I28" s="44">
        <f t="shared" si="0"/>
        <v>0</v>
      </c>
      <c r="J28" s="13"/>
      <c r="K28" s="34" t="e">
        <f t="shared" si="3"/>
        <v>#DIV/0!</v>
      </c>
      <c r="L28" s="26" t="e">
        <f>VLOOKUP($B28,'Table A'!C7:$H19,6,0)</f>
        <v>#N/A</v>
      </c>
      <c r="M28" s="12" t="e">
        <f t="shared" si="4"/>
        <v>#DIV/0!</v>
      </c>
      <c r="N28" s="31" t="e">
        <f t="shared" si="1"/>
        <v>#DIV/0!</v>
      </c>
      <c r="O28" s="12" t="e">
        <f t="shared" si="2"/>
        <v>#DIV/0!</v>
      </c>
    </row>
    <row r="29" spans="1:15" s="32" customFormat="1" x14ac:dyDescent="0.2">
      <c r="A29" s="16">
        <v>23</v>
      </c>
      <c r="B29" s="25"/>
      <c r="C29" s="13"/>
      <c r="D29" s="11"/>
      <c r="E29" s="15"/>
      <c r="F29" s="24"/>
      <c r="G29" s="44">
        <v>0</v>
      </c>
      <c r="H29" s="44"/>
      <c r="I29" s="44">
        <f t="shared" si="0"/>
        <v>0</v>
      </c>
      <c r="J29" s="13"/>
      <c r="K29" s="34" t="e">
        <f t="shared" si="3"/>
        <v>#DIV/0!</v>
      </c>
      <c r="L29" s="26" t="e">
        <f>VLOOKUP($B29,'Table A'!C7:$H19,6,0)</f>
        <v>#N/A</v>
      </c>
      <c r="M29" s="12" t="e">
        <f t="shared" si="4"/>
        <v>#DIV/0!</v>
      </c>
      <c r="N29" s="31" t="e">
        <f t="shared" si="1"/>
        <v>#DIV/0!</v>
      </c>
      <c r="O29" s="12" t="e">
        <f t="shared" si="2"/>
        <v>#DIV/0!</v>
      </c>
    </row>
    <row r="30" spans="1:15" s="32" customFormat="1" x14ac:dyDescent="0.2">
      <c r="A30" s="16">
        <v>24</v>
      </c>
      <c r="B30" s="25"/>
      <c r="C30" s="13"/>
      <c r="D30" s="11"/>
      <c r="E30" s="15"/>
      <c r="F30" s="24"/>
      <c r="G30" s="44">
        <v>0</v>
      </c>
      <c r="H30" s="44"/>
      <c r="I30" s="44">
        <f t="shared" si="0"/>
        <v>0</v>
      </c>
      <c r="J30" s="13"/>
      <c r="K30" s="34" t="e">
        <f t="shared" si="3"/>
        <v>#DIV/0!</v>
      </c>
      <c r="L30" s="26" t="e">
        <f>VLOOKUP($B30,'Table A'!C7:$H19,6,0)</f>
        <v>#N/A</v>
      </c>
      <c r="M30" s="12" t="e">
        <f t="shared" si="4"/>
        <v>#DIV/0!</v>
      </c>
      <c r="N30" s="31" t="e">
        <f t="shared" si="1"/>
        <v>#DIV/0!</v>
      </c>
      <c r="O30" s="12" t="e">
        <f t="shared" si="2"/>
        <v>#DIV/0!</v>
      </c>
    </row>
    <row r="31" spans="1:15" s="32" customFormat="1" x14ac:dyDescent="0.2">
      <c r="A31" s="16">
        <v>25</v>
      </c>
      <c r="B31" s="25"/>
      <c r="C31" s="13"/>
      <c r="D31" s="11"/>
      <c r="E31" s="15"/>
      <c r="F31" s="24"/>
      <c r="G31" s="44">
        <v>0</v>
      </c>
      <c r="H31" s="44"/>
      <c r="I31" s="44">
        <f t="shared" si="0"/>
        <v>0</v>
      </c>
      <c r="J31" s="13"/>
      <c r="K31" s="34" t="e">
        <f t="shared" si="3"/>
        <v>#DIV/0!</v>
      </c>
      <c r="L31" s="26" t="e">
        <f>VLOOKUP($B31,'Table A'!C7:$H19,6,0)</f>
        <v>#N/A</v>
      </c>
      <c r="M31" s="12" t="e">
        <f t="shared" si="4"/>
        <v>#DIV/0!</v>
      </c>
      <c r="N31" s="31" t="e">
        <f t="shared" si="1"/>
        <v>#DIV/0!</v>
      </c>
      <c r="O31" s="12" t="e">
        <f t="shared" si="2"/>
        <v>#DIV/0!</v>
      </c>
    </row>
    <row r="32" spans="1:15" s="32" customFormat="1" x14ac:dyDescent="0.2">
      <c r="A32" s="16">
        <v>26</v>
      </c>
      <c r="B32" s="25"/>
      <c r="C32" s="13"/>
      <c r="D32" s="11"/>
      <c r="E32" s="15"/>
      <c r="F32" s="24"/>
      <c r="G32" s="44">
        <v>0</v>
      </c>
      <c r="H32" s="44"/>
      <c r="I32" s="44">
        <f t="shared" si="0"/>
        <v>0</v>
      </c>
      <c r="J32" s="13"/>
      <c r="K32" s="34" t="e">
        <f t="shared" si="3"/>
        <v>#DIV/0!</v>
      </c>
      <c r="L32" s="26" t="e">
        <f>VLOOKUP($B32,'Table A'!C7:$H19,6,0)</f>
        <v>#N/A</v>
      </c>
      <c r="M32" s="12" t="e">
        <f t="shared" si="4"/>
        <v>#DIV/0!</v>
      </c>
      <c r="N32" s="31" t="e">
        <f t="shared" si="1"/>
        <v>#DIV/0!</v>
      </c>
      <c r="O32" s="12" t="e">
        <f t="shared" si="2"/>
        <v>#DIV/0!</v>
      </c>
    </row>
    <row r="33" spans="1:15" s="32" customFormat="1" x14ac:dyDescent="0.2">
      <c r="A33" s="16">
        <v>27</v>
      </c>
      <c r="B33" s="25"/>
      <c r="C33" s="13"/>
      <c r="D33" s="11"/>
      <c r="E33" s="15"/>
      <c r="F33" s="24"/>
      <c r="G33" s="44">
        <v>0</v>
      </c>
      <c r="H33" s="44"/>
      <c r="I33" s="44">
        <f t="shared" si="0"/>
        <v>0</v>
      </c>
      <c r="J33" s="13"/>
      <c r="K33" s="34" t="e">
        <f t="shared" si="3"/>
        <v>#DIV/0!</v>
      </c>
      <c r="L33" s="26" t="e">
        <f>VLOOKUP($B33,'Table A'!C7:$H19,6,0)</f>
        <v>#N/A</v>
      </c>
      <c r="M33" s="12" t="e">
        <f t="shared" si="4"/>
        <v>#DIV/0!</v>
      </c>
      <c r="N33" s="31" t="e">
        <f t="shared" si="1"/>
        <v>#DIV/0!</v>
      </c>
      <c r="O33" s="12" t="e">
        <f t="shared" si="2"/>
        <v>#DIV/0!</v>
      </c>
    </row>
    <row r="34" spans="1:15" s="32" customFormat="1" x14ac:dyDescent="0.2">
      <c r="A34" s="16">
        <v>28</v>
      </c>
      <c r="B34" s="25"/>
      <c r="C34" s="13"/>
      <c r="D34" s="11"/>
      <c r="E34" s="15"/>
      <c r="F34" s="24"/>
      <c r="G34" s="44">
        <v>0</v>
      </c>
      <c r="H34" s="44"/>
      <c r="I34" s="44">
        <f t="shared" si="0"/>
        <v>0</v>
      </c>
      <c r="J34" s="13"/>
      <c r="K34" s="34" t="e">
        <f t="shared" si="3"/>
        <v>#DIV/0!</v>
      </c>
      <c r="L34" s="26" t="e">
        <f>VLOOKUP($B34,'Table A'!C7:$H19,6,0)</f>
        <v>#N/A</v>
      </c>
      <c r="M34" s="12" t="e">
        <f t="shared" si="4"/>
        <v>#DIV/0!</v>
      </c>
      <c r="N34" s="31" t="e">
        <f t="shared" si="1"/>
        <v>#DIV/0!</v>
      </c>
      <c r="O34" s="12" t="e">
        <f t="shared" si="2"/>
        <v>#DIV/0!</v>
      </c>
    </row>
    <row r="35" spans="1:15" s="32" customFormat="1" x14ac:dyDescent="0.2">
      <c r="A35" s="16">
        <v>29</v>
      </c>
      <c r="B35" s="25"/>
      <c r="C35" s="13"/>
      <c r="D35" s="11"/>
      <c r="E35" s="15"/>
      <c r="F35" s="24"/>
      <c r="G35" s="44">
        <v>0</v>
      </c>
      <c r="H35" s="44"/>
      <c r="I35" s="44">
        <f t="shared" si="0"/>
        <v>0</v>
      </c>
      <c r="J35" s="13"/>
      <c r="K35" s="34" t="e">
        <f t="shared" si="3"/>
        <v>#DIV/0!</v>
      </c>
      <c r="L35" s="26" t="e">
        <f>VLOOKUP($B35,'Table A'!C7:$H19,6,0)</f>
        <v>#N/A</v>
      </c>
      <c r="M35" s="12" t="e">
        <f t="shared" si="4"/>
        <v>#DIV/0!</v>
      </c>
      <c r="N35" s="31" t="e">
        <f t="shared" si="1"/>
        <v>#DIV/0!</v>
      </c>
      <c r="O35" s="12" t="e">
        <f t="shared" si="2"/>
        <v>#DIV/0!</v>
      </c>
    </row>
    <row r="36" spans="1:15" s="32" customFormat="1" x14ac:dyDescent="0.2">
      <c r="A36" s="16">
        <v>30</v>
      </c>
      <c r="B36" s="25"/>
      <c r="C36" s="13"/>
      <c r="D36" s="11"/>
      <c r="E36" s="15"/>
      <c r="F36" s="24"/>
      <c r="G36" s="44">
        <v>0</v>
      </c>
      <c r="H36" s="44"/>
      <c r="I36" s="44">
        <f t="shared" si="0"/>
        <v>0</v>
      </c>
      <c r="J36" s="13"/>
      <c r="K36" s="34" t="e">
        <f t="shared" si="3"/>
        <v>#DIV/0!</v>
      </c>
      <c r="L36" s="26" t="e">
        <f>VLOOKUP($B36,'Table A'!C7:$H19,6,0)</f>
        <v>#N/A</v>
      </c>
      <c r="M36" s="12" t="e">
        <f t="shared" si="4"/>
        <v>#DIV/0!</v>
      </c>
      <c r="N36" s="31" t="e">
        <f t="shared" si="1"/>
        <v>#DIV/0!</v>
      </c>
      <c r="O36" s="12" t="e">
        <f t="shared" si="2"/>
        <v>#DIV/0!</v>
      </c>
    </row>
    <row r="37" spans="1:15" s="32" customFormat="1" x14ac:dyDescent="0.2">
      <c r="A37" s="16">
        <v>31</v>
      </c>
      <c r="B37" s="25"/>
      <c r="C37" s="13"/>
      <c r="D37" s="11"/>
      <c r="E37" s="15"/>
      <c r="F37" s="24"/>
      <c r="G37" s="44">
        <v>0</v>
      </c>
      <c r="H37" s="44"/>
      <c r="I37" s="44">
        <f t="shared" si="0"/>
        <v>0</v>
      </c>
      <c r="J37" s="13"/>
      <c r="K37" s="34" t="e">
        <f t="shared" si="3"/>
        <v>#DIV/0!</v>
      </c>
      <c r="L37" s="26" t="e">
        <f>VLOOKUP($B37,'Table A'!C7:$H19,6,0)</f>
        <v>#N/A</v>
      </c>
      <c r="M37" s="12" t="e">
        <f t="shared" si="4"/>
        <v>#DIV/0!</v>
      </c>
      <c r="N37" s="31" t="e">
        <f t="shared" si="1"/>
        <v>#DIV/0!</v>
      </c>
      <c r="O37" s="12" t="e">
        <f t="shared" si="2"/>
        <v>#DIV/0!</v>
      </c>
    </row>
    <row r="38" spans="1:15" s="32" customFormat="1" x14ac:dyDescent="0.2">
      <c r="A38" s="16">
        <v>32</v>
      </c>
      <c r="B38" s="25"/>
      <c r="C38" s="13"/>
      <c r="D38" s="11"/>
      <c r="E38" s="15"/>
      <c r="F38" s="24"/>
      <c r="G38" s="44">
        <v>0</v>
      </c>
      <c r="H38" s="44"/>
      <c r="I38" s="44">
        <f t="shared" si="0"/>
        <v>0</v>
      </c>
      <c r="J38" s="13"/>
      <c r="K38" s="34" t="e">
        <f t="shared" si="3"/>
        <v>#DIV/0!</v>
      </c>
      <c r="L38" s="26" t="e">
        <f>VLOOKUP($B38,'Table A'!C7:$H19,6,0)</f>
        <v>#N/A</v>
      </c>
      <c r="M38" s="12" t="e">
        <f t="shared" si="4"/>
        <v>#DIV/0!</v>
      </c>
      <c r="N38" s="31" t="e">
        <f t="shared" si="1"/>
        <v>#DIV/0!</v>
      </c>
      <c r="O38" s="12" t="e">
        <f t="shared" si="2"/>
        <v>#DIV/0!</v>
      </c>
    </row>
    <row r="39" spans="1:15" s="32" customFormat="1" x14ac:dyDescent="0.2">
      <c r="A39" s="16">
        <v>33</v>
      </c>
      <c r="B39" s="25"/>
      <c r="C39" s="13"/>
      <c r="D39" s="11"/>
      <c r="E39" s="15"/>
      <c r="F39" s="24"/>
      <c r="G39" s="44">
        <v>0</v>
      </c>
      <c r="H39" s="44"/>
      <c r="I39" s="44">
        <f t="shared" si="0"/>
        <v>0</v>
      </c>
      <c r="J39" s="13"/>
      <c r="K39" s="34" t="e">
        <f t="shared" si="3"/>
        <v>#DIV/0!</v>
      </c>
      <c r="L39" s="26" t="e">
        <f>VLOOKUP($B39,'Table A'!C7:$H19,6,0)</f>
        <v>#N/A</v>
      </c>
      <c r="M39" s="12" t="e">
        <f t="shared" si="4"/>
        <v>#DIV/0!</v>
      </c>
      <c r="N39" s="31" t="e">
        <f t="shared" si="1"/>
        <v>#DIV/0!</v>
      </c>
      <c r="O39" s="12" t="e">
        <f t="shared" si="2"/>
        <v>#DIV/0!</v>
      </c>
    </row>
    <row r="40" spans="1:15" s="32" customFormat="1" x14ac:dyDescent="0.2">
      <c r="A40" s="16">
        <v>34</v>
      </c>
      <c r="B40" s="25"/>
      <c r="C40" s="13"/>
      <c r="D40" s="11"/>
      <c r="E40" s="15"/>
      <c r="F40" s="24"/>
      <c r="G40" s="44">
        <v>0</v>
      </c>
      <c r="H40" s="44"/>
      <c r="I40" s="44">
        <f t="shared" si="0"/>
        <v>0</v>
      </c>
      <c r="J40" s="13"/>
      <c r="K40" s="34" t="e">
        <f t="shared" si="3"/>
        <v>#DIV/0!</v>
      </c>
      <c r="L40" s="26" t="e">
        <f>VLOOKUP($B40,'Table A'!C7:$H19,6,0)</f>
        <v>#N/A</v>
      </c>
      <c r="M40" s="12" t="e">
        <f t="shared" si="4"/>
        <v>#DIV/0!</v>
      </c>
      <c r="N40" s="31" t="e">
        <f t="shared" si="1"/>
        <v>#DIV/0!</v>
      </c>
      <c r="O40" s="12" t="e">
        <f t="shared" si="2"/>
        <v>#DIV/0!</v>
      </c>
    </row>
    <row r="41" spans="1:15" s="32" customFormat="1" x14ac:dyDescent="0.2">
      <c r="A41" s="16">
        <v>35</v>
      </c>
      <c r="B41" s="25"/>
      <c r="C41" s="13"/>
      <c r="D41" s="11"/>
      <c r="E41" s="15"/>
      <c r="F41" s="24"/>
      <c r="G41" s="44">
        <v>0</v>
      </c>
      <c r="H41" s="44"/>
      <c r="I41" s="44">
        <f t="shared" si="0"/>
        <v>0</v>
      </c>
      <c r="J41" s="13"/>
      <c r="K41" s="34" t="e">
        <f t="shared" si="3"/>
        <v>#DIV/0!</v>
      </c>
      <c r="L41" s="26" t="e">
        <f>VLOOKUP($B41,'Table A'!C7:$H19,6,0)</f>
        <v>#N/A</v>
      </c>
      <c r="M41" s="12" t="e">
        <f t="shared" si="4"/>
        <v>#DIV/0!</v>
      </c>
      <c r="N41" s="31" t="e">
        <f t="shared" si="1"/>
        <v>#DIV/0!</v>
      </c>
      <c r="O41" s="12" t="e">
        <f t="shared" si="2"/>
        <v>#DIV/0!</v>
      </c>
    </row>
    <row r="42" spans="1:15" s="32" customFormat="1" x14ac:dyDescent="0.2">
      <c r="A42" s="16">
        <v>36</v>
      </c>
      <c r="B42" s="25"/>
      <c r="C42" s="13"/>
      <c r="D42" s="11"/>
      <c r="E42" s="15"/>
      <c r="F42" s="24"/>
      <c r="G42" s="44">
        <v>0</v>
      </c>
      <c r="H42" s="44"/>
      <c r="I42" s="44">
        <f t="shared" si="0"/>
        <v>0</v>
      </c>
      <c r="J42" s="13"/>
      <c r="K42" s="34" t="e">
        <f t="shared" si="3"/>
        <v>#DIV/0!</v>
      </c>
      <c r="L42" s="26" t="e">
        <f>VLOOKUP($B42,'Table A'!C7:$H19,6,0)</f>
        <v>#N/A</v>
      </c>
      <c r="M42" s="12" t="e">
        <f t="shared" si="4"/>
        <v>#DIV/0!</v>
      </c>
      <c r="N42" s="31" t="e">
        <f t="shared" si="1"/>
        <v>#DIV/0!</v>
      </c>
      <c r="O42" s="12" t="e">
        <f t="shared" si="2"/>
        <v>#DIV/0!</v>
      </c>
    </row>
    <row r="43" spans="1:15" s="32" customFormat="1" x14ac:dyDescent="0.2">
      <c r="A43" s="16">
        <v>37</v>
      </c>
      <c r="B43" s="25"/>
      <c r="C43" s="13"/>
      <c r="D43" s="11"/>
      <c r="E43" s="15"/>
      <c r="F43" s="24"/>
      <c r="G43" s="44">
        <v>0</v>
      </c>
      <c r="H43" s="44"/>
      <c r="I43" s="44">
        <f t="shared" si="0"/>
        <v>0</v>
      </c>
      <c r="J43" s="13"/>
      <c r="K43" s="34" t="e">
        <f t="shared" si="3"/>
        <v>#DIV/0!</v>
      </c>
      <c r="L43" s="26" t="e">
        <f>VLOOKUP($B43,'Table A'!C7:$H19,6,0)</f>
        <v>#N/A</v>
      </c>
      <c r="M43" s="12" t="e">
        <f t="shared" si="4"/>
        <v>#DIV/0!</v>
      </c>
      <c r="N43" s="31" t="e">
        <f t="shared" si="1"/>
        <v>#DIV/0!</v>
      </c>
      <c r="O43" s="12" t="e">
        <f t="shared" si="2"/>
        <v>#DIV/0!</v>
      </c>
    </row>
    <row r="44" spans="1:15" s="32" customFormat="1" x14ac:dyDescent="0.2">
      <c r="A44" s="16">
        <v>38</v>
      </c>
      <c r="B44" s="25"/>
      <c r="C44" s="13"/>
      <c r="D44" s="11"/>
      <c r="E44" s="15"/>
      <c r="F44" s="24"/>
      <c r="G44" s="44">
        <v>0</v>
      </c>
      <c r="H44" s="44"/>
      <c r="I44" s="44">
        <f t="shared" si="0"/>
        <v>0</v>
      </c>
      <c r="J44" s="13"/>
      <c r="K44" s="34" t="e">
        <f t="shared" si="3"/>
        <v>#DIV/0!</v>
      </c>
      <c r="L44" s="26" t="e">
        <f>VLOOKUP($B44,'Table A'!C7:$H19,6,0)</f>
        <v>#N/A</v>
      </c>
      <c r="M44" s="12" t="e">
        <f t="shared" si="4"/>
        <v>#DIV/0!</v>
      </c>
      <c r="N44" s="31" t="e">
        <f t="shared" si="1"/>
        <v>#DIV/0!</v>
      </c>
      <c r="O44" s="12" t="e">
        <f t="shared" si="2"/>
        <v>#DIV/0!</v>
      </c>
    </row>
    <row r="45" spans="1:15" s="32" customFormat="1" x14ac:dyDescent="0.2">
      <c r="A45" s="16">
        <v>39</v>
      </c>
      <c r="B45" s="25"/>
      <c r="C45" s="13"/>
      <c r="D45" s="11"/>
      <c r="E45" s="15"/>
      <c r="F45" s="24"/>
      <c r="G45" s="44">
        <v>0</v>
      </c>
      <c r="H45" s="44"/>
      <c r="I45" s="44">
        <f t="shared" si="0"/>
        <v>0</v>
      </c>
      <c r="J45" s="13"/>
      <c r="K45" s="34" t="e">
        <f>ROUND(I45/J45,0)</f>
        <v>#DIV/0!</v>
      </c>
      <c r="L45" s="26" t="e">
        <f>VLOOKUP($B45,'Table A'!C7:$H19,6,0)</f>
        <v>#N/A</v>
      </c>
      <c r="M45" s="12" t="e">
        <f t="shared" si="4"/>
        <v>#DIV/0!</v>
      </c>
      <c r="N45" s="31" t="e">
        <f t="shared" si="1"/>
        <v>#DIV/0!</v>
      </c>
      <c r="O45" s="12" t="e">
        <f t="shared" si="2"/>
        <v>#DIV/0!</v>
      </c>
    </row>
    <row r="46" spans="1:15" s="32" customFormat="1" x14ac:dyDescent="0.2">
      <c r="A46" s="16">
        <v>40</v>
      </c>
      <c r="B46" s="25"/>
      <c r="C46" s="13"/>
      <c r="D46" s="11"/>
      <c r="E46" s="15"/>
      <c r="F46" s="24"/>
      <c r="G46" s="44">
        <v>0</v>
      </c>
      <c r="H46" s="44"/>
      <c r="I46" s="44">
        <f t="shared" si="0"/>
        <v>0</v>
      </c>
      <c r="J46" s="13"/>
      <c r="K46" s="34" t="e">
        <f>ROUND(I46/J46,0)</f>
        <v>#DIV/0!</v>
      </c>
      <c r="L46" s="26" t="e">
        <f>VLOOKUP($B46,'Table A'!C7:$H19,6,0)</f>
        <v>#N/A</v>
      </c>
      <c r="M46" s="12" t="e">
        <f t="shared" si="4"/>
        <v>#DIV/0!</v>
      </c>
      <c r="N46" s="31" t="e">
        <f t="shared" si="1"/>
        <v>#DIV/0!</v>
      </c>
      <c r="O46" s="12" t="e">
        <f t="shared" si="2"/>
        <v>#DIV/0!</v>
      </c>
    </row>
    <row r="47" spans="1:15" s="32" customFormat="1" x14ac:dyDescent="0.2">
      <c r="A47" s="16">
        <v>41</v>
      </c>
      <c r="B47" s="25"/>
      <c r="C47" s="13"/>
      <c r="D47" s="11"/>
      <c r="E47" s="15"/>
      <c r="F47" s="24"/>
      <c r="G47" s="44">
        <v>0</v>
      </c>
      <c r="H47" s="44"/>
      <c r="I47" s="44">
        <f t="shared" si="0"/>
        <v>0</v>
      </c>
      <c r="J47" s="13"/>
      <c r="K47" s="34" t="e">
        <f t="shared" ref="K47:K110" si="5">ROUND(I47/J47,0)</f>
        <v>#DIV/0!</v>
      </c>
      <c r="L47" s="26" t="e">
        <f>VLOOKUP($B47,'Table A'!C7:$H19,6,0)</f>
        <v>#N/A</v>
      </c>
      <c r="M47" s="12" t="e">
        <f t="shared" si="4"/>
        <v>#DIV/0!</v>
      </c>
      <c r="N47" s="31" t="e">
        <f t="shared" si="1"/>
        <v>#DIV/0!</v>
      </c>
      <c r="O47" s="12" t="e">
        <f t="shared" si="2"/>
        <v>#DIV/0!</v>
      </c>
    </row>
    <row r="48" spans="1:15" s="32" customFormat="1" x14ac:dyDescent="0.2">
      <c r="A48" s="16">
        <v>42</v>
      </c>
      <c r="B48" s="25"/>
      <c r="C48" s="13"/>
      <c r="D48" s="11"/>
      <c r="E48" s="15"/>
      <c r="F48" s="24"/>
      <c r="G48" s="44">
        <v>0</v>
      </c>
      <c r="H48" s="44"/>
      <c r="I48" s="44">
        <f t="shared" si="0"/>
        <v>0</v>
      </c>
      <c r="J48" s="13"/>
      <c r="K48" s="34" t="e">
        <f t="shared" si="5"/>
        <v>#DIV/0!</v>
      </c>
      <c r="L48" s="26" t="e">
        <f>VLOOKUP($B48,'Table A'!C7:$H19,6,0)</f>
        <v>#N/A</v>
      </c>
      <c r="M48" s="12" t="e">
        <f t="shared" si="4"/>
        <v>#DIV/0!</v>
      </c>
      <c r="N48" s="31" t="e">
        <f t="shared" si="1"/>
        <v>#DIV/0!</v>
      </c>
      <c r="O48" s="12" t="e">
        <f t="shared" si="2"/>
        <v>#DIV/0!</v>
      </c>
    </row>
    <row r="49" spans="1:15" s="32" customFormat="1" x14ac:dyDescent="0.2">
      <c r="A49" s="16">
        <v>43</v>
      </c>
      <c r="B49" s="25"/>
      <c r="C49" s="13"/>
      <c r="D49" s="11"/>
      <c r="E49" s="15"/>
      <c r="F49" s="24"/>
      <c r="G49" s="44">
        <v>0</v>
      </c>
      <c r="H49" s="44"/>
      <c r="I49" s="44">
        <f t="shared" si="0"/>
        <v>0</v>
      </c>
      <c r="J49" s="13"/>
      <c r="K49" s="34" t="e">
        <f t="shared" si="5"/>
        <v>#DIV/0!</v>
      </c>
      <c r="L49" s="26" t="e">
        <f>VLOOKUP($B49,'Table A'!C7:$H19,6,0)</f>
        <v>#N/A</v>
      </c>
      <c r="M49" s="12" t="e">
        <f t="shared" si="4"/>
        <v>#DIV/0!</v>
      </c>
      <c r="N49" s="31" t="e">
        <f t="shared" si="1"/>
        <v>#DIV/0!</v>
      </c>
      <c r="O49" s="12" t="e">
        <f t="shared" si="2"/>
        <v>#DIV/0!</v>
      </c>
    </row>
    <row r="50" spans="1:15" s="32" customFormat="1" x14ac:dyDescent="0.2">
      <c r="A50" s="16">
        <v>44</v>
      </c>
      <c r="B50" s="25"/>
      <c r="C50" s="13"/>
      <c r="D50" s="11"/>
      <c r="E50" s="15"/>
      <c r="F50" s="24"/>
      <c r="G50" s="44">
        <v>0</v>
      </c>
      <c r="H50" s="44"/>
      <c r="I50" s="44">
        <f t="shared" si="0"/>
        <v>0</v>
      </c>
      <c r="J50" s="13"/>
      <c r="K50" s="34" t="e">
        <f t="shared" si="5"/>
        <v>#DIV/0!</v>
      </c>
      <c r="L50" s="26" t="e">
        <f>VLOOKUP($B50,'Table A'!C7:$H19,6,0)</f>
        <v>#N/A</v>
      </c>
      <c r="M50" s="12" t="e">
        <f t="shared" si="4"/>
        <v>#DIV/0!</v>
      </c>
      <c r="N50" s="31" t="e">
        <f t="shared" si="1"/>
        <v>#DIV/0!</v>
      </c>
      <c r="O50" s="12" t="e">
        <f t="shared" si="2"/>
        <v>#DIV/0!</v>
      </c>
    </row>
    <row r="51" spans="1:15" s="32" customFormat="1" x14ac:dyDescent="0.2">
      <c r="A51" s="16">
        <v>45</v>
      </c>
      <c r="B51" s="25"/>
      <c r="C51" s="13"/>
      <c r="D51" s="11"/>
      <c r="E51" s="15"/>
      <c r="F51" s="24"/>
      <c r="G51" s="44">
        <v>0</v>
      </c>
      <c r="H51" s="44"/>
      <c r="I51" s="44">
        <f t="shared" si="0"/>
        <v>0</v>
      </c>
      <c r="J51" s="13"/>
      <c r="K51" s="34" t="e">
        <f t="shared" si="5"/>
        <v>#DIV/0!</v>
      </c>
      <c r="L51" s="26" t="e">
        <f>VLOOKUP($B51,'Table A'!C7:$H19,6,0)</f>
        <v>#N/A</v>
      </c>
      <c r="M51" s="12" t="e">
        <f t="shared" si="4"/>
        <v>#DIV/0!</v>
      </c>
      <c r="N51" s="31" t="e">
        <f t="shared" si="1"/>
        <v>#DIV/0!</v>
      </c>
      <c r="O51" s="12" t="e">
        <f t="shared" si="2"/>
        <v>#DIV/0!</v>
      </c>
    </row>
    <row r="52" spans="1:15" s="32" customFormat="1" x14ac:dyDescent="0.2">
      <c r="A52" s="16">
        <v>46</v>
      </c>
      <c r="B52" s="25"/>
      <c r="C52" s="13"/>
      <c r="D52" s="11"/>
      <c r="E52" s="15"/>
      <c r="F52" s="24"/>
      <c r="G52" s="44">
        <v>0</v>
      </c>
      <c r="H52" s="44"/>
      <c r="I52" s="44">
        <f t="shared" si="0"/>
        <v>0</v>
      </c>
      <c r="J52" s="13"/>
      <c r="K52" s="34" t="e">
        <f t="shared" si="5"/>
        <v>#DIV/0!</v>
      </c>
      <c r="L52" s="26" t="e">
        <f>VLOOKUP($B52,'Table A'!C7:$H19,6,0)</f>
        <v>#N/A</v>
      </c>
      <c r="M52" s="12" t="e">
        <f t="shared" si="4"/>
        <v>#DIV/0!</v>
      </c>
      <c r="N52" s="31" t="e">
        <f t="shared" si="1"/>
        <v>#DIV/0!</v>
      </c>
      <c r="O52" s="12" t="e">
        <f t="shared" si="2"/>
        <v>#DIV/0!</v>
      </c>
    </row>
    <row r="53" spans="1:15" s="32" customFormat="1" x14ac:dyDescent="0.2">
      <c r="A53" s="16">
        <v>47</v>
      </c>
      <c r="B53" s="25"/>
      <c r="C53" s="13"/>
      <c r="D53" s="11"/>
      <c r="E53" s="15"/>
      <c r="F53" s="24"/>
      <c r="G53" s="44">
        <v>0</v>
      </c>
      <c r="H53" s="44"/>
      <c r="I53" s="44">
        <f t="shared" si="0"/>
        <v>0</v>
      </c>
      <c r="J53" s="13"/>
      <c r="K53" s="34" t="e">
        <f t="shared" si="5"/>
        <v>#DIV/0!</v>
      </c>
      <c r="L53" s="26" t="e">
        <f>VLOOKUP($B53,'Table A'!C7:$H19,6,0)</f>
        <v>#N/A</v>
      </c>
      <c r="M53" s="12" t="e">
        <f t="shared" si="4"/>
        <v>#DIV/0!</v>
      </c>
      <c r="N53" s="31" t="e">
        <f t="shared" si="1"/>
        <v>#DIV/0!</v>
      </c>
      <c r="O53" s="12" t="e">
        <f t="shared" si="2"/>
        <v>#DIV/0!</v>
      </c>
    </row>
    <row r="54" spans="1:15" s="32" customFormat="1" x14ac:dyDescent="0.2">
      <c r="A54" s="16">
        <v>48</v>
      </c>
      <c r="B54" s="25"/>
      <c r="C54" s="13"/>
      <c r="D54" s="11"/>
      <c r="E54" s="15"/>
      <c r="F54" s="24"/>
      <c r="G54" s="44">
        <v>0</v>
      </c>
      <c r="H54" s="44"/>
      <c r="I54" s="44">
        <f t="shared" si="0"/>
        <v>0</v>
      </c>
      <c r="J54" s="13"/>
      <c r="K54" s="34" t="e">
        <f t="shared" si="5"/>
        <v>#DIV/0!</v>
      </c>
      <c r="L54" s="26" t="e">
        <f>VLOOKUP($B54,'Table A'!C7:$H19,6,0)</f>
        <v>#N/A</v>
      </c>
      <c r="M54" s="12" t="e">
        <f t="shared" si="4"/>
        <v>#DIV/0!</v>
      </c>
      <c r="N54" s="31" t="e">
        <f t="shared" si="1"/>
        <v>#DIV/0!</v>
      </c>
      <c r="O54" s="12" t="e">
        <f t="shared" si="2"/>
        <v>#DIV/0!</v>
      </c>
    </row>
    <row r="55" spans="1:15" s="32" customFormat="1" x14ac:dyDescent="0.2">
      <c r="A55" s="16">
        <v>49</v>
      </c>
      <c r="B55" s="25"/>
      <c r="C55" s="13"/>
      <c r="D55" s="11"/>
      <c r="E55" s="15"/>
      <c r="F55" s="24"/>
      <c r="G55" s="44">
        <v>0</v>
      </c>
      <c r="H55" s="44"/>
      <c r="I55" s="44">
        <f t="shared" si="0"/>
        <v>0</v>
      </c>
      <c r="J55" s="13"/>
      <c r="K55" s="34" t="e">
        <f t="shared" si="5"/>
        <v>#DIV/0!</v>
      </c>
      <c r="L55" s="26" t="e">
        <f>VLOOKUP($B55,'Table A'!C7:$H19,6,0)</f>
        <v>#N/A</v>
      </c>
      <c r="M55" s="12" t="e">
        <f t="shared" si="4"/>
        <v>#DIV/0!</v>
      </c>
      <c r="N55" s="31" t="e">
        <f t="shared" si="1"/>
        <v>#DIV/0!</v>
      </c>
      <c r="O55" s="12" t="e">
        <f t="shared" si="2"/>
        <v>#DIV/0!</v>
      </c>
    </row>
    <row r="56" spans="1:15" s="32" customFormat="1" x14ac:dyDescent="0.2">
      <c r="A56" s="16">
        <v>50</v>
      </c>
      <c r="B56" s="25"/>
      <c r="C56" s="13"/>
      <c r="D56" s="11"/>
      <c r="E56" s="15"/>
      <c r="F56" s="24"/>
      <c r="G56" s="44">
        <v>0</v>
      </c>
      <c r="H56" s="44"/>
      <c r="I56" s="44">
        <f t="shared" si="0"/>
        <v>0</v>
      </c>
      <c r="J56" s="13"/>
      <c r="K56" s="34" t="e">
        <f t="shared" si="5"/>
        <v>#DIV/0!</v>
      </c>
      <c r="L56" s="26" t="e">
        <f>VLOOKUP($B56,'Table A'!C7:$H19,6,0)</f>
        <v>#N/A</v>
      </c>
      <c r="M56" s="12" t="e">
        <f t="shared" si="4"/>
        <v>#DIV/0!</v>
      </c>
      <c r="N56" s="31" t="e">
        <f t="shared" si="1"/>
        <v>#DIV/0!</v>
      </c>
      <c r="O56" s="12" t="e">
        <f t="shared" si="2"/>
        <v>#DIV/0!</v>
      </c>
    </row>
    <row r="57" spans="1:15" s="32" customFormat="1" x14ac:dyDescent="0.2">
      <c r="A57" s="16">
        <v>51</v>
      </c>
      <c r="B57" s="25"/>
      <c r="C57" s="13"/>
      <c r="D57" s="11"/>
      <c r="E57" s="15"/>
      <c r="F57" s="24"/>
      <c r="G57" s="44">
        <v>0</v>
      </c>
      <c r="H57" s="44"/>
      <c r="I57" s="44">
        <f t="shared" si="0"/>
        <v>0</v>
      </c>
      <c r="J57" s="13"/>
      <c r="K57" s="34" t="e">
        <f t="shared" si="5"/>
        <v>#DIV/0!</v>
      </c>
      <c r="L57" s="26" t="e">
        <f>VLOOKUP($B57,'Table A'!C7:$H19,6,0)</f>
        <v>#N/A</v>
      </c>
      <c r="M57" s="12" t="e">
        <f t="shared" si="4"/>
        <v>#DIV/0!</v>
      </c>
      <c r="N57" s="31" t="e">
        <f t="shared" si="1"/>
        <v>#DIV/0!</v>
      </c>
      <c r="O57" s="12" t="e">
        <f t="shared" si="2"/>
        <v>#DIV/0!</v>
      </c>
    </row>
    <row r="58" spans="1:15" s="32" customFormat="1" x14ac:dyDescent="0.2">
      <c r="A58" s="16">
        <v>52</v>
      </c>
      <c r="B58" s="25"/>
      <c r="C58" s="13"/>
      <c r="D58" s="11"/>
      <c r="E58" s="15"/>
      <c r="F58" s="24"/>
      <c r="G58" s="44">
        <v>0</v>
      </c>
      <c r="H58" s="44"/>
      <c r="I58" s="44">
        <f t="shared" si="0"/>
        <v>0</v>
      </c>
      <c r="J58" s="13"/>
      <c r="K58" s="34" t="e">
        <f t="shared" si="5"/>
        <v>#DIV/0!</v>
      </c>
      <c r="L58" s="26" t="e">
        <f>VLOOKUP($B58,'Table A'!C7:$H19,6,0)</f>
        <v>#N/A</v>
      </c>
      <c r="M58" s="12" t="e">
        <f t="shared" si="4"/>
        <v>#DIV/0!</v>
      </c>
      <c r="N58" s="31" t="e">
        <f t="shared" si="1"/>
        <v>#DIV/0!</v>
      </c>
      <c r="O58" s="12" t="e">
        <f t="shared" si="2"/>
        <v>#DIV/0!</v>
      </c>
    </row>
    <row r="59" spans="1:15" s="32" customFormat="1" x14ac:dyDescent="0.2">
      <c r="A59" s="16">
        <v>53</v>
      </c>
      <c r="B59" s="25"/>
      <c r="C59" s="13"/>
      <c r="D59" s="11"/>
      <c r="E59" s="15"/>
      <c r="F59" s="24"/>
      <c r="G59" s="44">
        <v>0</v>
      </c>
      <c r="H59" s="44"/>
      <c r="I59" s="44">
        <f t="shared" si="0"/>
        <v>0</v>
      </c>
      <c r="J59" s="13"/>
      <c r="K59" s="34" t="e">
        <f t="shared" si="5"/>
        <v>#DIV/0!</v>
      </c>
      <c r="L59" s="26" t="e">
        <f>VLOOKUP($B59,'Table A'!C7:$H19,6,0)</f>
        <v>#N/A</v>
      </c>
      <c r="M59" s="12" t="e">
        <f t="shared" si="4"/>
        <v>#DIV/0!</v>
      </c>
      <c r="N59" s="31" t="e">
        <f t="shared" si="1"/>
        <v>#DIV/0!</v>
      </c>
      <c r="O59" s="12" t="e">
        <f t="shared" si="2"/>
        <v>#DIV/0!</v>
      </c>
    </row>
    <row r="60" spans="1:15" s="32" customFormat="1" x14ac:dyDescent="0.2">
      <c r="A60" s="16">
        <v>54</v>
      </c>
      <c r="B60" s="25"/>
      <c r="C60" s="13"/>
      <c r="D60" s="11"/>
      <c r="E60" s="15"/>
      <c r="F60" s="24"/>
      <c r="G60" s="44">
        <v>0</v>
      </c>
      <c r="H60" s="44"/>
      <c r="I60" s="44">
        <f t="shared" si="0"/>
        <v>0</v>
      </c>
      <c r="J60" s="13"/>
      <c r="K60" s="34" t="e">
        <f t="shared" si="5"/>
        <v>#DIV/0!</v>
      </c>
      <c r="L60" s="26" t="e">
        <f>VLOOKUP($B60,'Table A'!C7:$H19,6,0)</f>
        <v>#N/A</v>
      </c>
      <c r="M60" s="12" t="e">
        <f t="shared" si="4"/>
        <v>#DIV/0!</v>
      </c>
      <c r="N60" s="31" t="e">
        <f t="shared" si="1"/>
        <v>#DIV/0!</v>
      </c>
      <c r="O60" s="12" t="e">
        <f t="shared" si="2"/>
        <v>#DIV/0!</v>
      </c>
    </row>
    <row r="61" spans="1:15" s="32" customFormat="1" x14ac:dyDescent="0.2">
      <c r="A61" s="16">
        <v>55</v>
      </c>
      <c r="B61" s="25"/>
      <c r="C61" s="13"/>
      <c r="D61" s="11"/>
      <c r="E61" s="15"/>
      <c r="F61" s="24"/>
      <c r="G61" s="44">
        <v>0</v>
      </c>
      <c r="H61" s="44"/>
      <c r="I61" s="44">
        <f t="shared" si="0"/>
        <v>0</v>
      </c>
      <c r="J61" s="13"/>
      <c r="K61" s="34" t="e">
        <f t="shared" si="5"/>
        <v>#DIV/0!</v>
      </c>
      <c r="L61" s="26" t="e">
        <f>VLOOKUP($B61,'Table A'!C7:$H19,6,0)</f>
        <v>#N/A</v>
      </c>
      <c r="M61" s="12" t="e">
        <f t="shared" si="4"/>
        <v>#DIV/0!</v>
      </c>
      <c r="N61" s="31" t="e">
        <f t="shared" si="1"/>
        <v>#DIV/0!</v>
      </c>
      <c r="O61" s="12" t="e">
        <f t="shared" si="2"/>
        <v>#DIV/0!</v>
      </c>
    </row>
    <row r="62" spans="1:15" s="32" customFormat="1" x14ac:dyDescent="0.2">
      <c r="A62" s="16">
        <v>56</v>
      </c>
      <c r="B62" s="25"/>
      <c r="C62" s="13"/>
      <c r="D62" s="11"/>
      <c r="E62" s="15"/>
      <c r="F62" s="24"/>
      <c r="G62" s="44">
        <v>0</v>
      </c>
      <c r="H62" s="44"/>
      <c r="I62" s="44">
        <f t="shared" si="0"/>
        <v>0</v>
      </c>
      <c r="J62" s="13"/>
      <c r="K62" s="34" t="e">
        <f t="shared" si="5"/>
        <v>#DIV/0!</v>
      </c>
      <c r="L62" s="26" t="e">
        <f>VLOOKUP($B62,'Table A'!C7:$H19,6,0)</f>
        <v>#N/A</v>
      </c>
      <c r="M62" s="12" t="e">
        <f t="shared" si="4"/>
        <v>#DIV/0!</v>
      </c>
      <c r="N62" s="31" t="e">
        <f t="shared" si="1"/>
        <v>#DIV/0!</v>
      </c>
      <c r="O62" s="12" t="e">
        <f t="shared" si="2"/>
        <v>#DIV/0!</v>
      </c>
    </row>
    <row r="63" spans="1:15" s="32" customFormat="1" x14ac:dyDescent="0.2">
      <c r="A63" s="16">
        <v>57</v>
      </c>
      <c r="B63" s="25"/>
      <c r="C63" s="13"/>
      <c r="D63" s="11"/>
      <c r="E63" s="15"/>
      <c r="F63" s="24"/>
      <c r="G63" s="44">
        <v>0</v>
      </c>
      <c r="H63" s="44"/>
      <c r="I63" s="44">
        <f t="shared" si="0"/>
        <v>0</v>
      </c>
      <c r="J63" s="13"/>
      <c r="K63" s="34" t="e">
        <f t="shared" si="5"/>
        <v>#DIV/0!</v>
      </c>
      <c r="L63" s="26" t="e">
        <f>VLOOKUP($B63,'Table A'!C7:$H19,6,0)</f>
        <v>#N/A</v>
      </c>
      <c r="M63" s="12" t="e">
        <f t="shared" si="4"/>
        <v>#DIV/0!</v>
      </c>
      <c r="N63" s="31" t="e">
        <f t="shared" si="1"/>
        <v>#DIV/0!</v>
      </c>
      <c r="O63" s="12" t="e">
        <f t="shared" si="2"/>
        <v>#DIV/0!</v>
      </c>
    </row>
    <row r="64" spans="1:15" s="32" customFormat="1" x14ac:dyDescent="0.2">
      <c r="A64" s="16">
        <v>58</v>
      </c>
      <c r="B64" s="25"/>
      <c r="C64" s="13"/>
      <c r="D64" s="11"/>
      <c r="E64" s="15"/>
      <c r="F64" s="24"/>
      <c r="G64" s="44">
        <v>0</v>
      </c>
      <c r="H64" s="44"/>
      <c r="I64" s="44">
        <f t="shared" si="0"/>
        <v>0</v>
      </c>
      <c r="J64" s="13"/>
      <c r="K64" s="34" t="e">
        <f t="shared" si="5"/>
        <v>#DIV/0!</v>
      </c>
      <c r="L64" s="26" t="e">
        <f>VLOOKUP($B64,'Table A'!C7:$H19,6,0)</f>
        <v>#N/A</v>
      </c>
      <c r="M64" s="12" t="e">
        <f t="shared" si="4"/>
        <v>#DIV/0!</v>
      </c>
      <c r="N64" s="31" t="e">
        <f t="shared" si="1"/>
        <v>#DIV/0!</v>
      </c>
      <c r="O64" s="12" t="e">
        <f t="shared" si="2"/>
        <v>#DIV/0!</v>
      </c>
    </row>
    <row r="65" spans="1:15" s="32" customFormat="1" x14ac:dyDescent="0.2">
      <c r="A65" s="16">
        <v>59</v>
      </c>
      <c r="B65" s="25"/>
      <c r="C65" s="13"/>
      <c r="D65" s="11"/>
      <c r="E65" s="15"/>
      <c r="F65" s="24"/>
      <c r="G65" s="44">
        <v>0</v>
      </c>
      <c r="H65" s="44"/>
      <c r="I65" s="44">
        <f t="shared" si="0"/>
        <v>0</v>
      </c>
      <c r="J65" s="13"/>
      <c r="K65" s="34" t="e">
        <f t="shared" si="5"/>
        <v>#DIV/0!</v>
      </c>
      <c r="L65" s="26" t="e">
        <f>VLOOKUP($B65,'Table A'!C7:$H19,6,0)</f>
        <v>#N/A</v>
      </c>
      <c r="M65" s="12" t="e">
        <f t="shared" si="4"/>
        <v>#DIV/0!</v>
      </c>
      <c r="N65" s="31" t="e">
        <f t="shared" si="1"/>
        <v>#DIV/0!</v>
      </c>
      <c r="O65" s="12" t="e">
        <f t="shared" si="2"/>
        <v>#DIV/0!</v>
      </c>
    </row>
    <row r="66" spans="1:15" s="32" customFormat="1" x14ac:dyDescent="0.2">
      <c r="A66" s="16">
        <v>60</v>
      </c>
      <c r="B66" s="25"/>
      <c r="C66" s="13"/>
      <c r="D66" s="11"/>
      <c r="E66" s="15"/>
      <c r="F66" s="24"/>
      <c r="G66" s="44">
        <v>0</v>
      </c>
      <c r="H66" s="44"/>
      <c r="I66" s="44">
        <f t="shared" si="0"/>
        <v>0</v>
      </c>
      <c r="J66" s="13"/>
      <c r="K66" s="34" t="e">
        <f t="shared" si="5"/>
        <v>#DIV/0!</v>
      </c>
      <c r="L66" s="26" t="e">
        <f>VLOOKUP($B66,'Table A'!C7:$H19,6,0)</f>
        <v>#N/A</v>
      </c>
      <c r="M66" s="12" t="e">
        <f t="shared" si="4"/>
        <v>#DIV/0!</v>
      </c>
      <c r="N66" s="31" t="e">
        <f t="shared" si="1"/>
        <v>#DIV/0!</v>
      </c>
      <c r="O66" s="12" t="e">
        <f t="shared" si="2"/>
        <v>#DIV/0!</v>
      </c>
    </row>
    <row r="67" spans="1:15" s="32" customFormat="1" x14ac:dyDescent="0.2">
      <c r="A67" s="16">
        <v>61</v>
      </c>
      <c r="B67" s="25"/>
      <c r="C67" s="13"/>
      <c r="D67" s="11"/>
      <c r="E67" s="15"/>
      <c r="F67" s="24"/>
      <c r="G67" s="44">
        <v>0</v>
      </c>
      <c r="H67" s="44"/>
      <c r="I67" s="44">
        <f t="shared" si="0"/>
        <v>0</v>
      </c>
      <c r="J67" s="13"/>
      <c r="K67" s="34" t="e">
        <f t="shared" si="5"/>
        <v>#DIV/0!</v>
      </c>
      <c r="L67" s="26" t="e">
        <f>VLOOKUP($B67,'Table A'!C7:$H19,6,0)</f>
        <v>#N/A</v>
      </c>
      <c r="M67" s="12" t="e">
        <f t="shared" si="4"/>
        <v>#DIV/0!</v>
      </c>
      <c r="N67" s="31" t="e">
        <f t="shared" si="1"/>
        <v>#DIV/0!</v>
      </c>
      <c r="O67" s="12" t="e">
        <f t="shared" si="2"/>
        <v>#DIV/0!</v>
      </c>
    </row>
    <row r="68" spans="1:15" s="32" customFormat="1" x14ac:dyDescent="0.2">
      <c r="A68" s="16">
        <v>62</v>
      </c>
      <c r="B68" s="25"/>
      <c r="C68" s="13"/>
      <c r="D68" s="11"/>
      <c r="E68" s="15"/>
      <c r="F68" s="24"/>
      <c r="G68" s="44">
        <v>0</v>
      </c>
      <c r="H68" s="44"/>
      <c r="I68" s="44">
        <f t="shared" si="0"/>
        <v>0</v>
      </c>
      <c r="J68" s="13"/>
      <c r="K68" s="34" t="e">
        <f t="shared" si="5"/>
        <v>#DIV/0!</v>
      </c>
      <c r="L68" s="26" t="e">
        <f>VLOOKUP($B68,'Table A'!C7:$H19,6,0)</f>
        <v>#N/A</v>
      </c>
      <c r="M68" s="12" t="e">
        <f t="shared" si="4"/>
        <v>#DIV/0!</v>
      </c>
      <c r="N68" s="31" t="e">
        <f t="shared" si="1"/>
        <v>#DIV/0!</v>
      </c>
      <c r="O68" s="12" t="e">
        <f t="shared" si="2"/>
        <v>#DIV/0!</v>
      </c>
    </row>
    <row r="69" spans="1:15" s="32" customFormat="1" x14ac:dyDescent="0.2">
      <c r="A69" s="16">
        <v>63</v>
      </c>
      <c r="B69" s="25"/>
      <c r="C69" s="13"/>
      <c r="D69" s="11"/>
      <c r="E69" s="15"/>
      <c r="F69" s="24"/>
      <c r="G69" s="44">
        <v>0</v>
      </c>
      <c r="H69" s="44"/>
      <c r="I69" s="44">
        <f t="shared" si="0"/>
        <v>0</v>
      </c>
      <c r="J69" s="13"/>
      <c r="K69" s="34" t="e">
        <f t="shared" si="5"/>
        <v>#DIV/0!</v>
      </c>
      <c r="L69" s="26" t="e">
        <f>VLOOKUP($B69,'Table A'!C7:$H19,6,0)</f>
        <v>#N/A</v>
      </c>
      <c r="M69" s="12" t="e">
        <f t="shared" si="4"/>
        <v>#DIV/0!</v>
      </c>
      <c r="N69" s="31" t="e">
        <f t="shared" si="1"/>
        <v>#DIV/0!</v>
      </c>
      <c r="O69" s="12" t="e">
        <f t="shared" si="2"/>
        <v>#DIV/0!</v>
      </c>
    </row>
    <row r="70" spans="1:15" s="32" customFormat="1" x14ac:dyDescent="0.2">
      <c r="A70" s="16">
        <v>64</v>
      </c>
      <c r="B70" s="25"/>
      <c r="C70" s="13"/>
      <c r="D70" s="11"/>
      <c r="E70" s="15"/>
      <c r="F70" s="24"/>
      <c r="G70" s="44">
        <v>0</v>
      </c>
      <c r="H70" s="44"/>
      <c r="I70" s="44">
        <f t="shared" si="0"/>
        <v>0</v>
      </c>
      <c r="J70" s="13"/>
      <c r="K70" s="34" t="e">
        <f t="shared" si="5"/>
        <v>#DIV/0!</v>
      </c>
      <c r="L70" s="26" t="e">
        <f>VLOOKUP($B70,'Table A'!C7:$H19,6,0)</f>
        <v>#N/A</v>
      </c>
      <c r="M70" s="12" t="e">
        <f t="shared" si="4"/>
        <v>#DIV/0!</v>
      </c>
      <c r="N70" s="31" t="e">
        <f t="shared" si="1"/>
        <v>#DIV/0!</v>
      </c>
      <c r="O70" s="12" t="e">
        <f t="shared" si="2"/>
        <v>#DIV/0!</v>
      </c>
    </row>
    <row r="71" spans="1:15" s="32" customFormat="1" x14ac:dyDescent="0.2">
      <c r="A71" s="16">
        <v>65</v>
      </c>
      <c r="B71" s="25"/>
      <c r="C71" s="13"/>
      <c r="D71" s="11"/>
      <c r="E71" s="15"/>
      <c r="F71" s="24"/>
      <c r="G71" s="44">
        <v>0</v>
      </c>
      <c r="H71" s="44"/>
      <c r="I71" s="44">
        <f t="shared" ref="I71:I134" si="6">H71-G71</f>
        <v>0</v>
      </c>
      <c r="J71" s="13"/>
      <c r="K71" s="34" t="e">
        <f t="shared" si="5"/>
        <v>#DIV/0!</v>
      </c>
      <c r="L71" s="26" t="e">
        <f>VLOOKUP($B71,'Table A'!C7:$H19,6,0)</f>
        <v>#N/A</v>
      </c>
      <c r="M71" s="12" t="e">
        <f t="shared" si="4"/>
        <v>#DIV/0!</v>
      </c>
      <c r="N71" s="31" t="e">
        <f t="shared" ref="N71:N134" si="7">O71/H71</f>
        <v>#DIV/0!</v>
      </c>
      <c r="O71" s="12" t="e">
        <f t="shared" ref="O71:O134" si="8">M71-H71</f>
        <v>#DIV/0!</v>
      </c>
    </row>
    <row r="72" spans="1:15" s="32" customFormat="1" x14ac:dyDescent="0.2">
      <c r="A72" s="16">
        <v>66</v>
      </c>
      <c r="B72" s="25"/>
      <c r="C72" s="13"/>
      <c r="D72" s="11"/>
      <c r="E72" s="15"/>
      <c r="F72" s="24"/>
      <c r="G72" s="44">
        <v>0</v>
      </c>
      <c r="H72" s="44"/>
      <c r="I72" s="44">
        <f t="shared" si="6"/>
        <v>0</v>
      </c>
      <c r="J72" s="13"/>
      <c r="K72" s="34" t="e">
        <f t="shared" si="5"/>
        <v>#DIV/0!</v>
      </c>
      <c r="L72" s="26" t="e">
        <f>VLOOKUP($B72,'Table A'!C7:$H19,6,0)</f>
        <v>#N/A</v>
      </c>
      <c r="M72" s="12" t="e">
        <f t="shared" ref="M72:M135" si="9">K72*L72</f>
        <v>#DIV/0!</v>
      </c>
      <c r="N72" s="31" t="e">
        <f t="shared" si="7"/>
        <v>#DIV/0!</v>
      </c>
      <c r="O72" s="12" t="e">
        <f t="shared" si="8"/>
        <v>#DIV/0!</v>
      </c>
    </row>
    <row r="73" spans="1:15" s="32" customFormat="1" x14ac:dyDescent="0.2">
      <c r="A73" s="16">
        <v>67</v>
      </c>
      <c r="B73" s="25"/>
      <c r="C73" s="13"/>
      <c r="D73" s="11"/>
      <c r="E73" s="15"/>
      <c r="F73" s="24"/>
      <c r="G73" s="44">
        <v>0</v>
      </c>
      <c r="H73" s="44"/>
      <c r="I73" s="44">
        <f t="shared" si="6"/>
        <v>0</v>
      </c>
      <c r="J73" s="13"/>
      <c r="K73" s="34" t="e">
        <f t="shared" si="5"/>
        <v>#DIV/0!</v>
      </c>
      <c r="L73" s="26" t="e">
        <f>VLOOKUP($B73,'Table A'!C7:$H19,6,0)</f>
        <v>#N/A</v>
      </c>
      <c r="M73" s="12" t="e">
        <f t="shared" si="9"/>
        <v>#DIV/0!</v>
      </c>
      <c r="N73" s="31" t="e">
        <f t="shared" si="7"/>
        <v>#DIV/0!</v>
      </c>
      <c r="O73" s="12" t="e">
        <f t="shared" si="8"/>
        <v>#DIV/0!</v>
      </c>
    </row>
    <row r="74" spans="1:15" s="32" customFormat="1" x14ac:dyDescent="0.2">
      <c r="A74" s="16">
        <v>68</v>
      </c>
      <c r="B74" s="25"/>
      <c r="C74" s="13"/>
      <c r="D74" s="11"/>
      <c r="E74" s="15"/>
      <c r="F74" s="24"/>
      <c r="G74" s="44">
        <v>0</v>
      </c>
      <c r="H74" s="44"/>
      <c r="I74" s="44">
        <f t="shared" si="6"/>
        <v>0</v>
      </c>
      <c r="J74" s="13"/>
      <c r="K74" s="34" t="e">
        <f t="shared" si="5"/>
        <v>#DIV/0!</v>
      </c>
      <c r="L74" s="26" t="e">
        <f>VLOOKUP($B74,'Table A'!C7:$H19,6,0)</f>
        <v>#N/A</v>
      </c>
      <c r="M74" s="12" t="e">
        <f t="shared" si="9"/>
        <v>#DIV/0!</v>
      </c>
      <c r="N74" s="31" t="e">
        <f t="shared" si="7"/>
        <v>#DIV/0!</v>
      </c>
      <c r="O74" s="12" t="e">
        <f t="shared" si="8"/>
        <v>#DIV/0!</v>
      </c>
    </row>
    <row r="75" spans="1:15" s="32" customFormat="1" x14ac:dyDescent="0.2">
      <c r="A75" s="16">
        <v>69</v>
      </c>
      <c r="B75" s="25"/>
      <c r="C75" s="13"/>
      <c r="D75" s="11"/>
      <c r="E75" s="15"/>
      <c r="F75" s="24"/>
      <c r="G75" s="44">
        <v>0</v>
      </c>
      <c r="H75" s="44"/>
      <c r="I75" s="44">
        <f t="shared" si="6"/>
        <v>0</v>
      </c>
      <c r="J75" s="13"/>
      <c r="K75" s="34" t="e">
        <f t="shared" si="5"/>
        <v>#DIV/0!</v>
      </c>
      <c r="L75" s="26" t="e">
        <f>VLOOKUP($B75,'Table A'!C7:$H19,6,0)</f>
        <v>#N/A</v>
      </c>
      <c r="M75" s="12" t="e">
        <f t="shared" si="9"/>
        <v>#DIV/0!</v>
      </c>
      <c r="N75" s="31" t="e">
        <f t="shared" si="7"/>
        <v>#DIV/0!</v>
      </c>
      <c r="O75" s="12" t="e">
        <f t="shared" si="8"/>
        <v>#DIV/0!</v>
      </c>
    </row>
    <row r="76" spans="1:15" s="32" customFormat="1" x14ac:dyDescent="0.2">
      <c r="A76" s="16">
        <v>70</v>
      </c>
      <c r="B76" s="25"/>
      <c r="C76" s="13"/>
      <c r="D76" s="11"/>
      <c r="E76" s="15"/>
      <c r="F76" s="24"/>
      <c r="G76" s="44">
        <v>0</v>
      </c>
      <c r="H76" s="44"/>
      <c r="I76" s="44">
        <f t="shared" si="6"/>
        <v>0</v>
      </c>
      <c r="J76" s="13"/>
      <c r="K76" s="34" t="e">
        <f t="shared" si="5"/>
        <v>#DIV/0!</v>
      </c>
      <c r="L76" s="26" t="e">
        <f>VLOOKUP($B76,'Table A'!C7:$H19,6,0)</f>
        <v>#N/A</v>
      </c>
      <c r="M76" s="12" t="e">
        <f t="shared" si="9"/>
        <v>#DIV/0!</v>
      </c>
      <c r="N76" s="31" t="e">
        <f t="shared" si="7"/>
        <v>#DIV/0!</v>
      </c>
      <c r="O76" s="12" t="e">
        <f t="shared" si="8"/>
        <v>#DIV/0!</v>
      </c>
    </row>
    <row r="77" spans="1:15" s="32" customFormat="1" x14ac:dyDescent="0.2">
      <c r="A77" s="16">
        <v>71</v>
      </c>
      <c r="B77" s="25"/>
      <c r="C77" s="13"/>
      <c r="D77" s="11"/>
      <c r="E77" s="15"/>
      <c r="F77" s="24"/>
      <c r="G77" s="44">
        <v>0</v>
      </c>
      <c r="H77" s="44"/>
      <c r="I77" s="44">
        <f t="shared" si="6"/>
        <v>0</v>
      </c>
      <c r="J77" s="13"/>
      <c r="K77" s="34" t="e">
        <f t="shared" si="5"/>
        <v>#DIV/0!</v>
      </c>
      <c r="L77" s="26" t="e">
        <f>VLOOKUP($B77,'Table A'!C7:$H19,6,0)</f>
        <v>#N/A</v>
      </c>
      <c r="M77" s="12" t="e">
        <f t="shared" si="9"/>
        <v>#DIV/0!</v>
      </c>
      <c r="N77" s="31" t="e">
        <f t="shared" si="7"/>
        <v>#DIV/0!</v>
      </c>
      <c r="O77" s="12" t="e">
        <f t="shared" si="8"/>
        <v>#DIV/0!</v>
      </c>
    </row>
    <row r="78" spans="1:15" s="32" customFormat="1" x14ac:dyDescent="0.2">
      <c r="A78" s="16">
        <v>72</v>
      </c>
      <c r="B78" s="25"/>
      <c r="C78" s="13"/>
      <c r="D78" s="11"/>
      <c r="E78" s="15"/>
      <c r="F78" s="24"/>
      <c r="G78" s="44">
        <v>0</v>
      </c>
      <c r="H78" s="44"/>
      <c r="I78" s="44">
        <f t="shared" si="6"/>
        <v>0</v>
      </c>
      <c r="J78" s="13"/>
      <c r="K78" s="34" t="e">
        <f t="shared" si="5"/>
        <v>#DIV/0!</v>
      </c>
      <c r="L78" s="26" t="e">
        <f>VLOOKUP($B78,'Table A'!C7:$H19,6,0)</f>
        <v>#N/A</v>
      </c>
      <c r="M78" s="12" t="e">
        <f t="shared" si="9"/>
        <v>#DIV/0!</v>
      </c>
      <c r="N78" s="31" t="e">
        <f t="shared" si="7"/>
        <v>#DIV/0!</v>
      </c>
      <c r="O78" s="12" t="e">
        <f t="shared" si="8"/>
        <v>#DIV/0!</v>
      </c>
    </row>
    <row r="79" spans="1:15" s="32" customFormat="1" x14ac:dyDescent="0.2">
      <c r="A79" s="16">
        <v>73</v>
      </c>
      <c r="B79" s="25"/>
      <c r="C79" s="13"/>
      <c r="D79" s="11"/>
      <c r="E79" s="15"/>
      <c r="F79" s="24"/>
      <c r="G79" s="44">
        <v>0</v>
      </c>
      <c r="H79" s="44"/>
      <c r="I79" s="44">
        <f t="shared" si="6"/>
        <v>0</v>
      </c>
      <c r="J79" s="13"/>
      <c r="K79" s="34" t="e">
        <f t="shared" si="5"/>
        <v>#DIV/0!</v>
      </c>
      <c r="L79" s="26" t="e">
        <f>VLOOKUP($B79,'Table A'!C7:$H19,6,0)</f>
        <v>#N/A</v>
      </c>
      <c r="M79" s="12" t="e">
        <f t="shared" si="9"/>
        <v>#DIV/0!</v>
      </c>
      <c r="N79" s="31" t="e">
        <f t="shared" si="7"/>
        <v>#DIV/0!</v>
      </c>
      <c r="O79" s="12" t="e">
        <f t="shared" si="8"/>
        <v>#DIV/0!</v>
      </c>
    </row>
    <row r="80" spans="1:15" s="32" customFormat="1" x14ac:dyDescent="0.2">
      <c r="A80" s="16">
        <v>74</v>
      </c>
      <c r="B80" s="25"/>
      <c r="C80" s="13"/>
      <c r="D80" s="11"/>
      <c r="E80" s="15"/>
      <c r="F80" s="24"/>
      <c r="G80" s="44">
        <v>0</v>
      </c>
      <c r="H80" s="44"/>
      <c r="I80" s="44">
        <f t="shared" si="6"/>
        <v>0</v>
      </c>
      <c r="J80" s="13"/>
      <c r="K80" s="34" t="e">
        <f t="shared" si="5"/>
        <v>#DIV/0!</v>
      </c>
      <c r="L80" s="26" t="e">
        <f>VLOOKUP($B80,'Table A'!C7:$H19,6,0)</f>
        <v>#N/A</v>
      </c>
      <c r="M80" s="12" t="e">
        <f t="shared" si="9"/>
        <v>#DIV/0!</v>
      </c>
      <c r="N80" s="31" t="e">
        <f t="shared" si="7"/>
        <v>#DIV/0!</v>
      </c>
      <c r="O80" s="12" t="e">
        <f t="shared" si="8"/>
        <v>#DIV/0!</v>
      </c>
    </row>
    <row r="81" spans="1:15" s="32" customFormat="1" x14ac:dyDescent="0.2">
      <c r="A81" s="16">
        <v>75</v>
      </c>
      <c r="B81" s="25"/>
      <c r="C81" s="13"/>
      <c r="D81" s="11"/>
      <c r="E81" s="15"/>
      <c r="F81" s="24"/>
      <c r="G81" s="44">
        <v>0</v>
      </c>
      <c r="H81" s="44"/>
      <c r="I81" s="44">
        <f t="shared" si="6"/>
        <v>0</v>
      </c>
      <c r="J81" s="13"/>
      <c r="K81" s="34" t="e">
        <f t="shared" si="5"/>
        <v>#DIV/0!</v>
      </c>
      <c r="L81" s="26" t="e">
        <f>VLOOKUP($B81,'Table A'!C7:$H19,6,0)</f>
        <v>#N/A</v>
      </c>
      <c r="M81" s="12" t="e">
        <f t="shared" si="9"/>
        <v>#DIV/0!</v>
      </c>
      <c r="N81" s="31" t="e">
        <f t="shared" si="7"/>
        <v>#DIV/0!</v>
      </c>
      <c r="O81" s="12" t="e">
        <f t="shared" si="8"/>
        <v>#DIV/0!</v>
      </c>
    </row>
    <row r="82" spans="1:15" s="32" customFormat="1" x14ac:dyDescent="0.2">
      <c r="A82" s="16">
        <v>76</v>
      </c>
      <c r="B82" s="25"/>
      <c r="C82" s="13"/>
      <c r="D82" s="11"/>
      <c r="E82" s="15"/>
      <c r="F82" s="24"/>
      <c r="G82" s="44">
        <v>0</v>
      </c>
      <c r="H82" s="44"/>
      <c r="I82" s="44">
        <f t="shared" si="6"/>
        <v>0</v>
      </c>
      <c r="J82" s="13"/>
      <c r="K82" s="34" t="e">
        <f t="shared" si="5"/>
        <v>#DIV/0!</v>
      </c>
      <c r="L82" s="26" t="e">
        <f>VLOOKUP($B82,'Table A'!C7:$H19,6,0)</f>
        <v>#N/A</v>
      </c>
      <c r="M82" s="12" t="e">
        <f t="shared" si="9"/>
        <v>#DIV/0!</v>
      </c>
      <c r="N82" s="31" t="e">
        <f t="shared" si="7"/>
        <v>#DIV/0!</v>
      </c>
      <c r="O82" s="12" t="e">
        <f t="shared" si="8"/>
        <v>#DIV/0!</v>
      </c>
    </row>
    <row r="83" spans="1:15" s="32" customFormat="1" x14ac:dyDescent="0.2">
      <c r="A83" s="16">
        <v>77</v>
      </c>
      <c r="B83" s="25"/>
      <c r="C83" s="13"/>
      <c r="D83" s="11"/>
      <c r="E83" s="15"/>
      <c r="F83" s="24"/>
      <c r="G83" s="44">
        <v>0</v>
      </c>
      <c r="H83" s="44"/>
      <c r="I83" s="44">
        <f t="shared" si="6"/>
        <v>0</v>
      </c>
      <c r="J83" s="13"/>
      <c r="K83" s="34" t="e">
        <f t="shared" si="5"/>
        <v>#DIV/0!</v>
      </c>
      <c r="L83" s="26" t="e">
        <f>VLOOKUP($B83,'Table A'!C7:$H19,6,0)</f>
        <v>#N/A</v>
      </c>
      <c r="M83" s="12" t="e">
        <f t="shared" si="9"/>
        <v>#DIV/0!</v>
      </c>
      <c r="N83" s="31" t="e">
        <f t="shared" si="7"/>
        <v>#DIV/0!</v>
      </c>
      <c r="O83" s="12" t="e">
        <f t="shared" si="8"/>
        <v>#DIV/0!</v>
      </c>
    </row>
    <row r="84" spans="1:15" s="32" customFormat="1" x14ac:dyDescent="0.2">
      <c r="A84" s="16">
        <v>78</v>
      </c>
      <c r="B84" s="25"/>
      <c r="C84" s="13"/>
      <c r="D84" s="11"/>
      <c r="E84" s="15"/>
      <c r="F84" s="24"/>
      <c r="G84" s="44">
        <v>0</v>
      </c>
      <c r="H84" s="44"/>
      <c r="I84" s="44">
        <f t="shared" si="6"/>
        <v>0</v>
      </c>
      <c r="J84" s="13"/>
      <c r="K84" s="34" t="e">
        <f t="shared" si="5"/>
        <v>#DIV/0!</v>
      </c>
      <c r="L84" s="26" t="e">
        <f>VLOOKUP($B84,'Table A'!C7:$H19,6,0)</f>
        <v>#N/A</v>
      </c>
      <c r="M84" s="12" t="e">
        <f t="shared" si="9"/>
        <v>#DIV/0!</v>
      </c>
      <c r="N84" s="31" t="e">
        <f t="shared" si="7"/>
        <v>#DIV/0!</v>
      </c>
      <c r="O84" s="12" t="e">
        <f t="shared" si="8"/>
        <v>#DIV/0!</v>
      </c>
    </row>
    <row r="85" spans="1:15" s="32" customFormat="1" x14ac:dyDescent="0.2">
      <c r="A85" s="16">
        <v>79</v>
      </c>
      <c r="B85" s="25"/>
      <c r="C85" s="13"/>
      <c r="D85" s="11"/>
      <c r="E85" s="15"/>
      <c r="F85" s="24"/>
      <c r="G85" s="44">
        <v>0</v>
      </c>
      <c r="H85" s="44"/>
      <c r="I85" s="44">
        <f t="shared" si="6"/>
        <v>0</v>
      </c>
      <c r="J85" s="13"/>
      <c r="K85" s="34" t="e">
        <f t="shared" si="5"/>
        <v>#DIV/0!</v>
      </c>
      <c r="L85" s="26" t="e">
        <f>VLOOKUP($B85,'Table A'!C7:$H19,6,0)</f>
        <v>#N/A</v>
      </c>
      <c r="M85" s="12" t="e">
        <f t="shared" si="9"/>
        <v>#DIV/0!</v>
      </c>
      <c r="N85" s="31" t="e">
        <f t="shared" si="7"/>
        <v>#DIV/0!</v>
      </c>
      <c r="O85" s="12" t="e">
        <f t="shared" si="8"/>
        <v>#DIV/0!</v>
      </c>
    </row>
    <row r="86" spans="1:15" s="32" customFormat="1" x14ac:dyDescent="0.2">
      <c r="A86" s="16">
        <v>80</v>
      </c>
      <c r="B86" s="25"/>
      <c r="C86" s="13"/>
      <c r="D86" s="11"/>
      <c r="E86" s="15"/>
      <c r="F86" s="24"/>
      <c r="G86" s="44">
        <v>0</v>
      </c>
      <c r="H86" s="44"/>
      <c r="I86" s="44">
        <f t="shared" si="6"/>
        <v>0</v>
      </c>
      <c r="J86" s="13"/>
      <c r="K86" s="34" t="e">
        <f t="shared" si="5"/>
        <v>#DIV/0!</v>
      </c>
      <c r="L86" s="26" t="e">
        <f>VLOOKUP($B86,'Table A'!C7:$H19,6,0)</f>
        <v>#N/A</v>
      </c>
      <c r="M86" s="12" t="e">
        <f t="shared" si="9"/>
        <v>#DIV/0!</v>
      </c>
      <c r="N86" s="31" t="e">
        <f t="shared" si="7"/>
        <v>#DIV/0!</v>
      </c>
      <c r="O86" s="12" t="e">
        <f t="shared" si="8"/>
        <v>#DIV/0!</v>
      </c>
    </row>
    <row r="87" spans="1:15" s="32" customFormat="1" x14ac:dyDescent="0.2">
      <c r="A87" s="16">
        <v>81</v>
      </c>
      <c r="B87" s="25"/>
      <c r="C87" s="13"/>
      <c r="D87" s="11"/>
      <c r="E87" s="15"/>
      <c r="F87" s="24"/>
      <c r="G87" s="44">
        <v>0</v>
      </c>
      <c r="H87" s="44"/>
      <c r="I87" s="44">
        <f t="shared" si="6"/>
        <v>0</v>
      </c>
      <c r="J87" s="13"/>
      <c r="K87" s="34" t="e">
        <f t="shared" si="5"/>
        <v>#DIV/0!</v>
      </c>
      <c r="L87" s="26" t="e">
        <f>VLOOKUP($B87,'Table A'!C7:$H19,6,0)</f>
        <v>#N/A</v>
      </c>
      <c r="M87" s="12" t="e">
        <f t="shared" si="9"/>
        <v>#DIV/0!</v>
      </c>
      <c r="N87" s="31" t="e">
        <f t="shared" si="7"/>
        <v>#DIV/0!</v>
      </c>
      <c r="O87" s="12" t="e">
        <f t="shared" si="8"/>
        <v>#DIV/0!</v>
      </c>
    </row>
    <row r="88" spans="1:15" s="32" customFormat="1" x14ac:dyDescent="0.2">
      <c r="A88" s="16">
        <v>82</v>
      </c>
      <c r="B88" s="25"/>
      <c r="C88" s="13"/>
      <c r="D88" s="11"/>
      <c r="E88" s="15"/>
      <c r="F88" s="24"/>
      <c r="G88" s="44">
        <v>0</v>
      </c>
      <c r="H88" s="44"/>
      <c r="I88" s="44">
        <f t="shared" si="6"/>
        <v>0</v>
      </c>
      <c r="J88" s="13"/>
      <c r="K88" s="34" t="e">
        <f t="shared" si="5"/>
        <v>#DIV/0!</v>
      </c>
      <c r="L88" s="26" t="e">
        <f>VLOOKUP($B88,'Table A'!C7:$H19,6,0)</f>
        <v>#N/A</v>
      </c>
      <c r="M88" s="12" t="e">
        <f t="shared" si="9"/>
        <v>#DIV/0!</v>
      </c>
      <c r="N88" s="31" t="e">
        <f t="shared" si="7"/>
        <v>#DIV/0!</v>
      </c>
      <c r="O88" s="12" t="e">
        <f t="shared" si="8"/>
        <v>#DIV/0!</v>
      </c>
    </row>
    <row r="89" spans="1:15" s="32" customFormat="1" x14ac:dyDescent="0.2">
      <c r="A89" s="16">
        <v>83</v>
      </c>
      <c r="B89" s="25"/>
      <c r="C89" s="13"/>
      <c r="D89" s="11"/>
      <c r="E89" s="15"/>
      <c r="F89" s="24"/>
      <c r="G89" s="44">
        <v>0</v>
      </c>
      <c r="H89" s="44"/>
      <c r="I89" s="44">
        <f t="shared" si="6"/>
        <v>0</v>
      </c>
      <c r="J89" s="13"/>
      <c r="K89" s="34" t="e">
        <f t="shared" si="5"/>
        <v>#DIV/0!</v>
      </c>
      <c r="L89" s="26" t="e">
        <f>VLOOKUP($B89,'Table A'!C7:$H19,6,0)</f>
        <v>#N/A</v>
      </c>
      <c r="M89" s="12" t="e">
        <f t="shared" si="9"/>
        <v>#DIV/0!</v>
      </c>
      <c r="N89" s="31" t="e">
        <f t="shared" si="7"/>
        <v>#DIV/0!</v>
      </c>
      <c r="O89" s="12" t="e">
        <f t="shared" si="8"/>
        <v>#DIV/0!</v>
      </c>
    </row>
    <row r="90" spans="1:15" s="32" customFormat="1" x14ac:dyDescent="0.2">
      <c r="A90" s="16">
        <v>84</v>
      </c>
      <c r="B90" s="25"/>
      <c r="C90" s="13"/>
      <c r="D90" s="11"/>
      <c r="E90" s="15"/>
      <c r="F90" s="24"/>
      <c r="G90" s="44">
        <v>0</v>
      </c>
      <c r="H90" s="44"/>
      <c r="I90" s="44">
        <f t="shared" si="6"/>
        <v>0</v>
      </c>
      <c r="J90" s="13"/>
      <c r="K90" s="34" t="e">
        <f t="shared" si="5"/>
        <v>#DIV/0!</v>
      </c>
      <c r="L90" s="26" t="e">
        <f>VLOOKUP($B90,'Table A'!C7:$H19,6,0)</f>
        <v>#N/A</v>
      </c>
      <c r="M90" s="12" t="e">
        <f t="shared" si="9"/>
        <v>#DIV/0!</v>
      </c>
      <c r="N90" s="31" t="e">
        <f t="shared" si="7"/>
        <v>#DIV/0!</v>
      </c>
      <c r="O90" s="12" t="e">
        <f t="shared" si="8"/>
        <v>#DIV/0!</v>
      </c>
    </row>
    <row r="91" spans="1:15" s="32" customFormat="1" x14ac:dyDescent="0.2">
      <c r="A91" s="16">
        <v>85</v>
      </c>
      <c r="B91" s="25"/>
      <c r="C91" s="13"/>
      <c r="D91" s="11"/>
      <c r="E91" s="15"/>
      <c r="F91" s="24"/>
      <c r="G91" s="44">
        <v>0</v>
      </c>
      <c r="H91" s="44"/>
      <c r="I91" s="44">
        <f t="shared" si="6"/>
        <v>0</v>
      </c>
      <c r="J91" s="13"/>
      <c r="K91" s="34" t="e">
        <f t="shared" si="5"/>
        <v>#DIV/0!</v>
      </c>
      <c r="L91" s="26" t="e">
        <f>VLOOKUP($B91,'Table A'!C7:$H19,6,0)</f>
        <v>#N/A</v>
      </c>
      <c r="M91" s="12" t="e">
        <f t="shared" si="9"/>
        <v>#DIV/0!</v>
      </c>
      <c r="N91" s="31" t="e">
        <f t="shared" si="7"/>
        <v>#DIV/0!</v>
      </c>
      <c r="O91" s="12" t="e">
        <f t="shared" si="8"/>
        <v>#DIV/0!</v>
      </c>
    </row>
    <row r="92" spans="1:15" s="32" customFormat="1" x14ac:dyDescent="0.2">
      <c r="A92" s="16">
        <v>86</v>
      </c>
      <c r="B92" s="25"/>
      <c r="C92" s="13"/>
      <c r="D92" s="11"/>
      <c r="E92" s="15"/>
      <c r="F92" s="24"/>
      <c r="G92" s="44">
        <v>0</v>
      </c>
      <c r="H92" s="44"/>
      <c r="I92" s="44">
        <f t="shared" si="6"/>
        <v>0</v>
      </c>
      <c r="J92" s="13"/>
      <c r="K92" s="34" t="e">
        <f t="shared" si="5"/>
        <v>#DIV/0!</v>
      </c>
      <c r="L92" s="26" t="e">
        <f>VLOOKUP($B92,'Table A'!C7:$H19,6,0)</f>
        <v>#N/A</v>
      </c>
      <c r="M92" s="12" t="e">
        <f t="shared" si="9"/>
        <v>#DIV/0!</v>
      </c>
      <c r="N92" s="31" t="e">
        <f t="shared" si="7"/>
        <v>#DIV/0!</v>
      </c>
      <c r="O92" s="12" t="e">
        <f t="shared" si="8"/>
        <v>#DIV/0!</v>
      </c>
    </row>
    <row r="93" spans="1:15" s="32" customFormat="1" x14ac:dyDescent="0.2">
      <c r="A93" s="16">
        <v>87</v>
      </c>
      <c r="B93" s="25"/>
      <c r="C93" s="13"/>
      <c r="D93" s="11"/>
      <c r="E93" s="15"/>
      <c r="F93" s="24"/>
      <c r="G93" s="44">
        <v>0</v>
      </c>
      <c r="H93" s="44"/>
      <c r="I93" s="44">
        <f t="shared" si="6"/>
        <v>0</v>
      </c>
      <c r="J93" s="13"/>
      <c r="K93" s="34" t="e">
        <f t="shared" si="5"/>
        <v>#DIV/0!</v>
      </c>
      <c r="L93" s="26" t="e">
        <f>VLOOKUP($B93,'Table A'!C7:$H19,6,0)</f>
        <v>#N/A</v>
      </c>
      <c r="M93" s="12" t="e">
        <f t="shared" si="9"/>
        <v>#DIV/0!</v>
      </c>
      <c r="N93" s="31" t="e">
        <f t="shared" si="7"/>
        <v>#DIV/0!</v>
      </c>
      <c r="O93" s="12" t="e">
        <f t="shared" si="8"/>
        <v>#DIV/0!</v>
      </c>
    </row>
    <row r="94" spans="1:15" s="32" customFormat="1" x14ac:dyDescent="0.2">
      <c r="A94" s="16">
        <v>88</v>
      </c>
      <c r="B94" s="25"/>
      <c r="C94" s="13"/>
      <c r="D94" s="11"/>
      <c r="E94" s="15"/>
      <c r="F94" s="24"/>
      <c r="G94" s="44">
        <v>0</v>
      </c>
      <c r="H94" s="44"/>
      <c r="I94" s="44">
        <f t="shared" si="6"/>
        <v>0</v>
      </c>
      <c r="J94" s="13"/>
      <c r="K94" s="34" t="e">
        <f t="shared" si="5"/>
        <v>#DIV/0!</v>
      </c>
      <c r="L94" s="26" t="e">
        <f>VLOOKUP($B94,'Table A'!C7:$H19,6,0)</f>
        <v>#N/A</v>
      </c>
      <c r="M94" s="12" t="e">
        <f t="shared" si="9"/>
        <v>#DIV/0!</v>
      </c>
      <c r="N94" s="31" t="e">
        <f t="shared" si="7"/>
        <v>#DIV/0!</v>
      </c>
      <c r="O94" s="12" t="e">
        <f t="shared" si="8"/>
        <v>#DIV/0!</v>
      </c>
    </row>
    <row r="95" spans="1:15" s="32" customFormat="1" x14ac:dyDescent="0.2">
      <c r="A95" s="16">
        <v>89</v>
      </c>
      <c r="B95" s="25"/>
      <c r="C95" s="13"/>
      <c r="D95" s="11"/>
      <c r="E95" s="15"/>
      <c r="F95" s="24"/>
      <c r="G95" s="44">
        <v>0</v>
      </c>
      <c r="H95" s="44"/>
      <c r="I95" s="44">
        <f t="shared" si="6"/>
        <v>0</v>
      </c>
      <c r="J95" s="13"/>
      <c r="K95" s="34" t="e">
        <f t="shared" si="5"/>
        <v>#DIV/0!</v>
      </c>
      <c r="L95" s="26" t="e">
        <f>VLOOKUP($B95,'Table A'!C7:$H19,6,0)</f>
        <v>#N/A</v>
      </c>
      <c r="M95" s="12" t="e">
        <f t="shared" si="9"/>
        <v>#DIV/0!</v>
      </c>
      <c r="N95" s="31" t="e">
        <f t="shared" si="7"/>
        <v>#DIV/0!</v>
      </c>
      <c r="O95" s="12" t="e">
        <f t="shared" si="8"/>
        <v>#DIV/0!</v>
      </c>
    </row>
    <row r="96" spans="1:15" s="32" customFormat="1" x14ac:dyDescent="0.2">
      <c r="A96" s="16">
        <v>90</v>
      </c>
      <c r="B96" s="25"/>
      <c r="C96" s="13"/>
      <c r="D96" s="11"/>
      <c r="E96" s="15"/>
      <c r="F96" s="24"/>
      <c r="G96" s="44">
        <v>0</v>
      </c>
      <c r="H96" s="44"/>
      <c r="I96" s="44">
        <f t="shared" si="6"/>
        <v>0</v>
      </c>
      <c r="J96" s="13"/>
      <c r="K96" s="34" t="e">
        <f t="shared" si="5"/>
        <v>#DIV/0!</v>
      </c>
      <c r="L96" s="26" t="e">
        <f>VLOOKUP($B96,'Table A'!C7:$H19,6,0)</f>
        <v>#N/A</v>
      </c>
      <c r="M96" s="12" t="e">
        <f t="shared" si="9"/>
        <v>#DIV/0!</v>
      </c>
      <c r="N96" s="31" t="e">
        <f t="shared" si="7"/>
        <v>#DIV/0!</v>
      </c>
      <c r="O96" s="12" t="e">
        <f t="shared" si="8"/>
        <v>#DIV/0!</v>
      </c>
    </row>
    <row r="97" spans="1:15" s="32" customFormat="1" x14ac:dyDescent="0.2">
      <c r="A97" s="16">
        <v>91</v>
      </c>
      <c r="B97" s="25"/>
      <c r="C97" s="13"/>
      <c r="D97" s="11"/>
      <c r="E97" s="15"/>
      <c r="F97" s="24"/>
      <c r="G97" s="44">
        <v>0</v>
      </c>
      <c r="H97" s="44"/>
      <c r="I97" s="44">
        <f t="shared" si="6"/>
        <v>0</v>
      </c>
      <c r="J97" s="13"/>
      <c r="K97" s="34" t="e">
        <f t="shared" si="5"/>
        <v>#DIV/0!</v>
      </c>
      <c r="L97" s="26" t="e">
        <f>VLOOKUP($B97,'Table A'!C7:$H19,6,0)</f>
        <v>#N/A</v>
      </c>
      <c r="M97" s="12" t="e">
        <f t="shared" si="9"/>
        <v>#DIV/0!</v>
      </c>
      <c r="N97" s="31" t="e">
        <f t="shared" si="7"/>
        <v>#DIV/0!</v>
      </c>
      <c r="O97" s="12" t="e">
        <f t="shared" si="8"/>
        <v>#DIV/0!</v>
      </c>
    </row>
    <row r="98" spans="1:15" s="32" customFormat="1" x14ac:dyDescent="0.2">
      <c r="A98" s="16">
        <v>92</v>
      </c>
      <c r="B98" s="25"/>
      <c r="C98" s="13"/>
      <c r="D98" s="11"/>
      <c r="E98" s="15"/>
      <c r="F98" s="24"/>
      <c r="G98" s="44">
        <v>0</v>
      </c>
      <c r="H98" s="44"/>
      <c r="I98" s="44">
        <f t="shared" si="6"/>
        <v>0</v>
      </c>
      <c r="J98" s="13"/>
      <c r="K98" s="34" t="e">
        <f t="shared" si="5"/>
        <v>#DIV/0!</v>
      </c>
      <c r="L98" s="26" t="e">
        <f>VLOOKUP($B98,'Table A'!C7:$H19,6,0)</f>
        <v>#N/A</v>
      </c>
      <c r="M98" s="12" t="e">
        <f t="shared" si="9"/>
        <v>#DIV/0!</v>
      </c>
      <c r="N98" s="31" t="e">
        <f t="shared" si="7"/>
        <v>#DIV/0!</v>
      </c>
      <c r="O98" s="12" t="e">
        <f t="shared" si="8"/>
        <v>#DIV/0!</v>
      </c>
    </row>
    <row r="99" spans="1:15" s="32" customFormat="1" x14ac:dyDescent="0.2">
      <c r="A99" s="16">
        <v>93</v>
      </c>
      <c r="B99" s="25"/>
      <c r="C99" s="13"/>
      <c r="D99" s="11"/>
      <c r="E99" s="15"/>
      <c r="F99" s="24"/>
      <c r="G99" s="44">
        <v>0</v>
      </c>
      <c r="H99" s="44"/>
      <c r="I99" s="44">
        <f t="shared" si="6"/>
        <v>0</v>
      </c>
      <c r="J99" s="13"/>
      <c r="K99" s="34" t="e">
        <f t="shared" si="5"/>
        <v>#DIV/0!</v>
      </c>
      <c r="L99" s="26" t="e">
        <f>VLOOKUP($B99,'Table A'!C7:$H19,6,0)</f>
        <v>#N/A</v>
      </c>
      <c r="M99" s="12" t="e">
        <f t="shared" si="9"/>
        <v>#DIV/0!</v>
      </c>
      <c r="N99" s="31" t="e">
        <f t="shared" si="7"/>
        <v>#DIV/0!</v>
      </c>
      <c r="O99" s="12" t="e">
        <f t="shared" si="8"/>
        <v>#DIV/0!</v>
      </c>
    </row>
    <row r="100" spans="1:15" s="32" customFormat="1" x14ac:dyDescent="0.2">
      <c r="A100" s="16">
        <v>94</v>
      </c>
      <c r="B100" s="25"/>
      <c r="C100" s="13"/>
      <c r="D100" s="11"/>
      <c r="E100" s="15"/>
      <c r="F100" s="24"/>
      <c r="G100" s="44">
        <v>0</v>
      </c>
      <c r="H100" s="44"/>
      <c r="I100" s="44">
        <f t="shared" si="6"/>
        <v>0</v>
      </c>
      <c r="J100" s="13"/>
      <c r="K100" s="34" t="e">
        <f t="shared" si="5"/>
        <v>#DIV/0!</v>
      </c>
      <c r="L100" s="26" t="e">
        <f>VLOOKUP($B100,'Table A'!C7:$H19,6,0)</f>
        <v>#N/A</v>
      </c>
      <c r="M100" s="12" t="e">
        <f t="shared" si="9"/>
        <v>#DIV/0!</v>
      </c>
      <c r="N100" s="31" t="e">
        <f t="shared" si="7"/>
        <v>#DIV/0!</v>
      </c>
      <c r="O100" s="12" t="e">
        <f t="shared" si="8"/>
        <v>#DIV/0!</v>
      </c>
    </row>
    <row r="101" spans="1:15" s="32" customFormat="1" x14ac:dyDescent="0.2">
      <c r="A101" s="16">
        <v>95</v>
      </c>
      <c r="B101" s="25"/>
      <c r="C101" s="13"/>
      <c r="D101" s="11"/>
      <c r="E101" s="15"/>
      <c r="F101" s="24"/>
      <c r="G101" s="44">
        <v>0</v>
      </c>
      <c r="H101" s="44"/>
      <c r="I101" s="44">
        <f t="shared" si="6"/>
        <v>0</v>
      </c>
      <c r="J101" s="13"/>
      <c r="K101" s="34" t="e">
        <f t="shared" si="5"/>
        <v>#DIV/0!</v>
      </c>
      <c r="L101" s="26" t="e">
        <f>VLOOKUP($B101,'Table A'!C7:$H19,6,0)</f>
        <v>#N/A</v>
      </c>
      <c r="M101" s="12" t="e">
        <f t="shared" si="9"/>
        <v>#DIV/0!</v>
      </c>
      <c r="N101" s="31" t="e">
        <f t="shared" si="7"/>
        <v>#DIV/0!</v>
      </c>
      <c r="O101" s="12" t="e">
        <f t="shared" si="8"/>
        <v>#DIV/0!</v>
      </c>
    </row>
    <row r="102" spans="1:15" s="32" customFormat="1" x14ac:dyDescent="0.2">
      <c r="A102" s="16">
        <v>96</v>
      </c>
      <c r="B102" s="25"/>
      <c r="C102" s="13"/>
      <c r="D102" s="11"/>
      <c r="E102" s="15"/>
      <c r="F102" s="24"/>
      <c r="G102" s="44">
        <v>0</v>
      </c>
      <c r="H102" s="44"/>
      <c r="I102" s="44">
        <f t="shared" si="6"/>
        <v>0</v>
      </c>
      <c r="J102" s="13"/>
      <c r="K102" s="34" t="e">
        <f t="shared" si="5"/>
        <v>#DIV/0!</v>
      </c>
      <c r="L102" s="26" t="e">
        <f>VLOOKUP($B102,'Table A'!C7:$H19,6,0)</f>
        <v>#N/A</v>
      </c>
      <c r="M102" s="12" t="e">
        <f t="shared" si="9"/>
        <v>#DIV/0!</v>
      </c>
      <c r="N102" s="31" t="e">
        <f t="shared" si="7"/>
        <v>#DIV/0!</v>
      </c>
      <c r="O102" s="12" t="e">
        <f t="shared" si="8"/>
        <v>#DIV/0!</v>
      </c>
    </row>
    <row r="103" spans="1:15" s="32" customFormat="1" x14ac:dyDescent="0.2">
      <c r="A103" s="16">
        <v>97</v>
      </c>
      <c r="B103" s="25"/>
      <c r="C103" s="13"/>
      <c r="D103" s="11"/>
      <c r="E103" s="15"/>
      <c r="F103" s="24"/>
      <c r="G103" s="44">
        <v>0</v>
      </c>
      <c r="H103" s="44"/>
      <c r="I103" s="44">
        <f t="shared" si="6"/>
        <v>0</v>
      </c>
      <c r="J103" s="13"/>
      <c r="K103" s="34" t="e">
        <f t="shared" si="5"/>
        <v>#DIV/0!</v>
      </c>
      <c r="L103" s="26" t="e">
        <f>VLOOKUP($B103,'Table A'!C7:$H19,6,0)</f>
        <v>#N/A</v>
      </c>
      <c r="M103" s="12" t="e">
        <f t="shared" si="9"/>
        <v>#DIV/0!</v>
      </c>
      <c r="N103" s="31" t="e">
        <f t="shared" si="7"/>
        <v>#DIV/0!</v>
      </c>
      <c r="O103" s="12" t="e">
        <f t="shared" si="8"/>
        <v>#DIV/0!</v>
      </c>
    </row>
    <row r="104" spans="1:15" s="32" customFormat="1" x14ac:dyDescent="0.2">
      <c r="A104" s="16">
        <v>98</v>
      </c>
      <c r="B104" s="25"/>
      <c r="C104" s="13"/>
      <c r="D104" s="11"/>
      <c r="E104" s="15"/>
      <c r="F104" s="24"/>
      <c r="G104" s="44">
        <v>0</v>
      </c>
      <c r="H104" s="44"/>
      <c r="I104" s="44">
        <f t="shared" si="6"/>
        <v>0</v>
      </c>
      <c r="J104" s="13"/>
      <c r="K104" s="34" t="e">
        <f t="shared" si="5"/>
        <v>#DIV/0!</v>
      </c>
      <c r="L104" s="26" t="e">
        <f>VLOOKUP($B104,'Table A'!C7:$H19,6,0)</f>
        <v>#N/A</v>
      </c>
      <c r="M104" s="12" t="e">
        <f t="shared" si="9"/>
        <v>#DIV/0!</v>
      </c>
      <c r="N104" s="31" t="e">
        <f t="shared" si="7"/>
        <v>#DIV/0!</v>
      </c>
      <c r="O104" s="12" t="e">
        <f t="shared" si="8"/>
        <v>#DIV/0!</v>
      </c>
    </row>
    <row r="105" spans="1:15" s="32" customFormat="1" x14ac:dyDescent="0.2">
      <c r="A105" s="16">
        <v>99</v>
      </c>
      <c r="B105" s="25"/>
      <c r="C105" s="13"/>
      <c r="D105" s="11"/>
      <c r="E105" s="15"/>
      <c r="F105" s="24"/>
      <c r="G105" s="44">
        <v>0</v>
      </c>
      <c r="H105" s="44"/>
      <c r="I105" s="44">
        <f t="shared" si="6"/>
        <v>0</v>
      </c>
      <c r="J105" s="13"/>
      <c r="K105" s="34" t="e">
        <f t="shared" si="5"/>
        <v>#DIV/0!</v>
      </c>
      <c r="L105" s="26" t="e">
        <f>VLOOKUP($B105,'Table A'!C7:$H19,6,0)</f>
        <v>#N/A</v>
      </c>
      <c r="M105" s="12" t="e">
        <f t="shared" si="9"/>
        <v>#DIV/0!</v>
      </c>
      <c r="N105" s="31" t="e">
        <f t="shared" si="7"/>
        <v>#DIV/0!</v>
      </c>
      <c r="O105" s="12" t="e">
        <f t="shared" si="8"/>
        <v>#DIV/0!</v>
      </c>
    </row>
    <row r="106" spans="1:15" s="32" customFormat="1" x14ac:dyDescent="0.2">
      <c r="A106" s="16">
        <v>100</v>
      </c>
      <c r="B106" s="25"/>
      <c r="C106" s="13"/>
      <c r="D106" s="11"/>
      <c r="E106" s="15"/>
      <c r="F106" s="24"/>
      <c r="G106" s="44">
        <v>0</v>
      </c>
      <c r="H106" s="44"/>
      <c r="I106" s="44">
        <f t="shared" si="6"/>
        <v>0</v>
      </c>
      <c r="J106" s="13"/>
      <c r="K106" s="34" t="e">
        <f t="shared" si="5"/>
        <v>#DIV/0!</v>
      </c>
      <c r="L106" s="26" t="e">
        <f>VLOOKUP($B106,'Table A'!C7:$H19,6,0)</f>
        <v>#N/A</v>
      </c>
      <c r="M106" s="12" t="e">
        <f t="shared" si="9"/>
        <v>#DIV/0!</v>
      </c>
      <c r="N106" s="31" t="e">
        <f t="shared" si="7"/>
        <v>#DIV/0!</v>
      </c>
      <c r="O106" s="12" t="e">
        <f t="shared" si="8"/>
        <v>#DIV/0!</v>
      </c>
    </row>
    <row r="107" spans="1:15" s="32" customFormat="1" x14ac:dyDescent="0.2">
      <c r="A107" s="16">
        <v>101</v>
      </c>
      <c r="B107" s="25"/>
      <c r="C107" s="13"/>
      <c r="D107" s="11"/>
      <c r="E107" s="15"/>
      <c r="F107" s="24"/>
      <c r="G107" s="44">
        <v>0</v>
      </c>
      <c r="H107" s="44"/>
      <c r="I107" s="44">
        <f t="shared" si="6"/>
        <v>0</v>
      </c>
      <c r="J107" s="13"/>
      <c r="K107" s="34" t="e">
        <f t="shared" si="5"/>
        <v>#DIV/0!</v>
      </c>
      <c r="L107" s="26" t="e">
        <f>VLOOKUP($B107,'Table A'!C7:$H19,6,0)</f>
        <v>#N/A</v>
      </c>
      <c r="M107" s="12" t="e">
        <f t="shared" si="9"/>
        <v>#DIV/0!</v>
      </c>
      <c r="N107" s="31" t="e">
        <f t="shared" si="7"/>
        <v>#DIV/0!</v>
      </c>
      <c r="O107" s="12" t="e">
        <f t="shared" si="8"/>
        <v>#DIV/0!</v>
      </c>
    </row>
    <row r="108" spans="1:15" s="32" customFormat="1" x14ac:dyDescent="0.2">
      <c r="A108" s="16">
        <v>102</v>
      </c>
      <c r="B108" s="25"/>
      <c r="C108" s="13"/>
      <c r="D108" s="11"/>
      <c r="E108" s="15"/>
      <c r="F108" s="24"/>
      <c r="G108" s="44">
        <v>0</v>
      </c>
      <c r="H108" s="44"/>
      <c r="I108" s="44">
        <f t="shared" si="6"/>
        <v>0</v>
      </c>
      <c r="J108" s="13"/>
      <c r="K108" s="34" t="e">
        <f t="shared" si="5"/>
        <v>#DIV/0!</v>
      </c>
      <c r="L108" s="26" t="e">
        <f>VLOOKUP($B108,'Table A'!C7:$H19,6,0)</f>
        <v>#N/A</v>
      </c>
      <c r="M108" s="12" t="e">
        <f t="shared" si="9"/>
        <v>#DIV/0!</v>
      </c>
      <c r="N108" s="31" t="e">
        <f t="shared" si="7"/>
        <v>#DIV/0!</v>
      </c>
      <c r="O108" s="12" t="e">
        <f t="shared" si="8"/>
        <v>#DIV/0!</v>
      </c>
    </row>
    <row r="109" spans="1:15" s="32" customFormat="1" x14ac:dyDescent="0.2">
      <c r="A109" s="16">
        <v>103</v>
      </c>
      <c r="B109" s="25"/>
      <c r="C109" s="13"/>
      <c r="D109" s="11"/>
      <c r="E109" s="15"/>
      <c r="F109" s="24"/>
      <c r="G109" s="44">
        <v>0</v>
      </c>
      <c r="H109" s="44"/>
      <c r="I109" s="44">
        <f t="shared" si="6"/>
        <v>0</v>
      </c>
      <c r="J109" s="13"/>
      <c r="K109" s="34" t="e">
        <f t="shared" si="5"/>
        <v>#DIV/0!</v>
      </c>
      <c r="L109" s="26" t="e">
        <f>VLOOKUP($B109,'Table A'!C7:$H19,6,0)</f>
        <v>#N/A</v>
      </c>
      <c r="M109" s="12" t="e">
        <f t="shared" si="9"/>
        <v>#DIV/0!</v>
      </c>
      <c r="N109" s="31" t="e">
        <f t="shared" si="7"/>
        <v>#DIV/0!</v>
      </c>
      <c r="O109" s="12" t="e">
        <f t="shared" si="8"/>
        <v>#DIV/0!</v>
      </c>
    </row>
    <row r="110" spans="1:15" s="32" customFormat="1" x14ac:dyDescent="0.2">
      <c r="A110" s="16">
        <v>104</v>
      </c>
      <c r="B110" s="25"/>
      <c r="C110" s="13"/>
      <c r="D110" s="11"/>
      <c r="E110" s="15"/>
      <c r="F110" s="24"/>
      <c r="G110" s="44">
        <v>0</v>
      </c>
      <c r="H110" s="44"/>
      <c r="I110" s="44">
        <f t="shared" si="6"/>
        <v>0</v>
      </c>
      <c r="J110" s="13"/>
      <c r="K110" s="34" t="e">
        <f t="shared" si="5"/>
        <v>#DIV/0!</v>
      </c>
      <c r="L110" s="26" t="e">
        <f>VLOOKUP($B110,'Table A'!C7:$H19,6,0)</f>
        <v>#N/A</v>
      </c>
      <c r="M110" s="12" t="e">
        <f t="shared" si="9"/>
        <v>#DIV/0!</v>
      </c>
      <c r="N110" s="31" t="e">
        <f t="shared" si="7"/>
        <v>#DIV/0!</v>
      </c>
      <c r="O110" s="12" t="e">
        <f t="shared" si="8"/>
        <v>#DIV/0!</v>
      </c>
    </row>
    <row r="111" spans="1:15" s="32" customFormat="1" x14ac:dyDescent="0.2">
      <c r="A111" s="16">
        <v>105</v>
      </c>
      <c r="B111" s="25"/>
      <c r="C111" s="13"/>
      <c r="D111" s="11"/>
      <c r="E111" s="15"/>
      <c r="F111" s="24"/>
      <c r="G111" s="44">
        <v>0</v>
      </c>
      <c r="H111" s="44"/>
      <c r="I111" s="44">
        <f t="shared" si="6"/>
        <v>0</v>
      </c>
      <c r="J111" s="13"/>
      <c r="K111" s="34" t="e">
        <f t="shared" ref="K111:K174" si="10">ROUND(I111/J111,0)</f>
        <v>#DIV/0!</v>
      </c>
      <c r="L111" s="26" t="e">
        <f>VLOOKUP($B111,'Table A'!C7:$H19,6,0)</f>
        <v>#N/A</v>
      </c>
      <c r="M111" s="12" t="e">
        <f t="shared" si="9"/>
        <v>#DIV/0!</v>
      </c>
      <c r="N111" s="31" t="e">
        <f t="shared" si="7"/>
        <v>#DIV/0!</v>
      </c>
      <c r="O111" s="12" t="e">
        <f t="shared" si="8"/>
        <v>#DIV/0!</v>
      </c>
    </row>
    <row r="112" spans="1:15" s="32" customFormat="1" x14ac:dyDescent="0.2">
      <c r="A112" s="16">
        <v>106</v>
      </c>
      <c r="B112" s="25"/>
      <c r="C112" s="13"/>
      <c r="D112" s="11"/>
      <c r="E112" s="15"/>
      <c r="F112" s="24"/>
      <c r="G112" s="44">
        <v>0</v>
      </c>
      <c r="H112" s="44"/>
      <c r="I112" s="44">
        <f t="shared" si="6"/>
        <v>0</v>
      </c>
      <c r="J112" s="13"/>
      <c r="K112" s="34" t="e">
        <f t="shared" si="10"/>
        <v>#DIV/0!</v>
      </c>
      <c r="L112" s="26" t="e">
        <f>VLOOKUP($B112,'Table A'!C7:$H19,6,0)</f>
        <v>#N/A</v>
      </c>
      <c r="M112" s="12" t="e">
        <f t="shared" si="9"/>
        <v>#DIV/0!</v>
      </c>
      <c r="N112" s="31" t="e">
        <f t="shared" si="7"/>
        <v>#DIV/0!</v>
      </c>
      <c r="O112" s="12" t="e">
        <f t="shared" si="8"/>
        <v>#DIV/0!</v>
      </c>
    </row>
    <row r="113" spans="1:15" s="32" customFormat="1" x14ac:dyDescent="0.2">
      <c r="A113" s="16">
        <v>107</v>
      </c>
      <c r="B113" s="25"/>
      <c r="C113" s="13"/>
      <c r="D113" s="11"/>
      <c r="E113" s="15"/>
      <c r="F113" s="24"/>
      <c r="G113" s="44">
        <v>0</v>
      </c>
      <c r="H113" s="44"/>
      <c r="I113" s="44">
        <f t="shared" si="6"/>
        <v>0</v>
      </c>
      <c r="J113" s="13"/>
      <c r="K113" s="34" t="e">
        <f t="shared" si="10"/>
        <v>#DIV/0!</v>
      </c>
      <c r="L113" s="26" t="e">
        <f>VLOOKUP($B113,'Table A'!C7:$H19,6,0)</f>
        <v>#N/A</v>
      </c>
      <c r="M113" s="12" t="e">
        <f t="shared" si="9"/>
        <v>#DIV/0!</v>
      </c>
      <c r="N113" s="31" t="e">
        <f t="shared" si="7"/>
        <v>#DIV/0!</v>
      </c>
      <c r="O113" s="12" t="e">
        <f t="shared" si="8"/>
        <v>#DIV/0!</v>
      </c>
    </row>
    <row r="114" spans="1:15" s="32" customFormat="1" x14ac:dyDescent="0.2">
      <c r="A114" s="16">
        <v>108</v>
      </c>
      <c r="B114" s="25"/>
      <c r="C114" s="13"/>
      <c r="D114" s="11"/>
      <c r="E114" s="15"/>
      <c r="F114" s="24"/>
      <c r="G114" s="44">
        <v>0</v>
      </c>
      <c r="H114" s="44"/>
      <c r="I114" s="44">
        <f t="shared" si="6"/>
        <v>0</v>
      </c>
      <c r="J114" s="13"/>
      <c r="K114" s="34" t="e">
        <f t="shared" si="10"/>
        <v>#DIV/0!</v>
      </c>
      <c r="L114" s="26" t="e">
        <f>VLOOKUP($B114,'Table A'!C7:$H19,6,0)</f>
        <v>#N/A</v>
      </c>
      <c r="M114" s="12" t="e">
        <f t="shared" si="9"/>
        <v>#DIV/0!</v>
      </c>
      <c r="N114" s="31" t="e">
        <f t="shared" si="7"/>
        <v>#DIV/0!</v>
      </c>
      <c r="O114" s="12" t="e">
        <f t="shared" si="8"/>
        <v>#DIV/0!</v>
      </c>
    </row>
    <row r="115" spans="1:15" s="32" customFormat="1" x14ac:dyDescent="0.2">
      <c r="A115" s="16">
        <v>109</v>
      </c>
      <c r="B115" s="25"/>
      <c r="C115" s="13"/>
      <c r="D115" s="11"/>
      <c r="E115" s="15"/>
      <c r="F115" s="24"/>
      <c r="G115" s="44">
        <v>0</v>
      </c>
      <c r="H115" s="44"/>
      <c r="I115" s="44">
        <f t="shared" si="6"/>
        <v>0</v>
      </c>
      <c r="J115" s="13"/>
      <c r="K115" s="34" t="e">
        <f t="shared" si="10"/>
        <v>#DIV/0!</v>
      </c>
      <c r="L115" s="26" t="e">
        <f>VLOOKUP($B115,'Table A'!C7:$H19,6,0)</f>
        <v>#N/A</v>
      </c>
      <c r="M115" s="12" t="e">
        <f t="shared" si="9"/>
        <v>#DIV/0!</v>
      </c>
      <c r="N115" s="31" t="e">
        <f t="shared" si="7"/>
        <v>#DIV/0!</v>
      </c>
      <c r="O115" s="12" t="e">
        <f t="shared" si="8"/>
        <v>#DIV/0!</v>
      </c>
    </row>
    <row r="116" spans="1:15" s="32" customFormat="1" x14ac:dyDescent="0.2">
      <c r="A116" s="16">
        <v>110</v>
      </c>
      <c r="B116" s="25"/>
      <c r="C116" s="13"/>
      <c r="D116" s="11"/>
      <c r="E116" s="15"/>
      <c r="F116" s="24"/>
      <c r="G116" s="44">
        <v>0</v>
      </c>
      <c r="H116" s="44"/>
      <c r="I116" s="44">
        <f t="shared" si="6"/>
        <v>0</v>
      </c>
      <c r="J116" s="13"/>
      <c r="K116" s="34" t="e">
        <f t="shared" si="10"/>
        <v>#DIV/0!</v>
      </c>
      <c r="L116" s="26" t="e">
        <f>VLOOKUP($B116,'Table A'!C7:$H19,6,0)</f>
        <v>#N/A</v>
      </c>
      <c r="M116" s="12" t="e">
        <f t="shared" si="9"/>
        <v>#DIV/0!</v>
      </c>
      <c r="N116" s="31" t="e">
        <f t="shared" si="7"/>
        <v>#DIV/0!</v>
      </c>
      <c r="O116" s="12" t="e">
        <f t="shared" si="8"/>
        <v>#DIV/0!</v>
      </c>
    </row>
    <row r="117" spans="1:15" s="32" customFormat="1" x14ac:dyDescent="0.2">
      <c r="A117" s="16">
        <v>111</v>
      </c>
      <c r="B117" s="25"/>
      <c r="C117" s="13"/>
      <c r="D117" s="11"/>
      <c r="E117" s="15"/>
      <c r="F117" s="24"/>
      <c r="G117" s="44">
        <v>0</v>
      </c>
      <c r="H117" s="44"/>
      <c r="I117" s="44">
        <f t="shared" si="6"/>
        <v>0</v>
      </c>
      <c r="J117" s="13"/>
      <c r="K117" s="34" t="e">
        <f t="shared" si="10"/>
        <v>#DIV/0!</v>
      </c>
      <c r="L117" s="26" t="e">
        <f>VLOOKUP($B117,'Table A'!C7:$H19,6,0)</f>
        <v>#N/A</v>
      </c>
      <c r="M117" s="12" t="e">
        <f t="shared" si="9"/>
        <v>#DIV/0!</v>
      </c>
      <c r="N117" s="31" t="e">
        <f t="shared" si="7"/>
        <v>#DIV/0!</v>
      </c>
      <c r="O117" s="12" t="e">
        <f t="shared" si="8"/>
        <v>#DIV/0!</v>
      </c>
    </row>
    <row r="118" spans="1:15" s="32" customFormat="1" x14ac:dyDescent="0.2">
      <c r="A118" s="16">
        <v>112</v>
      </c>
      <c r="B118" s="25"/>
      <c r="C118" s="13"/>
      <c r="D118" s="11"/>
      <c r="E118" s="15"/>
      <c r="F118" s="24"/>
      <c r="G118" s="44">
        <v>0</v>
      </c>
      <c r="H118" s="44"/>
      <c r="I118" s="44">
        <f t="shared" si="6"/>
        <v>0</v>
      </c>
      <c r="J118" s="13"/>
      <c r="K118" s="34" t="e">
        <f t="shared" si="10"/>
        <v>#DIV/0!</v>
      </c>
      <c r="L118" s="26" t="e">
        <f>VLOOKUP($B118,'Table A'!C7:$H19,6,0)</f>
        <v>#N/A</v>
      </c>
      <c r="M118" s="12" t="e">
        <f t="shared" si="9"/>
        <v>#DIV/0!</v>
      </c>
      <c r="N118" s="31" t="e">
        <f t="shared" si="7"/>
        <v>#DIV/0!</v>
      </c>
      <c r="O118" s="12" t="e">
        <f t="shared" si="8"/>
        <v>#DIV/0!</v>
      </c>
    </row>
    <row r="119" spans="1:15" s="32" customFormat="1" x14ac:dyDescent="0.2">
      <c r="A119" s="16">
        <v>113</v>
      </c>
      <c r="B119" s="25"/>
      <c r="C119" s="13"/>
      <c r="D119" s="11"/>
      <c r="E119" s="15"/>
      <c r="F119" s="24"/>
      <c r="G119" s="44">
        <v>0</v>
      </c>
      <c r="H119" s="44"/>
      <c r="I119" s="44">
        <f t="shared" si="6"/>
        <v>0</v>
      </c>
      <c r="J119" s="13"/>
      <c r="K119" s="34" t="e">
        <f t="shared" si="10"/>
        <v>#DIV/0!</v>
      </c>
      <c r="L119" s="26" t="e">
        <f>VLOOKUP($B119,'Table A'!C7:$H19,6,0)</f>
        <v>#N/A</v>
      </c>
      <c r="M119" s="12" t="e">
        <f t="shared" si="9"/>
        <v>#DIV/0!</v>
      </c>
      <c r="N119" s="31" t="e">
        <f t="shared" si="7"/>
        <v>#DIV/0!</v>
      </c>
      <c r="O119" s="12" t="e">
        <f t="shared" si="8"/>
        <v>#DIV/0!</v>
      </c>
    </row>
    <row r="120" spans="1:15" s="32" customFormat="1" x14ac:dyDescent="0.2">
      <c r="A120" s="16">
        <v>114</v>
      </c>
      <c r="B120" s="25"/>
      <c r="C120" s="13"/>
      <c r="D120" s="11"/>
      <c r="E120" s="15"/>
      <c r="F120" s="24"/>
      <c r="G120" s="44">
        <v>0</v>
      </c>
      <c r="H120" s="44"/>
      <c r="I120" s="44">
        <f t="shared" si="6"/>
        <v>0</v>
      </c>
      <c r="J120" s="13"/>
      <c r="K120" s="34" t="e">
        <f t="shared" si="10"/>
        <v>#DIV/0!</v>
      </c>
      <c r="L120" s="26" t="e">
        <f>VLOOKUP($B120,'Table A'!C7:$H19,6,0)</f>
        <v>#N/A</v>
      </c>
      <c r="M120" s="12" t="e">
        <f t="shared" si="9"/>
        <v>#DIV/0!</v>
      </c>
      <c r="N120" s="31" t="e">
        <f t="shared" si="7"/>
        <v>#DIV/0!</v>
      </c>
      <c r="O120" s="12" t="e">
        <f t="shared" si="8"/>
        <v>#DIV/0!</v>
      </c>
    </row>
    <row r="121" spans="1:15" s="32" customFormat="1" x14ac:dyDescent="0.2">
      <c r="A121" s="16">
        <v>115</v>
      </c>
      <c r="B121" s="25"/>
      <c r="C121" s="13"/>
      <c r="D121" s="11"/>
      <c r="E121" s="15"/>
      <c r="F121" s="24"/>
      <c r="G121" s="44">
        <v>0</v>
      </c>
      <c r="H121" s="44"/>
      <c r="I121" s="44">
        <f t="shared" si="6"/>
        <v>0</v>
      </c>
      <c r="J121" s="13"/>
      <c r="K121" s="34" t="e">
        <f t="shared" si="10"/>
        <v>#DIV/0!</v>
      </c>
      <c r="L121" s="26" t="e">
        <f>VLOOKUP($B121,'Table A'!C7:$H19,6,0)</f>
        <v>#N/A</v>
      </c>
      <c r="M121" s="12" t="e">
        <f t="shared" si="9"/>
        <v>#DIV/0!</v>
      </c>
      <c r="N121" s="31" t="e">
        <f t="shared" si="7"/>
        <v>#DIV/0!</v>
      </c>
      <c r="O121" s="12" t="e">
        <f t="shared" si="8"/>
        <v>#DIV/0!</v>
      </c>
    </row>
    <row r="122" spans="1:15" s="32" customFormat="1" x14ac:dyDescent="0.2">
      <c r="A122" s="16">
        <v>116</v>
      </c>
      <c r="B122" s="25"/>
      <c r="C122" s="13"/>
      <c r="D122" s="11"/>
      <c r="E122" s="15"/>
      <c r="F122" s="24"/>
      <c r="G122" s="44">
        <v>0</v>
      </c>
      <c r="H122" s="44"/>
      <c r="I122" s="44">
        <f t="shared" si="6"/>
        <v>0</v>
      </c>
      <c r="J122" s="13"/>
      <c r="K122" s="34" t="e">
        <f t="shared" si="10"/>
        <v>#DIV/0!</v>
      </c>
      <c r="L122" s="26" t="e">
        <f>VLOOKUP($B122,'Table A'!C7:$H19,6,0)</f>
        <v>#N/A</v>
      </c>
      <c r="M122" s="12" t="e">
        <f t="shared" si="9"/>
        <v>#DIV/0!</v>
      </c>
      <c r="N122" s="31" t="e">
        <f t="shared" si="7"/>
        <v>#DIV/0!</v>
      </c>
      <c r="O122" s="12" t="e">
        <f t="shared" si="8"/>
        <v>#DIV/0!</v>
      </c>
    </row>
    <row r="123" spans="1:15" s="32" customFormat="1" x14ac:dyDescent="0.2">
      <c r="A123" s="16">
        <v>117</v>
      </c>
      <c r="B123" s="25"/>
      <c r="C123" s="13"/>
      <c r="D123" s="11"/>
      <c r="E123" s="15"/>
      <c r="F123" s="24"/>
      <c r="G123" s="44">
        <v>0</v>
      </c>
      <c r="H123" s="44"/>
      <c r="I123" s="44">
        <f t="shared" si="6"/>
        <v>0</v>
      </c>
      <c r="J123" s="13"/>
      <c r="K123" s="34" t="e">
        <f t="shared" si="10"/>
        <v>#DIV/0!</v>
      </c>
      <c r="L123" s="26" t="e">
        <f>VLOOKUP($B123,'Table A'!C7:$H19,6,0)</f>
        <v>#N/A</v>
      </c>
      <c r="M123" s="12" t="e">
        <f t="shared" si="9"/>
        <v>#DIV/0!</v>
      </c>
      <c r="N123" s="31" t="e">
        <f t="shared" si="7"/>
        <v>#DIV/0!</v>
      </c>
      <c r="O123" s="12" t="e">
        <f t="shared" si="8"/>
        <v>#DIV/0!</v>
      </c>
    </row>
    <row r="124" spans="1:15" s="32" customFormat="1" x14ac:dyDescent="0.2">
      <c r="A124" s="16">
        <v>118</v>
      </c>
      <c r="B124" s="25"/>
      <c r="C124" s="13"/>
      <c r="D124" s="11"/>
      <c r="E124" s="15"/>
      <c r="F124" s="24"/>
      <c r="G124" s="44">
        <v>0</v>
      </c>
      <c r="H124" s="44"/>
      <c r="I124" s="44">
        <f t="shared" si="6"/>
        <v>0</v>
      </c>
      <c r="J124" s="13"/>
      <c r="K124" s="34" t="e">
        <f t="shared" si="10"/>
        <v>#DIV/0!</v>
      </c>
      <c r="L124" s="26" t="e">
        <f>VLOOKUP($B124,'Table A'!C7:$H19,6,0)</f>
        <v>#N/A</v>
      </c>
      <c r="M124" s="12" t="e">
        <f t="shared" si="9"/>
        <v>#DIV/0!</v>
      </c>
      <c r="N124" s="31" t="e">
        <f t="shared" si="7"/>
        <v>#DIV/0!</v>
      </c>
      <c r="O124" s="12" t="e">
        <f t="shared" si="8"/>
        <v>#DIV/0!</v>
      </c>
    </row>
    <row r="125" spans="1:15" s="32" customFormat="1" x14ac:dyDescent="0.2">
      <c r="A125" s="16">
        <v>119</v>
      </c>
      <c r="B125" s="25"/>
      <c r="C125" s="13"/>
      <c r="D125" s="11"/>
      <c r="E125" s="15"/>
      <c r="F125" s="24"/>
      <c r="G125" s="44">
        <v>0</v>
      </c>
      <c r="H125" s="44"/>
      <c r="I125" s="44">
        <f t="shared" si="6"/>
        <v>0</v>
      </c>
      <c r="J125" s="13"/>
      <c r="K125" s="34" t="e">
        <f t="shared" si="10"/>
        <v>#DIV/0!</v>
      </c>
      <c r="L125" s="26" t="e">
        <f>VLOOKUP($B125,'Table A'!C7:$H19,6,0)</f>
        <v>#N/A</v>
      </c>
      <c r="M125" s="12" t="e">
        <f t="shared" si="9"/>
        <v>#DIV/0!</v>
      </c>
      <c r="N125" s="31" t="e">
        <f t="shared" si="7"/>
        <v>#DIV/0!</v>
      </c>
      <c r="O125" s="12" t="e">
        <f t="shared" si="8"/>
        <v>#DIV/0!</v>
      </c>
    </row>
    <row r="126" spans="1:15" s="32" customFormat="1" x14ac:dyDescent="0.2">
      <c r="A126" s="16">
        <v>120</v>
      </c>
      <c r="B126" s="25"/>
      <c r="C126" s="13"/>
      <c r="D126" s="11"/>
      <c r="E126" s="15"/>
      <c r="F126" s="24"/>
      <c r="G126" s="44">
        <v>0</v>
      </c>
      <c r="H126" s="44"/>
      <c r="I126" s="44">
        <f t="shared" si="6"/>
        <v>0</v>
      </c>
      <c r="J126" s="13"/>
      <c r="K126" s="34" t="e">
        <f t="shared" si="10"/>
        <v>#DIV/0!</v>
      </c>
      <c r="L126" s="26" t="e">
        <f>VLOOKUP($B126,'Table A'!C7:$H19,6,0)</f>
        <v>#N/A</v>
      </c>
      <c r="M126" s="12" t="e">
        <f t="shared" si="9"/>
        <v>#DIV/0!</v>
      </c>
      <c r="N126" s="31" t="e">
        <f t="shared" si="7"/>
        <v>#DIV/0!</v>
      </c>
      <c r="O126" s="12" t="e">
        <f t="shared" si="8"/>
        <v>#DIV/0!</v>
      </c>
    </row>
    <row r="127" spans="1:15" s="32" customFormat="1" x14ac:dyDescent="0.2">
      <c r="A127" s="16">
        <v>121</v>
      </c>
      <c r="B127" s="25"/>
      <c r="C127" s="13"/>
      <c r="D127" s="11"/>
      <c r="E127" s="15"/>
      <c r="F127" s="24"/>
      <c r="G127" s="44">
        <v>0</v>
      </c>
      <c r="H127" s="44"/>
      <c r="I127" s="44">
        <f t="shared" si="6"/>
        <v>0</v>
      </c>
      <c r="J127" s="13"/>
      <c r="K127" s="34" t="e">
        <f t="shared" si="10"/>
        <v>#DIV/0!</v>
      </c>
      <c r="L127" s="26" t="e">
        <f>VLOOKUP($B127,'Table A'!C7:$H19,6,0)</f>
        <v>#N/A</v>
      </c>
      <c r="M127" s="12" t="e">
        <f t="shared" si="9"/>
        <v>#DIV/0!</v>
      </c>
      <c r="N127" s="31" t="e">
        <f t="shared" si="7"/>
        <v>#DIV/0!</v>
      </c>
      <c r="O127" s="12" t="e">
        <f t="shared" si="8"/>
        <v>#DIV/0!</v>
      </c>
    </row>
    <row r="128" spans="1:15" s="32" customFormat="1" x14ac:dyDescent="0.2">
      <c r="A128" s="16">
        <v>122</v>
      </c>
      <c r="B128" s="25"/>
      <c r="C128" s="13"/>
      <c r="D128" s="11"/>
      <c r="E128" s="15"/>
      <c r="F128" s="24"/>
      <c r="G128" s="44">
        <v>0</v>
      </c>
      <c r="H128" s="44"/>
      <c r="I128" s="44">
        <f t="shared" si="6"/>
        <v>0</v>
      </c>
      <c r="J128" s="13"/>
      <c r="K128" s="34" t="e">
        <f t="shared" si="10"/>
        <v>#DIV/0!</v>
      </c>
      <c r="L128" s="26" t="e">
        <f>VLOOKUP($B128,'Table A'!C7:$H19,6,0)</f>
        <v>#N/A</v>
      </c>
      <c r="M128" s="12" t="e">
        <f t="shared" si="9"/>
        <v>#DIV/0!</v>
      </c>
      <c r="N128" s="31" t="e">
        <f t="shared" si="7"/>
        <v>#DIV/0!</v>
      </c>
      <c r="O128" s="12" t="e">
        <f t="shared" si="8"/>
        <v>#DIV/0!</v>
      </c>
    </row>
    <row r="129" spans="1:15" s="32" customFormat="1" x14ac:dyDescent="0.2">
      <c r="A129" s="16">
        <v>123</v>
      </c>
      <c r="B129" s="25"/>
      <c r="C129" s="13"/>
      <c r="D129" s="11"/>
      <c r="E129" s="15"/>
      <c r="F129" s="24"/>
      <c r="G129" s="44">
        <v>0</v>
      </c>
      <c r="H129" s="44"/>
      <c r="I129" s="44">
        <f t="shared" si="6"/>
        <v>0</v>
      </c>
      <c r="J129" s="13"/>
      <c r="K129" s="34" t="e">
        <f t="shared" si="10"/>
        <v>#DIV/0!</v>
      </c>
      <c r="L129" s="26" t="e">
        <f>VLOOKUP($B129,'Table A'!C7:$H19,6,0)</f>
        <v>#N/A</v>
      </c>
      <c r="M129" s="12" t="e">
        <f t="shared" si="9"/>
        <v>#DIV/0!</v>
      </c>
      <c r="N129" s="31" t="e">
        <f t="shared" si="7"/>
        <v>#DIV/0!</v>
      </c>
      <c r="O129" s="12" t="e">
        <f t="shared" si="8"/>
        <v>#DIV/0!</v>
      </c>
    </row>
    <row r="130" spans="1:15" s="32" customFormat="1" x14ac:dyDescent="0.2">
      <c r="A130" s="16">
        <v>124</v>
      </c>
      <c r="B130" s="25"/>
      <c r="C130" s="13"/>
      <c r="D130" s="11"/>
      <c r="E130" s="15"/>
      <c r="F130" s="24"/>
      <c r="G130" s="44">
        <v>0</v>
      </c>
      <c r="H130" s="44"/>
      <c r="I130" s="44">
        <f t="shared" si="6"/>
        <v>0</v>
      </c>
      <c r="J130" s="13"/>
      <c r="K130" s="34" t="e">
        <f t="shared" si="10"/>
        <v>#DIV/0!</v>
      </c>
      <c r="L130" s="26" t="e">
        <f>VLOOKUP($B130,'Table A'!C7:$H19,6,0)</f>
        <v>#N/A</v>
      </c>
      <c r="M130" s="12" t="e">
        <f t="shared" si="9"/>
        <v>#DIV/0!</v>
      </c>
      <c r="N130" s="31" t="e">
        <f t="shared" si="7"/>
        <v>#DIV/0!</v>
      </c>
      <c r="O130" s="12" t="e">
        <f t="shared" si="8"/>
        <v>#DIV/0!</v>
      </c>
    </row>
    <row r="131" spans="1:15" s="32" customFormat="1" x14ac:dyDescent="0.2">
      <c r="A131" s="16">
        <v>125</v>
      </c>
      <c r="B131" s="25"/>
      <c r="C131" s="13"/>
      <c r="D131" s="11"/>
      <c r="E131" s="15"/>
      <c r="F131" s="24"/>
      <c r="G131" s="44">
        <v>0</v>
      </c>
      <c r="H131" s="44"/>
      <c r="I131" s="44">
        <f t="shared" si="6"/>
        <v>0</v>
      </c>
      <c r="J131" s="13"/>
      <c r="K131" s="34" t="e">
        <f t="shared" si="10"/>
        <v>#DIV/0!</v>
      </c>
      <c r="L131" s="26" t="e">
        <f>VLOOKUP($B131,'Table A'!C7:$H19,6,0)</f>
        <v>#N/A</v>
      </c>
      <c r="M131" s="12" t="e">
        <f t="shared" si="9"/>
        <v>#DIV/0!</v>
      </c>
      <c r="N131" s="31" t="e">
        <f t="shared" si="7"/>
        <v>#DIV/0!</v>
      </c>
      <c r="O131" s="12" t="e">
        <f t="shared" si="8"/>
        <v>#DIV/0!</v>
      </c>
    </row>
    <row r="132" spans="1:15" s="32" customFormat="1" x14ac:dyDescent="0.2">
      <c r="A132" s="16">
        <v>126</v>
      </c>
      <c r="B132" s="25"/>
      <c r="C132" s="13"/>
      <c r="D132" s="11"/>
      <c r="E132" s="15"/>
      <c r="F132" s="24"/>
      <c r="G132" s="44">
        <v>0</v>
      </c>
      <c r="H132" s="44"/>
      <c r="I132" s="44">
        <f t="shared" si="6"/>
        <v>0</v>
      </c>
      <c r="J132" s="13"/>
      <c r="K132" s="34" t="e">
        <f t="shared" si="10"/>
        <v>#DIV/0!</v>
      </c>
      <c r="L132" s="26" t="e">
        <f>VLOOKUP($B132,'Table A'!C7:$H19,6,0)</f>
        <v>#N/A</v>
      </c>
      <c r="M132" s="12" t="e">
        <f t="shared" si="9"/>
        <v>#DIV/0!</v>
      </c>
      <c r="N132" s="31" t="e">
        <f t="shared" si="7"/>
        <v>#DIV/0!</v>
      </c>
      <c r="O132" s="12" t="e">
        <f t="shared" si="8"/>
        <v>#DIV/0!</v>
      </c>
    </row>
    <row r="133" spans="1:15" s="32" customFormat="1" x14ac:dyDescent="0.2">
      <c r="A133" s="16">
        <v>127</v>
      </c>
      <c r="B133" s="25"/>
      <c r="C133" s="13"/>
      <c r="D133" s="11"/>
      <c r="E133" s="15"/>
      <c r="F133" s="24"/>
      <c r="G133" s="44">
        <v>0</v>
      </c>
      <c r="H133" s="44"/>
      <c r="I133" s="44">
        <f t="shared" si="6"/>
        <v>0</v>
      </c>
      <c r="J133" s="13"/>
      <c r="K133" s="34" t="e">
        <f t="shared" si="10"/>
        <v>#DIV/0!</v>
      </c>
      <c r="L133" s="26" t="e">
        <f>VLOOKUP($B133,'Table A'!C7:$H19,6,0)</f>
        <v>#N/A</v>
      </c>
      <c r="M133" s="12" t="e">
        <f t="shared" si="9"/>
        <v>#DIV/0!</v>
      </c>
      <c r="N133" s="31" t="e">
        <f t="shared" si="7"/>
        <v>#DIV/0!</v>
      </c>
      <c r="O133" s="12" t="e">
        <f t="shared" si="8"/>
        <v>#DIV/0!</v>
      </c>
    </row>
    <row r="134" spans="1:15" s="32" customFormat="1" x14ac:dyDescent="0.2">
      <c r="A134" s="16">
        <v>128</v>
      </c>
      <c r="B134" s="25"/>
      <c r="C134" s="13"/>
      <c r="D134" s="11"/>
      <c r="E134" s="15"/>
      <c r="F134" s="24"/>
      <c r="G134" s="44">
        <v>0</v>
      </c>
      <c r="H134" s="44"/>
      <c r="I134" s="44">
        <f t="shared" si="6"/>
        <v>0</v>
      </c>
      <c r="J134" s="13"/>
      <c r="K134" s="34" t="e">
        <f t="shared" si="10"/>
        <v>#DIV/0!</v>
      </c>
      <c r="L134" s="26" t="e">
        <f>VLOOKUP($B134,'Table A'!C7:$H19,6,0)</f>
        <v>#N/A</v>
      </c>
      <c r="M134" s="12" t="e">
        <f t="shared" si="9"/>
        <v>#DIV/0!</v>
      </c>
      <c r="N134" s="31" t="e">
        <f t="shared" si="7"/>
        <v>#DIV/0!</v>
      </c>
      <c r="O134" s="12" t="e">
        <f t="shared" si="8"/>
        <v>#DIV/0!</v>
      </c>
    </row>
    <row r="135" spans="1:15" s="32" customFormat="1" x14ac:dyDescent="0.2">
      <c r="A135" s="16">
        <v>129</v>
      </c>
      <c r="B135" s="25"/>
      <c r="C135" s="13"/>
      <c r="D135" s="11"/>
      <c r="E135" s="15"/>
      <c r="F135" s="24"/>
      <c r="G135" s="44">
        <v>0</v>
      </c>
      <c r="H135" s="44"/>
      <c r="I135" s="44">
        <f t="shared" ref="I135:I198" si="11">H135-G135</f>
        <v>0</v>
      </c>
      <c r="J135" s="13"/>
      <c r="K135" s="34" t="e">
        <f t="shared" si="10"/>
        <v>#DIV/0!</v>
      </c>
      <c r="L135" s="26" t="e">
        <f>VLOOKUP($B135,'Table A'!C7:$H19,6,0)</f>
        <v>#N/A</v>
      </c>
      <c r="M135" s="12" t="e">
        <f t="shared" si="9"/>
        <v>#DIV/0!</v>
      </c>
      <c r="N135" s="31" t="e">
        <f t="shared" ref="N135:N198" si="12">O135/H135</f>
        <v>#DIV/0!</v>
      </c>
      <c r="O135" s="12" t="e">
        <f t="shared" ref="O135:O198" si="13">M135-H135</f>
        <v>#DIV/0!</v>
      </c>
    </row>
    <row r="136" spans="1:15" s="32" customFormat="1" x14ac:dyDescent="0.2">
      <c r="A136" s="16">
        <v>130</v>
      </c>
      <c r="B136" s="25"/>
      <c r="C136" s="13"/>
      <c r="D136" s="11"/>
      <c r="E136" s="15"/>
      <c r="F136" s="24"/>
      <c r="G136" s="44">
        <v>0</v>
      </c>
      <c r="H136" s="44"/>
      <c r="I136" s="44">
        <f t="shared" si="11"/>
        <v>0</v>
      </c>
      <c r="J136" s="13"/>
      <c r="K136" s="34" t="e">
        <f t="shared" si="10"/>
        <v>#DIV/0!</v>
      </c>
      <c r="L136" s="26" t="e">
        <f>VLOOKUP($B136,'Table A'!C7:$H19,6,0)</f>
        <v>#N/A</v>
      </c>
      <c r="M136" s="12" t="e">
        <f t="shared" ref="M136:M150" si="14">K136*L136</f>
        <v>#DIV/0!</v>
      </c>
      <c r="N136" s="31" t="e">
        <f t="shared" si="12"/>
        <v>#DIV/0!</v>
      </c>
      <c r="O136" s="12" t="e">
        <f t="shared" si="13"/>
        <v>#DIV/0!</v>
      </c>
    </row>
    <row r="137" spans="1:15" s="32" customFormat="1" x14ac:dyDescent="0.2">
      <c r="A137" s="16">
        <v>131</v>
      </c>
      <c r="B137" s="25"/>
      <c r="C137" s="13"/>
      <c r="D137" s="11"/>
      <c r="E137" s="15"/>
      <c r="F137" s="24"/>
      <c r="G137" s="44">
        <v>0</v>
      </c>
      <c r="H137" s="44"/>
      <c r="I137" s="44">
        <f t="shared" si="11"/>
        <v>0</v>
      </c>
      <c r="J137" s="13"/>
      <c r="K137" s="34" t="e">
        <f t="shared" si="10"/>
        <v>#DIV/0!</v>
      </c>
      <c r="L137" s="26" t="e">
        <f>VLOOKUP($B137,'Table A'!C7:$H19,6,0)</f>
        <v>#N/A</v>
      </c>
      <c r="M137" s="12" t="e">
        <f t="shared" si="14"/>
        <v>#DIV/0!</v>
      </c>
      <c r="N137" s="31" t="e">
        <f t="shared" si="12"/>
        <v>#DIV/0!</v>
      </c>
      <c r="O137" s="12" t="e">
        <f t="shared" si="13"/>
        <v>#DIV/0!</v>
      </c>
    </row>
    <row r="138" spans="1:15" s="32" customFormat="1" x14ac:dyDescent="0.2">
      <c r="A138" s="16">
        <v>132</v>
      </c>
      <c r="B138" s="25"/>
      <c r="C138" s="13"/>
      <c r="D138" s="11"/>
      <c r="E138" s="15"/>
      <c r="F138" s="24"/>
      <c r="G138" s="44">
        <v>0</v>
      </c>
      <c r="H138" s="44"/>
      <c r="I138" s="44">
        <f t="shared" si="11"/>
        <v>0</v>
      </c>
      <c r="J138" s="13"/>
      <c r="K138" s="34" t="e">
        <f t="shared" si="10"/>
        <v>#DIV/0!</v>
      </c>
      <c r="L138" s="26" t="e">
        <f>VLOOKUP($B138,'Table A'!C7:$H19,6,0)</f>
        <v>#N/A</v>
      </c>
      <c r="M138" s="12" t="e">
        <f t="shared" si="14"/>
        <v>#DIV/0!</v>
      </c>
      <c r="N138" s="31" t="e">
        <f t="shared" si="12"/>
        <v>#DIV/0!</v>
      </c>
      <c r="O138" s="12" t="e">
        <f t="shared" si="13"/>
        <v>#DIV/0!</v>
      </c>
    </row>
    <row r="139" spans="1:15" s="32" customFormat="1" x14ac:dyDescent="0.2">
      <c r="A139" s="16">
        <v>133</v>
      </c>
      <c r="B139" s="25"/>
      <c r="C139" s="13"/>
      <c r="D139" s="11"/>
      <c r="E139" s="15"/>
      <c r="F139" s="24"/>
      <c r="G139" s="44">
        <v>0</v>
      </c>
      <c r="H139" s="44"/>
      <c r="I139" s="44">
        <f t="shared" si="11"/>
        <v>0</v>
      </c>
      <c r="J139" s="13"/>
      <c r="K139" s="34" t="e">
        <f t="shared" si="10"/>
        <v>#DIV/0!</v>
      </c>
      <c r="L139" s="26" t="e">
        <f>VLOOKUP($B139,'Table A'!C7:$H19,6,0)</f>
        <v>#N/A</v>
      </c>
      <c r="M139" s="12" t="e">
        <f t="shared" si="14"/>
        <v>#DIV/0!</v>
      </c>
      <c r="N139" s="31" t="e">
        <f t="shared" si="12"/>
        <v>#DIV/0!</v>
      </c>
      <c r="O139" s="12" t="e">
        <f t="shared" si="13"/>
        <v>#DIV/0!</v>
      </c>
    </row>
    <row r="140" spans="1:15" s="32" customFormat="1" x14ac:dyDescent="0.2">
      <c r="A140" s="16">
        <v>134</v>
      </c>
      <c r="B140" s="25"/>
      <c r="C140" s="13"/>
      <c r="D140" s="11"/>
      <c r="E140" s="15"/>
      <c r="F140" s="24"/>
      <c r="G140" s="44">
        <v>0</v>
      </c>
      <c r="H140" s="44"/>
      <c r="I140" s="44">
        <f t="shared" si="11"/>
        <v>0</v>
      </c>
      <c r="J140" s="13"/>
      <c r="K140" s="34" t="e">
        <f t="shared" si="10"/>
        <v>#DIV/0!</v>
      </c>
      <c r="L140" s="26" t="e">
        <f>VLOOKUP($B140,'Table A'!C7:$H19,6,0)</f>
        <v>#N/A</v>
      </c>
      <c r="M140" s="12" t="e">
        <f t="shared" si="14"/>
        <v>#DIV/0!</v>
      </c>
      <c r="N140" s="31" t="e">
        <f t="shared" si="12"/>
        <v>#DIV/0!</v>
      </c>
      <c r="O140" s="12" t="e">
        <f t="shared" si="13"/>
        <v>#DIV/0!</v>
      </c>
    </row>
    <row r="141" spans="1:15" s="32" customFormat="1" x14ac:dyDescent="0.2">
      <c r="A141" s="16">
        <v>135</v>
      </c>
      <c r="B141" s="25"/>
      <c r="C141" s="13"/>
      <c r="D141" s="11"/>
      <c r="E141" s="15"/>
      <c r="F141" s="24"/>
      <c r="G141" s="44">
        <v>0</v>
      </c>
      <c r="H141" s="44"/>
      <c r="I141" s="44">
        <f t="shared" si="11"/>
        <v>0</v>
      </c>
      <c r="J141" s="13"/>
      <c r="K141" s="34" t="e">
        <f t="shared" si="10"/>
        <v>#DIV/0!</v>
      </c>
      <c r="L141" s="26" t="e">
        <f>VLOOKUP($B141,'Table A'!C7:$H19,6,0)</f>
        <v>#N/A</v>
      </c>
      <c r="M141" s="12" t="e">
        <f t="shared" si="14"/>
        <v>#DIV/0!</v>
      </c>
      <c r="N141" s="31" t="e">
        <f t="shared" si="12"/>
        <v>#DIV/0!</v>
      </c>
      <c r="O141" s="12" t="e">
        <f t="shared" si="13"/>
        <v>#DIV/0!</v>
      </c>
    </row>
    <row r="142" spans="1:15" s="32" customFormat="1" x14ac:dyDescent="0.2">
      <c r="A142" s="16">
        <v>136</v>
      </c>
      <c r="B142" s="25"/>
      <c r="C142" s="13"/>
      <c r="D142" s="11"/>
      <c r="E142" s="15"/>
      <c r="F142" s="24"/>
      <c r="G142" s="44">
        <v>0</v>
      </c>
      <c r="H142" s="44"/>
      <c r="I142" s="44">
        <f t="shared" si="11"/>
        <v>0</v>
      </c>
      <c r="J142" s="13"/>
      <c r="K142" s="34" t="e">
        <f t="shared" si="10"/>
        <v>#DIV/0!</v>
      </c>
      <c r="L142" s="26" t="e">
        <f>VLOOKUP($B142,'Table A'!C7:$H19,6,0)</f>
        <v>#N/A</v>
      </c>
      <c r="M142" s="12" t="e">
        <f t="shared" si="14"/>
        <v>#DIV/0!</v>
      </c>
      <c r="N142" s="31" t="e">
        <f t="shared" si="12"/>
        <v>#DIV/0!</v>
      </c>
      <c r="O142" s="12" t="e">
        <f t="shared" si="13"/>
        <v>#DIV/0!</v>
      </c>
    </row>
    <row r="143" spans="1:15" s="32" customFormat="1" x14ac:dyDescent="0.2">
      <c r="A143" s="16">
        <v>137</v>
      </c>
      <c r="B143" s="25"/>
      <c r="C143" s="13"/>
      <c r="D143" s="11"/>
      <c r="E143" s="15"/>
      <c r="F143" s="24"/>
      <c r="G143" s="44">
        <v>0</v>
      </c>
      <c r="H143" s="44"/>
      <c r="I143" s="44">
        <f t="shared" si="11"/>
        <v>0</v>
      </c>
      <c r="J143" s="13"/>
      <c r="K143" s="34" t="e">
        <f t="shared" si="10"/>
        <v>#DIV/0!</v>
      </c>
      <c r="L143" s="26" t="e">
        <f>VLOOKUP($B143,'Table A'!C7:$H19,6,0)</f>
        <v>#N/A</v>
      </c>
      <c r="M143" s="12" t="e">
        <f t="shared" si="14"/>
        <v>#DIV/0!</v>
      </c>
      <c r="N143" s="31" t="e">
        <f t="shared" si="12"/>
        <v>#DIV/0!</v>
      </c>
      <c r="O143" s="12" t="e">
        <f t="shared" si="13"/>
        <v>#DIV/0!</v>
      </c>
    </row>
    <row r="144" spans="1:15" s="32" customFormat="1" x14ac:dyDescent="0.2">
      <c r="A144" s="16">
        <v>138</v>
      </c>
      <c r="B144" s="25"/>
      <c r="C144" s="13"/>
      <c r="D144" s="11"/>
      <c r="E144" s="15"/>
      <c r="F144" s="24"/>
      <c r="G144" s="44">
        <v>0</v>
      </c>
      <c r="H144" s="44"/>
      <c r="I144" s="44">
        <f t="shared" si="11"/>
        <v>0</v>
      </c>
      <c r="J144" s="13"/>
      <c r="K144" s="34" t="e">
        <f t="shared" si="10"/>
        <v>#DIV/0!</v>
      </c>
      <c r="L144" s="26" t="e">
        <f>VLOOKUP($B144,'Table A'!C7:$H19,6,0)</f>
        <v>#N/A</v>
      </c>
      <c r="M144" s="12" t="e">
        <f t="shared" si="14"/>
        <v>#DIV/0!</v>
      </c>
      <c r="N144" s="31" t="e">
        <f t="shared" si="12"/>
        <v>#DIV/0!</v>
      </c>
      <c r="O144" s="12" t="e">
        <f t="shared" si="13"/>
        <v>#DIV/0!</v>
      </c>
    </row>
    <row r="145" spans="1:15" s="32" customFormat="1" x14ac:dyDescent="0.2">
      <c r="A145" s="16">
        <v>139</v>
      </c>
      <c r="B145" s="25"/>
      <c r="C145" s="13"/>
      <c r="D145" s="11"/>
      <c r="E145" s="15"/>
      <c r="F145" s="24"/>
      <c r="G145" s="44">
        <v>0</v>
      </c>
      <c r="H145" s="44"/>
      <c r="I145" s="44">
        <f t="shared" si="11"/>
        <v>0</v>
      </c>
      <c r="J145" s="13"/>
      <c r="K145" s="34" t="e">
        <f t="shared" si="10"/>
        <v>#DIV/0!</v>
      </c>
      <c r="L145" s="26" t="e">
        <f>VLOOKUP($B145,'Table A'!C7:$H19,6,0)</f>
        <v>#N/A</v>
      </c>
      <c r="M145" s="12" t="e">
        <f t="shared" si="14"/>
        <v>#DIV/0!</v>
      </c>
      <c r="N145" s="31" t="e">
        <f t="shared" si="12"/>
        <v>#DIV/0!</v>
      </c>
      <c r="O145" s="12" t="e">
        <f t="shared" si="13"/>
        <v>#DIV/0!</v>
      </c>
    </row>
    <row r="146" spans="1:15" s="32" customFormat="1" x14ac:dyDescent="0.2">
      <c r="A146" s="16">
        <v>140</v>
      </c>
      <c r="B146" s="25"/>
      <c r="C146" s="13"/>
      <c r="D146" s="11"/>
      <c r="E146" s="15"/>
      <c r="F146" s="24"/>
      <c r="G146" s="44">
        <v>0</v>
      </c>
      <c r="H146" s="44"/>
      <c r="I146" s="44">
        <f t="shared" si="11"/>
        <v>0</v>
      </c>
      <c r="J146" s="13"/>
      <c r="K146" s="34" t="e">
        <f t="shared" si="10"/>
        <v>#DIV/0!</v>
      </c>
      <c r="L146" s="26" t="e">
        <f>VLOOKUP($B146,'Table A'!C7:$H19,6,0)</f>
        <v>#N/A</v>
      </c>
      <c r="M146" s="12" t="e">
        <f t="shared" si="14"/>
        <v>#DIV/0!</v>
      </c>
      <c r="N146" s="31" t="e">
        <f t="shared" si="12"/>
        <v>#DIV/0!</v>
      </c>
      <c r="O146" s="12" t="e">
        <f t="shared" si="13"/>
        <v>#DIV/0!</v>
      </c>
    </row>
    <row r="147" spans="1:15" s="32" customFormat="1" x14ac:dyDescent="0.2">
      <c r="A147" s="16">
        <v>141</v>
      </c>
      <c r="B147" s="25"/>
      <c r="C147" s="13"/>
      <c r="D147" s="11"/>
      <c r="E147" s="15"/>
      <c r="F147" s="24"/>
      <c r="G147" s="44">
        <v>0</v>
      </c>
      <c r="H147" s="44"/>
      <c r="I147" s="44">
        <f t="shared" si="11"/>
        <v>0</v>
      </c>
      <c r="J147" s="13"/>
      <c r="K147" s="34" t="e">
        <f t="shared" si="10"/>
        <v>#DIV/0!</v>
      </c>
      <c r="L147" s="26" t="e">
        <f>VLOOKUP($B147,'Table A'!C7:$H19,6,0)</f>
        <v>#N/A</v>
      </c>
      <c r="M147" s="12" t="e">
        <f t="shared" si="14"/>
        <v>#DIV/0!</v>
      </c>
      <c r="N147" s="31" t="e">
        <f t="shared" si="12"/>
        <v>#DIV/0!</v>
      </c>
      <c r="O147" s="12" t="e">
        <f t="shared" si="13"/>
        <v>#DIV/0!</v>
      </c>
    </row>
    <row r="148" spans="1:15" s="32" customFormat="1" x14ac:dyDescent="0.2">
      <c r="A148" s="16">
        <v>142</v>
      </c>
      <c r="B148" s="25"/>
      <c r="C148" s="13"/>
      <c r="D148" s="11"/>
      <c r="E148" s="15"/>
      <c r="F148" s="24"/>
      <c r="G148" s="44">
        <v>0</v>
      </c>
      <c r="H148" s="44"/>
      <c r="I148" s="44">
        <f t="shared" si="11"/>
        <v>0</v>
      </c>
      <c r="J148" s="13"/>
      <c r="K148" s="34" t="e">
        <f t="shared" si="10"/>
        <v>#DIV/0!</v>
      </c>
      <c r="L148" s="26" t="e">
        <f>VLOOKUP($B148,'Table A'!C7:$H19,6,0)</f>
        <v>#N/A</v>
      </c>
      <c r="M148" s="12" t="e">
        <f t="shared" si="14"/>
        <v>#DIV/0!</v>
      </c>
      <c r="N148" s="31" t="e">
        <f t="shared" si="12"/>
        <v>#DIV/0!</v>
      </c>
      <c r="O148" s="12" t="e">
        <f t="shared" si="13"/>
        <v>#DIV/0!</v>
      </c>
    </row>
    <row r="149" spans="1:15" s="32" customFormat="1" x14ac:dyDescent="0.2">
      <c r="A149" s="16">
        <v>143</v>
      </c>
      <c r="B149" s="25"/>
      <c r="C149" s="13"/>
      <c r="D149" s="11"/>
      <c r="E149" s="15"/>
      <c r="F149" s="24"/>
      <c r="G149" s="44">
        <v>0</v>
      </c>
      <c r="H149" s="44"/>
      <c r="I149" s="44">
        <f t="shared" si="11"/>
        <v>0</v>
      </c>
      <c r="J149" s="13"/>
      <c r="K149" s="34" t="e">
        <f t="shared" si="10"/>
        <v>#DIV/0!</v>
      </c>
      <c r="L149" s="26" t="e">
        <f>VLOOKUP($B149,'Table A'!C7:$H19,6,0)</f>
        <v>#N/A</v>
      </c>
      <c r="M149" s="12" t="e">
        <f t="shared" si="14"/>
        <v>#DIV/0!</v>
      </c>
      <c r="N149" s="31" t="e">
        <f t="shared" si="12"/>
        <v>#DIV/0!</v>
      </c>
      <c r="O149" s="12" t="e">
        <f t="shared" si="13"/>
        <v>#DIV/0!</v>
      </c>
    </row>
    <row r="150" spans="1:15" s="32" customFormat="1" x14ac:dyDescent="0.2">
      <c r="A150" s="16">
        <v>144</v>
      </c>
      <c r="B150" s="25"/>
      <c r="C150" s="13"/>
      <c r="D150" s="11"/>
      <c r="E150" s="15"/>
      <c r="F150" s="24"/>
      <c r="G150" s="44">
        <v>0</v>
      </c>
      <c r="H150" s="44"/>
      <c r="I150" s="44">
        <f t="shared" si="11"/>
        <v>0</v>
      </c>
      <c r="J150" s="13"/>
      <c r="K150" s="34" t="e">
        <f t="shared" si="10"/>
        <v>#DIV/0!</v>
      </c>
      <c r="L150" s="26" t="e">
        <f>VLOOKUP($B150,'Table A'!C7:$H19,6,0)</f>
        <v>#N/A</v>
      </c>
      <c r="M150" s="12" t="e">
        <f t="shared" si="14"/>
        <v>#DIV/0!</v>
      </c>
      <c r="N150" s="31" t="e">
        <f t="shared" si="12"/>
        <v>#DIV/0!</v>
      </c>
      <c r="O150" s="12" t="e">
        <f t="shared" si="13"/>
        <v>#DIV/0!</v>
      </c>
    </row>
    <row r="151" spans="1:15" s="32" customFormat="1" x14ac:dyDescent="0.2">
      <c r="A151" s="16">
        <v>145</v>
      </c>
      <c r="B151" s="25"/>
      <c r="C151" s="13"/>
      <c r="D151" s="11"/>
      <c r="E151" s="15"/>
      <c r="F151" s="24"/>
      <c r="G151" s="44">
        <v>0</v>
      </c>
      <c r="H151" s="44"/>
      <c r="I151" s="44">
        <f t="shared" si="11"/>
        <v>0</v>
      </c>
      <c r="J151" s="13"/>
      <c r="K151" s="34" t="e">
        <f t="shared" si="10"/>
        <v>#DIV/0!</v>
      </c>
      <c r="L151" s="26" t="e">
        <f>VLOOKUP($B151,'Table A'!C7:$H19,6,0)</f>
        <v>#N/A</v>
      </c>
      <c r="M151" s="12" t="e">
        <f>K151*L151</f>
        <v>#DIV/0!</v>
      </c>
      <c r="N151" s="31" t="e">
        <f t="shared" si="12"/>
        <v>#DIV/0!</v>
      </c>
      <c r="O151" s="12" t="e">
        <f t="shared" si="13"/>
        <v>#DIV/0!</v>
      </c>
    </row>
    <row r="152" spans="1:15" s="32" customFormat="1" x14ac:dyDescent="0.2">
      <c r="A152" s="16">
        <v>146</v>
      </c>
      <c r="B152" s="25"/>
      <c r="C152" s="13"/>
      <c r="D152" s="11"/>
      <c r="E152" s="15"/>
      <c r="F152" s="24"/>
      <c r="G152" s="44">
        <v>0</v>
      </c>
      <c r="H152" s="44"/>
      <c r="I152" s="44">
        <f t="shared" si="11"/>
        <v>0</v>
      </c>
      <c r="J152" s="13"/>
      <c r="K152" s="34" t="e">
        <f t="shared" si="10"/>
        <v>#DIV/0!</v>
      </c>
      <c r="L152" s="26" t="e">
        <f>VLOOKUP($B152,'Table A'!C7:$H19,6,0)</f>
        <v>#N/A</v>
      </c>
      <c r="M152" s="12" t="e">
        <f t="shared" ref="M152:M213" si="15">K152*L152</f>
        <v>#DIV/0!</v>
      </c>
      <c r="N152" s="31" t="e">
        <f t="shared" si="12"/>
        <v>#DIV/0!</v>
      </c>
      <c r="O152" s="12" t="e">
        <f t="shared" si="13"/>
        <v>#DIV/0!</v>
      </c>
    </row>
    <row r="153" spans="1:15" s="32" customFormat="1" x14ac:dyDescent="0.2">
      <c r="A153" s="16">
        <v>147</v>
      </c>
      <c r="B153" s="25"/>
      <c r="C153" s="13"/>
      <c r="D153" s="11"/>
      <c r="E153" s="15"/>
      <c r="F153" s="24"/>
      <c r="G153" s="44">
        <v>0</v>
      </c>
      <c r="H153" s="44"/>
      <c r="I153" s="44">
        <f t="shared" si="11"/>
        <v>0</v>
      </c>
      <c r="J153" s="13"/>
      <c r="K153" s="34" t="e">
        <f t="shared" si="10"/>
        <v>#DIV/0!</v>
      </c>
      <c r="L153" s="26" t="e">
        <f>VLOOKUP($B153,'Table A'!C7:$H19,6,0)</f>
        <v>#N/A</v>
      </c>
      <c r="M153" s="12" t="e">
        <f t="shared" si="15"/>
        <v>#DIV/0!</v>
      </c>
      <c r="N153" s="31" t="e">
        <f t="shared" si="12"/>
        <v>#DIV/0!</v>
      </c>
      <c r="O153" s="12" t="e">
        <f t="shared" si="13"/>
        <v>#DIV/0!</v>
      </c>
    </row>
    <row r="154" spans="1:15" s="32" customFormat="1" x14ac:dyDescent="0.2">
      <c r="A154" s="16">
        <v>148</v>
      </c>
      <c r="B154" s="25"/>
      <c r="C154" s="13"/>
      <c r="D154" s="11"/>
      <c r="E154" s="15"/>
      <c r="F154" s="24"/>
      <c r="G154" s="44">
        <v>0</v>
      </c>
      <c r="H154" s="44"/>
      <c r="I154" s="44">
        <f t="shared" si="11"/>
        <v>0</v>
      </c>
      <c r="J154" s="13"/>
      <c r="K154" s="34" t="e">
        <f t="shared" si="10"/>
        <v>#DIV/0!</v>
      </c>
      <c r="L154" s="26" t="e">
        <f>VLOOKUP($B154,'Table A'!C7:$H19,6,0)</f>
        <v>#N/A</v>
      </c>
      <c r="M154" s="12" t="e">
        <f t="shared" si="15"/>
        <v>#DIV/0!</v>
      </c>
      <c r="N154" s="31" t="e">
        <f t="shared" si="12"/>
        <v>#DIV/0!</v>
      </c>
      <c r="O154" s="12" t="e">
        <f t="shared" si="13"/>
        <v>#DIV/0!</v>
      </c>
    </row>
    <row r="155" spans="1:15" s="32" customFormat="1" x14ac:dyDescent="0.2">
      <c r="A155" s="16">
        <v>149</v>
      </c>
      <c r="B155" s="25"/>
      <c r="C155" s="13"/>
      <c r="D155" s="11"/>
      <c r="E155" s="15"/>
      <c r="F155" s="24"/>
      <c r="G155" s="44">
        <v>0</v>
      </c>
      <c r="H155" s="44"/>
      <c r="I155" s="44">
        <f t="shared" si="11"/>
        <v>0</v>
      </c>
      <c r="J155" s="13"/>
      <c r="K155" s="34" t="e">
        <f t="shared" si="10"/>
        <v>#DIV/0!</v>
      </c>
      <c r="L155" s="26" t="e">
        <f>VLOOKUP($B155,'Table A'!C7:$H19,6,0)</f>
        <v>#N/A</v>
      </c>
      <c r="M155" s="12" t="e">
        <f t="shared" si="15"/>
        <v>#DIV/0!</v>
      </c>
      <c r="N155" s="31" t="e">
        <f t="shared" si="12"/>
        <v>#DIV/0!</v>
      </c>
      <c r="O155" s="12" t="e">
        <f t="shared" si="13"/>
        <v>#DIV/0!</v>
      </c>
    </row>
    <row r="156" spans="1:15" s="32" customFormat="1" x14ac:dyDescent="0.2">
      <c r="A156" s="16">
        <v>150</v>
      </c>
      <c r="B156" s="25"/>
      <c r="C156" s="13"/>
      <c r="D156" s="11"/>
      <c r="E156" s="15"/>
      <c r="F156" s="24"/>
      <c r="G156" s="44">
        <v>0</v>
      </c>
      <c r="H156" s="44"/>
      <c r="I156" s="44">
        <f t="shared" si="11"/>
        <v>0</v>
      </c>
      <c r="J156" s="13"/>
      <c r="K156" s="34" t="e">
        <f t="shared" si="10"/>
        <v>#DIV/0!</v>
      </c>
      <c r="L156" s="26" t="e">
        <f>VLOOKUP($B156,'Table A'!C7:$H19,6,0)</f>
        <v>#N/A</v>
      </c>
      <c r="M156" s="12" t="e">
        <f t="shared" si="15"/>
        <v>#DIV/0!</v>
      </c>
      <c r="N156" s="31" t="e">
        <f t="shared" si="12"/>
        <v>#DIV/0!</v>
      </c>
      <c r="O156" s="12" t="e">
        <f t="shared" si="13"/>
        <v>#DIV/0!</v>
      </c>
    </row>
    <row r="157" spans="1:15" s="32" customFormat="1" x14ac:dyDescent="0.2">
      <c r="A157" s="16">
        <v>151</v>
      </c>
      <c r="B157" s="25"/>
      <c r="C157" s="13"/>
      <c r="D157" s="11"/>
      <c r="E157" s="15"/>
      <c r="F157" s="24"/>
      <c r="G157" s="44">
        <v>0</v>
      </c>
      <c r="H157" s="44"/>
      <c r="I157" s="44">
        <f t="shared" si="11"/>
        <v>0</v>
      </c>
      <c r="J157" s="13"/>
      <c r="K157" s="34" t="e">
        <f t="shared" si="10"/>
        <v>#DIV/0!</v>
      </c>
      <c r="L157" s="26" t="e">
        <f>VLOOKUP($B157,'Table A'!C7:$H19,6,0)</f>
        <v>#N/A</v>
      </c>
      <c r="M157" s="12" t="e">
        <f t="shared" si="15"/>
        <v>#DIV/0!</v>
      </c>
      <c r="N157" s="31" t="e">
        <f t="shared" si="12"/>
        <v>#DIV/0!</v>
      </c>
      <c r="O157" s="12" t="e">
        <f t="shared" si="13"/>
        <v>#DIV/0!</v>
      </c>
    </row>
    <row r="158" spans="1:15" s="32" customFormat="1" x14ac:dyDescent="0.2">
      <c r="A158" s="16">
        <v>152</v>
      </c>
      <c r="B158" s="25"/>
      <c r="C158" s="13"/>
      <c r="D158" s="11"/>
      <c r="E158" s="15"/>
      <c r="F158" s="24"/>
      <c r="G158" s="44">
        <v>0</v>
      </c>
      <c r="H158" s="44"/>
      <c r="I158" s="44">
        <f t="shared" si="11"/>
        <v>0</v>
      </c>
      <c r="J158" s="13"/>
      <c r="K158" s="34" t="e">
        <f t="shared" si="10"/>
        <v>#DIV/0!</v>
      </c>
      <c r="L158" s="26" t="e">
        <f>VLOOKUP($B158,'Table A'!C7:$H19,6,0)</f>
        <v>#N/A</v>
      </c>
      <c r="M158" s="12" t="e">
        <f t="shared" si="15"/>
        <v>#DIV/0!</v>
      </c>
      <c r="N158" s="31" t="e">
        <f t="shared" si="12"/>
        <v>#DIV/0!</v>
      </c>
      <c r="O158" s="12" t="e">
        <f t="shared" si="13"/>
        <v>#DIV/0!</v>
      </c>
    </row>
    <row r="159" spans="1:15" s="32" customFormat="1" x14ac:dyDescent="0.2">
      <c r="A159" s="16">
        <v>153</v>
      </c>
      <c r="B159" s="25"/>
      <c r="C159" s="13"/>
      <c r="D159" s="11"/>
      <c r="E159" s="15"/>
      <c r="F159" s="24"/>
      <c r="G159" s="44">
        <v>0</v>
      </c>
      <c r="H159" s="44"/>
      <c r="I159" s="44">
        <f t="shared" si="11"/>
        <v>0</v>
      </c>
      <c r="J159" s="13"/>
      <c r="K159" s="34" t="e">
        <f t="shared" si="10"/>
        <v>#DIV/0!</v>
      </c>
      <c r="L159" s="26" t="e">
        <f>VLOOKUP($B159,'Table A'!C7:$H19,6,0)</f>
        <v>#N/A</v>
      </c>
      <c r="M159" s="12" t="e">
        <f t="shared" si="15"/>
        <v>#DIV/0!</v>
      </c>
      <c r="N159" s="31" t="e">
        <f t="shared" si="12"/>
        <v>#DIV/0!</v>
      </c>
      <c r="O159" s="12" t="e">
        <f t="shared" si="13"/>
        <v>#DIV/0!</v>
      </c>
    </row>
    <row r="160" spans="1:15" s="32" customFormat="1" x14ac:dyDescent="0.2">
      <c r="A160" s="16">
        <v>154</v>
      </c>
      <c r="B160" s="25"/>
      <c r="C160" s="13"/>
      <c r="D160" s="11"/>
      <c r="E160" s="15"/>
      <c r="F160" s="24"/>
      <c r="G160" s="44">
        <v>0</v>
      </c>
      <c r="H160" s="44"/>
      <c r="I160" s="44">
        <f t="shared" si="11"/>
        <v>0</v>
      </c>
      <c r="J160" s="13"/>
      <c r="K160" s="34" t="e">
        <f t="shared" si="10"/>
        <v>#DIV/0!</v>
      </c>
      <c r="L160" s="26" t="e">
        <f>VLOOKUP($B160,'Table A'!C7:$H19,6,0)</f>
        <v>#N/A</v>
      </c>
      <c r="M160" s="12" t="e">
        <f t="shared" si="15"/>
        <v>#DIV/0!</v>
      </c>
      <c r="N160" s="31" t="e">
        <f t="shared" si="12"/>
        <v>#DIV/0!</v>
      </c>
      <c r="O160" s="12" t="e">
        <f t="shared" si="13"/>
        <v>#DIV/0!</v>
      </c>
    </row>
    <row r="161" spans="1:15" s="32" customFormat="1" x14ac:dyDescent="0.2">
      <c r="A161" s="16">
        <v>155</v>
      </c>
      <c r="B161" s="25"/>
      <c r="C161" s="13"/>
      <c r="D161" s="11"/>
      <c r="E161" s="15"/>
      <c r="F161" s="24"/>
      <c r="G161" s="44">
        <v>0</v>
      </c>
      <c r="H161" s="44"/>
      <c r="I161" s="44">
        <f t="shared" si="11"/>
        <v>0</v>
      </c>
      <c r="J161" s="13"/>
      <c r="K161" s="34" t="e">
        <f t="shared" si="10"/>
        <v>#DIV/0!</v>
      </c>
      <c r="L161" s="26" t="e">
        <f>VLOOKUP($B161,'Table A'!C7:$H19,6,0)</f>
        <v>#N/A</v>
      </c>
      <c r="M161" s="12" t="e">
        <f t="shared" si="15"/>
        <v>#DIV/0!</v>
      </c>
      <c r="N161" s="31" t="e">
        <f t="shared" si="12"/>
        <v>#DIV/0!</v>
      </c>
      <c r="O161" s="12" t="e">
        <f t="shared" si="13"/>
        <v>#DIV/0!</v>
      </c>
    </row>
    <row r="162" spans="1:15" s="32" customFormat="1" x14ac:dyDescent="0.2">
      <c r="A162" s="16">
        <v>156</v>
      </c>
      <c r="B162" s="25"/>
      <c r="C162" s="13"/>
      <c r="D162" s="11"/>
      <c r="E162" s="15"/>
      <c r="F162" s="24"/>
      <c r="G162" s="44">
        <v>0</v>
      </c>
      <c r="H162" s="44"/>
      <c r="I162" s="44">
        <f t="shared" si="11"/>
        <v>0</v>
      </c>
      <c r="J162" s="13"/>
      <c r="K162" s="34" t="e">
        <f t="shared" si="10"/>
        <v>#DIV/0!</v>
      </c>
      <c r="L162" s="26" t="e">
        <f>VLOOKUP($B162,'Table A'!C7:$H19,6,0)</f>
        <v>#N/A</v>
      </c>
      <c r="M162" s="12" t="e">
        <f t="shared" si="15"/>
        <v>#DIV/0!</v>
      </c>
      <c r="N162" s="31" t="e">
        <f t="shared" si="12"/>
        <v>#DIV/0!</v>
      </c>
      <c r="O162" s="12" t="e">
        <f t="shared" si="13"/>
        <v>#DIV/0!</v>
      </c>
    </row>
    <row r="163" spans="1:15" s="32" customFormat="1" x14ac:dyDescent="0.2">
      <c r="A163" s="16">
        <v>157</v>
      </c>
      <c r="B163" s="25"/>
      <c r="C163" s="13"/>
      <c r="D163" s="11"/>
      <c r="E163" s="15"/>
      <c r="F163" s="24"/>
      <c r="G163" s="44">
        <v>0</v>
      </c>
      <c r="H163" s="44"/>
      <c r="I163" s="44">
        <f t="shared" si="11"/>
        <v>0</v>
      </c>
      <c r="J163" s="13"/>
      <c r="K163" s="34" t="e">
        <f t="shared" si="10"/>
        <v>#DIV/0!</v>
      </c>
      <c r="L163" s="26" t="e">
        <f>VLOOKUP($B163,'Table A'!C7:$H19,6,0)</f>
        <v>#N/A</v>
      </c>
      <c r="M163" s="12" t="e">
        <f t="shared" si="15"/>
        <v>#DIV/0!</v>
      </c>
      <c r="N163" s="31" t="e">
        <f t="shared" si="12"/>
        <v>#DIV/0!</v>
      </c>
      <c r="O163" s="12" t="e">
        <f t="shared" si="13"/>
        <v>#DIV/0!</v>
      </c>
    </row>
    <row r="164" spans="1:15" s="32" customFormat="1" x14ac:dyDescent="0.2">
      <c r="A164" s="16">
        <v>158</v>
      </c>
      <c r="B164" s="25"/>
      <c r="C164" s="13"/>
      <c r="D164" s="11"/>
      <c r="E164" s="15"/>
      <c r="F164" s="24"/>
      <c r="G164" s="44">
        <v>0</v>
      </c>
      <c r="H164" s="44"/>
      <c r="I164" s="44">
        <f t="shared" si="11"/>
        <v>0</v>
      </c>
      <c r="J164" s="13"/>
      <c r="K164" s="34" t="e">
        <f t="shared" si="10"/>
        <v>#DIV/0!</v>
      </c>
      <c r="L164" s="26" t="e">
        <f>VLOOKUP($B164,'Table A'!C7:$H19,6,0)</f>
        <v>#N/A</v>
      </c>
      <c r="M164" s="12" t="e">
        <f t="shared" si="15"/>
        <v>#DIV/0!</v>
      </c>
      <c r="N164" s="31" t="e">
        <f t="shared" si="12"/>
        <v>#DIV/0!</v>
      </c>
      <c r="O164" s="12" t="e">
        <f t="shared" si="13"/>
        <v>#DIV/0!</v>
      </c>
    </row>
    <row r="165" spans="1:15" s="32" customFormat="1" x14ac:dyDescent="0.2">
      <c r="A165" s="16">
        <v>159</v>
      </c>
      <c r="B165" s="25"/>
      <c r="C165" s="13"/>
      <c r="D165" s="11"/>
      <c r="E165" s="15"/>
      <c r="F165" s="24"/>
      <c r="G165" s="44">
        <v>0</v>
      </c>
      <c r="H165" s="44"/>
      <c r="I165" s="44">
        <f t="shared" si="11"/>
        <v>0</v>
      </c>
      <c r="J165" s="13"/>
      <c r="K165" s="34" t="e">
        <f t="shared" si="10"/>
        <v>#DIV/0!</v>
      </c>
      <c r="L165" s="26" t="e">
        <f>VLOOKUP($B165,'Table A'!C7:$H19,6,0)</f>
        <v>#N/A</v>
      </c>
      <c r="M165" s="12" t="e">
        <f t="shared" si="15"/>
        <v>#DIV/0!</v>
      </c>
      <c r="N165" s="31" t="e">
        <f t="shared" si="12"/>
        <v>#DIV/0!</v>
      </c>
      <c r="O165" s="12" t="e">
        <f t="shared" si="13"/>
        <v>#DIV/0!</v>
      </c>
    </row>
    <row r="166" spans="1:15" s="32" customFormat="1" x14ac:dyDescent="0.2">
      <c r="A166" s="16">
        <v>160</v>
      </c>
      <c r="B166" s="25"/>
      <c r="C166" s="13"/>
      <c r="D166" s="11"/>
      <c r="E166" s="15"/>
      <c r="F166" s="24"/>
      <c r="G166" s="44">
        <v>0</v>
      </c>
      <c r="H166" s="44"/>
      <c r="I166" s="44">
        <f t="shared" si="11"/>
        <v>0</v>
      </c>
      <c r="J166" s="13"/>
      <c r="K166" s="34" t="e">
        <f t="shared" si="10"/>
        <v>#DIV/0!</v>
      </c>
      <c r="L166" s="26" t="e">
        <f>VLOOKUP($B166,'Table A'!C7:$H19,6,0)</f>
        <v>#N/A</v>
      </c>
      <c r="M166" s="12" t="e">
        <f t="shared" si="15"/>
        <v>#DIV/0!</v>
      </c>
      <c r="N166" s="31" t="e">
        <f t="shared" si="12"/>
        <v>#DIV/0!</v>
      </c>
      <c r="O166" s="12" t="e">
        <f t="shared" si="13"/>
        <v>#DIV/0!</v>
      </c>
    </row>
    <row r="167" spans="1:15" s="32" customFormat="1" x14ac:dyDescent="0.2">
      <c r="A167" s="16">
        <v>161</v>
      </c>
      <c r="B167" s="25"/>
      <c r="C167" s="13"/>
      <c r="D167" s="11"/>
      <c r="E167" s="15"/>
      <c r="F167" s="24"/>
      <c r="G167" s="44">
        <v>0</v>
      </c>
      <c r="H167" s="44"/>
      <c r="I167" s="44">
        <f t="shared" si="11"/>
        <v>0</v>
      </c>
      <c r="J167" s="13"/>
      <c r="K167" s="34" t="e">
        <f t="shared" si="10"/>
        <v>#DIV/0!</v>
      </c>
      <c r="L167" s="26" t="e">
        <f>VLOOKUP($B167,'Table A'!C7:$H19,6,0)</f>
        <v>#N/A</v>
      </c>
      <c r="M167" s="12" t="e">
        <f t="shared" si="15"/>
        <v>#DIV/0!</v>
      </c>
      <c r="N167" s="31" t="e">
        <f t="shared" si="12"/>
        <v>#DIV/0!</v>
      </c>
      <c r="O167" s="12" t="e">
        <f t="shared" si="13"/>
        <v>#DIV/0!</v>
      </c>
    </row>
    <row r="168" spans="1:15" s="32" customFormat="1" x14ac:dyDescent="0.2">
      <c r="A168" s="16">
        <v>162</v>
      </c>
      <c r="B168" s="25"/>
      <c r="C168" s="13"/>
      <c r="D168" s="11"/>
      <c r="E168" s="15"/>
      <c r="F168" s="24"/>
      <c r="G168" s="44">
        <v>0</v>
      </c>
      <c r="H168" s="44"/>
      <c r="I168" s="44">
        <f t="shared" si="11"/>
        <v>0</v>
      </c>
      <c r="J168" s="13"/>
      <c r="K168" s="34" t="e">
        <f t="shared" si="10"/>
        <v>#DIV/0!</v>
      </c>
      <c r="L168" s="26" t="e">
        <f>VLOOKUP($B168,'Table A'!C7:$H19,6,0)</f>
        <v>#N/A</v>
      </c>
      <c r="M168" s="12" t="e">
        <f t="shared" si="15"/>
        <v>#DIV/0!</v>
      </c>
      <c r="N168" s="31" t="e">
        <f t="shared" si="12"/>
        <v>#DIV/0!</v>
      </c>
      <c r="O168" s="12" t="e">
        <f t="shared" si="13"/>
        <v>#DIV/0!</v>
      </c>
    </row>
    <row r="169" spans="1:15" s="32" customFormat="1" x14ac:dyDescent="0.2">
      <c r="A169" s="16">
        <v>163</v>
      </c>
      <c r="B169" s="25"/>
      <c r="C169" s="13"/>
      <c r="D169" s="11"/>
      <c r="E169" s="15"/>
      <c r="F169" s="24"/>
      <c r="G169" s="44">
        <v>0</v>
      </c>
      <c r="H169" s="44"/>
      <c r="I169" s="44">
        <f t="shared" si="11"/>
        <v>0</v>
      </c>
      <c r="J169" s="13"/>
      <c r="K169" s="34" t="e">
        <f t="shared" si="10"/>
        <v>#DIV/0!</v>
      </c>
      <c r="L169" s="26" t="e">
        <f>VLOOKUP($B169,'Table A'!C7:$H19,6,0)</f>
        <v>#N/A</v>
      </c>
      <c r="M169" s="12" t="e">
        <f t="shared" si="15"/>
        <v>#DIV/0!</v>
      </c>
      <c r="N169" s="31" t="e">
        <f t="shared" si="12"/>
        <v>#DIV/0!</v>
      </c>
      <c r="O169" s="12" t="e">
        <f t="shared" si="13"/>
        <v>#DIV/0!</v>
      </c>
    </row>
    <row r="170" spans="1:15" s="32" customFormat="1" x14ac:dyDescent="0.2">
      <c r="A170" s="16">
        <v>164</v>
      </c>
      <c r="B170" s="25"/>
      <c r="C170" s="13"/>
      <c r="D170" s="11"/>
      <c r="E170" s="15"/>
      <c r="F170" s="24"/>
      <c r="G170" s="44">
        <v>0</v>
      </c>
      <c r="H170" s="44"/>
      <c r="I170" s="44">
        <f t="shared" si="11"/>
        <v>0</v>
      </c>
      <c r="J170" s="13"/>
      <c r="K170" s="34" t="e">
        <f t="shared" si="10"/>
        <v>#DIV/0!</v>
      </c>
      <c r="L170" s="26" t="e">
        <f>VLOOKUP($B170,'Table A'!C7:$H19,6,0)</f>
        <v>#N/A</v>
      </c>
      <c r="M170" s="12" t="e">
        <f t="shared" si="15"/>
        <v>#DIV/0!</v>
      </c>
      <c r="N170" s="31" t="e">
        <f t="shared" si="12"/>
        <v>#DIV/0!</v>
      </c>
      <c r="O170" s="12" t="e">
        <f t="shared" si="13"/>
        <v>#DIV/0!</v>
      </c>
    </row>
    <row r="171" spans="1:15" s="32" customFormat="1" x14ac:dyDescent="0.2">
      <c r="A171" s="16">
        <v>165</v>
      </c>
      <c r="B171" s="25"/>
      <c r="C171" s="13"/>
      <c r="D171" s="11"/>
      <c r="E171" s="15"/>
      <c r="F171" s="24"/>
      <c r="G171" s="44">
        <v>0</v>
      </c>
      <c r="H171" s="44"/>
      <c r="I171" s="44">
        <f t="shared" si="11"/>
        <v>0</v>
      </c>
      <c r="J171" s="13"/>
      <c r="K171" s="34" t="e">
        <f t="shared" si="10"/>
        <v>#DIV/0!</v>
      </c>
      <c r="L171" s="26" t="e">
        <f>VLOOKUP($B171,'Table A'!C7:$H19,6,0)</f>
        <v>#N/A</v>
      </c>
      <c r="M171" s="12" t="e">
        <f t="shared" si="15"/>
        <v>#DIV/0!</v>
      </c>
      <c r="N171" s="31" t="e">
        <f t="shared" si="12"/>
        <v>#DIV/0!</v>
      </c>
      <c r="O171" s="12" t="e">
        <f t="shared" si="13"/>
        <v>#DIV/0!</v>
      </c>
    </row>
    <row r="172" spans="1:15" s="32" customFormat="1" x14ac:dyDescent="0.2">
      <c r="A172" s="16">
        <v>166</v>
      </c>
      <c r="B172" s="25"/>
      <c r="C172" s="13"/>
      <c r="D172" s="36"/>
      <c r="E172" s="15"/>
      <c r="F172" s="24"/>
      <c r="G172" s="44">
        <v>0</v>
      </c>
      <c r="H172" s="44"/>
      <c r="I172" s="44">
        <f t="shared" si="11"/>
        <v>0</v>
      </c>
      <c r="J172" s="13"/>
      <c r="K172" s="34" t="e">
        <f t="shared" si="10"/>
        <v>#DIV/0!</v>
      </c>
      <c r="L172" s="26" t="e">
        <f>VLOOKUP($B172,'Table A'!C7:$H19,6,0)</f>
        <v>#N/A</v>
      </c>
      <c r="M172" s="12" t="e">
        <f t="shared" si="15"/>
        <v>#DIV/0!</v>
      </c>
      <c r="N172" s="31" t="e">
        <f t="shared" si="12"/>
        <v>#DIV/0!</v>
      </c>
      <c r="O172" s="12" t="e">
        <f t="shared" si="13"/>
        <v>#DIV/0!</v>
      </c>
    </row>
    <row r="173" spans="1:15" s="32" customFormat="1" x14ac:dyDescent="0.2">
      <c r="A173" s="16">
        <v>167</v>
      </c>
      <c r="B173" s="25"/>
      <c r="C173" s="13"/>
      <c r="D173" s="11"/>
      <c r="E173" s="15"/>
      <c r="F173" s="24"/>
      <c r="G173" s="44">
        <v>0</v>
      </c>
      <c r="H173" s="44"/>
      <c r="I173" s="44">
        <f t="shared" si="11"/>
        <v>0</v>
      </c>
      <c r="J173" s="13"/>
      <c r="K173" s="34" t="e">
        <f t="shared" si="10"/>
        <v>#DIV/0!</v>
      </c>
      <c r="L173" s="26" t="e">
        <f>VLOOKUP($B173,'Table A'!C7:$H19,6,0)</f>
        <v>#N/A</v>
      </c>
      <c r="M173" s="12" t="e">
        <f t="shared" si="15"/>
        <v>#DIV/0!</v>
      </c>
      <c r="N173" s="31" t="e">
        <f t="shared" si="12"/>
        <v>#DIV/0!</v>
      </c>
      <c r="O173" s="12" t="e">
        <f t="shared" si="13"/>
        <v>#DIV/0!</v>
      </c>
    </row>
    <row r="174" spans="1:15" s="32" customFormat="1" x14ac:dyDescent="0.2">
      <c r="A174" s="16">
        <v>168</v>
      </c>
      <c r="B174" s="25"/>
      <c r="C174" s="13"/>
      <c r="D174" s="11"/>
      <c r="E174" s="15"/>
      <c r="F174" s="24"/>
      <c r="G174" s="44">
        <v>0</v>
      </c>
      <c r="H174" s="44"/>
      <c r="I174" s="44">
        <f t="shared" si="11"/>
        <v>0</v>
      </c>
      <c r="J174" s="13"/>
      <c r="K174" s="34" t="e">
        <f t="shared" si="10"/>
        <v>#DIV/0!</v>
      </c>
      <c r="L174" s="26" t="e">
        <f>VLOOKUP($B174,'Table A'!C7:$H19,6,0)</f>
        <v>#N/A</v>
      </c>
      <c r="M174" s="12" t="e">
        <f t="shared" si="15"/>
        <v>#DIV/0!</v>
      </c>
      <c r="N174" s="31" t="e">
        <f t="shared" si="12"/>
        <v>#DIV/0!</v>
      </c>
      <c r="O174" s="12" t="e">
        <f t="shared" si="13"/>
        <v>#DIV/0!</v>
      </c>
    </row>
    <row r="175" spans="1:15" s="32" customFormat="1" x14ac:dyDescent="0.2">
      <c r="A175" s="16">
        <v>169</v>
      </c>
      <c r="B175" s="25"/>
      <c r="C175" s="13"/>
      <c r="D175" s="11"/>
      <c r="E175" s="15"/>
      <c r="F175" s="24"/>
      <c r="G175" s="44">
        <v>0</v>
      </c>
      <c r="H175" s="44"/>
      <c r="I175" s="44">
        <f t="shared" si="11"/>
        <v>0</v>
      </c>
      <c r="J175" s="13"/>
      <c r="K175" s="34" t="e">
        <f t="shared" ref="K175:K213" si="16">ROUND(I175/J175,0)</f>
        <v>#DIV/0!</v>
      </c>
      <c r="L175" s="26" t="e">
        <f>VLOOKUP($B175,'Table A'!C7:$H19,6,0)</f>
        <v>#N/A</v>
      </c>
      <c r="M175" s="12" t="e">
        <f t="shared" si="15"/>
        <v>#DIV/0!</v>
      </c>
      <c r="N175" s="31" t="e">
        <f t="shared" si="12"/>
        <v>#DIV/0!</v>
      </c>
      <c r="O175" s="12" t="e">
        <f t="shared" si="13"/>
        <v>#DIV/0!</v>
      </c>
    </row>
    <row r="176" spans="1:15" s="32" customFormat="1" x14ac:dyDescent="0.2">
      <c r="A176" s="16">
        <v>170</v>
      </c>
      <c r="B176" s="25"/>
      <c r="C176" s="13"/>
      <c r="D176" s="11"/>
      <c r="E176" s="15"/>
      <c r="F176" s="24"/>
      <c r="G176" s="44">
        <v>0</v>
      </c>
      <c r="H176" s="44"/>
      <c r="I176" s="44">
        <f t="shared" si="11"/>
        <v>0</v>
      </c>
      <c r="J176" s="13"/>
      <c r="K176" s="34" t="e">
        <f t="shared" si="16"/>
        <v>#DIV/0!</v>
      </c>
      <c r="L176" s="26" t="e">
        <f>VLOOKUP($B176,'Table A'!C7:$H19,6,0)</f>
        <v>#N/A</v>
      </c>
      <c r="M176" s="12" t="e">
        <f t="shared" si="15"/>
        <v>#DIV/0!</v>
      </c>
      <c r="N176" s="31" t="e">
        <f t="shared" si="12"/>
        <v>#DIV/0!</v>
      </c>
      <c r="O176" s="12" t="e">
        <f t="shared" si="13"/>
        <v>#DIV/0!</v>
      </c>
    </row>
    <row r="177" spans="1:15" s="32" customFormat="1" x14ac:dyDescent="0.2">
      <c r="A177" s="16">
        <v>171</v>
      </c>
      <c r="B177" s="25"/>
      <c r="C177" s="13"/>
      <c r="D177" s="11"/>
      <c r="E177" s="15"/>
      <c r="F177" s="24"/>
      <c r="G177" s="44">
        <v>0</v>
      </c>
      <c r="H177" s="44"/>
      <c r="I177" s="44">
        <f t="shared" si="11"/>
        <v>0</v>
      </c>
      <c r="J177" s="13"/>
      <c r="K177" s="34" t="e">
        <f t="shared" si="16"/>
        <v>#DIV/0!</v>
      </c>
      <c r="L177" s="26" t="e">
        <f>VLOOKUP($B177,'Table A'!C7:$H19,6,0)</f>
        <v>#N/A</v>
      </c>
      <c r="M177" s="12" t="e">
        <f t="shared" si="15"/>
        <v>#DIV/0!</v>
      </c>
      <c r="N177" s="31" t="e">
        <f t="shared" si="12"/>
        <v>#DIV/0!</v>
      </c>
      <c r="O177" s="12" t="e">
        <f t="shared" si="13"/>
        <v>#DIV/0!</v>
      </c>
    </row>
    <row r="178" spans="1:15" s="32" customFormat="1" x14ac:dyDescent="0.2">
      <c r="A178" s="16">
        <v>172</v>
      </c>
      <c r="B178" s="25"/>
      <c r="C178" s="13"/>
      <c r="D178" s="11"/>
      <c r="E178" s="15"/>
      <c r="F178" s="24"/>
      <c r="G178" s="44">
        <v>0</v>
      </c>
      <c r="H178" s="44"/>
      <c r="I178" s="44">
        <f t="shared" si="11"/>
        <v>0</v>
      </c>
      <c r="J178" s="13"/>
      <c r="K178" s="34" t="e">
        <f t="shared" si="16"/>
        <v>#DIV/0!</v>
      </c>
      <c r="L178" s="26" t="e">
        <f>VLOOKUP($B178,'Table A'!C7:$H19,6,0)</f>
        <v>#N/A</v>
      </c>
      <c r="M178" s="12" t="e">
        <f t="shared" si="15"/>
        <v>#DIV/0!</v>
      </c>
      <c r="N178" s="31" t="e">
        <f t="shared" si="12"/>
        <v>#DIV/0!</v>
      </c>
      <c r="O178" s="12" t="e">
        <f t="shared" si="13"/>
        <v>#DIV/0!</v>
      </c>
    </row>
    <row r="179" spans="1:15" s="32" customFormat="1" x14ac:dyDescent="0.2">
      <c r="A179" s="16">
        <v>173</v>
      </c>
      <c r="B179" s="25"/>
      <c r="C179" s="13"/>
      <c r="D179" s="11"/>
      <c r="E179" s="15"/>
      <c r="F179" s="24"/>
      <c r="G179" s="44">
        <v>0</v>
      </c>
      <c r="H179" s="44"/>
      <c r="I179" s="44">
        <f t="shared" si="11"/>
        <v>0</v>
      </c>
      <c r="J179" s="13"/>
      <c r="K179" s="34" t="e">
        <f t="shared" si="16"/>
        <v>#DIV/0!</v>
      </c>
      <c r="L179" s="26" t="e">
        <f>VLOOKUP($B179,'Table A'!C7:$H19,6,0)</f>
        <v>#N/A</v>
      </c>
      <c r="M179" s="12" t="e">
        <f t="shared" si="15"/>
        <v>#DIV/0!</v>
      </c>
      <c r="N179" s="31" t="e">
        <f t="shared" si="12"/>
        <v>#DIV/0!</v>
      </c>
      <c r="O179" s="12" t="e">
        <f t="shared" si="13"/>
        <v>#DIV/0!</v>
      </c>
    </row>
    <row r="180" spans="1:15" s="32" customFormat="1" x14ac:dyDescent="0.2">
      <c r="A180" s="16">
        <v>174</v>
      </c>
      <c r="B180" s="25"/>
      <c r="C180" s="13"/>
      <c r="D180" s="11"/>
      <c r="E180" s="15"/>
      <c r="F180" s="24"/>
      <c r="G180" s="44">
        <v>0</v>
      </c>
      <c r="H180" s="44"/>
      <c r="I180" s="44">
        <f t="shared" si="11"/>
        <v>0</v>
      </c>
      <c r="J180" s="13"/>
      <c r="K180" s="34" t="e">
        <f t="shared" si="16"/>
        <v>#DIV/0!</v>
      </c>
      <c r="L180" s="26" t="e">
        <f>VLOOKUP($B180,'Table A'!C7:$H19,6,0)</f>
        <v>#N/A</v>
      </c>
      <c r="M180" s="12" t="e">
        <f t="shared" si="15"/>
        <v>#DIV/0!</v>
      </c>
      <c r="N180" s="31" t="e">
        <f t="shared" si="12"/>
        <v>#DIV/0!</v>
      </c>
      <c r="O180" s="12" t="e">
        <f t="shared" si="13"/>
        <v>#DIV/0!</v>
      </c>
    </row>
    <row r="181" spans="1:15" s="32" customFormat="1" x14ac:dyDescent="0.2">
      <c r="A181" s="16">
        <v>175</v>
      </c>
      <c r="B181" s="25"/>
      <c r="C181" s="13"/>
      <c r="D181" s="11"/>
      <c r="E181" s="15"/>
      <c r="F181" s="24"/>
      <c r="G181" s="44">
        <v>0</v>
      </c>
      <c r="H181" s="44"/>
      <c r="I181" s="44">
        <f t="shared" si="11"/>
        <v>0</v>
      </c>
      <c r="J181" s="13"/>
      <c r="K181" s="34" t="e">
        <f t="shared" si="16"/>
        <v>#DIV/0!</v>
      </c>
      <c r="L181" s="26" t="e">
        <f>VLOOKUP($B181,'Table A'!C7:$H19,6,0)</f>
        <v>#N/A</v>
      </c>
      <c r="M181" s="12" t="e">
        <f t="shared" si="15"/>
        <v>#DIV/0!</v>
      </c>
      <c r="N181" s="31" t="e">
        <f t="shared" si="12"/>
        <v>#DIV/0!</v>
      </c>
      <c r="O181" s="12" t="e">
        <f t="shared" si="13"/>
        <v>#DIV/0!</v>
      </c>
    </row>
    <row r="182" spans="1:15" s="32" customFormat="1" x14ac:dyDescent="0.2">
      <c r="A182" s="16">
        <v>176</v>
      </c>
      <c r="B182" s="25"/>
      <c r="C182" s="13"/>
      <c r="D182" s="11"/>
      <c r="E182" s="15"/>
      <c r="F182" s="24"/>
      <c r="G182" s="44">
        <v>0</v>
      </c>
      <c r="H182" s="44"/>
      <c r="I182" s="44">
        <f t="shared" si="11"/>
        <v>0</v>
      </c>
      <c r="J182" s="13"/>
      <c r="K182" s="34" t="e">
        <f t="shared" si="16"/>
        <v>#DIV/0!</v>
      </c>
      <c r="L182" s="26" t="e">
        <f>VLOOKUP($B182,'Table A'!C7:$H19,6,0)</f>
        <v>#N/A</v>
      </c>
      <c r="M182" s="12" t="e">
        <f t="shared" si="15"/>
        <v>#DIV/0!</v>
      </c>
      <c r="N182" s="31" t="e">
        <f t="shared" si="12"/>
        <v>#DIV/0!</v>
      </c>
      <c r="O182" s="12" t="e">
        <f t="shared" si="13"/>
        <v>#DIV/0!</v>
      </c>
    </row>
    <row r="183" spans="1:15" s="32" customFormat="1" x14ac:dyDescent="0.2">
      <c r="A183" s="16">
        <v>177</v>
      </c>
      <c r="B183" s="25"/>
      <c r="C183" s="13"/>
      <c r="D183" s="11"/>
      <c r="E183" s="15"/>
      <c r="F183" s="24"/>
      <c r="G183" s="44">
        <v>0</v>
      </c>
      <c r="H183" s="44"/>
      <c r="I183" s="44">
        <f t="shared" si="11"/>
        <v>0</v>
      </c>
      <c r="J183" s="13"/>
      <c r="K183" s="34" t="e">
        <f t="shared" si="16"/>
        <v>#DIV/0!</v>
      </c>
      <c r="L183" s="26" t="e">
        <f>VLOOKUP($B183,'Table A'!C7:$H19,6,0)</f>
        <v>#N/A</v>
      </c>
      <c r="M183" s="12" t="e">
        <f t="shared" si="15"/>
        <v>#DIV/0!</v>
      </c>
      <c r="N183" s="31" t="e">
        <f t="shared" si="12"/>
        <v>#DIV/0!</v>
      </c>
      <c r="O183" s="12" t="e">
        <f t="shared" si="13"/>
        <v>#DIV/0!</v>
      </c>
    </row>
    <row r="184" spans="1:15" s="32" customFormat="1" x14ac:dyDescent="0.2">
      <c r="A184" s="16">
        <v>178</v>
      </c>
      <c r="B184" s="25"/>
      <c r="C184" s="13"/>
      <c r="D184" s="11"/>
      <c r="E184" s="15"/>
      <c r="F184" s="24"/>
      <c r="G184" s="44">
        <v>0</v>
      </c>
      <c r="H184" s="44"/>
      <c r="I184" s="44">
        <f t="shared" si="11"/>
        <v>0</v>
      </c>
      <c r="J184" s="13"/>
      <c r="K184" s="34" t="e">
        <f t="shared" si="16"/>
        <v>#DIV/0!</v>
      </c>
      <c r="L184" s="26" t="e">
        <f>VLOOKUP($B184,'Table A'!C7:$H19,6,0)</f>
        <v>#N/A</v>
      </c>
      <c r="M184" s="12" t="e">
        <f t="shared" si="15"/>
        <v>#DIV/0!</v>
      </c>
      <c r="N184" s="31" t="e">
        <f t="shared" si="12"/>
        <v>#DIV/0!</v>
      </c>
      <c r="O184" s="12" t="e">
        <f t="shared" si="13"/>
        <v>#DIV/0!</v>
      </c>
    </row>
    <row r="185" spans="1:15" s="32" customFormat="1" x14ac:dyDescent="0.2">
      <c r="A185" s="16">
        <v>179</v>
      </c>
      <c r="B185" s="25"/>
      <c r="C185" s="13"/>
      <c r="D185" s="11"/>
      <c r="E185" s="15"/>
      <c r="F185" s="24"/>
      <c r="G185" s="44">
        <v>0</v>
      </c>
      <c r="H185" s="44"/>
      <c r="I185" s="44">
        <f t="shared" si="11"/>
        <v>0</v>
      </c>
      <c r="J185" s="13"/>
      <c r="K185" s="34" t="e">
        <f t="shared" si="16"/>
        <v>#DIV/0!</v>
      </c>
      <c r="L185" s="26" t="e">
        <f>VLOOKUP($B185,'Table A'!C7:$H19,6,0)</f>
        <v>#N/A</v>
      </c>
      <c r="M185" s="12" t="e">
        <f t="shared" si="15"/>
        <v>#DIV/0!</v>
      </c>
      <c r="N185" s="31" t="e">
        <f t="shared" si="12"/>
        <v>#DIV/0!</v>
      </c>
      <c r="O185" s="12" t="e">
        <f t="shared" si="13"/>
        <v>#DIV/0!</v>
      </c>
    </row>
    <row r="186" spans="1:15" s="32" customFormat="1" x14ac:dyDescent="0.2">
      <c r="A186" s="16">
        <v>180</v>
      </c>
      <c r="B186" s="25"/>
      <c r="C186" s="13"/>
      <c r="D186" s="11"/>
      <c r="E186" s="15"/>
      <c r="F186" s="24"/>
      <c r="G186" s="44">
        <v>0</v>
      </c>
      <c r="H186" s="44"/>
      <c r="I186" s="44">
        <f t="shared" si="11"/>
        <v>0</v>
      </c>
      <c r="J186" s="13"/>
      <c r="K186" s="34" t="e">
        <f t="shared" si="16"/>
        <v>#DIV/0!</v>
      </c>
      <c r="L186" s="26" t="e">
        <f>VLOOKUP($B186,'Table A'!C7:$H19,6,0)</f>
        <v>#N/A</v>
      </c>
      <c r="M186" s="12" t="e">
        <f t="shared" si="15"/>
        <v>#DIV/0!</v>
      </c>
      <c r="N186" s="31" t="e">
        <f t="shared" si="12"/>
        <v>#DIV/0!</v>
      </c>
      <c r="O186" s="12" t="e">
        <f t="shared" si="13"/>
        <v>#DIV/0!</v>
      </c>
    </row>
    <row r="187" spans="1:15" s="32" customFormat="1" x14ac:dyDescent="0.2">
      <c r="A187" s="16">
        <v>181</v>
      </c>
      <c r="B187" s="25"/>
      <c r="C187" s="13"/>
      <c r="D187" s="11"/>
      <c r="E187" s="15"/>
      <c r="F187" s="24"/>
      <c r="G187" s="44">
        <v>0</v>
      </c>
      <c r="H187" s="44"/>
      <c r="I187" s="44">
        <f t="shared" si="11"/>
        <v>0</v>
      </c>
      <c r="J187" s="13"/>
      <c r="K187" s="34" t="e">
        <f t="shared" si="16"/>
        <v>#DIV/0!</v>
      </c>
      <c r="L187" s="26" t="e">
        <f>VLOOKUP($B187,'Table A'!C7:$H19,6,0)</f>
        <v>#N/A</v>
      </c>
      <c r="M187" s="12" t="e">
        <f t="shared" si="15"/>
        <v>#DIV/0!</v>
      </c>
      <c r="N187" s="31" t="e">
        <f t="shared" si="12"/>
        <v>#DIV/0!</v>
      </c>
      <c r="O187" s="12" t="e">
        <f t="shared" si="13"/>
        <v>#DIV/0!</v>
      </c>
    </row>
    <row r="188" spans="1:15" s="32" customFormat="1" x14ac:dyDescent="0.2">
      <c r="A188" s="16">
        <v>182</v>
      </c>
      <c r="B188" s="25"/>
      <c r="C188" s="13"/>
      <c r="D188" s="11"/>
      <c r="E188" s="15"/>
      <c r="F188" s="24"/>
      <c r="G188" s="44">
        <v>0</v>
      </c>
      <c r="H188" s="44"/>
      <c r="I188" s="44">
        <f t="shared" si="11"/>
        <v>0</v>
      </c>
      <c r="J188" s="13"/>
      <c r="K188" s="34" t="e">
        <f t="shared" si="16"/>
        <v>#DIV/0!</v>
      </c>
      <c r="L188" s="26" t="e">
        <f>VLOOKUP($B188,'Table A'!C7:$H19,6,0)</f>
        <v>#N/A</v>
      </c>
      <c r="M188" s="12" t="e">
        <f t="shared" si="15"/>
        <v>#DIV/0!</v>
      </c>
      <c r="N188" s="31" t="e">
        <f t="shared" si="12"/>
        <v>#DIV/0!</v>
      </c>
      <c r="O188" s="12" t="e">
        <f t="shared" si="13"/>
        <v>#DIV/0!</v>
      </c>
    </row>
    <row r="189" spans="1:15" s="32" customFormat="1" x14ac:dyDescent="0.2">
      <c r="A189" s="16">
        <v>183</v>
      </c>
      <c r="B189" s="25"/>
      <c r="C189" s="13"/>
      <c r="D189" s="11"/>
      <c r="E189" s="15"/>
      <c r="F189" s="24"/>
      <c r="G189" s="44">
        <v>0</v>
      </c>
      <c r="H189" s="44"/>
      <c r="I189" s="44">
        <f t="shared" si="11"/>
        <v>0</v>
      </c>
      <c r="J189" s="13"/>
      <c r="K189" s="34" t="e">
        <f t="shared" si="16"/>
        <v>#DIV/0!</v>
      </c>
      <c r="L189" s="26" t="e">
        <f>VLOOKUP($B189,'Table A'!C7:$H19,6,0)</f>
        <v>#N/A</v>
      </c>
      <c r="M189" s="12" t="e">
        <f t="shared" si="15"/>
        <v>#DIV/0!</v>
      </c>
      <c r="N189" s="31" t="e">
        <f t="shared" si="12"/>
        <v>#DIV/0!</v>
      </c>
      <c r="O189" s="12" t="e">
        <f t="shared" si="13"/>
        <v>#DIV/0!</v>
      </c>
    </row>
    <row r="190" spans="1:15" s="32" customFormat="1" x14ac:dyDescent="0.2">
      <c r="A190" s="16">
        <v>184</v>
      </c>
      <c r="B190" s="25"/>
      <c r="C190" s="13"/>
      <c r="D190" s="11"/>
      <c r="E190" s="15"/>
      <c r="F190" s="24"/>
      <c r="G190" s="44">
        <v>0</v>
      </c>
      <c r="H190" s="44"/>
      <c r="I190" s="44">
        <f t="shared" si="11"/>
        <v>0</v>
      </c>
      <c r="J190" s="13"/>
      <c r="K190" s="34" t="e">
        <f t="shared" si="16"/>
        <v>#DIV/0!</v>
      </c>
      <c r="L190" s="26" t="e">
        <f>VLOOKUP($B190,'Table A'!C7:$H19,6,0)</f>
        <v>#N/A</v>
      </c>
      <c r="M190" s="12" t="e">
        <f t="shared" si="15"/>
        <v>#DIV/0!</v>
      </c>
      <c r="N190" s="31" t="e">
        <f t="shared" si="12"/>
        <v>#DIV/0!</v>
      </c>
      <c r="O190" s="12" t="e">
        <f t="shared" si="13"/>
        <v>#DIV/0!</v>
      </c>
    </row>
    <row r="191" spans="1:15" s="32" customFormat="1" x14ac:dyDescent="0.2">
      <c r="A191" s="16">
        <v>185</v>
      </c>
      <c r="B191" s="25"/>
      <c r="C191" s="13"/>
      <c r="D191" s="11"/>
      <c r="E191" s="15"/>
      <c r="F191" s="24"/>
      <c r="G191" s="44">
        <v>0</v>
      </c>
      <c r="H191" s="44"/>
      <c r="I191" s="44">
        <f t="shared" si="11"/>
        <v>0</v>
      </c>
      <c r="J191" s="13"/>
      <c r="K191" s="34" t="e">
        <f t="shared" si="16"/>
        <v>#DIV/0!</v>
      </c>
      <c r="L191" s="26" t="e">
        <f>VLOOKUP($B191,'Table A'!C7:$H19,6,0)</f>
        <v>#N/A</v>
      </c>
      <c r="M191" s="12" t="e">
        <f t="shared" si="15"/>
        <v>#DIV/0!</v>
      </c>
      <c r="N191" s="31" t="e">
        <f t="shared" si="12"/>
        <v>#DIV/0!</v>
      </c>
      <c r="O191" s="12" t="e">
        <f t="shared" si="13"/>
        <v>#DIV/0!</v>
      </c>
    </row>
    <row r="192" spans="1:15" s="32" customFormat="1" x14ac:dyDescent="0.2">
      <c r="A192" s="16">
        <v>186</v>
      </c>
      <c r="B192" s="25"/>
      <c r="C192" s="13"/>
      <c r="D192" s="11"/>
      <c r="E192" s="15"/>
      <c r="F192" s="24"/>
      <c r="G192" s="44">
        <v>0</v>
      </c>
      <c r="H192" s="44"/>
      <c r="I192" s="44">
        <f t="shared" si="11"/>
        <v>0</v>
      </c>
      <c r="J192" s="13"/>
      <c r="K192" s="34" t="e">
        <f t="shared" si="16"/>
        <v>#DIV/0!</v>
      </c>
      <c r="L192" s="26" t="e">
        <f>VLOOKUP($B192,'Table A'!C7:$H19,6,0)</f>
        <v>#N/A</v>
      </c>
      <c r="M192" s="12" t="e">
        <f t="shared" si="15"/>
        <v>#DIV/0!</v>
      </c>
      <c r="N192" s="31" t="e">
        <f t="shared" si="12"/>
        <v>#DIV/0!</v>
      </c>
      <c r="O192" s="12" t="e">
        <f t="shared" si="13"/>
        <v>#DIV/0!</v>
      </c>
    </row>
    <row r="193" spans="1:15" s="32" customFormat="1" x14ac:dyDescent="0.2">
      <c r="A193" s="16">
        <v>187</v>
      </c>
      <c r="B193" s="25"/>
      <c r="C193" s="13"/>
      <c r="D193" s="11"/>
      <c r="E193" s="15"/>
      <c r="F193" s="24"/>
      <c r="G193" s="44">
        <v>0</v>
      </c>
      <c r="H193" s="44"/>
      <c r="I193" s="44">
        <f t="shared" si="11"/>
        <v>0</v>
      </c>
      <c r="J193" s="13"/>
      <c r="K193" s="34" t="e">
        <f t="shared" si="16"/>
        <v>#DIV/0!</v>
      </c>
      <c r="L193" s="26" t="e">
        <f>VLOOKUP($B193,'Table A'!C7:$H19,6,0)</f>
        <v>#N/A</v>
      </c>
      <c r="M193" s="12" t="e">
        <f t="shared" si="15"/>
        <v>#DIV/0!</v>
      </c>
      <c r="N193" s="31" t="e">
        <f t="shared" si="12"/>
        <v>#DIV/0!</v>
      </c>
      <c r="O193" s="12" t="e">
        <f t="shared" si="13"/>
        <v>#DIV/0!</v>
      </c>
    </row>
    <row r="194" spans="1:15" s="32" customFormat="1" x14ac:dyDescent="0.2">
      <c r="A194" s="16">
        <v>188</v>
      </c>
      <c r="B194" s="25"/>
      <c r="C194" s="13"/>
      <c r="D194" s="11"/>
      <c r="E194" s="15"/>
      <c r="F194" s="24"/>
      <c r="G194" s="44">
        <v>0</v>
      </c>
      <c r="H194" s="44"/>
      <c r="I194" s="44">
        <f t="shared" si="11"/>
        <v>0</v>
      </c>
      <c r="J194" s="13"/>
      <c r="K194" s="34" t="e">
        <f t="shared" si="16"/>
        <v>#DIV/0!</v>
      </c>
      <c r="L194" s="26" t="e">
        <f>VLOOKUP($B194,'Table A'!C7:$H19,6,0)</f>
        <v>#N/A</v>
      </c>
      <c r="M194" s="12" t="e">
        <f t="shared" si="15"/>
        <v>#DIV/0!</v>
      </c>
      <c r="N194" s="31" t="e">
        <f t="shared" si="12"/>
        <v>#DIV/0!</v>
      </c>
      <c r="O194" s="12" t="e">
        <f t="shared" si="13"/>
        <v>#DIV/0!</v>
      </c>
    </row>
    <row r="195" spans="1:15" s="32" customFormat="1" x14ac:dyDescent="0.2">
      <c r="A195" s="16">
        <v>189</v>
      </c>
      <c r="B195" s="25"/>
      <c r="C195" s="13"/>
      <c r="D195" s="11"/>
      <c r="E195" s="15"/>
      <c r="F195" s="24"/>
      <c r="G195" s="44">
        <v>0</v>
      </c>
      <c r="H195" s="44"/>
      <c r="I195" s="44">
        <f t="shared" si="11"/>
        <v>0</v>
      </c>
      <c r="J195" s="13"/>
      <c r="K195" s="34" t="e">
        <f t="shared" si="16"/>
        <v>#DIV/0!</v>
      </c>
      <c r="L195" s="26" t="e">
        <f>VLOOKUP($B195,'Table A'!C7:$H19,6,0)</f>
        <v>#N/A</v>
      </c>
      <c r="M195" s="12" t="e">
        <f t="shared" si="15"/>
        <v>#DIV/0!</v>
      </c>
      <c r="N195" s="31" t="e">
        <f t="shared" si="12"/>
        <v>#DIV/0!</v>
      </c>
      <c r="O195" s="12" t="e">
        <f t="shared" si="13"/>
        <v>#DIV/0!</v>
      </c>
    </row>
    <row r="196" spans="1:15" s="32" customFormat="1" x14ac:dyDescent="0.2">
      <c r="A196" s="16">
        <v>190</v>
      </c>
      <c r="B196" s="25"/>
      <c r="C196" s="13"/>
      <c r="D196" s="11"/>
      <c r="E196" s="15"/>
      <c r="F196" s="24"/>
      <c r="G196" s="44">
        <v>0</v>
      </c>
      <c r="H196" s="44"/>
      <c r="I196" s="44">
        <f t="shared" si="11"/>
        <v>0</v>
      </c>
      <c r="J196" s="13"/>
      <c r="K196" s="34" t="e">
        <f t="shared" si="16"/>
        <v>#DIV/0!</v>
      </c>
      <c r="L196" s="26" t="e">
        <f>VLOOKUP($B196,'Table A'!C7:$H19,6,0)</f>
        <v>#N/A</v>
      </c>
      <c r="M196" s="12" t="e">
        <f t="shared" si="15"/>
        <v>#DIV/0!</v>
      </c>
      <c r="N196" s="31" t="e">
        <f t="shared" si="12"/>
        <v>#DIV/0!</v>
      </c>
      <c r="O196" s="12" t="e">
        <f t="shared" si="13"/>
        <v>#DIV/0!</v>
      </c>
    </row>
    <row r="197" spans="1:15" s="32" customFormat="1" x14ac:dyDescent="0.2">
      <c r="A197" s="16">
        <v>191</v>
      </c>
      <c r="B197" s="25"/>
      <c r="C197" s="13"/>
      <c r="D197" s="11"/>
      <c r="E197" s="15"/>
      <c r="F197" s="24"/>
      <c r="G197" s="44">
        <v>0</v>
      </c>
      <c r="H197" s="44"/>
      <c r="I197" s="44">
        <f t="shared" si="11"/>
        <v>0</v>
      </c>
      <c r="J197" s="13"/>
      <c r="K197" s="34" t="e">
        <f t="shared" si="16"/>
        <v>#DIV/0!</v>
      </c>
      <c r="L197" s="26" t="e">
        <f>VLOOKUP($B197,'Table A'!C7:$H19,6,0)</f>
        <v>#N/A</v>
      </c>
      <c r="M197" s="12" t="e">
        <f t="shared" si="15"/>
        <v>#DIV/0!</v>
      </c>
      <c r="N197" s="31" t="e">
        <f t="shared" si="12"/>
        <v>#DIV/0!</v>
      </c>
      <c r="O197" s="12" t="e">
        <f t="shared" si="13"/>
        <v>#DIV/0!</v>
      </c>
    </row>
    <row r="198" spans="1:15" s="32" customFormat="1" x14ac:dyDescent="0.2">
      <c r="A198" s="16">
        <v>192</v>
      </c>
      <c r="B198" s="25"/>
      <c r="C198" s="13"/>
      <c r="D198" s="11"/>
      <c r="E198" s="15"/>
      <c r="F198" s="24"/>
      <c r="G198" s="44">
        <v>0</v>
      </c>
      <c r="H198" s="44"/>
      <c r="I198" s="44">
        <f t="shared" si="11"/>
        <v>0</v>
      </c>
      <c r="J198" s="13"/>
      <c r="K198" s="34" t="e">
        <f t="shared" si="16"/>
        <v>#DIV/0!</v>
      </c>
      <c r="L198" s="26" t="e">
        <f>VLOOKUP($B198,'Table A'!C7:$H19,6,0)</f>
        <v>#N/A</v>
      </c>
      <c r="M198" s="12" t="e">
        <f t="shared" si="15"/>
        <v>#DIV/0!</v>
      </c>
      <c r="N198" s="31" t="e">
        <f t="shared" si="12"/>
        <v>#DIV/0!</v>
      </c>
      <c r="O198" s="12" t="e">
        <f t="shared" si="13"/>
        <v>#DIV/0!</v>
      </c>
    </row>
    <row r="199" spans="1:15" s="32" customFormat="1" x14ac:dyDescent="0.2">
      <c r="A199" s="16">
        <v>193</v>
      </c>
      <c r="B199" s="25"/>
      <c r="C199" s="13"/>
      <c r="D199" s="11"/>
      <c r="E199" s="15"/>
      <c r="F199" s="24"/>
      <c r="G199" s="44">
        <v>0</v>
      </c>
      <c r="H199" s="44"/>
      <c r="I199" s="44">
        <f t="shared" ref="I199:I260" si="17">H199-G199</f>
        <v>0</v>
      </c>
      <c r="J199" s="13"/>
      <c r="K199" s="34" t="e">
        <f t="shared" si="16"/>
        <v>#DIV/0!</v>
      </c>
      <c r="L199" s="26" t="e">
        <f>VLOOKUP($B199,'Table A'!C7:$H19,6,0)</f>
        <v>#N/A</v>
      </c>
      <c r="M199" s="12" t="e">
        <f t="shared" si="15"/>
        <v>#DIV/0!</v>
      </c>
      <c r="N199" s="31" t="e">
        <f t="shared" ref="N199:N260" si="18">O199/H199</f>
        <v>#DIV/0!</v>
      </c>
      <c r="O199" s="12" t="e">
        <f t="shared" ref="O199:O260" si="19">M199-H199</f>
        <v>#DIV/0!</v>
      </c>
    </row>
    <row r="200" spans="1:15" s="32" customFormat="1" x14ac:dyDescent="0.2">
      <c r="A200" s="16">
        <v>194</v>
      </c>
      <c r="B200" s="25"/>
      <c r="C200" s="13"/>
      <c r="D200" s="11"/>
      <c r="E200" s="15"/>
      <c r="F200" s="24"/>
      <c r="G200" s="44">
        <v>0</v>
      </c>
      <c r="H200" s="44"/>
      <c r="I200" s="44">
        <f t="shared" si="17"/>
        <v>0</v>
      </c>
      <c r="J200" s="13"/>
      <c r="K200" s="34" t="e">
        <f t="shared" si="16"/>
        <v>#DIV/0!</v>
      </c>
      <c r="L200" s="26" t="e">
        <f>VLOOKUP($B200,'Table A'!C7:$H19,6,0)</f>
        <v>#N/A</v>
      </c>
      <c r="M200" s="12" t="e">
        <f t="shared" si="15"/>
        <v>#DIV/0!</v>
      </c>
      <c r="N200" s="31" t="e">
        <f t="shared" si="18"/>
        <v>#DIV/0!</v>
      </c>
      <c r="O200" s="12" t="e">
        <f t="shared" si="19"/>
        <v>#DIV/0!</v>
      </c>
    </row>
    <row r="201" spans="1:15" s="32" customFormat="1" x14ac:dyDescent="0.2">
      <c r="A201" s="16">
        <v>195</v>
      </c>
      <c r="B201" s="25"/>
      <c r="C201" s="13"/>
      <c r="D201" s="11"/>
      <c r="E201" s="15"/>
      <c r="F201" s="24"/>
      <c r="G201" s="44">
        <v>0</v>
      </c>
      <c r="H201" s="44"/>
      <c r="I201" s="44">
        <f t="shared" si="17"/>
        <v>0</v>
      </c>
      <c r="J201" s="13"/>
      <c r="K201" s="34" t="e">
        <f t="shared" si="16"/>
        <v>#DIV/0!</v>
      </c>
      <c r="L201" s="26" t="e">
        <f>VLOOKUP($B201,'Table A'!C7:$H19,6,0)</f>
        <v>#N/A</v>
      </c>
      <c r="M201" s="12" t="e">
        <f t="shared" si="15"/>
        <v>#DIV/0!</v>
      </c>
      <c r="N201" s="31" t="e">
        <f t="shared" si="18"/>
        <v>#DIV/0!</v>
      </c>
      <c r="O201" s="12" t="e">
        <f t="shared" si="19"/>
        <v>#DIV/0!</v>
      </c>
    </row>
    <row r="202" spans="1:15" s="32" customFormat="1" x14ac:dyDescent="0.2">
      <c r="A202" s="16">
        <v>196</v>
      </c>
      <c r="B202" s="25"/>
      <c r="C202" s="13"/>
      <c r="D202" s="11"/>
      <c r="E202" s="15"/>
      <c r="F202" s="24"/>
      <c r="G202" s="44">
        <v>0</v>
      </c>
      <c r="H202" s="44"/>
      <c r="I202" s="44">
        <f t="shared" si="17"/>
        <v>0</v>
      </c>
      <c r="J202" s="13"/>
      <c r="K202" s="34" t="e">
        <f t="shared" si="16"/>
        <v>#DIV/0!</v>
      </c>
      <c r="L202" s="26" t="e">
        <f>VLOOKUP($B202,'Table A'!C7:$H19,6,0)</f>
        <v>#N/A</v>
      </c>
      <c r="M202" s="12" t="e">
        <f t="shared" si="15"/>
        <v>#DIV/0!</v>
      </c>
      <c r="N202" s="31" t="e">
        <f t="shared" si="18"/>
        <v>#DIV/0!</v>
      </c>
      <c r="O202" s="12" t="e">
        <f t="shared" si="19"/>
        <v>#DIV/0!</v>
      </c>
    </row>
    <row r="203" spans="1:15" s="32" customFormat="1" x14ac:dyDescent="0.2">
      <c r="A203" s="16">
        <v>197</v>
      </c>
      <c r="B203" s="25"/>
      <c r="C203" s="13"/>
      <c r="D203" s="11"/>
      <c r="E203" s="15"/>
      <c r="F203" s="24"/>
      <c r="G203" s="44">
        <v>0</v>
      </c>
      <c r="H203" s="44"/>
      <c r="I203" s="44">
        <f t="shared" si="17"/>
        <v>0</v>
      </c>
      <c r="J203" s="13"/>
      <c r="K203" s="34" t="e">
        <f t="shared" si="16"/>
        <v>#DIV/0!</v>
      </c>
      <c r="L203" s="26" t="e">
        <f>VLOOKUP($B203,'Table A'!C7:$H19,6,0)</f>
        <v>#N/A</v>
      </c>
      <c r="M203" s="12" t="e">
        <f t="shared" si="15"/>
        <v>#DIV/0!</v>
      </c>
      <c r="N203" s="31" t="e">
        <f t="shared" si="18"/>
        <v>#DIV/0!</v>
      </c>
      <c r="O203" s="12" t="e">
        <f t="shared" si="19"/>
        <v>#DIV/0!</v>
      </c>
    </row>
    <row r="204" spans="1:15" s="32" customFormat="1" x14ac:dyDescent="0.2">
      <c r="A204" s="16">
        <v>198</v>
      </c>
      <c r="B204" s="25"/>
      <c r="C204" s="13"/>
      <c r="D204" s="11"/>
      <c r="E204" s="15"/>
      <c r="F204" s="24"/>
      <c r="G204" s="44">
        <v>0</v>
      </c>
      <c r="H204" s="44"/>
      <c r="I204" s="44">
        <f t="shared" si="17"/>
        <v>0</v>
      </c>
      <c r="J204" s="13"/>
      <c r="K204" s="34" t="e">
        <f t="shared" si="16"/>
        <v>#DIV/0!</v>
      </c>
      <c r="L204" s="26" t="e">
        <f>VLOOKUP($B204,'Table A'!C7:$H19,6,0)</f>
        <v>#N/A</v>
      </c>
      <c r="M204" s="12" t="e">
        <f t="shared" si="15"/>
        <v>#DIV/0!</v>
      </c>
      <c r="N204" s="31" t="e">
        <f t="shared" si="18"/>
        <v>#DIV/0!</v>
      </c>
      <c r="O204" s="12" t="e">
        <f t="shared" si="19"/>
        <v>#DIV/0!</v>
      </c>
    </row>
    <row r="205" spans="1:15" s="32" customFormat="1" x14ac:dyDescent="0.2">
      <c r="A205" s="16">
        <v>199</v>
      </c>
      <c r="B205" s="25"/>
      <c r="C205" s="13"/>
      <c r="D205" s="11"/>
      <c r="E205" s="15"/>
      <c r="F205" s="24"/>
      <c r="G205" s="44">
        <v>0</v>
      </c>
      <c r="H205" s="44"/>
      <c r="I205" s="44">
        <f t="shared" si="17"/>
        <v>0</v>
      </c>
      <c r="J205" s="13"/>
      <c r="K205" s="34" t="e">
        <f t="shared" si="16"/>
        <v>#DIV/0!</v>
      </c>
      <c r="L205" s="26" t="e">
        <f>VLOOKUP($B205,'Table A'!C7:$H19,6,0)</f>
        <v>#N/A</v>
      </c>
      <c r="M205" s="12" t="e">
        <f t="shared" si="15"/>
        <v>#DIV/0!</v>
      </c>
      <c r="N205" s="31" t="e">
        <f t="shared" si="18"/>
        <v>#DIV/0!</v>
      </c>
      <c r="O205" s="12" t="e">
        <f t="shared" si="19"/>
        <v>#DIV/0!</v>
      </c>
    </row>
    <row r="206" spans="1:15" s="32" customFormat="1" x14ac:dyDescent="0.2">
      <c r="A206" s="16">
        <v>200</v>
      </c>
      <c r="B206" s="25"/>
      <c r="C206" s="13"/>
      <c r="D206" s="11"/>
      <c r="E206" s="15"/>
      <c r="F206" s="24"/>
      <c r="G206" s="44">
        <v>0</v>
      </c>
      <c r="H206" s="44"/>
      <c r="I206" s="44">
        <f t="shared" si="17"/>
        <v>0</v>
      </c>
      <c r="J206" s="13"/>
      <c r="K206" s="34" t="e">
        <f t="shared" si="16"/>
        <v>#DIV/0!</v>
      </c>
      <c r="L206" s="26" t="e">
        <f>VLOOKUP($B206,'Table A'!C7:$H19,6,0)</f>
        <v>#N/A</v>
      </c>
      <c r="M206" s="12" t="e">
        <f t="shared" si="15"/>
        <v>#DIV/0!</v>
      </c>
      <c r="N206" s="31" t="e">
        <f t="shared" si="18"/>
        <v>#DIV/0!</v>
      </c>
      <c r="O206" s="12" t="e">
        <f t="shared" si="19"/>
        <v>#DIV/0!</v>
      </c>
    </row>
    <row r="207" spans="1:15" s="32" customFormat="1" x14ac:dyDescent="0.2">
      <c r="A207" s="16">
        <v>201</v>
      </c>
      <c r="B207" s="25"/>
      <c r="C207" s="13"/>
      <c r="D207" s="11"/>
      <c r="E207" s="15"/>
      <c r="F207" s="24"/>
      <c r="G207" s="44">
        <v>0</v>
      </c>
      <c r="H207" s="44"/>
      <c r="I207" s="44">
        <f t="shared" si="17"/>
        <v>0</v>
      </c>
      <c r="J207" s="13"/>
      <c r="K207" s="34" t="e">
        <f t="shared" si="16"/>
        <v>#DIV/0!</v>
      </c>
      <c r="L207" s="26" t="e">
        <f>VLOOKUP($B207,'Table A'!C7:$H19,6,0)</f>
        <v>#N/A</v>
      </c>
      <c r="M207" s="12" t="e">
        <f t="shared" si="15"/>
        <v>#DIV/0!</v>
      </c>
      <c r="N207" s="31" t="e">
        <f t="shared" si="18"/>
        <v>#DIV/0!</v>
      </c>
      <c r="O207" s="12" t="e">
        <f t="shared" si="19"/>
        <v>#DIV/0!</v>
      </c>
    </row>
    <row r="208" spans="1:15" s="32" customFormat="1" x14ac:dyDescent="0.2">
      <c r="A208" s="16">
        <v>202</v>
      </c>
      <c r="B208" s="25"/>
      <c r="C208" s="13"/>
      <c r="D208" s="11"/>
      <c r="E208" s="15"/>
      <c r="F208" s="24"/>
      <c r="G208" s="44">
        <v>0</v>
      </c>
      <c r="H208" s="44"/>
      <c r="I208" s="44">
        <f t="shared" si="17"/>
        <v>0</v>
      </c>
      <c r="J208" s="13"/>
      <c r="K208" s="34" t="e">
        <f t="shared" si="16"/>
        <v>#DIV/0!</v>
      </c>
      <c r="L208" s="26" t="e">
        <f>VLOOKUP($B208,'Table A'!C7:$H19,6,0)</f>
        <v>#N/A</v>
      </c>
      <c r="M208" s="12" t="e">
        <f t="shared" si="15"/>
        <v>#DIV/0!</v>
      </c>
      <c r="N208" s="31" t="e">
        <f t="shared" si="18"/>
        <v>#DIV/0!</v>
      </c>
      <c r="O208" s="12" t="e">
        <f t="shared" si="19"/>
        <v>#DIV/0!</v>
      </c>
    </row>
    <row r="209" spans="1:15" s="32" customFormat="1" x14ac:dyDescent="0.2">
      <c r="A209" s="16">
        <v>203</v>
      </c>
      <c r="B209" s="25"/>
      <c r="C209" s="13"/>
      <c r="D209" s="11"/>
      <c r="E209" s="15"/>
      <c r="F209" s="24"/>
      <c r="G209" s="44">
        <v>0</v>
      </c>
      <c r="H209" s="44"/>
      <c r="I209" s="44">
        <f t="shared" si="17"/>
        <v>0</v>
      </c>
      <c r="J209" s="13"/>
      <c r="K209" s="34" t="e">
        <f t="shared" si="16"/>
        <v>#DIV/0!</v>
      </c>
      <c r="L209" s="26" t="e">
        <f>VLOOKUP($B209,'Table A'!C7:$H19,6,0)</f>
        <v>#N/A</v>
      </c>
      <c r="M209" s="12" t="e">
        <f t="shared" si="15"/>
        <v>#DIV/0!</v>
      </c>
      <c r="N209" s="31" t="e">
        <f t="shared" si="18"/>
        <v>#DIV/0!</v>
      </c>
      <c r="O209" s="12" t="e">
        <f t="shared" si="19"/>
        <v>#DIV/0!</v>
      </c>
    </row>
    <row r="210" spans="1:15" s="32" customFormat="1" x14ac:dyDescent="0.2">
      <c r="A210" s="16">
        <v>204</v>
      </c>
      <c r="B210" s="25"/>
      <c r="C210" s="13"/>
      <c r="D210" s="11"/>
      <c r="E210" s="15"/>
      <c r="F210" s="24"/>
      <c r="G210" s="44">
        <v>0</v>
      </c>
      <c r="H210" s="44"/>
      <c r="I210" s="44">
        <f t="shared" si="17"/>
        <v>0</v>
      </c>
      <c r="J210" s="13"/>
      <c r="K210" s="34" t="e">
        <f t="shared" si="16"/>
        <v>#DIV/0!</v>
      </c>
      <c r="L210" s="26" t="e">
        <f>VLOOKUP($B210,'Table A'!C7:$H19,6,0)</f>
        <v>#N/A</v>
      </c>
      <c r="M210" s="12" t="e">
        <f t="shared" si="15"/>
        <v>#DIV/0!</v>
      </c>
      <c r="N210" s="31" t="e">
        <f t="shared" si="18"/>
        <v>#DIV/0!</v>
      </c>
      <c r="O210" s="12" t="e">
        <f t="shared" si="19"/>
        <v>#DIV/0!</v>
      </c>
    </row>
    <row r="211" spans="1:15" s="32" customFormat="1" x14ac:dyDescent="0.2">
      <c r="A211" s="16">
        <v>205</v>
      </c>
      <c r="B211" s="25"/>
      <c r="C211" s="13"/>
      <c r="D211" s="11"/>
      <c r="E211" s="15"/>
      <c r="F211" s="24"/>
      <c r="G211" s="44">
        <v>0</v>
      </c>
      <c r="H211" s="44"/>
      <c r="I211" s="44">
        <f t="shared" si="17"/>
        <v>0</v>
      </c>
      <c r="J211" s="13"/>
      <c r="K211" s="34" t="e">
        <f t="shared" si="16"/>
        <v>#DIV/0!</v>
      </c>
      <c r="L211" s="26" t="e">
        <f>VLOOKUP($B211,'Table A'!C7:$H19,6,0)</f>
        <v>#N/A</v>
      </c>
      <c r="M211" s="12" t="e">
        <f t="shared" si="15"/>
        <v>#DIV/0!</v>
      </c>
      <c r="N211" s="31" t="e">
        <f t="shared" si="18"/>
        <v>#DIV/0!</v>
      </c>
      <c r="O211" s="12" t="e">
        <f t="shared" si="19"/>
        <v>#DIV/0!</v>
      </c>
    </row>
    <row r="212" spans="1:15" s="32" customFormat="1" x14ac:dyDescent="0.2">
      <c r="A212" s="16">
        <v>206</v>
      </c>
      <c r="B212" s="25"/>
      <c r="C212" s="13"/>
      <c r="D212" s="11"/>
      <c r="E212" s="15"/>
      <c r="F212" s="24"/>
      <c r="G212" s="44">
        <v>0</v>
      </c>
      <c r="H212" s="44"/>
      <c r="I212" s="44">
        <f t="shared" si="17"/>
        <v>0</v>
      </c>
      <c r="J212" s="13"/>
      <c r="K212" s="34" t="e">
        <f t="shared" si="16"/>
        <v>#DIV/0!</v>
      </c>
      <c r="L212" s="26" t="e">
        <f>VLOOKUP($B212,'Table A'!C7:$H19,6,0)</f>
        <v>#N/A</v>
      </c>
      <c r="M212" s="12" t="e">
        <f t="shared" si="15"/>
        <v>#DIV/0!</v>
      </c>
      <c r="N212" s="31" t="e">
        <f t="shared" si="18"/>
        <v>#DIV/0!</v>
      </c>
      <c r="O212" s="12" t="e">
        <f t="shared" si="19"/>
        <v>#DIV/0!</v>
      </c>
    </row>
    <row r="213" spans="1:15" s="32" customFormat="1" x14ac:dyDescent="0.2">
      <c r="A213" s="16">
        <v>207</v>
      </c>
      <c r="B213" s="25"/>
      <c r="C213" s="13"/>
      <c r="D213" s="11"/>
      <c r="E213" s="15"/>
      <c r="F213" s="24"/>
      <c r="G213" s="44">
        <v>0</v>
      </c>
      <c r="H213" s="44"/>
      <c r="I213" s="44">
        <f t="shared" si="17"/>
        <v>0</v>
      </c>
      <c r="J213" s="13"/>
      <c r="K213" s="34" t="e">
        <f t="shared" si="16"/>
        <v>#DIV/0!</v>
      </c>
      <c r="L213" s="26" t="e">
        <f>VLOOKUP($B213,'Table A'!C7:$H19,6,0)</f>
        <v>#N/A</v>
      </c>
      <c r="M213" s="12" t="e">
        <f t="shared" si="15"/>
        <v>#DIV/0!</v>
      </c>
      <c r="N213" s="31" t="e">
        <f t="shared" si="18"/>
        <v>#DIV/0!</v>
      </c>
      <c r="O213" s="12" t="e">
        <f t="shared" si="19"/>
        <v>#DIV/0!</v>
      </c>
    </row>
    <row r="214" spans="1:15" x14ac:dyDescent="0.2">
      <c r="B214" s="7"/>
      <c r="C214" s="18"/>
      <c r="D214" s="19"/>
      <c r="E214" s="17"/>
      <c r="F214" s="18"/>
      <c r="G214" s="45"/>
      <c r="H214" s="45"/>
      <c r="I214" s="45"/>
      <c r="J214" s="18"/>
      <c r="K214" s="20"/>
      <c r="L214" s="21"/>
      <c r="M214" s="48"/>
      <c r="N214" s="103"/>
      <c r="O214" s="47"/>
    </row>
    <row r="215" spans="1:15" ht="18" x14ac:dyDescent="0.2">
      <c r="B215"/>
      <c r="E215" s="23"/>
      <c r="G215" s="37"/>
    </row>
    <row r="216" spans="1:15" ht="18" x14ac:dyDescent="0.2">
      <c r="B216"/>
      <c r="E216" s="22"/>
      <c r="G216" s="37"/>
    </row>
    <row r="217" spans="1:15" ht="18" x14ac:dyDescent="0.2">
      <c r="B217"/>
      <c r="C217" s="22"/>
      <c r="G217" s="37"/>
    </row>
    <row r="218" spans="1:15" ht="18" x14ac:dyDescent="0.2">
      <c r="B218"/>
      <c r="C218" s="23"/>
      <c r="G218" s="37"/>
    </row>
    <row r="219" spans="1:15" ht="18" x14ac:dyDescent="0.2">
      <c r="B219"/>
      <c r="C219" s="22"/>
      <c r="G219" s="37"/>
    </row>
    <row r="220" spans="1:15" ht="18" x14ac:dyDescent="0.2">
      <c r="B220"/>
      <c r="C220" s="22"/>
      <c r="G220" s="37"/>
    </row>
    <row r="221" spans="1:15" ht="18" x14ac:dyDescent="0.2">
      <c r="B221"/>
      <c r="C221" s="23"/>
      <c r="G221" s="37"/>
    </row>
    <row r="222" spans="1:15" ht="18" x14ac:dyDescent="0.2">
      <c r="B222"/>
      <c r="C222" s="22"/>
      <c r="G222" s="37"/>
    </row>
    <row r="223" spans="1:15" ht="18" x14ac:dyDescent="0.2">
      <c r="B223"/>
      <c r="C223" s="22"/>
      <c r="G223" s="37"/>
    </row>
    <row r="224" spans="1:15" ht="18" x14ac:dyDescent="0.2">
      <c r="B224"/>
      <c r="C224" s="22"/>
      <c r="G224" s="37"/>
    </row>
    <row r="225" spans="2:7" ht="18" x14ac:dyDescent="0.2">
      <c r="B225"/>
      <c r="C225" s="22"/>
      <c r="G225" s="37"/>
    </row>
    <row r="226" spans="2:7" ht="18" x14ac:dyDescent="0.2">
      <c r="B226"/>
      <c r="C226" s="23"/>
      <c r="G226" s="37"/>
    </row>
    <row r="227" spans="2:7" ht="18" x14ac:dyDescent="0.2">
      <c r="B227"/>
      <c r="C227" s="22"/>
      <c r="G227" s="37"/>
    </row>
    <row r="228" spans="2:7" ht="18" x14ac:dyDescent="0.2">
      <c r="B228"/>
      <c r="C228" s="22"/>
      <c r="G228" s="37"/>
    </row>
    <row r="229" spans="2:7" ht="18" x14ac:dyDescent="0.2">
      <c r="B229"/>
      <c r="C229" s="23"/>
      <c r="G229" s="37"/>
    </row>
    <row r="230" spans="2:7" ht="18" x14ac:dyDescent="0.2">
      <c r="B230"/>
      <c r="C230" s="22"/>
      <c r="G230" s="37"/>
    </row>
    <row r="231" spans="2:7" ht="18" x14ac:dyDescent="0.2">
      <c r="B231"/>
      <c r="C231" s="22"/>
      <c r="G231" s="37"/>
    </row>
    <row r="232" spans="2:7" ht="18" x14ac:dyDescent="0.2">
      <c r="B232"/>
      <c r="C232" s="23"/>
      <c r="G232" s="37"/>
    </row>
    <row r="233" spans="2:7" ht="18" x14ac:dyDescent="0.2">
      <c r="B233"/>
      <c r="C233" s="22"/>
      <c r="G233" s="37"/>
    </row>
    <row r="234" spans="2:7" ht="18" x14ac:dyDescent="0.2">
      <c r="B234"/>
      <c r="C234" s="22"/>
      <c r="G234" s="37"/>
    </row>
    <row r="235" spans="2:7" ht="18" x14ac:dyDescent="0.2">
      <c r="B235"/>
      <c r="C235" s="22"/>
      <c r="G235" s="37"/>
    </row>
    <row r="236" spans="2:7" ht="18" x14ac:dyDescent="0.2">
      <c r="B236"/>
      <c r="C236" s="22"/>
      <c r="G236" s="37"/>
    </row>
    <row r="237" spans="2:7" ht="18" x14ac:dyDescent="0.2">
      <c r="B237"/>
      <c r="C237" s="23"/>
      <c r="G237" s="37"/>
    </row>
    <row r="238" spans="2:7" ht="18" x14ac:dyDescent="0.2">
      <c r="B238"/>
      <c r="C238" s="22"/>
      <c r="G238" s="37"/>
    </row>
    <row r="239" spans="2:7" ht="18" x14ac:dyDescent="0.2">
      <c r="B239"/>
      <c r="C239" s="22"/>
      <c r="G239" s="37"/>
    </row>
    <row r="240" spans="2:7" ht="18" x14ac:dyDescent="0.2">
      <c r="B240"/>
      <c r="C240" s="23"/>
      <c r="G240" s="37"/>
    </row>
    <row r="241" spans="2:7" ht="18" x14ac:dyDescent="0.2">
      <c r="B241"/>
      <c r="C241" s="22"/>
      <c r="G241" s="37"/>
    </row>
    <row r="242" spans="2:7" ht="18" x14ac:dyDescent="0.2">
      <c r="B242" s="22"/>
      <c r="G242" s="37"/>
    </row>
    <row r="243" spans="2:7" ht="18" x14ac:dyDescent="0.2">
      <c r="B243" s="23"/>
      <c r="G243" s="37"/>
    </row>
    <row r="244" spans="2:7" ht="18" x14ac:dyDescent="0.2">
      <c r="B244" s="22"/>
      <c r="G244" s="37"/>
    </row>
    <row r="245" spans="2:7" ht="18" x14ac:dyDescent="0.2">
      <c r="B245" s="22"/>
      <c r="G245" s="37"/>
    </row>
    <row r="246" spans="2:7" ht="18" x14ac:dyDescent="0.2">
      <c r="B246" s="22"/>
      <c r="G246" s="37"/>
    </row>
    <row r="247" spans="2:7" ht="18" x14ac:dyDescent="0.2">
      <c r="B247" s="22"/>
      <c r="G247" s="37"/>
    </row>
    <row r="248" spans="2:7" ht="18" x14ac:dyDescent="0.2">
      <c r="B248" s="23"/>
      <c r="G248" s="37"/>
    </row>
    <row r="249" spans="2:7" ht="18" x14ac:dyDescent="0.2">
      <c r="B249" s="22"/>
      <c r="G249" s="37"/>
    </row>
    <row r="250" spans="2:7" ht="18" x14ac:dyDescent="0.2">
      <c r="B250" s="22"/>
      <c r="G250" s="37"/>
    </row>
    <row r="251" spans="2:7" ht="18" x14ac:dyDescent="0.2">
      <c r="B251" s="23"/>
      <c r="G251" s="37"/>
    </row>
    <row r="252" spans="2:7" ht="18" x14ac:dyDescent="0.2">
      <c r="B252" s="22"/>
      <c r="G252" s="37"/>
    </row>
    <row r="253" spans="2:7" ht="18" x14ac:dyDescent="0.2">
      <c r="B253" s="22"/>
      <c r="G253" s="37"/>
    </row>
    <row r="254" spans="2:7" ht="18" x14ac:dyDescent="0.2">
      <c r="B254" s="23"/>
      <c r="G254" s="37"/>
    </row>
    <row r="255" spans="2:7" ht="18" x14ac:dyDescent="0.2">
      <c r="B255" s="22"/>
      <c r="G255" s="37"/>
    </row>
    <row r="256" spans="2:7" ht="18" x14ac:dyDescent="0.2">
      <c r="B256" s="22"/>
      <c r="G256" s="37"/>
    </row>
    <row r="257" spans="2:7" ht="18" x14ac:dyDescent="0.2">
      <c r="B257" s="22"/>
      <c r="G257" s="37"/>
    </row>
    <row r="258" spans="2:7" ht="18" x14ac:dyDescent="0.2">
      <c r="B258" s="22"/>
      <c r="G258" s="37"/>
    </row>
    <row r="259" spans="2:7" ht="18" x14ac:dyDescent="0.2">
      <c r="B259" s="23"/>
      <c r="G259" s="37"/>
    </row>
    <row r="260" spans="2:7" x14ac:dyDescent="0.2">
      <c r="G260" s="37"/>
    </row>
    <row r="261" spans="2:7" x14ac:dyDescent="0.2">
      <c r="G261" s="37"/>
    </row>
    <row r="262" spans="2:7" x14ac:dyDescent="0.2">
      <c r="G262" s="37"/>
    </row>
    <row r="263" spans="2:7" x14ac:dyDescent="0.2">
      <c r="G263" s="37"/>
    </row>
    <row r="264" spans="2:7" x14ac:dyDescent="0.2">
      <c r="G264" s="37"/>
    </row>
    <row r="265" spans="2:7" x14ac:dyDescent="0.2">
      <c r="G265" s="37"/>
    </row>
    <row r="266" spans="2:7" x14ac:dyDescent="0.2">
      <c r="G266" s="37"/>
    </row>
    <row r="267" spans="2:7" x14ac:dyDescent="0.2">
      <c r="G267" s="37"/>
    </row>
    <row r="268" spans="2:7" x14ac:dyDescent="0.2">
      <c r="G268" s="37"/>
    </row>
    <row r="269" spans="2:7" x14ac:dyDescent="0.2">
      <c r="G269" s="37"/>
    </row>
    <row r="270" spans="2:7" x14ac:dyDescent="0.2">
      <c r="G270" s="37"/>
    </row>
    <row r="271" spans="2:7" x14ac:dyDescent="0.2">
      <c r="G271" s="37"/>
    </row>
    <row r="272" spans="2:7" x14ac:dyDescent="0.2">
      <c r="G272" s="37"/>
    </row>
    <row r="273" spans="7:7" x14ac:dyDescent="0.2">
      <c r="G273" s="37"/>
    </row>
    <row r="274" spans="7:7" x14ac:dyDescent="0.2">
      <c r="G274" s="37"/>
    </row>
    <row r="275" spans="7:7" x14ac:dyDescent="0.2">
      <c r="G275" s="37"/>
    </row>
    <row r="276" spans="7:7" x14ac:dyDescent="0.2">
      <c r="G276" s="37"/>
    </row>
    <row r="277" spans="7:7" x14ac:dyDescent="0.2">
      <c r="G277" s="37"/>
    </row>
    <row r="278" spans="7:7" x14ac:dyDescent="0.2">
      <c r="G278" s="37"/>
    </row>
    <row r="279" spans="7:7" x14ac:dyDescent="0.2">
      <c r="G279" s="37"/>
    </row>
    <row r="280" spans="7:7" x14ac:dyDescent="0.2">
      <c r="G280" s="37"/>
    </row>
    <row r="281" spans="7:7" x14ac:dyDescent="0.2">
      <c r="G281" s="37"/>
    </row>
    <row r="282" spans="7:7" x14ac:dyDescent="0.2">
      <c r="G282" s="37"/>
    </row>
    <row r="283" spans="7:7" x14ac:dyDescent="0.2">
      <c r="G283" s="37"/>
    </row>
    <row r="284" spans="7:7" x14ac:dyDescent="0.2">
      <c r="G284" s="37"/>
    </row>
    <row r="285" spans="7:7" x14ac:dyDescent="0.2">
      <c r="G285" s="37"/>
    </row>
    <row r="286" spans="7:7" x14ac:dyDescent="0.2">
      <c r="G286" s="37"/>
    </row>
    <row r="287" spans="7:7" x14ac:dyDescent="0.2">
      <c r="G287" s="37"/>
    </row>
    <row r="288" spans="7:7" x14ac:dyDescent="0.2">
      <c r="G288" s="37"/>
    </row>
    <row r="289" spans="7:7" x14ac:dyDescent="0.2">
      <c r="G289" s="37"/>
    </row>
    <row r="290" spans="7:7" x14ac:dyDescent="0.2">
      <c r="G290" s="37"/>
    </row>
    <row r="291" spans="7:7" x14ac:dyDescent="0.2">
      <c r="G291" s="37"/>
    </row>
    <row r="292" spans="7:7" x14ac:dyDescent="0.2">
      <c r="G292" s="37"/>
    </row>
    <row r="293" spans="7:7" x14ac:dyDescent="0.2">
      <c r="G293" s="37"/>
    </row>
    <row r="294" spans="7:7" x14ac:dyDescent="0.2">
      <c r="G294" s="37"/>
    </row>
    <row r="295" spans="7:7" x14ac:dyDescent="0.2">
      <c r="G295" s="37"/>
    </row>
    <row r="296" spans="7:7" x14ac:dyDescent="0.2">
      <c r="G296" s="37"/>
    </row>
    <row r="297" spans="7:7" x14ac:dyDescent="0.2">
      <c r="G297" s="37"/>
    </row>
    <row r="298" spans="7:7" x14ac:dyDescent="0.2">
      <c r="G298" s="37"/>
    </row>
    <row r="299" spans="7:7" x14ac:dyDescent="0.2">
      <c r="G299" s="37"/>
    </row>
    <row r="300" spans="7:7" x14ac:dyDescent="0.2">
      <c r="G300" s="37"/>
    </row>
    <row r="301" spans="7:7" x14ac:dyDescent="0.2">
      <c r="G301" s="37"/>
    </row>
    <row r="302" spans="7:7" x14ac:dyDescent="0.2">
      <c r="G302" s="37"/>
    </row>
    <row r="303" spans="7:7" x14ac:dyDescent="0.2">
      <c r="G303" s="37"/>
    </row>
    <row r="304" spans="7:7" x14ac:dyDescent="0.2">
      <c r="G304" s="37"/>
    </row>
    <row r="305" spans="7:7" x14ac:dyDescent="0.2">
      <c r="G305" s="37"/>
    </row>
    <row r="306" spans="7:7" x14ac:dyDescent="0.2">
      <c r="G306" s="37"/>
    </row>
    <row r="307" spans="7:7" x14ac:dyDescent="0.2">
      <c r="G307" s="37"/>
    </row>
    <row r="308" spans="7:7" x14ac:dyDescent="0.2">
      <c r="G308" s="37"/>
    </row>
    <row r="309" spans="7:7" x14ac:dyDescent="0.2">
      <c r="G309" s="37"/>
    </row>
    <row r="310" spans="7:7" x14ac:dyDescent="0.2">
      <c r="G310" s="37"/>
    </row>
    <row r="311" spans="7:7" x14ac:dyDescent="0.2">
      <c r="G311" s="37"/>
    </row>
    <row r="312" spans="7:7" x14ac:dyDescent="0.2">
      <c r="G312" s="37"/>
    </row>
    <row r="313" spans="7:7" x14ac:dyDescent="0.2">
      <c r="G313" s="37"/>
    </row>
    <row r="314" spans="7:7" x14ac:dyDescent="0.2">
      <c r="G314" s="37"/>
    </row>
    <row r="315" spans="7:7" x14ac:dyDescent="0.2">
      <c r="G315" s="37"/>
    </row>
    <row r="316" spans="7:7" x14ac:dyDescent="0.2">
      <c r="G316" s="37"/>
    </row>
    <row r="317" spans="7:7" x14ac:dyDescent="0.2">
      <c r="G317" s="37"/>
    </row>
    <row r="318" spans="7:7" x14ac:dyDescent="0.2">
      <c r="G318" s="37"/>
    </row>
    <row r="319" spans="7:7" x14ac:dyDescent="0.2">
      <c r="G319" s="37"/>
    </row>
    <row r="320" spans="7:7" x14ac:dyDescent="0.2">
      <c r="G320" s="37"/>
    </row>
    <row r="321" spans="7:7" x14ac:dyDescent="0.2">
      <c r="G321" s="37"/>
    </row>
    <row r="322" spans="7:7" x14ac:dyDescent="0.2">
      <c r="G322" s="37"/>
    </row>
    <row r="323" spans="7:7" x14ac:dyDescent="0.2">
      <c r="G323" s="37"/>
    </row>
    <row r="324" spans="7:7" x14ac:dyDescent="0.2">
      <c r="G324" s="37"/>
    </row>
    <row r="325" spans="7:7" x14ac:dyDescent="0.2">
      <c r="G325" s="37"/>
    </row>
    <row r="326" spans="7:7" x14ac:dyDescent="0.2">
      <c r="G326" s="37"/>
    </row>
    <row r="327" spans="7:7" x14ac:dyDescent="0.2">
      <c r="G327" s="37"/>
    </row>
    <row r="328" spans="7:7" x14ac:dyDescent="0.2">
      <c r="G328" s="37"/>
    </row>
    <row r="329" spans="7:7" x14ac:dyDescent="0.2">
      <c r="G329" s="37"/>
    </row>
    <row r="330" spans="7:7" x14ac:dyDescent="0.2">
      <c r="G330" s="37"/>
    </row>
    <row r="331" spans="7:7" x14ac:dyDescent="0.2">
      <c r="G331" s="37"/>
    </row>
    <row r="332" spans="7:7" x14ac:dyDescent="0.2">
      <c r="G332" s="37"/>
    </row>
    <row r="333" spans="7:7" x14ac:dyDescent="0.2">
      <c r="G333" s="37"/>
    </row>
    <row r="334" spans="7:7" x14ac:dyDescent="0.2">
      <c r="G334" s="37"/>
    </row>
    <row r="335" spans="7:7" x14ac:dyDescent="0.2">
      <c r="G335" s="37"/>
    </row>
    <row r="336" spans="7:7" x14ac:dyDescent="0.2">
      <c r="G336" s="37"/>
    </row>
    <row r="337" spans="7:7" x14ac:dyDescent="0.2">
      <c r="G337" s="37"/>
    </row>
    <row r="338" spans="7:7" x14ac:dyDescent="0.2">
      <c r="G338" s="37"/>
    </row>
    <row r="339" spans="7:7" x14ac:dyDescent="0.2">
      <c r="G339" s="37"/>
    </row>
    <row r="340" spans="7:7" x14ac:dyDescent="0.2">
      <c r="G340" s="37"/>
    </row>
    <row r="341" spans="7:7" x14ac:dyDescent="0.2">
      <c r="G341" s="37"/>
    </row>
    <row r="342" spans="7:7" x14ac:dyDescent="0.2">
      <c r="G342" s="37"/>
    </row>
    <row r="343" spans="7:7" x14ac:dyDescent="0.2">
      <c r="G343" s="37"/>
    </row>
    <row r="344" spans="7:7" x14ac:dyDescent="0.2">
      <c r="G344" s="37"/>
    </row>
    <row r="345" spans="7:7" x14ac:dyDescent="0.2">
      <c r="G345" s="37"/>
    </row>
    <row r="346" spans="7:7" x14ac:dyDescent="0.2">
      <c r="G346" s="37"/>
    </row>
    <row r="347" spans="7:7" x14ac:dyDescent="0.2">
      <c r="G347" s="37"/>
    </row>
    <row r="348" spans="7:7" x14ac:dyDescent="0.2">
      <c r="G348" s="37"/>
    </row>
    <row r="349" spans="7:7" x14ac:dyDescent="0.2">
      <c r="G349" s="37"/>
    </row>
    <row r="350" spans="7:7" x14ac:dyDescent="0.2">
      <c r="G350" s="37"/>
    </row>
    <row r="351" spans="7:7" x14ac:dyDescent="0.2">
      <c r="G351" s="37"/>
    </row>
    <row r="352" spans="7:7" x14ac:dyDescent="0.2">
      <c r="G352" s="37"/>
    </row>
    <row r="353" spans="7:7" x14ac:dyDescent="0.2">
      <c r="G353" s="37"/>
    </row>
    <row r="354" spans="7:7" x14ac:dyDescent="0.2">
      <c r="G354" s="37"/>
    </row>
    <row r="355" spans="7:7" x14ac:dyDescent="0.2">
      <c r="G355" s="37"/>
    </row>
    <row r="356" spans="7:7" x14ac:dyDescent="0.2">
      <c r="G356" s="37"/>
    </row>
    <row r="357" spans="7:7" x14ac:dyDescent="0.2">
      <c r="G357" s="37"/>
    </row>
    <row r="358" spans="7:7" x14ac:dyDescent="0.2">
      <c r="G358" s="37"/>
    </row>
    <row r="359" spans="7:7" x14ac:dyDescent="0.2">
      <c r="G359" s="37"/>
    </row>
    <row r="360" spans="7:7" x14ac:dyDescent="0.2">
      <c r="G360" s="37"/>
    </row>
    <row r="361" spans="7:7" x14ac:dyDescent="0.2">
      <c r="G361" s="37"/>
    </row>
    <row r="362" spans="7:7" x14ac:dyDescent="0.2">
      <c r="G362" s="37"/>
    </row>
    <row r="363" spans="7:7" x14ac:dyDescent="0.2">
      <c r="G363" s="37"/>
    </row>
    <row r="364" spans="7:7" x14ac:dyDescent="0.2">
      <c r="G364" s="37"/>
    </row>
    <row r="365" spans="7:7" x14ac:dyDescent="0.2">
      <c r="G365" s="37"/>
    </row>
    <row r="366" spans="7:7" x14ac:dyDescent="0.2">
      <c r="G366" s="37"/>
    </row>
    <row r="367" spans="7:7" x14ac:dyDescent="0.2">
      <c r="G367" s="37"/>
    </row>
    <row r="368" spans="7:7" x14ac:dyDescent="0.2">
      <c r="G368" s="37"/>
    </row>
    <row r="369" spans="7:7" x14ac:dyDescent="0.2">
      <c r="G369" s="37"/>
    </row>
    <row r="370" spans="7:7" x14ac:dyDescent="0.2">
      <c r="G370" s="37"/>
    </row>
    <row r="371" spans="7:7" x14ac:dyDescent="0.2">
      <c r="G371" s="37"/>
    </row>
    <row r="372" spans="7:7" x14ac:dyDescent="0.2">
      <c r="G372" s="37"/>
    </row>
    <row r="373" spans="7:7" x14ac:dyDescent="0.2">
      <c r="G373" s="37"/>
    </row>
    <row r="374" spans="7:7" x14ac:dyDescent="0.2">
      <c r="G374" s="37"/>
    </row>
    <row r="375" spans="7:7" x14ac:dyDescent="0.2">
      <c r="G375" s="37"/>
    </row>
    <row r="376" spans="7:7" x14ac:dyDescent="0.2">
      <c r="G376" s="37"/>
    </row>
    <row r="377" spans="7:7" x14ac:dyDescent="0.2">
      <c r="G377" s="37"/>
    </row>
    <row r="378" spans="7:7" x14ac:dyDescent="0.2">
      <c r="G378" s="37"/>
    </row>
    <row r="379" spans="7:7" x14ac:dyDescent="0.2">
      <c r="G379" s="37"/>
    </row>
    <row r="380" spans="7:7" x14ac:dyDescent="0.2">
      <c r="G380" s="37"/>
    </row>
    <row r="381" spans="7:7" x14ac:dyDescent="0.2">
      <c r="G381" s="37"/>
    </row>
    <row r="382" spans="7:7" x14ac:dyDescent="0.2">
      <c r="G382" s="37"/>
    </row>
    <row r="383" spans="7:7" x14ac:dyDescent="0.2">
      <c r="G383" s="37"/>
    </row>
    <row r="384" spans="7:7" x14ac:dyDescent="0.2">
      <c r="G384" s="37"/>
    </row>
    <row r="385" spans="7:7" x14ac:dyDescent="0.2">
      <c r="G385" s="37"/>
    </row>
    <row r="386" spans="7:7" x14ac:dyDescent="0.2">
      <c r="G386" s="37"/>
    </row>
    <row r="387" spans="7:7" x14ac:dyDescent="0.2">
      <c r="G387" s="37"/>
    </row>
    <row r="388" spans="7:7" x14ac:dyDescent="0.2">
      <c r="G388" s="37"/>
    </row>
    <row r="389" spans="7:7" x14ac:dyDescent="0.2">
      <c r="G389" s="37"/>
    </row>
    <row r="390" spans="7:7" x14ac:dyDescent="0.2">
      <c r="G390" s="37"/>
    </row>
    <row r="391" spans="7:7" x14ac:dyDescent="0.2">
      <c r="G391" s="37"/>
    </row>
    <row r="392" spans="7:7" x14ac:dyDescent="0.2">
      <c r="G392" s="37"/>
    </row>
    <row r="393" spans="7:7" x14ac:dyDescent="0.2">
      <c r="G393" s="37"/>
    </row>
    <row r="394" spans="7:7" x14ac:dyDescent="0.2">
      <c r="G394" s="37"/>
    </row>
    <row r="395" spans="7:7" x14ac:dyDescent="0.2">
      <c r="G395" s="37"/>
    </row>
    <row r="396" spans="7:7" x14ac:dyDescent="0.2">
      <c r="G396" s="37"/>
    </row>
    <row r="397" spans="7:7" x14ac:dyDescent="0.2">
      <c r="G397" s="37"/>
    </row>
    <row r="398" spans="7:7" x14ac:dyDescent="0.2">
      <c r="G398" s="37"/>
    </row>
    <row r="399" spans="7:7" x14ac:dyDescent="0.2">
      <c r="G399" s="37"/>
    </row>
    <row r="400" spans="7:7" x14ac:dyDescent="0.2">
      <c r="G400" s="37"/>
    </row>
    <row r="401" spans="7:7" x14ac:dyDescent="0.2">
      <c r="G401" s="37"/>
    </row>
    <row r="402" spans="7:7" x14ac:dyDescent="0.2">
      <c r="G402" s="37"/>
    </row>
    <row r="403" spans="7:7" x14ac:dyDescent="0.2">
      <c r="G403" s="37"/>
    </row>
    <row r="404" spans="7:7" x14ac:dyDescent="0.2">
      <c r="G404" s="37"/>
    </row>
    <row r="405" spans="7:7" x14ac:dyDescent="0.2">
      <c r="G405" s="37"/>
    </row>
    <row r="406" spans="7:7" x14ac:dyDescent="0.2">
      <c r="G406" s="37"/>
    </row>
    <row r="407" spans="7:7" x14ac:dyDescent="0.2">
      <c r="G407" s="37"/>
    </row>
    <row r="408" spans="7:7" x14ac:dyDescent="0.2">
      <c r="G408" s="37"/>
    </row>
    <row r="409" spans="7:7" x14ac:dyDescent="0.2">
      <c r="G409" s="37"/>
    </row>
    <row r="410" spans="7:7" x14ac:dyDescent="0.2">
      <c r="G410" s="37"/>
    </row>
    <row r="411" spans="7:7" x14ac:dyDescent="0.2">
      <c r="G411" s="37"/>
    </row>
    <row r="412" spans="7:7" x14ac:dyDescent="0.2">
      <c r="G412" s="37"/>
    </row>
    <row r="413" spans="7:7" x14ac:dyDescent="0.2">
      <c r="G413" s="37"/>
    </row>
    <row r="414" spans="7:7" x14ac:dyDescent="0.2">
      <c r="G414" s="37"/>
    </row>
    <row r="415" spans="7:7" x14ac:dyDescent="0.2">
      <c r="G415" s="37"/>
    </row>
    <row r="416" spans="7:7" x14ac:dyDescent="0.2">
      <c r="G416" s="37"/>
    </row>
    <row r="417" spans="7:7" x14ac:dyDescent="0.2">
      <c r="G417" s="37"/>
    </row>
    <row r="418" spans="7:7" x14ac:dyDescent="0.2">
      <c r="G418" s="37"/>
    </row>
    <row r="419" spans="7:7" x14ac:dyDescent="0.2">
      <c r="G419" s="37"/>
    </row>
    <row r="420" spans="7:7" x14ac:dyDescent="0.2">
      <c r="G420" s="37"/>
    </row>
    <row r="421" spans="7:7" x14ac:dyDescent="0.2">
      <c r="G421" s="37"/>
    </row>
    <row r="422" spans="7:7" x14ac:dyDescent="0.2">
      <c r="G422" s="37"/>
    </row>
    <row r="423" spans="7:7" x14ac:dyDescent="0.2">
      <c r="G423" s="37"/>
    </row>
    <row r="424" spans="7:7" x14ac:dyDescent="0.2">
      <c r="G424" s="37"/>
    </row>
    <row r="425" spans="7:7" x14ac:dyDescent="0.2">
      <c r="G425" s="37"/>
    </row>
    <row r="426" spans="7:7" x14ac:dyDescent="0.2">
      <c r="G426" s="37"/>
    </row>
    <row r="427" spans="7:7" x14ac:dyDescent="0.2">
      <c r="G427" s="37"/>
    </row>
    <row r="428" spans="7:7" x14ac:dyDescent="0.2">
      <c r="G428" s="37"/>
    </row>
    <row r="429" spans="7:7" x14ac:dyDescent="0.2">
      <c r="G429" s="37"/>
    </row>
    <row r="430" spans="7:7" x14ac:dyDescent="0.2">
      <c r="G430" s="37"/>
    </row>
    <row r="431" spans="7:7" x14ac:dyDescent="0.2">
      <c r="G431" s="37"/>
    </row>
    <row r="432" spans="7:7" x14ac:dyDescent="0.2">
      <c r="G432" s="37"/>
    </row>
    <row r="433" spans="7:7" x14ac:dyDescent="0.2">
      <c r="G433" s="37"/>
    </row>
    <row r="434" spans="7:7" x14ac:dyDescent="0.2">
      <c r="G434" s="37"/>
    </row>
    <row r="435" spans="7:7" x14ac:dyDescent="0.2">
      <c r="G435" s="37"/>
    </row>
    <row r="436" spans="7:7" x14ac:dyDescent="0.2">
      <c r="G436" s="37"/>
    </row>
    <row r="437" spans="7:7" x14ac:dyDescent="0.2">
      <c r="G437" s="37"/>
    </row>
    <row r="438" spans="7:7" x14ac:dyDescent="0.2">
      <c r="G438" s="37"/>
    </row>
    <row r="439" spans="7:7" x14ac:dyDescent="0.2">
      <c r="G439" s="37"/>
    </row>
    <row r="440" spans="7:7" x14ac:dyDescent="0.2">
      <c r="G440" s="37"/>
    </row>
    <row r="441" spans="7:7" x14ac:dyDescent="0.2">
      <c r="G441" s="37"/>
    </row>
    <row r="442" spans="7:7" x14ac:dyDescent="0.2">
      <c r="G442" s="37"/>
    </row>
    <row r="443" spans="7:7" x14ac:dyDescent="0.2">
      <c r="G443" s="37"/>
    </row>
    <row r="444" spans="7:7" x14ac:dyDescent="0.2">
      <c r="G444" s="37"/>
    </row>
    <row r="445" spans="7:7" x14ac:dyDescent="0.2">
      <c r="G445" s="37"/>
    </row>
    <row r="446" spans="7:7" x14ac:dyDescent="0.2">
      <c r="G446" s="37"/>
    </row>
    <row r="447" spans="7:7" x14ac:dyDescent="0.2">
      <c r="G447" s="37"/>
    </row>
    <row r="448" spans="7:7" x14ac:dyDescent="0.2">
      <c r="G448" s="37"/>
    </row>
    <row r="449" spans="7:7" x14ac:dyDescent="0.2">
      <c r="G449" s="37"/>
    </row>
    <row r="450" spans="7:7" x14ac:dyDescent="0.2">
      <c r="G450" s="37"/>
    </row>
    <row r="451" spans="7:7" x14ac:dyDescent="0.2">
      <c r="G451" s="37"/>
    </row>
    <row r="452" spans="7:7" x14ac:dyDescent="0.2">
      <c r="G452" s="37"/>
    </row>
    <row r="453" spans="7:7" x14ac:dyDescent="0.2">
      <c r="G453" s="37"/>
    </row>
    <row r="454" spans="7:7" x14ac:dyDescent="0.2">
      <c r="G454" s="37"/>
    </row>
    <row r="455" spans="7:7" x14ac:dyDescent="0.2">
      <c r="G455" s="37"/>
    </row>
    <row r="456" spans="7:7" x14ac:dyDescent="0.2">
      <c r="G456" s="37"/>
    </row>
    <row r="457" spans="7:7" x14ac:dyDescent="0.2">
      <c r="G457" s="37"/>
    </row>
    <row r="458" spans="7:7" x14ac:dyDescent="0.2">
      <c r="G458" s="37"/>
    </row>
    <row r="459" spans="7:7" x14ac:dyDescent="0.2">
      <c r="G459" s="37"/>
    </row>
    <row r="460" spans="7:7" x14ac:dyDescent="0.2">
      <c r="G460" s="37"/>
    </row>
    <row r="461" spans="7:7" x14ac:dyDescent="0.2">
      <c r="G461" s="37"/>
    </row>
    <row r="462" spans="7:7" x14ac:dyDescent="0.2">
      <c r="G462" s="37"/>
    </row>
    <row r="463" spans="7:7" x14ac:dyDescent="0.2">
      <c r="G463" s="37"/>
    </row>
    <row r="464" spans="7:7" x14ac:dyDescent="0.2">
      <c r="G464" s="37"/>
    </row>
    <row r="465" spans="7:7" x14ac:dyDescent="0.2">
      <c r="G465" s="37"/>
    </row>
    <row r="466" spans="7:7" x14ac:dyDescent="0.2">
      <c r="G466" s="37"/>
    </row>
    <row r="467" spans="7:7" x14ac:dyDescent="0.2">
      <c r="G467" s="37"/>
    </row>
    <row r="468" spans="7:7" x14ac:dyDescent="0.2">
      <c r="G468" s="37"/>
    </row>
    <row r="469" spans="7:7" x14ac:dyDescent="0.2">
      <c r="G469" s="37"/>
    </row>
    <row r="470" spans="7:7" x14ac:dyDescent="0.2">
      <c r="G470" s="37"/>
    </row>
    <row r="471" spans="7:7" x14ac:dyDescent="0.2">
      <c r="G471" s="37"/>
    </row>
    <row r="472" spans="7:7" x14ac:dyDescent="0.2">
      <c r="G472" s="37"/>
    </row>
    <row r="473" spans="7:7" x14ac:dyDescent="0.2">
      <c r="G473" s="37"/>
    </row>
    <row r="474" spans="7:7" x14ac:dyDescent="0.2">
      <c r="G474" s="37"/>
    </row>
    <row r="475" spans="7:7" x14ac:dyDescent="0.2">
      <c r="G475" s="37"/>
    </row>
    <row r="476" spans="7:7" x14ac:dyDescent="0.2">
      <c r="G476" s="37"/>
    </row>
    <row r="477" spans="7:7" x14ac:dyDescent="0.2">
      <c r="G477" s="37"/>
    </row>
    <row r="478" spans="7:7" x14ac:dyDescent="0.2">
      <c r="G478" s="37"/>
    </row>
    <row r="479" spans="7:7" x14ac:dyDescent="0.2">
      <c r="G479" s="37"/>
    </row>
    <row r="480" spans="7:7" x14ac:dyDescent="0.2">
      <c r="G480" s="37"/>
    </row>
    <row r="481" spans="7:7" x14ac:dyDescent="0.2">
      <c r="G481" s="37"/>
    </row>
    <row r="482" spans="7:7" x14ac:dyDescent="0.2">
      <c r="G482" s="37"/>
    </row>
    <row r="483" spans="7:7" x14ac:dyDescent="0.2">
      <c r="G483" s="37"/>
    </row>
    <row r="484" spans="7:7" x14ac:dyDescent="0.2">
      <c r="G484" s="37"/>
    </row>
    <row r="485" spans="7:7" x14ac:dyDescent="0.2">
      <c r="G485" s="37"/>
    </row>
    <row r="486" spans="7:7" x14ac:dyDescent="0.2">
      <c r="G486" s="37"/>
    </row>
    <row r="487" spans="7:7" x14ac:dyDescent="0.2">
      <c r="G487" s="37"/>
    </row>
    <row r="488" spans="7:7" x14ac:dyDescent="0.2">
      <c r="G488" s="37"/>
    </row>
    <row r="489" spans="7:7" x14ac:dyDescent="0.2">
      <c r="G489" s="37"/>
    </row>
    <row r="490" spans="7:7" x14ac:dyDescent="0.2">
      <c r="G490" s="37"/>
    </row>
    <row r="491" spans="7:7" x14ac:dyDescent="0.2">
      <c r="G491" s="37"/>
    </row>
    <row r="492" spans="7:7" x14ac:dyDescent="0.2">
      <c r="G492" s="37"/>
    </row>
    <row r="493" spans="7:7" x14ac:dyDescent="0.2">
      <c r="G493" s="37"/>
    </row>
    <row r="494" spans="7:7" x14ac:dyDescent="0.2">
      <c r="G494" s="37"/>
    </row>
    <row r="495" spans="7:7" x14ac:dyDescent="0.2">
      <c r="G495" s="37"/>
    </row>
    <row r="496" spans="7:7" x14ac:dyDescent="0.2">
      <c r="G496" s="37"/>
    </row>
    <row r="497" spans="7:7" x14ac:dyDescent="0.2">
      <c r="G497" s="37"/>
    </row>
    <row r="498" spans="7:7" x14ac:dyDescent="0.2">
      <c r="G498" s="37"/>
    </row>
    <row r="499" spans="7:7" x14ac:dyDescent="0.2">
      <c r="G499" s="37"/>
    </row>
    <row r="500" spans="7:7" x14ac:dyDescent="0.2">
      <c r="G500" s="37"/>
    </row>
    <row r="501" spans="7:7" x14ac:dyDescent="0.2">
      <c r="G501" s="37"/>
    </row>
    <row r="502" spans="7:7" x14ac:dyDescent="0.2">
      <c r="G502" s="37"/>
    </row>
    <row r="503" spans="7:7" x14ac:dyDescent="0.2">
      <c r="G503" s="37"/>
    </row>
    <row r="504" spans="7:7" x14ac:dyDescent="0.2">
      <c r="G504" s="37"/>
    </row>
    <row r="505" spans="7:7" x14ac:dyDescent="0.2">
      <c r="G505" s="37"/>
    </row>
    <row r="506" spans="7:7" x14ac:dyDescent="0.2">
      <c r="G506" s="37"/>
    </row>
    <row r="507" spans="7:7" x14ac:dyDescent="0.2">
      <c r="G507" s="37"/>
    </row>
    <row r="508" spans="7:7" x14ac:dyDescent="0.2">
      <c r="G508" s="37"/>
    </row>
    <row r="509" spans="7:7" x14ac:dyDescent="0.2">
      <c r="G509" s="37"/>
    </row>
    <row r="510" spans="7:7" x14ac:dyDescent="0.2">
      <c r="G510" s="37"/>
    </row>
    <row r="511" spans="7:7" x14ac:dyDescent="0.2">
      <c r="G511" s="37"/>
    </row>
    <row r="512" spans="7:7" x14ac:dyDescent="0.2">
      <c r="G512" s="37"/>
    </row>
    <row r="513" spans="7:7" x14ac:dyDescent="0.2">
      <c r="G513" s="37"/>
    </row>
    <row r="514" spans="7:7" x14ac:dyDescent="0.2">
      <c r="G514" s="37"/>
    </row>
    <row r="515" spans="7:7" x14ac:dyDescent="0.2">
      <c r="G515" s="37"/>
    </row>
    <row r="516" spans="7:7" x14ac:dyDescent="0.2">
      <c r="G516" s="37"/>
    </row>
    <row r="517" spans="7:7" x14ac:dyDescent="0.2">
      <c r="G517" s="37"/>
    </row>
    <row r="518" spans="7:7" x14ac:dyDescent="0.2">
      <c r="G518" s="37"/>
    </row>
    <row r="519" spans="7:7" x14ac:dyDescent="0.2">
      <c r="G519" s="37"/>
    </row>
    <row r="520" spans="7:7" x14ac:dyDescent="0.2">
      <c r="G520" s="37"/>
    </row>
    <row r="521" spans="7:7" x14ac:dyDescent="0.2">
      <c r="G521" s="37"/>
    </row>
    <row r="522" spans="7:7" x14ac:dyDescent="0.2">
      <c r="G522" s="37"/>
    </row>
    <row r="523" spans="7:7" x14ac:dyDescent="0.2">
      <c r="G523" s="37"/>
    </row>
    <row r="524" spans="7:7" x14ac:dyDescent="0.2">
      <c r="G524" s="37"/>
    </row>
    <row r="525" spans="7:7" x14ac:dyDescent="0.2">
      <c r="G525" s="37"/>
    </row>
    <row r="526" spans="7:7" x14ac:dyDescent="0.2">
      <c r="G526" s="37"/>
    </row>
    <row r="527" spans="7:7" x14ac:dyDescent="0.2">
      <c r="G527" s="37"/>
    </row>
    <row r="528" spans="7:7" x14ac:dyDescent="0.2">
      <c r="G528" s="37"/>
    </row>
    <row r="529" spans="7:7" x14ac:dyDescent="0.2">
      <c r="G529" s="37"/>
    </row>
    <row r="530" spans="7:7" x14ac:dyDescent="0.2">
      <c r="G530" s="37"/>
    </row>
    <row r="531" spans="7:7" x14ac:dyDescent="0.2">
      <c r="G531" s="37"/>
    </row>
    <row r="532" spans="7:7" x14ac:dyDescent="0.2">
      <c r="G532" s="37"/>
    </row>
    <row r="533" spans="7:7" x14ac:dyDescent="0.2">
      <c r="G533" s="37"/>
    </row>
    <row r="534" spans="7:7" x14ac:dyDescent="0.2">
      <c r="G534" s="37"/>
    </row>
    <row r="535" spans="7:7" x14ac:dyDescent="0.2">
      <c r="G535" s="37"/>
    </row>
    <row r="536" spans="7:7" x14ac:dyDescent="0.2">
      <c r="G536" s="37"/>
    </row>
    <row r="537" spans="7:7" x14ac:dyDescent="0.2">
      <c r="G537" s="37"/>
    </row>
    <row r="538" spans="7:7" x14ac:dyDescent="0.2">
      <c r="G538" s="37"/>
    </row>
    <row r="539" spans="7:7" x14ac:dyDescent="0.2">
      <c r="G539" s="37"/>
    </row>
    <row r="540" spans="7:7" x14ac:dyDescent="0.2">
      <c r="G540" s="37"/>
    </row>
    <row r="541" spans="7:7" x14ac:dyDescent="0.2">
      <c r="G541" s="37"/>
    </row>
    <row r="542" spans="7:7" x14ac:dyDescent="0.2">
      <c r="G542" s="37"/>
    </row>
    <row r="543" spans="7:7" x14ac:dyDescent="0.2">
      <c r="G543" s="37"/>
    </row>
    <row r="544" spans="7:7" x14ac:dyDescent="0.2">
      <c r="G544" s="37"/>
    </row>
    <row r="545" spans="7:7" x14ac:dyDescent="0.2">
      <c r="G545" s="37"/>
    </row>
    <row r="546" spans="7:7" x14ac:dyDescent="0.2">
      <c r="G546" s="37"/>
    </row>
    <row r="547" spans="7:7" x14ac:dyDescent="0.2">
      <c r="G547" s="37"/>
    </row>
    <row r="548" spans="7:7" x14ac:dyDescent="0.2">
      <c r="G548" s="37"/>
    </row>
    <row r="549" spans="7:7" x14ac:dyDescent="0.2">
      <c r="G549" s="37"/>
    </row>
    <row r="550" spans="7:7" x14ac:dyDescent="0.2">
      <c r="G550" s="37"/>
    </row>
    <row r="551" spans="7:7" x14ac:dyDescent="0.2">
      <c r="G551" s="37"/>
    </row>
    <row r="552" spans="7:7" x14ac:dyDescent="0.2">
      <c r="G552" s="37"/>
    </row>
    <row r="553" spans="7:7" x14ac:dyDescent="0.2">
      <c r="G553" s="37"/>
    </row>
    <row r="554" spans="7:7" x14ac:dyDescent="0.2">
      <c r="G554" s="37"/>
    </row>
    <row r="555" spans="7:7" x14ac:dyDescent="0.2">
      <c r="G555" s="37"/>
    </row>
    <row r="556" spans="7:7" x14ac:dyDescent="0.2">
      <c r="G556" s="37"/>
    </row>
    <row r="557" spans="7:7" x14ac:dyDescent="0.2">
      <c r="G557" s="37"/>
    </row>
    <row r="558" spans="7:7" x14ac:dyDescent="0.2">
      <c r="G558" s="37"/>
    </row>
    <row r="559" spans="7:7" x14ac:dyDescent="0.2">
      <c r="G559" s="37"/>
    </row>
    <row r="560" spans="7:7" x14ac:dyDescent="0.2">
      <c r="G560" s="37"/>
    </row>
    <row r="561" spans="7:7" x14ac:dyDescent="0.2">
      <c r="G561" s="37"/>
    </row>
    <row r="562" spans="7:7" x14ac:dyDescent="0.2">
      <c r="G562" s="37"/>
    </row>
    <row r="563" spans="7:7" x14ac:dyDescent="0.2">
      <c r="G563" s="37"/>
    </row>
    <row r="564" spans="7:7" x14ac:dyDescent="0.2">
      <c r="G564" s="37"/>
    </row>
    <row r="565" spans="7:7" x14ac:dyDescent="0.2">
      <c r="G565" s="37"/>
    </row>
    <row r="566" spans="7:7" x14ac:dyDescent="0.2">
      <c r="G566" s="37"/>
    </row>
    <row r="567" spans="7:7" x14ac:dyDescent="0.2">
      <c r="G567" s="37"/>
    </row>
    <row r="568" spans="7:7" x14ac:dyDescent="0.2">
      <c r="G568" s="37"/>
    </row>
    <row r="569" spans="7:7" x14ac:dyDescent="0.2">
      <c r="G569" s="37"/>
    </row>
    <row r="570" spans="7:7" x14ac:dyDescent="0.2">
      <c r="G570" s="37"/>
    </row>
    <row r="571" spans="7:7" x14ac:dyDescent="0.2">
      <c r="G571" s="37"/>
    </row>
    <row r="572" spans="7:7" x14ac:dyDescent="0.2">
      <c r="G572" s="37"/>
    </row>
    <row r="573" spans="7:7" x14ac:dyDescent="0.2">
      <c r="G573" s="37"/>
    </row>
    <row r="574" spans="7:7" x14ac:dyDescent="0.2">
      <c r="G574" s="37"/>
    </row>
    <row r="575" spans="7:7" x14ac:dyDescent="0.2">
      <c r="G575" s="37"/>
    </row>
    <row r="576" spans="7:7" x14ac:dyDescent="0.2">
      <c r="G576" s="37"/>
    </row>
    <row r="577" spans="7:7" x14ac:dyDescent="0.2">
      <c r="G577" s="37"/>
    </row>
    <row r="578" spans="7:7" x14ac:dyDescent="0.2">
      <c r="G578" s="37"/>
    </row>
    <row r="579" spans="7:7" x14ac:dyDescent="0.2">
      <c r="G579" s="37"/>
    </row>
    <row r="580" spans="7:7" x14ac:dyDescent="0.2">
      <c r="G580" s="37"/>
    </row>
    <row r="581" spans="7:7" x14ac:dyDescent="0.2">
      <c r="G581" s="37"/>
    </row>
    <row r="582" spans="7:7" x14ac:dyDescent="0.2">
      <c r="G582" s="37"/>
    </row>
    <row r="583" spans="7:7" x14ac:dyDescent="0.2">
      <c r="G583" s="37"/>
    </row>
    <row r="584" spans="7:7" x14ac:dyDescent="0.2">
      <c r="G584" s="37"/>
    </row>
    <row r="585" spans="7:7" x14ac:dyDescent="0.2">
      <c r="G585" s="37"/>
    </row>
    <row r="586" spans="7:7" x14ac:dyDescent="0.2">
      <c r="G586" s="37"/>
    </row>
    <row r="587" spans="7:7" x14ac:dyDescent="0.2">
      <c r="G587" s="37"/>
    </row>
    <row r="588" spans="7:7" x14ac:dyDescent="0.2">
      <c r="G588" s="37"/>
    </row>
    <row r="589" spans="7:7" x14ac:dyDescent="0.2">
      <c r="G589" s="37"/>
    </row>
    <row r="590" spans="7:7" x14ac:dyDescent="0.2">
      <c r="G590" s="37"/>
    </row>
    <row r="591" spans="7:7" x14ac:dyDescent="0.2">
      <c r="G591" s="37"/>
    </row>
    <row r="592" spans="7:7" x14ac:dyDescent="0.2">
      <c r="G592" s="37"/>
    </row>
    <row r="593" spans="7:7" x14ac:dyDescent="0.2">
      <c r="G593" s="37"/>
    </row>
    <row r="594" spans="7:7" x14ac:dyDescent="0.2">
      <c r="G594" s="37"/>
    </row>
    <row r="595" spans="7:7" x14ac:dyDescent="0.2">
      <c r="G595" s="37"/>
    </row>
    <row r="596" spans="7:7" x14ac:dyDescent="0.2">
      <c r="G596" s="37"/>
    </row>
    <row r="597" spans="7:7" x14ac:dyDescent="0.2">
      <c r="G597" s="37"/>
    </row>
    <row r="598" spans="7:7" x14ac:dyDescent="0.2">
      <c r="G598" s="37"/>
    </row>
    <row r="599" spans="7:7" x14ac:dyDescent="0.2">
      <c r="G599" s="37"/>
    </row>
    <row r="600" spans="7:7" x14ac:dyDescent="0.2">
      <c r="G600" s="37"/>
    </row>
    <row r="601" spans="7:7" x14ac:dyDescent="0.2">
      <c r="G601" s="37"/>
    </row>
    <row r="602" spans="7:7" x14ac:dyDescent="0.2">
      <c r="G602" s="37"/>
    </row>
    <row r="603" spans="7:7" x14ac:dyDescent="0.2">
      <c r="G603" s="37"/>
    </row>
    <row r="604" spans="7:7" x14ac:dyDescent="0.2">
      <c r="G604" s="37"/>
    </row>
    <row r="605" spans="7:7" x14ac:dyDescent="0.2">
      <c r="G605" s="37"/>
    </row>
    <row r="606" spans="7:7" x14ac:dyDescent="0.2">
      <c r="G606" s="37"/>
    </row>
    <row r="607" spans="7:7" x14ac:dyDescent="0.2">
      <c r="G607" s="37"/>
    </row>
    <row r="608" spans="7:7" x14ac:dyDescent="0.2">
      <c r="G608" s="37"/>
    </row>
    <row r="609" spans="7:7" x14ac:dyDescent="0.2">
      <c r="G609" s="37"/>
    </row>
    <row r="610" spans="7:7" x14ac:dyDescent="0.2">
      <c r="G610" s="37"/>
    </row>
    <row r="611" spans="7:7" x14ac:dyDescent="0.2">
      <c r="G611" s="37"/>
    </row>
    <row r="612" spans="7:7" x14ac:dyDescent="0.2">
      <c r="G612" s="37"/>
    </row>
    <row r="613" spans="7:7" x14ac:dyDescent="0.2">
      <c r="G613" s="37"/>
    </row>
    <row r="614" spans="7:7" x14ac:dyDescent="0.2">
      <c r="G614" s="37"/>
    </row>
    <row r="615" spans="7:7" x14ac:dyDescent="0.2">
      <c r="G615" s="37"/>
    </row>
    <row r="616" spans="7:7" x14ac:dyDescent="0.2">
      <c r="G616" s="37"/>
    </row>
    <row r="617" spans="7:7" x14ac:dyDescent="0.2">
      <c r="G617" s="37"/>
    </row>
    <row r="618" spans="7:7" x14ac:dyDescent="0.2">
      <c r="G618" s="37"/>
    </row>
    <row r="619" spans="7:7" x14ac:dyDescent="0.2">
      <c r="G619" s="37"/>
    </row>
    <row r="620" spans="7:7" x14ac:dyDescent="0.2">
      <c r="G620" s="37"/>
    </row>
    <row r="621" spans="7:7" x14ac:dyDescent="0.2">
      <c r="G621" s="37"/>
    </row>
    <row r="622" spans="7:7" x14ac:dyDescent="0.2">
      <c r="G622" s="37"/>
    </row>
    <row r="623" spans="7:7" x14ac:dyDescent="0.2">
      <c r="G623" s="37"/>
    </row>
    <row r="624" spans="7:7" x14ac:dyDescent="0.2">
      <c r="G624" s="37"/>
    </row>
    <row r="625" spans="7:7" x14ac:dyDescent="0.2">
      <c r="G625" s="37"/>
    </row>
    <row r="626" spans="7:7" x14ac:dyDescent="0.2">
      <c r="G626" s="37"/>
    </row>
    <row r="627" spans="7:7" x14ac:dyDescent="0.2">
      <c r="G627" s="37"/>
    </row>
    <row r="628" spans="7:7" x14ac:dyDescent="0.2">
      <c r="G628" s="37"/>
    </row>
    <row r="629" spans="7:7" x14ac:dyDescent="0.2">
      <c r="G629" s="37"/>
    </row>
    <row r="630" spans="7:7" x14ac:dyDescent="0.2">
      <c r="G630" s="37"/>
    </row>
    <row r="631" spans="7:7" x14ac:dyDescent="0.2">
      <c r="G631" s="37"/>
    </row>
    <row r="632" spans="7:7" x14ac:dyDescent="0.2">
      <c r="G632" s="37"/>
    </row>
    <row r="633" spans="7:7" x14ac:dyDescent="0.2">
      <c r="G633" s="37"/>
    </row>
    <row r="634" spans="7:7" x14ac:dyDescent="0.2">
      <c r="G634" s="37"/>
    </row>
    <row r="635" spans="7:7" x14ac:dyDescent="0.2">
      <c r="G635" s="37"/>
    </row>
    <row r="636" spans="7:7" x14ac:dyDescent="0.2">
      <c r="G636" s="37"/>
    </row>
    <row r="637" spans="7:7" x14ac:dyDescent="0.2">
      <c r="G637" s="37"/>
    </row>
    <row r="638" spans="7:7" x14ac:dyDescent="0.2">
      <c r="G638" s="37"/>
    </row>
    <row r="639" spans="7:7" x14ac:dyDescent="0.2">
      <c r="G639" s="37"/>
    </row>
    <row r="640" spans="7:7" x14ac:dyDescent="0.2">
      <c r="G640" s="37"/>
    </row>
    <row r="641" spans="7:7" x14ac:dyDescent="0.2">
      <c r="G641" s="37"/>
    </row>
    <row r="642" spans="7:7" x14ac:dyDescent="0.2">
      <c r="G642" s="37"/>
    </row>
    <row r="643" spans="7:7" x14ac:dyDescent="0.2">
      <c r="G643" s="37"/>
    </row>
    <row r="644" spans="7:7" x14ac:dyDescent="0.2">
      <c r="G644" s="37"/>
    </row>
    <row r="645" spans="7:7" x14ac:dyDescent="0.2">
      <c r="G645" s="37"/>
    </row>
    <row r="646" spans="7:7" x14ac:dyDescent="0.2">
      <c r="G646" s="37"/>
    </row>
    <row r="647" spans="7:7" x14ac:dyDescent="0.2">
      <c r="G647" s="37"/>
    </row>
    <row r="648" spans="7:7" x14ac:dyDescent="0.2">
      <c r="G648" s="37"/>
    </row>
    <row r="649" spans="7:7" x14ac:dyDescent="0.2">
      <c r="G649" s="37"/>
    </row>
    <row r="650" spans="7:7" x14ac:dyDescent="0.2">
      <c r="G650" s="37"/>
    </row>
    <row r="651" spans="7:7" x14ac:dyDescent="0.2">
      <c r="G651" s="37"/>
    </row>
    <row r="652" spans="7:7" x14ac:dyDescent="0.2">
      <c r="G652" s="37"/>
    </row>
    <row r="653" spans="7:7" x14ac:dyDescent="0.2">
      <c r="G653" s="37"/>
    </row>
    <row r="654" spans="7:7" x14ac:dyDescent="0.2">
      <c r="G654" s="37"/>
    </row>
    <row r="655" spans="7:7" x14ac:dyDescent="0.2">
      <c r="G655" s="37"/>
    </row>
    <row r="656" spans="7:7" x14ac:dyDescent="0.2">
      <c r="G656" s="37"/>
    </row>
    <row r="657" spans="7:7" x14ac:dyDescent="0.2">
      <c r="G657" s="37"/>
    </row>
    <row r="658" spans="7:7" x14ac:dyDescent="0.2">
      <c r="G658" s="37"/>
    </row>
    <row r="659" spans="7:7" x14ac:dyDescent="0.2">
      <c r="G659" s="37"/>
    </row>
    <row r="660" spans="7:7" x14ac:dyDescent="0.2">
      <c r="G660" s="37"/>
    </row>
    <row r="661" spans="7:7" x14ac:dyDescent="0.2">
      <c r="G661" s="37"/>
    </row>
    <row r="662" spans="7:7" x14ac:dyDescent="0.2">
      <c r="G662" s="37"/>
    </row>
    <row r="663" spans="7:7" x14ac:dyDescent="0.2">
      <c r="G663" s="37"/>
    </row>
    <row r="664" spans="7:7" x14ac:dyDescent="0.2">
      <c r="G664" s="37"/>
    </row>
    <row r="665" spans="7:7" x14ac:dyDescent="0.2">
      <c r="G665" s="37"/>
    </row>
    <row r="666" spans="7:7" x14ac:dyDescent="0.2">
      <c r="G666" s="37"/>
    </row>
    <row r="667" spans="7:7" x14ac:dyDescent="0.2">
      <c r="G667" s="37"/>
    </row>
    <row r="668" spans="7:7" x14ac:dyDescent="0.2">
      <c r="G668" s="37"/>
    </row>
    <row r="669" spans="7:7" x14ac:dyDescent="0.2">
      <c r="G669" s="37"/>
    </row>
    <row r="670" spans="7:7" x14ac:dyDescent="0.2">
      <c r="G670" s="37"/>
    </row>
    <row r="671" spans="7:7" x14ac:dyDescent="0.2">
      <c r="G671" s="37"/>
    </row>
    <row r="672" spans="7:7" x14ac:dyDescent="0.2">
      <c r="G672" s="37"/>
    </row>
    <row r="673" spans="7:7" x14ac:dyDescent="0.2">
      <c r="G673" s="37"/>
    </row>
    <row r="674" spans="7:7" x14ac:dyDescent="0.2">
      <c r="G674" s="37"/>
    </row>
    <row r="675" spans="7:7" x14ac:dyDescent="0.2">
      <c r="G675" s="37"/>
    </row>
    <row r="676" spans="7:7" x14ac:dyDescent="0.2">
      <c r="G676" s="37"/>
    </row>
    <row r="677" spans="7:7" x14ac:dyDescent="0.2">
      <c r="G677" s="37"/>
    </row>
    <row r="678" spans="7:7" x14ac:dyDescent="0.2">
      <c r="G678" s="37"/>
    </row>
    <row r="679" spans="7:7" x14ac:dyDescent="0.2">
      <c r="G679" s="37"/>
    </row>
    <row r="680" spans="7:7" x14ac:dyDescent="0.2">
      <c r="G680" s="37"/>
    </row>
    <row r="681" spans="7:7" x14ac:dyDescent="0.2">
      <c r="G681" s="37"/>
    </row>
    <row r="682" spans="7:7" x14ac:dyDescent="0.2">
      <c r="G682" s="37"/>
    </row>
    <row r="683" spans="7:7" x14ac:dyDescent="0.2">
      <c r="G683" s="37"/>
    </row>
    <row r="684" spans="7:7" x14ac:dyDescent="0.2">
      <c r="G684" s="37"/>
    </row>
    <row r="685" spans="7:7" x14ac:dyDescent="0.2">
      <c r="G685" s="37"/>
    </row>
    <row r="686" spans="7:7" x14ac:dyDescent="0.2">
      <c r="G686" s="37"/>
    </row>
    <row r="687" spans="7:7" x14ac:dyDescent="0.2">
      <c r="G687" s="37"/>
    </row>
    <row r="688" spans="7:7" x14ac:dyDescent="0.2">
      <c r="G688" s="37"/>
    </row>
    <row r="689" spans="7:7" x14ac:dyDescent="0.2">
      <c r="G689" s="37"/>
    </row>
    <row r="690" spans="7:7" x14ac:dyDescent="0.2">
      <c r="G690" s="37"/>
    </row>
    <row r="691" spans="7:7" x14ac:dyDescent="0.2">
      <c r="G691" s="37"/>
    </row>
    <row r="692" spans="7:7" x14ac:dyDescent="0.2">
      <c r="G692" s="37"/>
    </row>
    <row r="693" spans="7:7" x14ac:dyDescent="0.2">
      <c r="G693" s="37"/>
    </row>
    <row r="694" spans="7:7" x14ac:dyDescent="0.2">
      <c r="G694" s="37"/>
    </row>
    <row r="695" spans="7:7" x14ac:dyDescent="0.2">
      <c r="G695" s="37"/>
    </row>
    <row r="696" spans="7:7" x14ac:dyDescent="0.2">
      <c r="G696" s="37"/>
    </row>
    <row r="697" spans="7:7" x14ac:dyDescent="0.2">
      <c r="G697" s="37"/>
    </row>
    <row r="698" spans="7:7" x14ac:dyDescent="0.2">
      <c r="G698" s="37"/>
    </row>
    <row r="699" spans="7:7" x14ac:dyDescent="0.2">
      <c r="G699" s="37"/>
    </row>
    <row r="700" spans="7:7" x14ac:dyDescent="0.2">
      <c r="G700" s="37"/>
    </row>
    <row r="701" spans="7:7" x14ac:dyDescent="0.2">
      <c r="G701" s="37"/>
    </row>
    <row r="702" spans="7:7" x14ac:dyDescent="0.2">
      <c r="G702" s="37"/>
    </row>
    <row r="703" spans="7:7" x14ac:dyDescent="0.2">
      <c r="G703" s="37"/>
    </row>
    <row r="704" spans="7:7" x14ac:dyDescent="0.2">
      <c r="G704" s="37"/>
    </row>
    <row r="705" spans="7:7" x14ac:dyDescent="0.2">
      <c r="G705" s="37"/>
    </row>
    <row r="706" spans="7:7" x14ac:dyDescent="0.2">
      <c r="G706" s="37"/>
    </row>
    <row r="707" spans="7:7" x14ac:dyDescent="0.2">
      <c r="G707" s="37"/>
    </row>
    <row r="708" spans="7:7" x14ac:dyDescent="0.2">
      <c r="G708" s="37"/>
    </row>
    <row r="709" spans="7:7" x14ac:dyDescent="0.2">
      <c r="G709" s="37"/>
    </row>
    <row r="710" spans="7:7" x14ac:dyDescent="0.2">
      <c r="G710" s="37"/>
    </row>
    <row r="711" spans="7:7" x14ac:dyDescent="0.2">
      <c r="G711" s="37"/>
    </row>
    <row r="712" spans="7:7" x14ac:dyDescent="0.2">
      <c r="G712" s="37"/>
    </row>
    <row r="713" spans="7:7" x14ac:dyDescent="0.2">
      <c r="G713" s="37"/>
    </row>
    <row r="714" spans="7:7" x14ac:dyDescent="0.2">
      <c r="G714" s="37"/>
    </row>
    <row r="715" spans="7:7" x14ac:dyDescent="0.2">
      <c r="G715" s="37"/>
    </row>
    <row r="716" spans="7:7" x14ac:dyDescent="0.2">
      <c r="G716" s="37"/>
    </row>
    <row r="717" spans="7:7" x14ac:dyDescent="0.2">
      <c r="G717" s="37"/>
    </row>
    <row r="718" spans="7:7" x14ac:dyDescent="0.2">
      <c r="G718" s="37"/>
    </row>
    <row r="719" spans="7:7" x14ac:dyDescent="0.2">
      <c r="G719" s="37"/>
    </row>
    <row r="720" spans="7:7" x14ac:dyDescent="0.2">
      <c r="G720" s="37"/>
    </row>
    <row r="721" spans="7:7" x14ac:dyDescent="0.2">
      <c r="G721" s="37"/>
    </row>
    <row r="722" spans="7:7" x14ac:dyDescent="0.2">
      <c r="G722" s="37"/>
    </row>
    <row r="723" spans="7:7" x14ac:dyDescent="0.2">
      <c r="G723" s="37"/>
    </row>
    <row r="724" spans="7:7" x14ac:dyDescent="0.2">
      <c r="G724" s="37"/>
    </row>
    <row r="725" spans="7:7" x14ac:dyDescent="0.2">
      <c r="G725" s="37"/>
    </row>
    <row r="726" spans="7:7" x14ac:dyDescent="0.2">
      <c r="G726" s="37"/>
    </row>
    <row r="727" spans="7:7" x14ac:dyDescent="0.2">
      <c r="G727" s="37"/>
    </row>
    <row r="728" spans="7:7" x14ac:dyDescent="0.2">
      <c r="G728" s="37"/>
    </row>
    <row r="729" spans="7:7" x14ac:dyDescent="0.2">
      <c r="G729" s="37"/>
    </row>
    <row r="730" spans="7:7" x14ac:dyDescent="0.2">
      <c r="G730" s="37"/>
    </row>
    <row r="731" spans="7:7" x14ac:dyDescent="0.2">
      <c r="G731" s="37"/>
    </row>
    <row r="732" spans="7:7" x14ac:dyDescent="0.2">
      <c r="G732" s="37"/>
    </row>
    <row r="733" spans="7:7" x14ac:dyDescent="0.2">
      <c r="G733" s="37"/>
    </row>
    <row r="734" spans="7:7" x14ac:dyDescent="0.2">
      <c r="G734" s="37"/>
    </row>
    <row r="735" spans="7:7" x14ac:dyDescent="0.2">
      <c r="G735" s="37"/>
    </row>
    <row r="736" spans="7:7" x14ac:dyDescent="0.2">
      <c r="G736" s="37"/>
    </row>
    <row r="737" spans="7:7" x14ac:dyDescent="0.2">
      <c r="G737" s="37"/>
    </row>
    <row r="738" spans="7:7" x14ac:dyDescent="0.2">
      <c r="G738" s="37"/>
    </row>
    <row r="739" spans="7:7" x14ac:dyDescent="0.2">
      <c r="G739" s="37"/>
    </row>
    <row r="740" spans="7:7" x14ac:dyDescent="0.2">
      <c r="G740" s="37"/>
    </row>
    <row r="741" spans="7:7" x14ac:dyDescent="0.2">
      <c r="G741" s="37"/>
    </row>
    <row r="742" spans="7:7" x14ac:dyDescent="0.2">
      <c r="G742" s="37"/>
    </row>
    <row r="743" spans="7:7" x14ac:dyDescent="0.2">
      <c r="G743" s="37"/>
    </row>
    <row r="744" spans="7:7" x14ac:dyDescent="0.2">
      <c r="G744" s="37"/>
    </row>
    <row r="745" spans="7:7" x14ac:dyDescent="0.2">
      <c r="G745" s="37"/>
    </row>
    <row r="746" spans="7:7" x14ac:dyDescent="0.2">
      <c r="G746" s="37"/>
    </row>
    <row r="747" spans="7:7" x14ac:dyDescent="0.2">
      <c r="G747" s="37"/>
    </row>
    <row r="748" spans="7:7" x14ac:dyDescent="0.2">
      <c r="G748" s="37"/>
    </row>
    <row r="749" spans="7:7" x14ac:dyDescent="0.2">
      <c r="G749" s="37"/>
    </row>
    <row r="750" spans="7:7" x14ac:dyDescent="0.2">
      <c r="G750" s="37"/>
    </row>
    <row r="751" spans="7:7" x14ac:dyDescent="0.2">
      <c r="G751" s="37"/>
    </row>
    <row r="752" spans="7:7" x14ac:dyDescent="0.2">
      <c r="G752" s="37"/>
    </row>
    <row r="753" spans="7:7" x14ac:dyDescent="0.2">
      <c r="G753" s="37"/>
    </row>
    <row r="754" spans="7:7" x14ac:dyDescent="0.2">
      <c r="G754" s="37"/>
    </row>
    <row r="755" spans="7:7" x14ac:dyDescent="0.2">
      <c r="G755" s="37"/>
    </row>
    <row r="756" spans="7:7" x14ac:dyDescent="0.2">
      <c r="G756" s="37"/>
    </row>
    <row r="757" spans="7:7" x14ac:dyDescent="0.2">
      <c r="G757" s="37"/>
    </row>
    <row r="758" spans="7:7" x14ac:dyDescent="0.2">
      <c r="G758" s="37"/>
    </row>
    <row r="759" spans="7:7" x14ac:dyDescent="0.2">
      <c r="G759" s="37"/>
    </row>
    <row r="760" spans="7:7" x14ac:dyDescent="0.2">
      <c r="G760" s="37"/>
    </row>
    <row r="761" spans="7:7" x14ac:dyDescent="0.2">
      <c r="G761" s="37"/>
    </row>
    <row r="762" spans="7:7" x14ac:dyDescent="0.2">
      <c r="G762" s="37"/>
    </row>
    <row r="763" spans="7:7" x14ac:dyDescent="0.2">
      <c r="G763" s="37"/>
    </row>
    <row r="764" spans="7:7" x14ac:dyDescent="0.2">
      <c r="G764" s="37"/>
    </row>
    <row r="765" spans="7:7" x14ac:dyDescent="0.2">
      <c r="G765" s="37"/>
    </row>
    <row r="766" spans="7:7" x14ac:dyDescent="0.2">
      <c r="G766" s="37"/>
    </row>
    <row r="767" spans="7:7" x14ac:dyDescent="0.2">
      <c r="G767" s="37"/>
    </row>
    <row r="768" spans="7:7" x14ac:dyDescent="0.2">
      <c r="G768" s="37"/>
    </row>
    <row r="769" spans="7:7" x14ac:dyDescent="0.2">
      <c r="G769" s="37"/>
    </row>
    <row r="770" spans="7:7" x14ac:dyDescent="0.2">
      <c r="G770" s="37"/>
    </row>
    <row r="771" spans="7:7" x14ac:dyDescent="0.2">
      <c r="G771" s="37"/>
    </row>
    <row r="772" spans="7:7" x14ac:dyDescent="0.2">
      <c r="G772" s="37"/>
    </row>
    <row r="773" spans="7:7" x14ac:dyDescent="0.2">
      <c r="G773" s="37"/>
    </row>
    <row r="774" spans="7:7" x14ac:dyDescent="0.2">
      <c r="G774" s="37"/>
    </row>
    <row r="775" spans="7:7" x14ac:dyDescent="0.2">
      <c r="G775" s="37"/>
    </row>
    <row r="776" spans="7:7" x14ac:dyDescent="0.2">
      <c r="G776" s="37"/>
    </row>
    <row r="777" spans="7:7" x14ac:dyDescent="0.2">
      <c r="G777" s="37"/>
    </row>
    <row r="778" spans="7:7" x14ac:dyDescent="0.2">
      <c r="G778" s="37"/>
    </row>
    <row r="779" spans="7:7" x14ac:dyDescent="0.2">
      <c r="G779" s="37"/>
    </row>
    <row r="780" spans="7:7" x14ac:dyDescent="0.2">
      <c r="G780" s="37"/>
    </row>
    <row r="781" spans="7:7" x14ac:dyDescent="0.2">
      <c r="G781" s="37"/>
    </row>
    <row r="782" spans="7:7" x14ac:dyDescent="0.2">
      <c r="G782" s="37"/>
    </row>
    <row r="783" spans="7:7" x14ac:dyDescent="0.2">
      <c r="G783" s="37"/>
    </row>
    <row r="784" spans="7:7" x14ac:dyDescent="0.2">
      <c r="G784" s="37"/>
    </row>
    <row r="785" spans="7:7" x14ac:dyDescent="0.2">
      <c r="G785" s="37"/>
    </row>
    <row r="786" spans="7:7" x14ac:dyDescent="0.2">
      <c r="G786" s="37"/>
    </row>
    <row r="787" spans="7:7" x14ac:dyDescent="0.2">
      <c r="G787" s="37"/>
    </row>
    <row r="788" spans="7:7" x14ac:dyDescent="0.2">
      <c r="G788" s="37"/>
    </row>
    <row r="789" spans="7:7" x14ac:dyDescent="0.2">
      <c r="G789" s="37"/>
    </row>
    <row r="790" spans="7:7" x14ac:dyDescent="0.2">
      <c r="G790" s="37"/>
    </row>
    <row r="791" spans="7:7" x14ac:dyDescent="0.2">
      <c r="G791" s="37"/>
    </row>
    <row r="792" spans="7:7" x14ac:dyDescent="0.2">
      <c r="G792" s="37"/>
    </row>
    <row r="793" spans="7:7" x14ac:dyDescent="0.2">
      <c r="G793" s="37"/>
    </row>
    <row r="794" spans="7:7" x14ac:dyDescent="0.2">
      <c r="G794" s="37"/>
    </row>
    <row r="795" spans="7:7" x14ac:dyDescent="0.2">
      <c r="G795" s="37"/>
    </row>
    <row r="796" spans="7:7" x14ac:dyDescent="0.2">
      <c r="G796" s="37"/>
    </row>
    <row r="797" spans="7:7" x14ac:dyDescent="0.2">
      <c r="G797" s="37"/>
    </row>
    <row r="798" spans="7:7" x14ac:dyDescent="0.2">
      <c r="G798" s="37"/>
    </row>
    <row r="799" spans="7:7" x14ac:dyDescent="0.2">
      <c r="G799" s="37"/>
    </row>
    <row r="800" spans="7:7" x14ac:dyDescent="0.2">
      <c r="G800" s="37"/>
    </row>
    <row r="801" spans="7:7" x14ac:dyDescent="0.2">
      <c r="G801" s="37"/>
    </row>
    <row r="802" spans="7:7" x14ac:dyDescent="0.2">
      <c r="G802" s="37"/>
    </row>
    <row r="803" spans="7:7" x14ac:dyDescent="0.2">
      <c r="G803" s="37"/>
    </row>
    <row r="804" spans="7:7" x14ac:dyDescent="0.2">
      <c r="G804" s="37"/>
    </row>
    <row r="805" spans="7:7" x14ac:dyDescent="0.2">
      <c r="G805" s="37"/>
    </row>
    <row r="806" spans="7:7" x14ac:dyDescent="0.2">
      <c r="G806" s="37"/>
    </row>
    <row r="807" spans="7:7" x14ac:dyDescent="0.2">
      <c r="G807" s="37"/>
    </row>
    <row r="808" spans="7:7" x14ac:dyDescent="0.2">
      <c r="G808" s="37"/>
    </row>
    <row r="809" spans="7:7" x14ac:dyDescent="0.2">
      <c r="G809" s="37"/>
    </row>
    <row r="810" spans="7:7" x14ac:dyDescent="0.2">
      <c r="G810" s="37"/>
    </row>
    <row r="811" spans="7:7" x14ac:dyDescent="0.2">
      <c r="G811" s="37"/>
    </row>
    <row r="812" spans="7:7" x14ac:dyDescent="0.2">
      <c r="G812" s="37"/>
    </row>
    <row r="813" spans="7:7" x14ac:dyDescent="0.2">
      <c r="G813" s="37"/>
    </row>
    <row r="814" spans="7:7" x14ac:dyDescent="0.2">
      <c r="G814" s="37"/>
    </row>
    <row r="815" spans="7:7" x14ac:dyDescent="0.2">
      <c r="G815" s="37"/>
    </row>
    <row r="816" spans="7:7" x14ac:dyDescent="0.2">
      <c r="G816" s="37"/>
    </row>
    <row r="817" spans="7:7" x14ac:dyDescent="0.2">
      <c r="G817" s="37"/>
    </row>
    <row r="818" spans="7:7" x14ac:dyDescent="0.2">
      <c r="G818" s="37"/>
    </row>
    <row r="819" spans="7:7" x14ac:dyDescent="0.2">
      <c r="G819" s="37"/>
    </row>
    <row r="820" spans="7:7" x14ac:dyDescent="0.2">
      <c r="G820" s="37"/>
    </row>
    <row r="821" spans="7:7" x14ac:dyDescent="0.2">
      <c r="G821" s="37"/>
    </row>
    <row r="822" spans="7:7" x14ac:dyDescent="0.2">
      <c r="G822" s="37"/>
    </row>
    <row r="823" spans="7:7" x14ac:dyDescent="0.2">
      <c r="G823" s="37"/>
    </row>
    <row r="824" spans="7:7" x14ac:dyDescent="0.2">
      <c r="G824" s="37"/>
    </row>
    <row r="825" spans="7:7" x14ac:dyDescent="0.2">
      <c r="G825" s="37"/>
    </row>
    <row r="826" spans="7:7" x14ac:dyDescent="0.2">
      <c r="G826" s="37"/>
    </row>
    <row r="827" spans="7:7" x14ac:dyDescent="0.2">
      <c r="G827" s="37"/>
    </row>
    <row r="828" spans="7:7" x14ac:dyDescent="0.2">
      <c r="G828" s="37"/>
    </row>
    <row r="829" spans="7:7" x14ac:dyDescent="0.2">
      <c r="G829" s="37"/>
    </row>
    <row r="830" spans="7:7" x14ac:dyDescent="0.2">
      <c r="G830" s="37"/>
    </row>
    <row r="831" spans="7:7" x14ac:dyDescent="0.2">
      <c r="G831" s="37"/>
    </row>
    <row r="832" spans="7:7" x14ac:dyDescent="0.2">
      <c r="G832" s="37"/>
    </row>
    <row r="833" spans="7:7" x14ac:dyDescent="0.2">
      <c r="G833" s="37"/>
    </row>
    <row r="834" spans="7:7" x14ac:dyDescent="0.2">
      <c r="G834" s="37"/>
    </row>
    <row r="835" spans="7:7" x14ac:dyDescent="0.2">
      <c r="G835" s="37"/>
    </row>
    <row r="836" spans="7:7" x14ac:dyDescent="0.2">
      <c r="G836" s="37"/>
    </row>
    <row r="837" spans="7:7" x14ac:dyDescent="0.2">
      <c r="G837" s="37"/>
    </row>
    <row r="838" spans="7:7" x14ac:dyDescent="0.2">
      <c r="G838" s="37"/>
    </row>
    <row r="839" spans="7:7" x14ac:dyDescent="0.2">
      <c r="G839" s="37"/>
    </row>
    <row r="840" spans="7:7" x14ac:dyDescent="0.2">
      <c r="G840" s="37"/>
    </row>
    <row r="841" spans="7:7" x14ac:dyDescent="0.2">
      <c r="G841" s="37"/>
    </row>
    <row r="842" spans="7:7" x14ac:dyDescent="0.2">
      <c r="G842" s="37"/>
    </row>
    <row r="843" spans="7:7" x14ac:dyDescent="0.2">
      <c r="G843" s="37"/>
    </row>
    <row r="844" spans="7:7" x14ac:dyDescent="0.2">
      <c r="G844" s="37"/>
    </row>
    <row r="845" spans="7:7" x14ac:dyDescent="0.2">
      <c r="G845" s="37"/>
    </row>
    <row r="846" spans="7:7" x14ac:dyDescent="0.2">
      <c r="G846" s="37"/>
    </row>
    <row r="847" spans="7:7" x14ac:dyDescent="0.2">
      <c r="G847" s="37"/>
    </row>
    <row r="848" spans="7:7" x14ac:dyDescent="0.2">
      <c r="G848" s="37"/>
    </row>
    <row r="849" spans="7:7" x14ac:dyDescent="0.2">
      <c r="G849" s="37"/>
    </row>
    <row r="850" spans="7:7" x14ac:dyDescent="0.2">
      <c r="G850" s="37"/>
    </row>
    <row r="851" spans="7:7" x14ac:dyDescent="0.2">
      <c r="G851" s="37"/>
    </row>
    <row r="852" spans="7:7" x14ac:dyDescent="0.2">
      <c r="G852" s="37"/>
    </row>
    <row r="853" spans="7:7" x14ac:dyDescent="0.2">
      <c r="G853" s="37"/>
    </row>
    <row r="854" spans="7:7" x14ac:dyDescent="0.2">
      <c r="G854" s="37"/>
    </row>
    <row r="855" spans="7:7" x14ac:dyDescent="0.2">
      <c r="G855" s="37"/>
    </row>
    <row r="856" spans="7:7" x14ac:dyDescent="0.2">
      <c r="G856" s="37"/>
    </row>
    <row r="857" spans="7:7" x14ac:dyDescent="0.2">
      <c r="G857" s="37"/>
    </row>
    <row r="858" spans="7:7" x14ac:dyDescent="0.2">
      <c r="G858" s="37"/>
    </row>
    <row r="859" spans="7:7" x14ac:dyDescent="0.2">
      <c r="G859" s="37"/>
    </row>
    <row r="860" spans="7:7" x14ac:dyDescent="0.2">
      <c r="G860" s="37"/>
    </row>
    <row r="861" spans="7:7" x14ac:dyDescent="0.2">
      <c r="G861" s="37"/>
    </row>
    <row r="862" spans="7:7" x14ac:dyDescent="0.2">
      <c r="G862" s="37"/>
    </row>
    <row r="863" spans="7:7" x14ac:dyDescent="0.2">
      <c r="G863" s="37"/>
    </row>
    <row r="864" spans="7:7" x14ac:dyDescent="0.2">
      <c r="G864" s="37"/>
    </row>
    <row r="865" spans="7:7" x14ac:dyDescent="0.2">
      <c r="G865" s="37"/>
    </row>
    <row r="866" spans="7:7" x14ac:dyDescent="0.2">
      <c r="G866" s="37"/>
    </row>
    <row r="867" spans="7:7" x14ac:dyDescent="0.2">
      <c r="G867" s="37"/>
    </row>
    <row r="868" spans="7:7" x14ac:dyDescent="0.2">
      <c r="G868" s="37"/>
    </row>
    <row r="869" spans="7:7" x14ac:dyDescent="0.2">
      <c r="G869" s="37"/>
    </row>
    <row r="870" spans="7:7" x14ac:dyDescent="0.2">
      <c r="G870" s="37"/>
    </row>
    <row r="871" spans="7:7" x14ac:dyDescent="0.2">
      <c r="G871" s="37"/>
    </row>
    <row r="872" spans="7:7" x14ac:dyDescent="0.2">
      <c r="G872" s="37"/>
    </row>
    <row r="873" spans="7:7" x14ac:dyDescent="0.2">
      <c r="G873" s="37"/>
    </row>
    <row r="874" spans="7:7" x14ac:dyDescent="0.2">
      <c r="G874" s="37"/>
    </row>
    <row r="875" spans="7:7" x14ac:dyDescent="0.2">
      <c r="G875" s="37"/>
    </row>
    <row r="876" spans="7:7" x14ac:dyDescent="0.2">
      <c r="G876" s="37"/>
    </row>
    <row r="877" spans="7:7" x14ac:dyDescent="0.2">
      <c r="G877" s="37"/>
    </row>
    <row r="878" spans="7:7" x14ac:dyDescent="0.2">
      <c r="G878" s="37"/>
    </row>
    <row r="879" spans="7:7" x14ac:dyDescent="0.2">
      <c r="G879" s="37"/>
    </row>
    <row r="880" spans="7:7" x14ac:dyDescent="0.2">
      <c r="G880" s="37"/>
    </row>
    <row r="881" spans="7:7" x14ac:dyDescent="0.2">
      <c r="G881" s="37"/>
    </row>
    <row r="882" spans="7:7" x14ac:dyDescent="0.2">
      <c r="G882" s="37"/>
    </row>
    <row r="883" spans="7:7" x14ac:dyDescent="0.2">
      <c r="G883" s="37"/>
    </row>
    <row r="884" spans="7:7" x14ac:dyDescent="0.2">
      <c r="G884" s="37"/>
    </row>
    <row r="885" spans="7:7" x14ac:dyDescent="0.2">
      <c r="G885" s="37"/>
    </row>
    <row r="886" spans="7:7" x14ac:dyDescent="0.2">
      <c r="G886" s="37"/>
    </row>
    <row r="887" spans="7:7" x14ac:dyDescent="0.2">
      <c r="G887" s="37"/>
    </row>
    <row r="888" spans="7:7" x14ac:dyDescent="0.2">
      <c r="G888" s="37"/>
    </row>
    <row r="889" spans="7:7" x14ac:dyDescent="0.2">
      <c r="G889" s="37"/>
    </row>
    <row r="890" spans="7:7" x14ac:dyDescent="0.2">
      <c r="G890" s="37"/>
    </row>
    <row r="891" spans="7:7" x14ac:dyDescent="0.2">
      <c r="G891" s="37"/>
    </row>
    <row r="892" spans="7:7" x14ac:dyDescent="0.2">
      <c r="G892" s="37"/>
    </row>
    <row r="893" spans="7:7" x14ac:dyDescent="0.2">
      <c r="G893" s="37"/>
    </row>
    <row r="894" spans="7:7" x14ac:dyDescent="0.2">
      <c r="G894" s="37"/>
    </row>
    <row r="895" spans="7:7" x14ac:dyDescent="0.2">
      <c r="G895" s="37"/>
    </row>
    <row r="896" spans="7:7" x14ac:dyDescent="0.2">
      <c r="G896" s="37"/>
    </row>
    <row r="897" spans="7:7" x14ac:dyDescent="0.2">
      <c r="G897" s="37"/>
    </row>
    <row r="898" spans="7:7" x14ac:dyDescent="0.2">
      <c r="G898" s="37"/>
    </row>
    <row r="899" spans="7:7" x14ac:dyDescent="0.2">
      <c r="G899" s="37"/>
    </row>
    <row r="900" spans="7:7" x14ac:dyDescent="0.2">
      <c r="G900" s="37"/>
    </row>
    <row r="901" spans="7:7" x14ac:dyDescent="0.2">
      <c r="G901" s="37"/>
    </row>
    <row r="902" spans="7:7" x14ac:dyDescent="0.2">
      <c r="G902" s="37"/>
    </row>
    <row r="903" spans="7:7" x14ac:dyDescent="0.2">
      <c r="G903" s="37"/>
    </row>
    <row r="904" spans="7:7" x14ac:dyDescent="0.2">
      <c r="G904" s="37"/>
    </row>
    <row r="905" spans="7:7" x14ac:dyDescent="0.2">
      <c r="G905" s="37"/>
    </row>
    <row r="906" spans="7:7" x14ac:dyDescent="0.2">
      <c r="G906" s="37"/>
    </row>
    <row r="907" spans="7:7" x14ac:dyDescent="0.2">
      <c r="G907" s="37"/>
    </row>
    <row r="908" spans="7:7" x14ac:dyDescent="0.2">
      <c r="G908" s="37"/>
    </row>
    <row r="909" spans="7:7" x14ac:dyDescent="0.2">
      <c r="G909" s="37"/>
    </row>
    <row r="910" spans="7:7" x14ac:dyDescent="0.2">
      <c r="G910" s="37"/>
    </row>
    <row r="911" spans="7:7" x14ac:dyDescent="0.2">
      <c r="G911" s="37"/>
    </row>
    <row r="912" spans="7:7" x14ac:dyDescent="0.2">
      <c r="G912" s="37"/>
    </row>
    <row r="913" spans="7:7" x14ac:dyDescent="0.2">
      <c r="G913" s="37"/>
    </row>
    <row r="914" spans="7:7" x14ac:dyDescent="0.2">
      <c r="G914" s="37"/>
    </row>
    <row r="915" spans="7:7" x14ac:dyDescent="0.2">
      <c r="G915" s="37"/>
    </row>
    <row r="916" spans="7:7" x14ac:dyDescent="0.2">
      <c r="G916" s="37"/>
    </row>
    <row r="917" spans="7:7" x14ac:dyDescent="0.2">
      <c r="G917" s="37"/>
    </row>
    <row r="918" spans="7:7" x14ac:dyDescent="0.2">
      <c r="G918" s="37"/>
    </row>
    <row r="919" spans="7:7" x14ac:dyDescent="0.2">
      <c r="G919" s="37"/>
    </row>
    <row r="920" spans="7:7" x14ac:dyDescent="0.2">
      <c r="G920" s="37"/>
    </row>
    <row r="921" spans="7:7" x14ac:dyDescent="0.2">
      <c r="G921" s="37"/>
    </row>
    <row r="922" spans="7:7" x14ac:dyDescent="0.2">
      <c r="G922" s="37"/>
    </row>
    <row r="923" spans="7:7" x14ac:dyDescent="0.2">
      <c r="G923" s="37"/>
    </row>
    <row r="924" spans="7:7" x14ac:dyDescent="0.2">
      <c r="G924" s="37"/>
    </row>
    <row r="925" spans="7:7" x14ac:dyDescent="0.2">
      <c r="G925" s="37"/>
    </row>
    <row r="926" spans="7:7" x14ac:dyDescent="0.2">
      <c r="G926" s="37"/>
    </row>
    <row r="927" spans="7:7" x14ac:dyDescent="0.2">
      <c r="G927" s="37"/>
    </row>
    <row r="928" spans="7:7" x14ac:dyDescent="0.2">
      <c r="G928" s="37"/>
    </row>
    <row r="929" spans="7:7" x14ac:dyDescent="0.2">
      <c r="G929" s="37"/>
    </row>
    <row r="930" spans="7:7" x14ac:dyDescent="0.2">
      <c r="G930" s="37"/>
    </row>
    <row r="931" spans="7:7" x14ac:dyDescent="0.2">
      <c r="G931" s="37"/>
    </row>
    <row r="932" spans="7:7" x14ac:dyDescent="0.2">
      <c r="G932" s="37"/>
    </row>
    <row r="933" spans="7:7" x14ac:dyDescent="0.2">
      <c r="G933" s="37"/>
    </row>
    <row r="934" spans="7:7" x14ac:dyDescent="0.2">
      <c r="G934" s="37"/>
    </row>
    <row r="935" spans="7:7" x14ac:dyDescent="0.2">
      <c r="G935" s="37"/>
    </row>
    <row r="936" spans="7:7" x14ac:dyDescent="0.2">
      <c r="G936" s="37"/>
    </row>
    <row r="937" spans="7:7" x14ac:dyDescent="0.2">
      <c r="G937" s="37"/>
    </row>
    <row r="938" spans="7:7" x14ac:dyDescent="0.2">
      <c r="G938" s="37"/>
    </row>
    <row r="939" spans="7:7" x14ac:dyDescent="0.2">
      <c r="G939" s="37"/>
    </row>
    <row r="940" spans="7:7" x14ac:dyDescent="0.2">
      <c r="G940" s="37"/>
    </row>
    <row r="941" spans="7:7" x14ac:dyDescent="0.2">
      <c r="G941" s="37"/>
    </row>
    <row r="942" spans="7:7" x14ac:dyDescent="0.2">
      <c r="G942" s="37"/>
    </row>
    <row r="943" spans="7:7" x14ac:dyDescent="0.2">
      <c r="G943" s="37"/>
    </row>
    <row r="944" spans="7:7" x14ac:dyDescent="0.2">
      <c r="G944" s="37"/>
    </row>
    <row r="945" spans="7:7" x14ac:dyDescent="0.2">
      <c r="G945" s="37"/>
    </row>
    <row r="946" spans="7:7" x14ac:dyDescent="0.2">
      <c r="G946" s="37"/>
    </row>
    <row r="947" spans="7:7" x14ac:dyDescent="0.2">
      <c r="G947" s="37"/>
    </row>
    <row r="948" spans="7:7" x14ac:dyDescent="0.2">
      <c r="G948" s="37"/>
    </row>
    <row r="949" spans="7:7" x14ac:dyDescent="0.2">
      <c r="G949" s="37"/>
    </row>
    <row r="950" spans="7:7" x14ac:dyDescent="0.2">
      <c r="G950" s="37"/>
    </row>
    <row r="951" spans="7:7" x14ac:dyDescent="0.2">
      <c r="G951" s="37"/>
    </row>
    <row r="952" spans="7:7" x14ac:dyDescent="0.2">
      <c r="G952" s="37"/>
    </row>
    <row r="953" spans="7:7" x14ac:dyDescent="0.2">
      <c r="G953" s="37"/>
    </row>
    <row r="954" spans="7:7" x14ac:dyDescent="0.2">
      <c r="G954" s="37"/>
    </row>
    <row r="955" spans="7:7" x14ac:dyDescent="0.2">
      <c r="G955" s="37"/>
    </row>
    <row r="956" spans="7:7" x14ac:dyDescent="0.2">
      <c r="G956" s="37"/>
    </row>
    <row r="957" spans="7:7" x14ac:dyDescent="0.2">
      <c r="G957" s="37"/>
    </row>
    <row r="958" spans="7:7" x14ac:dyDescent="0.2">
      <c r="G958" s="37"/>
    </row>
    <row r="959" spans="7:7" x14ac:dyDescent="0.2">
      <c r="G959" s="37"/>
    </row>
    <row r="960" spans="7:7" x14ac:dyDescent="0.2">
      <c r="G960" s="37"/>
    </row>
    <row r="961" spans="7:7" x14ac:dyDescent="0.2">
      <c r="G961" s="37"/>
    </row>
    <row r="962" spans="7:7" x14ac:dyDescent="0.2">
      <c r="G962" s="37"/>
    </row>
    <row r="963" spans="7:7" x14ac:dyDescent="0.2">
      <c r="G963" s="37"/>
    </row>
    <row r="964" spans="7:7" x14ac:dyDescent="0.2">
      <c r="G964" s="37"/>
    </row>
    <row r="965" spans="7:7" x14ac:dyDescent="0.2">
      <c r="G965" s="37"/>
    </row>
    <row r="966" spans="7:7" x14ac:dyDescent="0.2">
      <c r="G966" s="37"/>
    </row>
    <row r="967" spans="7:7" x14ac:dyDescent="0.2">
      <c r="G967" s="37"/>
    </row>
    <row r="968" spans="7:7" x14ac:dyDescent="0.2">
      <c r="G968" s="37"/>
    </row>
    <row r="969" spans="7:7" x14ac:dyDescent="0.2">
      <c r="G969" s="37"/>
    </row>
    <row r="970" spans="7:7" x14ac:dyDescent="0.2">
      <c r="G970" s="37"/>
    </row>
    <row r="971" spans="7:7" x14ac:dyDescent="0.2">
      <c r="G971" s="37"/>
    </row>
    <row r="972" spans="7:7" x14ac:dyDescent="0.2">
      <c r="G972" s="37"/>
    </row>
    <row r="973" spans="7:7" x14ac:dyDescent="0.2">
      <c r="G973" s="37"/>
    </row>
    <row r="974" spans="7:7" x14ac:dyDescent="0.2">
      <c r="G974" s="37"/>
    </row>
    <row r="975" spans="7:7" x14ac:dyDescent="0.2">
      <c r="G975" s="37"/>
    </row>
    <row r="976" spans="7:7" x14ac:dyDescent="0.2">
      <c r="G976" s="37"/>
    </row>
    <row r="977" spans="7:7" x14ac:dyDescent="0.2">
      <c r="G977" s="37"/>
    </row>
    <row r="978" spans="7:7" x14ac:dyDescent="0.2">
      <c r="G978" s="37"/>
    </row>
    <row r="979" spans="7:7" x14ac:dyDescent="0.2">
      <c r="G979" s="37"/>
    </row>
    <row r="980" spans="7:7" x14ac:dyDescent="0.2">
      <c r="G980" s="37"/>
    </row>
    <row r="981" spans="7:7" x14ac:dyDescent="0.2">
      <c r="G981" s="37"/>
    </row>
    <row r="982" spans="7:7" x14ac:dyDescent="0.2">
      <c r="G982" s="37"/>
    </row>
    <row r="983" spans="7:7" x14ac:dyDescent="0.2">
      <c r="G983" s="37"/>
    </row>
    <row r="984" spans="7:7" x14ac:dyDescent="0.2">
      <c r="G984" s="37"/>
    </row>
    <row r="985" spans="7:7" x14ac:dyDescent="0.2">
      <c r="G985" s="37"/>
    </row>
    <row r="986" spans="7:7" x14ac:dyDescent="0.2">
      <c r="G986" s="37"/>
    </row>
    <row r="987" spans="7:7" x14ac:dyDescent="0.2">
      <c r="G987" s="37"/>
    </row>
    <row r="988" spans="7:7" x14ac:dyDescent="0.2">
      <c r="G988" s="37"/>
    </row>
    <row r="989" spans="7:7" x14ac:dyDescent="0.2">
      <c r="G989" s="37"/>
    </row>
    <row r="990" spans="7:7" x14ac:dyDescent="0.2">
      <c r="G990" s="37"/>
    </row>
    <row r="991" spans="7:7" x14ac:dyDescent="0.2">
      <c r="G991" s="37"/>
    </row>
    <row r="992" spans="7:7" x14ac:dyDescent="0.2">
      <c r="G992" s="37"/>
    </row>
    <row r="993" spans="7:7" x14ac:dyDescent="0.2">
      <c r="G993" s="37"/>
    </row>
    <row r="994" spans="7:7" x14ac:dyDescent="0.2">
      <c r="G994" s="37"/>
    </row>
    <row r="995" spans="7:7" x14ac:dyDescent="0.2">
      <c r="G995" s="37"/>
    </row>
    <row r="996" spans="7:7" x14ac:dyDescent="0.2">
      <c r="G996" s="37"/>
    </row>
    <row r="997" spans="7:7" x14ac:dyDescent="0.2">
      <c r="G997" s="37"/>
    </row>
    <row r="998" spans="7:7" x14ac:dyDescent="0.2">
      <c r="G998" s="37"/>
    </row>
    <row r="999" spans="7:7" x14ac:dyDescent="0.2">
      <c r="G999" s="37"/>
    </row>
    <row r="1000" spans="7:7" x14ac:dyDescent="0.2">
      <c r="G1000" s="37"/>
    </row>
    <row r="1001" spans="7:7" x14ac:dyDescent="0.2">
      <c r="G1001" s="37"/>
    </row>
    <row r="1002" spans="7:7" x14ac:dyDescent="0.2">
      <c r="G1002" s="37"/>
    </row>
    <row r="1003" spans="7:7" x14ac:dyDescent="0.2">
      <c r="G1003" s="37"/>
    </row>
    <row r="1004" spans="7:7" x14ac:dyDescent="0.2">
      <c r="G1004" s="37"/>
    </row>
    <row r="1005" spans="7:7" x14ac:dyDescent="0.2">
      <c r="G1005" s="37"/>
    </row>
    <row r="1006" spans="7:7" x14ac:dyDescent="0.2">
      <c r="G1006" s="37"/>
    </row>
    <row r="1007" spans="7:7" x14ac:dyDescent="0.2">
      <c r="G1007" s="37"/>
    </row>
    <row r="1008" spans="7:7" x14ac:dyDescent="0.2">
      <c r="G1008" s="37"/>
    </row>
    <row r="1009" spans="7:7" x14ac:dyDescent="0.2">
      <c r="G1009" s="37"/>
    </row>
    <row r="1010" spans="7:7" x14ac:dyDescent="0.2">
      <c r="G1010" s="37"/>
    </row>
    <row r="1011" spans="7:7" x14ac:dyDescent="0.2">
      <c r="G1011" s="37"/>
    </row>
    <row r="1012" spans="7:7" x14ac:dyDescent="0.2">
      <c r="G1012" s="37"/>
    </row>
    <row r="1013" spans="7:7" x14ac:dyDescent="0.2">
      <c r="G1013" s="37"/>
    </row>
    <row r="1014" spans="7:7" x14ac:dyDescent="0.2">
      <c r="G1014" s="37"/>
    </row>
    <row r="1015" spans="7:7" x14ac:dyDescent="0.2">
      <c r="G1015" s="37"/>
    </row>
    <row r="1016" spans="7:7" x14ac:dyDescent="0.2">
      <c r="G1016" s="37"/>
    </row>
    <row r="1017" spans="7:7" x14ac:dyDescent="0.2">
      <c r="G1017" s="37"/>
    </row>
    <row r="1018" spans="7:7" x14ac:dyDescent="0.2">
      <c r="G1018" s="37"/>
    </row>
    <row r="1019" spans="7:7" x14ac:dyDescent="0.2">
      <c r="G1019" s="37"/>
    </row>
    <row r="1020" spans="7:7" x14ac:dyDescent="0.2">
      <c r="G1020" s="37"/>
    </row>
    <row r="1021" spans="7:7" x14ac:dyDescent="0.2">
      <c r="G1021" s="37"/>
    </row>
    <row r="1022" spans="7:7" x14ac:dyDescent="0.2">
      <c r="G1022" s="37"/>
    </row>
    <row r="1023" spans="7:7" x14ac:dyDescent="0.2">
      <c r="G1023" s="37"/>
    </row>
    <row r="1024" spans="7:7" x14ac:dyDescent="0.2">
      <c r="G1024" s="37"/>
    </row>
    <row r="1025" spans="7:7" x14ac:dyDescent="0.2">
      <c r="G1025" s="37"/>
    </row>
    <row r="1026" spans="7:7" x14ac:dyDescent="0.2">
      <c r="G1026" s="37"/>
    </row>
    <row r="1027" spans="7:7" x14ac:dyDescent="0.2">
      <c r="G1027" s="37"/>
    </row>
    <row r="1028" spans="7:7" x14ac:dyDescent="0.2">
      <c r="G1028" s="37"/>
    </row>
    <row r="1029" spans="7:7" x14ac:dyDescent="0.2">
      <c r="G1029" s="37"/>
    </row>
    <row r="1030" spans="7:7" x14ac:dyDescent="0.2">
      <c r="G1030" s="37"/>
    </row>
    <row r="1031" spans="7:7" x14ac:dyDescent="0.2">
      <c r="G1031" s="37"/>
    </row>
    <row r="1032" spans="7:7" x14ac:dyDescent="0.2">
      <c r="G1032" s="37"/>
    </row>
    <row r="1033" spans="7:7" x14ac:dyDescent="0.2">
      <c r="G1033" s="37"/>
    </row>
    <row r="1034" spans="7:7" x14ac:dyDescent="0.2">
      <c r="G1034" s="37"/>
    </row>
    <row r="1035" spans="7:7" x14ac:dyDescent="0.2">
      <c r="G1035" s="37"/>
    </row>
    <row r="1036" spans="7:7" x14ac:dyDescent="0.2">
      <c r="G1036" s="37"/>
    </row>
    <row r="1037" spans="7:7" x14ac:dyDescent="0.2">
      <c r="G1037" s="37"/>
    </row>
    <row r="1038" spans="7:7" x14ac:dyDescent="0.2">
      <c r="G1038" s="37"/>
    </row>
    <row r="1039" spans="7:7" x14ac:dyDescent="0.2">
      <c r="G1039" s="37"/>
    </row>
    <row r="1040" spans="7:7" x14ac:dyDescent="0.2">
      <c r="G1040" s="37"/>
    </row>
    <row r="1041" spans="7:7" x14ac:dyDescent="0.2">
      <c r="G1041" s="37"/>
    </row>
    <row r="1042" spans="7:7" x14ac:dyDescent="0.2">
      <c r="G1042" s="37"/>
    </row>
    <row r="1043" spans="7:7" x14ac:dyDescent="0.2">
      <c r="G1043" s="37"/>
    </row>
    <row r="1044" spans="7:7" x14ac:dyDescent="0.2">
      <c r="G1044" s="37"/>
    </row>
    <row r="1045" spans="7:7" x14ac:dyDescent="0.2">
      <c r="G1045" s="37"/>
    </row>
    <row r="1046" spans="7:7" x14ac:dyDescent="0.2">
      <c r="G1046" s="37"/>
    </row>
    <row r="1047" spans="7:7" x14ac:dyDescent="0.2">
      <c r="G1047" s="37"/>
    </row>
    <row r="1048" spans="7:7" x14ac:dyDescent="0.2">
      <c r="G1048" s="37"/>
    </row>
    <row r="1049" spans="7:7" x14ac:dyDescent="0.2">
      <c r="G1049" s="37"/>
    </row>
    <row r="1050" spans="7:7" x14ac:dyDescent="0.2">
      <c r="G1050" s="37"/>
    </row>
    <row r="1051" spans="7:7" x14ac:dyDescent="0.2">
      <c r="G1051" s="37"/>
    </row>
    <row r="1052" spans="7:7" x14ac:dyDescent="0.2">
      <c r="G1052" s="37"/>
    </row>
    <row r="1053" spans="7:7" x14ac:dyDescent="0.2">
      <c r="G1053" s="37"/>
    </row>
    <row r="1054" spans="7:7" x14ac:dyDescent="0.2">
      <c r="G1054" s="37"/>
    </row>
    <row r="1055" spans="7:7" x14ac:dyDescent="0.2">
      <c r="G1055" s="37"/>
    </row>
    <row r="1056" spans="7:7" x14ac:dyDescent="0.2">
      <c r="G1056" s="37"/>
    </row>
    <row r="1057" spans="7:7" x14ac:dyDescent="0.2">
      <c r="G1057" s="37"/>
    </row>
    <row r="1058" spans="7:7" x14ac:dyDescent="0.2">
      <c r="G1058" s="37"/>
    </row>
    <row r="1059" spans="7:7" x14ac:dyDescent="0.2">
      <c r="G1059" s="37"/>
    </row>
    <row r="1060" spans="7:7" x14ac:dyDescent="0.2">
      <c r="G1060" s="37"/>
    </row>
    <row r="1061" spans="7:7" x14ac:dyDescent="0.2">
      <c r="G1061" s="37"/>
    </row>
    <row r="1062" spans="7:7" x14ac:dyDescent="0.2">
      <c r="G1062" s="37"/>
    </row>
    <row r="1063" spans="7:7" x14ac:dyDescent="0.2">
      <c r="G1063" s="37"/>
    </row>
    <row r="1064" spans="7:7" x14ac:dyDescent="0.2">
      <c r="G1064" s="37"/>
    </row>
    <row r="1065" spans="7:7" x14ac:dyDescent="0.2">
      <c r="G1065" s="37"/>
    </row>
    <row r="1066" spans="7:7" x14ac:dyDescent="0.2">
      <c r="G1066" s="37"/>
    </row>
    <row r="1067" spans="7:7" x14ac:dyDescent="0.2">
      <c r="G1067" s="37"/>
    </row>
    <row r="1068" spans="7:7" x14ac:dyDescent="0.2">
      <c r="G1068" s="37"/>
    </row>
    <row r="1069" spans="7:7" x14ac:dyDescent="0.2">
      <c r="G1069" s="37"/>
    </row>
    <row r="1070" spans="7:7" x14ac:dyDescent="0.2">
      <c r="G1070" s="37"/>
    </row>
    <row r="1071" spans="7:7" x14ac:dyDescent="0.2">
      <c r="G1071" s="37"/>
    </row>
    <row r="1072" spans="7:7" x14ac:dyDescent="0.2">
      <c r="G1072" s="37"/>
    </row>
    <row r="1073" spans="7:7" x14ac:dyDescent="0.2">
      <c r="G1073" s="37"/>
    </row>
    <row r="1074" spans="7:7" x14ac:dyDescent="0.2">
      <c r="G1074" s="37"/>
    </row>
    <row r="1075" spans="7:7" x14ac:dyDescent="0.2">
      <c r="G1075" s="37"/>
    </row>
    <row r="1076" spans="7:7" x14ac:dyDescent="0.2">
      <c r="G1076" s="37"/>
    </row>
    <row r="1077" spans="7:7" x14ac:dyDescent="0.2">
      <c r="G1077" s="37"/>
    </row>
    <row r="1078" spans="7:7" x14ac:dyDescent="0.2">
      <c r="G1078" s="37"/>
    </row>
    <row r="1079" spans="7:7" x14ac:dyDescent="0.2">
      <c r="G1079" s="37"/>
    </row>
    <row r="1080" spans="7:7" x14ac:dyDescent="0.2">
      <c r="G1080" s="37"/>
    </row>
    <row r="1081" spans="7:7" x14ac:dyDescent="0.2">
      <c r="G1081" s="37"/>
    </row>
    <row r="1082" spans="7:7" x14ac:dyDescent="0.2">
      <c r="G1082" s="37"/>
    </row>
    <row r="1083" spans="7:7" x14ac:dyDescent="0.2">
      <c r="G1083" s="37"/>
    </row>
    <row r="1084" spans="7:7" x14ac:dyDescent="0.2">
      <c r="G1084" s="37"/>
    </row>
    <row r="1085" spans="7:7" x14ac:dyDescent="0.2">
      <c r="G1085" s="37"/>
    </row>
    <row r="1086" spans="7:7" x14ac:dyDescent="0.2">
      <c r="G1086" s="37"/>
    </row>
    <row r="1087" spans="7:7" x14ac:dyDescent="0.2">
      <c r="G1087" s="37"/>
    </row>
    <row r="1088" spans="7:7" x14ac:dyDescent="0.2">
      <c r="G1088" s="37"/>
    </row>
    <row r="1089" spans="7:7" x14ac:dyDescent="0.2">
      <c r="G1089" s="37"/>
    </row>
    <row r="1090" spans="7:7" x14ac:dyDescent="0.2">
      <c r="G1090" s="37"/>
    </row>
    <row r="1091" spans="7:7" x14ac:dyDescent="0.2">
      <c r="G1091" s="37"/>
    </row>
    <row r="1092" spans="7:7" x14ac:dyDescent="0.2">
      <c r="G1092" s="37"/>
    </row>
    <row r="1093" spans="7:7" x14ac:dyDescent="0.2">
      <c r="G1093" s="37"/>
    </row>
    <row r="1094" spans="7:7" x14ac:dyDescent="0.2">
      <c r="G1094" s="37"/>
    </row>
    <row r="1095" spans="7:7" x14ac:dyDescent="0.2">
      <c r="G1095" s="37"/>
    </row>
    <row r="1096" spans="7:7" x14ac:dyDescent="0.2">
      <c r="G1096" s="37"/>
    </row>
    <row r="1097" spans="7:7" x14ac:dyDescent="0.2">
      <c r="G1097" s="37"/>
    </row>
    <row r="1098" spans="7:7" x14ac:dyDescent="0.2">
      <c r="G1098" s="37"/>
    </row>
    <row r="1099" spans="7:7" x14ac:dyDescent="0.2">
      <c r="G1099" s="37"/>
    </row>
    <row r="1100" spans="7:7" x14ac:dyDescent="0.2">
      <c r="G1100" s="37"/>
    </row>
    <row r="1101" spans="7:7" x14ac:dyDescent="0.2">
      <c r="G1101" s="37"/>
    </row>
    <row r="1102" spans="7:7" x14ac:dyDescent="0.2">
      <c r="G1102" s="37"/>
    </row>
    <row r="1103" spans="7:7" x14ac:dyDescent="0.2">
      <c r="G1103" s="37"/>
    </row>
    <row r="1104" spans="7:7" x14ac:dyDescent="0.2">
      <c r="G1104" s="37"/>
    </row>
    <row r="1105" spans="7:7" x14ac:dyDescent="0.2">
      <c r="G1105" s="37"/>
    </row>
    <row r="1106" spans="7:7" x14ac:dyDescent="0.2">
      <c r="G1106" s="37"/>
    </row>
    <row r="1107" spans="7:7" x14ac:dyDescent="0.2">
      <c r="G1107" s="37"/>
    </row>
    <row r="1108" spans="7:7" x14ac:dyDescent="0.2">
      <c r="G1108" s="37"/>
    </row>
    <row r="1109" spans="7:7" x14ac:dyDescent="0.2">
      <c r="G1109" s="37"/>
    </row>
    <row r="1110" spans="7:7" x14ac:dyDescent="0.2">
      <c r="G1110" s="37"/>
    </row>
    <row r="1111" spans="7:7" x14ac:dyDescent="0.2">
      <c r="G1111" s="37"/>
    </row>
    <row r="1112" spans="7:7" x14ac:dyDescent="0.2">
      <c r="G1112" s="37"/>
    </row>
    <row r="1113" spans="7:7" x14ac:dyDescent="0.2">
      <c r="G1113" s="37"/>
    </row>
    <row r="1114" spans="7:7" x14ac:dyDescent="0.2">
      <c r="G1114" s="37"/>
    </row>
    <row r="1115" spans="7:7" x14ac:dyDescent="0.2">
      <c r="G1115" s="37"/>
    </row>
    <row r="1116" spans="7:7" x14ac:dyDescent="0.2">
      <c r="G1116" s="37"/>
    </row>
    <row r="1117" spans="7:7" x14ac:dyDescent="0.2">
      <c r="G1117" s="37"/>
    </row>
    <row r="1118" spans="7:7" x14ac:dyDescent="0.2">
      <c r="G1118" s="37"/>
    </row>
    <row r="1119" spans="7:7" x14ac:dyDescent="0.2">
      <c r="G1119" s="37"/>
    </row>
    <row r="1120" spans="7:7" x14ac:dyDescent="0.2">
      <c r="G1120" s="37"/>
    </row>
    <row r="1121" spans="7:7" x14ac:dyDescent="0.2">
      <c r="G1121" s="37"/>
    </row>
    <row r="1122" spans="7:7" x14ac:dyDescent="0.2">
      <c r="G1122" s="37"/>
    </row>
    <row r="1123" spans="7:7" x14ac:dyDescent="0.2">
      <c r="G1123" s="37"/>
    </row>
    <row r="1124" spans="7:7" x14ac:dyDescent="0.2">
      <c r="G1124" s="37"/>
    </row>
    <row r="1125" spans="7:7" x14ac:dyDescent="0.2">
      <c r="G1125" s="37"/>
    </row>
    <row r="1126" spans="7:7" x14ac:dyDescent="0.2">
      <c r="G1126" s="37"/>
    </row>
    <row r="1127" spans="7:7" x14ac:dyDescent="0.2">
      <c r="G1127" s="37"/>
    </row>
    <row r="1128" spans="7:7" x14ac:dyDescent="0.2">
      <c r="G1128" s="37"/>
    </row>
    <row r="1129" spans="7:7" x14ac:dyDescent="0.2">
      <c r="G1129" s="37"/>
    </row>
    <row r="1130" spans="7:7" x14ac:dyDescent="0.2">
      <c r="G1130" s="37"/>
    </row>
    <row r="1131" spans="7:7" x14ac:dyDescent="0.2">
      <c r="G1131" s="37"/>
    </row>
    <row r="1132" spans="7:7" x14ac:dyDescent="0.2">
      <c r="G1132" s="37"/>
    </row>
    <row r="1133" spans="7:7" x14ac:dyDescent="0.2">
      <c r="G1133" s="37"/>
    </row>
    <row r="1134" spans="7:7" x14ac:dyDescent="0.2">
      <c r="G1134" s="37"/>
    </row>
    <row r="1135" spans="7:7" x14ac:dyDescent="0.2">
      <c r="G1135" s="37"/>
    </row>
    <row r="1136" spans="7:7" x14ac:dyDescent="0.2">
      <c r="G1136" s="37"/>
    </row>
    <row r="1137" spans="7:7" x14ac:dyDescent="0.2">
      <c r="G1137" s="37"/>
    </row>
    <row r="1138" spans="7:7" x14ac:dyDescent="0.2">
      <c r="G1138" s="37"/>
    </row>
    <row r="1139" spans="7:7" x14ac:dyDescent="0.2">
      <c r="G1139" s="37"/>
    </row>
    <row r="1140" spans="7:7" x14ac:dyDescent="0.2">
      <c r="G1140" s="37"/>
    </row>
    <row r="1141" spans="7:7" x14ac:dyDescent="0.2">
      <c r="G1141" s="37"/>
    </row>
    <row r="1142" spans="7:7" x14ac:dyDescent="0.2">
      <c r="G1142" s="37"/>
    </row>
    <row r="1143" spans="7:7" x14ac:dyDescent="0.2">
      <c r="G1143" s="37"/>
    </row>
    <row r="1144" spans="7:7" x14ac:dyDescent="0.2">
      <c r="G1144" s="37"/>
    </row>
    <row r="1145" spans="7:7" x14ac:dyDescent="0.2">
      <c r="G1145" s="37"/>
    </row>
    <row r="1146" spans="7:7" x14ac:dyDescent="0.2">
      <c r="G1146" s="37"/>
    </row>
    <row r="1147" spans="7:7" x14ac:dyDescent="0.2">
      <c r="G1147" s="37"/>
    </row>
    <row r="1148" spans="7:7" x14ac:dyDescent="0.2">
      <c r="G1148" s="37"/>
    </row>
  </sheetData>
  <autoFilter ref="B5:O213"/>
  <mergeCells count="14">
    <mergeCell ref="N5:N6"/>
    <mergeCell ref="O5:O6"/>
    <mergeCell ref="G5:G6"/>
    <mergeCell ref="H5:H6"/>
    <mergeCell ref="I5:I6"/>
    <mergeCell ref="J5:J6"/>
    <mergeCell ref="K5:K6"/>
    <mergeCell ref="M5:M6"/>
    <mergeCell ref="A5:A6"/>
    <mergeCell ref="B5:B6"/>
    <mergeCell ref="C5:C6"/>
    <mergeCell ref="D5:D6"/>
    <mergeCell ref="E5:E6"/>
    <mergeCell ref="F5:F6"/>
  </mergeCells>
  <conditionalFormatting sqref="H214 M214 K7:K151 K4 K2 K214:K1048576">
    <cfRule type="cellIs" dxfId="260" priority="65" operator="lessThan">
      <formula>0</formula>
    </cfRule>
  </conditionalFormatting>
  <conditionalFormatting sqref="G7:G12">
    <cfRule type="cellIs" dxfId="65" priority="64" operator="lessThan">
      <formula>0</formula>
    </cfRule>
  </conditionalFormatting>
  <conditionalFormatting sqref="H7:H16">
    <cfRule type="cellIs" dxfId="259" priority="63" operator="lessThan">
      <formula>0</formula>
    </cfRule>
  </conditionalFormatting>
  <conditionalFormatting sqref="I7">
    <cfRule type="cellIs" dxfId="258" priority="62" operator="lessThan">
      <formula>0</formula>
    </cfRule>
  </conditionalFormatting>
  <conditionalFormatting sqref="G13:G14 G44">
    <cfRule type="cellIs" dxfId="257" priority="61" operator="lessThan">
      <formula>0</formula>
    </cfRule>
  </conditionalFormatting>
  <conditionalFormatting sqref="H13:H14 H44">
    <cfRule type="cellIs" dxfId="256" priority="60" operator="lessThan">
      <formula>0</formula>
    </cfRule>
  </conditionalFormatting>
  <conditionalFormatting sqref="I8:I14 I44">
    <cfRule type="cellIs" dxfId="255" priority="59" operator="lessThan">
      <formula>0</formula>
    </cfRule>
  </conditionalFormatting>
  <conditionalFormatting sqref="G15:G21">
    <cfRule type="cellIs" dxfId="254" priority="58" operator="lessThan">
      <formula>0</formula>
    </cfRule>
  </conditionalFormatting>
  <conditionalFormatting sqref="H15:H21">
    <cfRule type="cellIs" dxfId="253" priority="57" operator="lessThan">
      <formula>0</formula>
    </cfRule>
  </conditionalFormatting>
  <conditionalFormatting sqref="I15:I21">
    <cfRule type="cellIs" dxfId="252" priority="56" operator="lessThan">
      <formula>0</formula>
    </cfRule>
  </conditionalFormatting>
  <conditionalFormatting sqref="H15">
    <cfRule type="cellIs" dxfId="251" priority="55" operator="lessThan">
      <formula>0</formula>
    </cfRule>
  </conditionalFormatting>
  <conditionalFormatting sqref="G22:G31">
    <cfRule type="cellIs" dxfId="250" priority="54" operator="lessThan">
      <formula>0</formula>
    </cfRule>
  </conditionalFormatting>
  <conditionalFormatting sqref="H22:H31">
    <cfRule type="cellIs" dxfId="249" priority="53" operator="lessThan">
      <formula>0</formula>
    </cfRule>
  </conditionalFormatting>
  <conditionalFormatting sqref="I22:I31">
    <cfRule type="cellIs" dxfId="248" priority="52" operator="lessThan">
      <formula>0</formula>
    </cfRule>
  </conditionalFormatting>
  <conditionalFormatting sqref="G32:G41">
    <cfRule type="cellIs" dxfId="247" priority="51" operator="lessThan">
      <formula>0</formula>
    </cfRule>
  </conditionalFormatting>
  <conditionalFormatting sqref="H32:H41">
    <cfRule type="cellIs" dxfId="246" priority="50" operator="lessThan">
      <formula>0</formula>
    </cfRule>
  </conditionalFormatting>
  <conditionalFormatting sqref="I32:I41">
    <cfRule type="cellIs" dxfId="245" priority="49" operator="lessThan">
      <formula>0</formula>
    </cfRule>
  </conditionalFormatting>
  <conditionalFormatting sqref="G42:G43">
    <cfRule type="cellIs" dxfId="244" priority="48" operator="lessThan">
      <formula>0</formula>
    </cfRule>
  </conditionalFormatting>
  <conditionalFormatting sqref="H42:H43">
    <cfRule type="cellIs" dxfId="243" priority="47" operator="lessThan">
      <formula>0</formula>
    </cfRule>
  </conditionalFormatting>
  <conditionalFormatting sqref="I42:I43">
    <cfRule type="cellIs" dxfId="242" priority="46" operator="lessThan">
      <formula>0</formula>
    </cfRule>
  </conditionalFormatting>
  <conditionalFormatting sqref="G45:G46">
    <cfRule type="cellIs" dxfId="241" priority="45" operator="lessThan">
      <formula>0</formula>
    </cfRule>
  </conditionalFormatting>
  <conditionalFormatting sqref="H45:H46">
    <cfRule type="cellIs" dxfId="240" priority="44" operator="lessThan">
      <formula>0</formula>
    </cfRule>
  </conditionalFormatting>
  <conditionalFormatting sqref="I45:I46">
    <cfRule type="cellIs" dxfId="239" priority="43" operator="lessThan">
      <formula>0</formula>
    </cfRule>
  </conditionalFormatting>
  <conditionalFormatting sqref="G47:G51">
    <cfRule type="cellIs" dxfId="238" priority="42" operator="lessThan">
      <formula>0</formula>
    </cfRule>
  </conditionalFormatting>
  <conditionalFormatting sqref="H47:H51">
    <cfRule type="cellIs" dxfId="237" priority="41" operator="lessThan">
      <formula>0</formula>
    </cfRule>
  </conditionalFormatting>
  <conditionalFormatting sqref="I47:I51">
    <cfRule type="cellIs" dxfId="236" priority="40" operator="lessThan">
      <formula>0</formula>
    </cfRule>
  </conditionalFormatting>
  <conditionalFormatting sqref="G52:G61">
    <cfRule type="cellIs" dxfId="235" priority="39" operator="lessThan">
      <formula>0</formula>
    </cfRule>
  </conditionalFormatting>
  <conditionalFormatting sqref="H52:H61">
    <cfRule type="cellIs" dxfId="234" priority="38" operator="lessThan">
      <formula>0</formula>
    </cfRule>
  </conditionalFormatting>
  <conditionalFormatting sqref="I52:I61">
    <cfRule type="cellIs" dxfId="233" priority="37" operator="lessThan">
      <formula>0</formula>
    </cfRule>
  </conditionalFormatting>
  <conditionalFormatting sqref="G62:G71">
    <cfRule type="cellIs" dxfId="232" priority="36" operator="lessThan">
      <formula>0</formula>
    </cfRule>
  </conditionalFormatting>
  <conditionalFormatting sqref="H62:H71">
    <cfRule type="cellIs" dxfId="231" priority="35" operator="lessThan">
      <formula>0</formula>
    </cfRule>
  </conditionalFormatting>
  <conditionalFormatting sqref="I62:I71">
    <cfRule type="cellIs" dxfId="230" priority="34" operator="lessThan">
      <formula>0</formula>
    </cfRule>
  </conditionalFormatting>
  <conditionalFormatting sqref="G72:G81">
    <cfRule type="cellIs" dxfId="229" priority="33" operator="lessThan">
      <formula>0</formula>
    </cfRule>
  </conditionalFormatting>
  <conditionalFormatting sqref="H72:H81">
    <cfRule type="cellIs" dxfId="228" priority="32" operator="lessThan">
      <formula>0</formula>
    </cfRule>
  </conditionalFormatting>
  <conditionalFormatting sqref="I72:I81">
    <cfRule type="cellIs" dxfId="227" priority="31" operator="lessThan">
      <formula>0</formula>
    </cfRule>
  </conditionalFormatting>
  <conditionalFormatting sqref="G82:G91">
    <cfRule type="cellIs" dxfId="226" priority="30" operator="lessThan">
      <formula>0</formula>
    </cfRule>
  </conditionalFormatting>
  <conditionalFormatting sqref="H82:H91">
    <cfRule type="cellIs" dxfId="225" priority="29" operator="lessThan">
      <formula>0</formula>
    </cfRule>
  </conditionalFormatting>
  <conditionalFormatting sqref="I82:I91">
    <cfRule type="cellIs" dxfId="224" priority="28" operator="lessThan">
      <formula>0</formula>
    </cfRule>
  </conditionalFormatting>
  <conditionalFormatting sqref="G92:G101">
    <cfRule type="cellIs" dxfId="223" priority="27" operator="lessThan">
      <formula>0</formula>
    </cfRule>
  </conditionalFormatting>
  <conditionalFormatting sqref="H92:H101">
    <cfRule type="cellIs" dxfId="222" priority="26" operator="lessThan">
      <formula>0</formula>
    </cfRule>
  </conditionalFormatting>
  <conditionalFormatting sqref="I92:I101">
    <cfRule type="cellIs" dxfId="221" priority="25" operator="lessThan">
      <formula>0</formula>
    </cfRule>
  </conditionalFormatting>
  <conditionalFormatting sqref="G102:G111">
    <cfRule type="cellIs" dxfId="220" priority="24" operator="lessThan">
      <formula>0</formula>
    </cfRule>
  </conditionalFormatting>
  <conditionalFormatting sqref="H102:H111">
    <cfRule type="cellIs" dxfId="219" priority="23" operator="lessThan">
      <formula>0</formula>
    </cfRule>
  </conditionalFormatting>
  <conditionalFormatting sqref="I102:I111">
    <cfRule type="cellIs" dxfId="218" priority="22" operator="lessThan">
      <formula>0</formula>
    </cfRule>
  </conditionalFormatting>
  <conditionalFormatting sqref="G112:G121">
    <cfRule type="cellIs" dxfId="217" priority="21" operator="lessThan">
      <formula>0</formula>
    </cfRule>
  </conditionalFormatting>
  <conditionalFormatting sqref="H112:H121">
    <cfRule type="cellIs" dxfId="216" priority="20" operator="lessThan">
      <formula>0</formula>
    </cfRule>
  </conditionalFormatting>
  <conditionalFormatting sqref="I112:I121">
    <cfRule type="cellIs" dxfId="215" priority="19" operator="lessThan">
      <formula>0</formula>
    </cfRule>
  </conditionalFormatting>
  <conditionalFormatting sqref="G122:G131">
    <cfRule type="cellIs" dxfId="214" priority="18" operator="lessThan">
      <formula>0</formula>
    </cfRule>
  </conditionalFormatting>
  <conditionalFormatting sqref="H122:H131">
    <cfRule type="cellIs" dxfId="213" priority="17" operator="lessThan">
      <formula>0</formula>
    </cfRule>
  </conditionalFormatting>
  <conditionalFormatting sqref="I122:I131">
    <cfRule type="cellIs" dxfId="212" priority="16" operator="lessThan">
      <formula>0</formula>
    </cfRule>
  </conditionalFormatting>
  <conditionalFormatting sqref="G132:G141">
    <cfRule type="cellIs" dxfId="211" priority="15" operator="lessThan">
      <formula>0</formula>
    </cfRule>
  </conditionalFormatting>
  <conditionalFormatting sqref="H132:H141">
    <cfRule type="cellIs" dxfId="210" priority="14" operator="lessThan">
      <formula>0</formula>
    </cfRule>
  </conditionalFormatting>
  <conditionalFormatting sqref="I132:I141">
    <cfRule type="cellIs" dxfId="209" priority="13" operator="lessThan">
      <formula>0</formula>
    </cfRule>
  </conditionalFormatting>
  <conditionalFormatting sqref="G142:G151">
    <cfRule type="cellIs" dxfId="208" priority="12" operator="lessThan">
      <formula>0</formula>
    </cfRule>
  </conditionalFormatting>
  <conditionalFormatting sqref="H142:H151">
    <cfRule type="cellIs" dxfId="207" priority="11" operator="lessThan">
      <formula>0</formula>
    </cfRule>
  </conditionalFormatting>
  <conditionalFormatting sqref="I142:I151">
    <cfRule type="cellIs" dxfId="206" priority="10" operator="lessThan">
      <formula>0</formula>
    </cfRule>
  </conditionalFormatting>
  <conditionalFormatting sqref="K152:K213">
    <cfRule type="cellIs" dxfId="205" priority="9" operator="lessThan">
      <formula>0</formula>
    </cfRule>
  </conditionalFormatting>
  <conditionalFormatting sqref="G152:G213">
    <cfRule type="cellIs" dxfId="204" priority="8" operator="lessThan">
      <formula>0</formula>
    </cfRule>
  </conditionalFormatting>
  <conditionalFormatting sqref="H152:H213">
    <cfRule type="cellIs" dxfId="203" priority="7" operator="lessThan">
      <formula>0</formula>
    </cfRule>
  </conditionalFormatting>
  <conditionalFormatting sqref="I152:I213">
    <cfRule type="cellIs" dxfId="202" priority="6" operator="lessThan">
      <formula>0</formula>
    </cfRule>
  </conditionalFormatting>
  <conditionalFormatting sqref="H4:I4">
    <cfRule type="cellIs" dxfId="201" priority="5" operator="lessThan">
      <formula>0</formula>
    </cfRule>
  </conditionalFormatting>
  <conditionalFormatting sqref="M4">
    <cfRule type="cellIs" dxfId="200" priority="4" operator="lessThan">
      <formula>0</formula>
    </cfRule>
  </conditionalFormatting>
  <conditionalFormatting sqref="N7:N240">
    <cfRule type="cellIs" dxfId="199" priority="2" operator="lessThan">
      <formula>0</formula>
    </cfRule>
    <cfRule type="cellIs" dxfId="198" priority="3" operator="greaterThanOrEqual">
      <formula>0.05</formula>
    </cfRule>
  </conditionalFormatting>
  <conditionalFormatting sqref="N4:O4">
    <cfRule type="cellIs" dxfId="197" priority="1" operator="greaterThan">
      <formula>0</formula>
    </cfRule>
  </conditionalFormatting>
  <printOptions horizontalCentered="1" verticalCentered="1"/>
  <pageMargins left="0.22755905511811023" right="0.22755905511811023" top="0.19881889763779528" bottom="0.19881889763779528" header="0.30000000000000004" footer="0.30000000000000004"/>
  <pageSetup scale="7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48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G213" sqref="G213"/>
    </sheetView>
  </sheetViews>
  <sheetFormatPr baseColWidth="10" defaultRowHeight="16" x14ac:dyDescent="0.2"/>
  <cols>
    <col min="1" max="1" width="4.1640625" style="7" customWidth="1"/>
    <col min="2" max="2" width="17.33203125" style="8" customWidth="1"/>
    <col min="3" max="3" width="16.5" customWidth="1"/>
    <col min="4" max="4" width="12.83203125" customWidth="1"/>
    <col min="5" max="5" width="12.33203125" customWidth="1"/>
    <col min="6" max="6" width="11.1640625" customWidth="1"/>
    <col min="7" max="7" width="10.83203125" customWidth="1"/>
    <col min="8" max="9" width="10.83203125" style="37" customWidth="1"/>
    <col min="10" max="10" width="9.33203125" customWidth="1"/>
    <col min="11" max="11" width="11.1640625" customWidth="1"/>
    <col min="12" max="12" width="10.83203125" customWidth="1"/>
    <col min="13" max="13" width="10.83203125" style="32" customWidth="1"/>
    <col min="14" max="15" width="10.83203125" style="32"/>
  </cols>
  <sheetData>
    <row r="1" spans="1:15" x14ac:dyDescent="0.2">
      <c r="C1" s="28" t="s">
        <v>278</v>
      </c>
    </row>
    <row r="2" spans="1:15" s="32" customFormat="1" x14ac:dyDescent="0.2">
      <c r="A2" s="38"/>
      <c r="B2" s="49" t="s">
        <v>300</v>
      </c>
      <c r="C2" s="156" t="s">
        <v>291</v>
      </c>
      <c r="D2" s="40"/>
      <c r="E2" s="40"/>
      <c r="F2" s="40"/>
      <c r="G2" s="41"/>
      <c r="H2" s="158"/>
      <c r="I2" s="159"/>
      <c r="J2" s="42"/>
    </row>
    <row r="3" spans="1:15" s="32" customFormat="1" x14ac:dyDescent="0.2">
      <c r="A3" s="35" t="s">
        <v>162</v>
      </c>
      <c r="B3" s="35" t="s">
        <v>163</v>
      </c>
      <c r="C3" s="35" t="s">
        <v>164</v>
      </c>
      <c r="D3" s="35" t="s">
        <v>165</v>
      </c>
      <c r="E3" s="35" t="s">
        <v>166</v>
      </c>
      <c r="F3" s="35" t="s">
        <v>167</v>
      </c>
      <c r="G3" s="35" t="s">
        <v>168</v>
      </c>
      <c r="H3" s="141" t="s">
        <v>169</v>
      </c>
      <c r="I3" s="141" t="s">
        <v>170</v>
      </c>
      <c r="J3" s="35" t="s">
        <v>171</v>
      </c>
      <c r="K3" s="35" t="s">
        <v>172</v>
      </c>
      <c r="L3" s="35" t="s">
        <v>173</v>
      </c>
      <c r="M3" s="35" t="s">
        <v>174</v>
      </c>
      <c r="N3" s="50" t="s">
        <v>175</v>
      </c>
      <c r="O3" s="50" t="s">
        <v>176</v>
      </c>
    </row>
    <row r="4" spans="1:15" x14ac:dyDescent="0.2">
      <c r="C4" s="9"/>
      <c r="D4" s="9"/>
      <c r="H4" s="52">
        <f>SUBTOTAL(9,H7:H285)</f>
        <v>85000</v>
      </c>
      <c r="I4" s="52">
        <f>SUBTOTAL(9,I7:I285)</f>
        <v>83096</v>
      </c>
      <c r="K4" s="53" t="e">
        <f>SUBTOTAL(9,K7:K285)</f>
        <v>#DIV/0!</v>
      </c>
      <c r="M4" s="52" t="e">
        <f>SUBTOTAL(9,M7:M285)</f>
        <v>#DIV/0!</v>
      </c>
      <c r="N4" s="137" t="e">
        <f>O4/H4</f>
        <v>#DIV/0!</v>
      </c>
      <c r="O4" s="138" t="e">
        <f>SUBTOTAL(9,O7:O387)</f>
        <v>#DIV/0!</v>
      </c>
    </row>
    <row r="5" spans="1:15" s="6" customFormat="1" ht="20" customHeight="1" x14ac:dyDescent="0.2">
      <c r="A5" s="119" t="s">
        <v>7</v>
      </c>
      <c r="B5" s="121" t="s">
        <v>9</v>
      </c>
      <c r="C5" s="121" t="s">
        <v>10</v>
      </c>
      <c r="D5" s="121" t="s">
        <v>11</v>
      </c>
      <c r="E5" s="121" t="s">
        <v>8</v>
      </c>
      <c r="F5" s="121" t="s">
        <v>13</v>
      </c>
      <c r="G5" s="121" t="s">
        <v>115</v>
      </c>
      <c r="H5" s="160" t="s">
        <v>12</v>
      </c>
      <c r="I5" s="161" t="s">
        <v>14</v>
      </c>
      <c r="J5" s="121" t="s">
        <v>15</v>
      </c>
      <c r="K5" s="119" t="s">
        <v>264</v>
      </c>
      <c r="L5" s="10" t="s">
        <v>114</v>
      </c>
      <c r="M5" s="119" t="s">
        <v>19</v>
      </c>
      <c r="N5" s="119" t="s">
        <v>16</v>
      </c>
      <c r="O5" s="119" t="s">
        <v>5</v>
      </c>
    </row>
    <row r="6" spans="1:15" s="6" customFormat="1" ht="16" customHeight="1" x14ac:dyDescent="0.2">
      <c r="A6" s="120"/>
      <c r="B6" s="122"/>
      <c r="C6" s="122"/>
      <c r="D6" s="122"/>
      <c r="E6" s="122"/>
      <c r="F6" s="122"/>
      <c r="G6" s="122"/>
      <c r="H6" s="162"/>
      <c r="I6" s="163"/>
      <c r="J6" s="122"/>
      <c r="K6" s="120"/>
      <c r="L6" s="61">
        <f>'Table A'!E6</f>
        <v>44138</v>
      </c>
      <c r="M6" s="120"/>
      <c r="N6" s="120"/>
      <c r="O6" s="120">
        <f>Summary!B3</f>
        <v>44134</v>
      </c>
    </row>
    <row r="7" spans="1:15" s="32" customFormat="1" x14ac:dyDescent="0.2">
      <c r="A7" s="16">
        <v>1</v>
      </c>
      <c r="B7" s="123" t="s">
        <v>44</v>
      </c>
      <c r="C7" s="13" t="s">
        <v>17</v>
      </c>
      <c r="D7" s="157" t="s">
        <v>286</v>
      </c>
      <c r="E7" s="15">
        <v>44109</v>
      </c>
      <c r="F7" s="24" t="s">
        <v>87</v>
      </c>
      <c r="G7" s="44">
        <v>112</v>
      </c>
      <c r="H7" s="44">
        <v>5000</v>
      </c>
      <c r="I7" s="44">
        <f>H7-G7</f>
        <v>4888</v>
      </c>
      <c r="J7" s="13">
        <v>0.76559999999999995</v>
      </c>
      <c r="K7" s="34">
        <f>ROUND(I7/J7,0)</f>
        <v>6385</v>
      </c>
      <c r="L7" s="26">
        <f>VLOOKUP($B7,'Table A'!C7:H19,6,0)</f>
        <v>0.81589999999999996</v>
      </c>
      <c r="M7" s="12">
        <f>K7*L7</f>
        <v>5209.5214999999998</v>
      </c>
      <c r="N7" s="31">
        <f t="shared" ref="N7:N70" si="0">O7/H7</f>
        <v>4.1904299999999964E-2</v>
      </c>
      <c r="O7" s="12">
        <f t="shared" ref="O7:O70" si="1">M7-H7</f>
        <v>209.52149999999983</v>
      </c>
    </row>
    <row r="8" spans="1:15" s="32" customFormat="1" x14ac:dyDescent="0.2">
      <c r="A8" s="16">
        <v>2</v>
      </c>
      <c r="B8" s="123" t="s">
        <v>44</v>
      </c>
      <c r="C8" s="13" t="s">
        <v>17</v>
      </c>
      <c r="D8" s="157" t="s">
        <v>287</v>
      </c>
      <c r="E8" s="15">
        <v>44081</v>
      </c>
      <c r="F8" s="24" t="s">
        <v>87</v>
      </c>
      <c r="G8" s="44">
        <v>112</v>
      </c>
      <c r="H8" s="44">
        <v>5000</v>
      </c>
      <c r="I8" s="44">
        <f>H8-G8</f>
        <v>4888</v>
      </c>
      <c r="J8" s="26">
        <v>0.76590000000000003</v>
      </c>
      <c r="K8" s="34">
        <f>ROUND(I8/J8,0)</f>
        <v>6382</v>
      </c>
      <c r="L8" s="26">
        <f>VLOOKUP($B8,'Table A'!C7:$H19,6,0)</f>
        <v>0.81589999999999996</v>
      </c>
      <c r="M8" s="12">
        <f>K8*L8</f>
        <v>5207.0738000000001</v>
      </c>
      <c r="N8" s="31">
        <f>O8/H8</f>
        <v>4.1414760000000023E-2</v>
      </c>
      <c r="O8" s="12">
        <f>M8-H8</f>
        <v>207.07380000000012</v>
      </c>
    </row>
    <row r="9" spans="1:15" s="32" customFormat="1" x14ac:dyDescent="0.2">
      <c r="A9" s="16">
        <v>3</v>
      </c>
      <c r="B9" s="123" t="s">
        <v>44</v>
      </c>
      <c r="C9" s="13" t="s">
        <v>17</v>
      </c>
      <c r="D9" s="157" t="s">
        <v>288</v>
      </c>
      <c r="E9" s="15">
        <v>44048</v>
      </c>
      <c r="F9" s="24" t="s">
        <v>87</v>
      </c>
      <c r="G9" s="44">
        <v>112</v>
      </c>
      <c r="H9" s="44">
        <v>5000</v>
      </c>
      <c r="I9" s="44">
        <f>H9-G9</f>
        <v>4888</v>
      </c>
      <c r="J9" s="26">
        <v>0.75229999999999997</v>
      </c>
      <c r="K9" s="34">
        <f>ROUND(I9/J9,0)</f>
        <v>6497</v>
      </c>
      <c r="L9" s="26">
        <f>VLOOKUP($B9,'Table A'!C7:$H19,6,0)</f>
        <v>0.81589999999999996</v>
      </c>
      <c r="M9" s="12">
        <f>K9*L9</f>
        <v>5300.9022999999997</v>
      </c>
      <c r="N9" s="31">
        <f>O9/H9</f>
        <v>6.018045999999995E-2</v>
      </c>
      <c r="O9" s="12">
        <f>M9-H9</f>
        <v>300.90229999999974</v>
      </c>
    </row>
    <row r="10" spans="1:15" s="32" customFormat="1" x14ac:dyDescent="0.2">
      <c r="A10" s="16">
        <v>4</v>
      </c>
      <c r="B10" s="123" t="s">
        <v>44</v>
      </c>
      <c r="C10" s="13" t="s">
        <v>17</v>
      </c>
      <c r="D10" s="157" t="s">
        <v>281</v>
      </c>
      <c r="E10" s="15">
        <v>44018</v>
      </c>
      <c r="F10" s="24" t="s">
        <v>87</v>
      </c>
      <c r="G10" s="44">
        <v>224</v>
      </c>
      <c r="H10" s="44">
        <v>10000</v>
      </c>
      <c r="I10" s="44">
        <f>H10-G10</f>
        <v>9776</v>
      </c>
      <c r="J10" s="26">
        <v>0.81769999999999998</v>
      </c>
      <c r="K10" s="34">
        <f>ROUND(I10/J10,0)</f>
        <v>11955</v>
      </c>
      <c r="L10" s="26">
        <f>VLOOKUP($B10,'Table A'!C7:$H19,6,0)</f>
        <v>0.81589999999999996</v>
      </c>
      <c r="M10" s="12">
        <f>K10*L10</f>
        <v>9754.084499999999</v>
      </c>
      <c r="N10" s="31">
        <f>O10/H10</f>
        <v>-2.4591550000000097E-2</v>
      </c>
      <c r="O10" s="12">
        <f>M10-H10</f>
        <v>-245.91550000000097</v>
      </c>
    </row>
    <row r="11" spans="1:15" s="32" customFormat="1" x14ac:dyDescent="0.2">
      <c r="A11" s="16">
        <v>5</v>
      </c>
      <c r="B11" s="123" t="s">
        <v>44</v>
      </c>
      <c r="C11" s="13" t="s">
        <v>17</v>
      </c>
      <c r="D11" s="157" t="s">
        <v>282</v>
      </c>
      <c r="E11" s="15">
        <v>43987</v>
      </c>
      <c r="F11" s="24" t="s">
        <v>87</v>
      </c>
      <c r="G11" s="44">
        <v>224</v>
      </c>
      <c r="H11" s="44">
        <v>10000</v>
      </c>
      <c r="I11" s="44">
        <f>H11-G11</f>
        <v>9776</v>
      </c>
      <c r="J11" s="13">
        <v>0.83389999999999997</v>
      </c>
      <c r="K11" s="34">
        <f>ROUND(I11/J11,0)</f>
        <v>11723</v>
      </c>
      <c r="L11" s="26">
        <f>VLOOKUP($B11,'Table A'!C7:$H19,6,0)</f>
        <v>0.81589999999999996</v>
      </c>
      <c r="M11" s="12">
        <f>K11*L11</f>
        <v>9564.7956999999988</v>
      </c>
      <c r="N11" s="31">
        <f>O11/H11</f>
        <v>-4.3520430000000124E-2</v>
      </c>
      <c r="O11" s="12">
        <f>M11-H11</f>
        <v>-435.20430000000124</v>
      </c>
    </row>
    <row r="12" spans="1:15" s="32" customFormat="1" x14ac:dyDescent="0.2">
      <c r="A12" s="16">
        <v>6</v>
      </c>
      <c r="B12" s="123" t="s">
        <v>44</v>
      </c>
      <c r="C12" s="13" t="s">
        <v>17</v>
      </c>
      <c r="D12" s="157" t="s">
        <v>289</v>
      </c>
      <c r="E12" s="15">
        <v>43956</v>
      </c>
      <c r="F12" s="24" t="s">
        <v>87</v>
      </c>
      <c r="G12" s="44">
        <v>224</v>
      </c>
      <c r="H12" s="44">
        <v>10000</v>
      </c>
      <c r="I12" s="44">
        <f>H12-G12</f>
        <v>9776</v>
      </c>
      <c r="J12" s="13">
        <v>0.73140000000000005</v>
      </c>
      <c r="K12" s="34">
        <f>ROUND(I12/J12,0)</f>
        <v>13366</v>
      </c>
      <c r="L12" s="26">
        <f>VLOOKUP($B12,'Table A'!C7:$H19,6,0)</f>
        <v>0.81589999999999996</v>
      </c>
      <c r="M12" s="12">
        <f>K12*L12</f>
        <v>10905.3194</v>
      </c>
      <c r="N12" s="31">
        <f>O12/H12</f>
        <v>9.0531940000000033E-2</v>
      </c>
      <c r="O12" s="12">
        <f>M12-H12</f>
        <v>905.31940000000031</v>
      </c>
    </row>
    <row r="13" spans="1:15" s="32" customFormat="1" x14ac:dyDescent="0.2">
      <c r="A13" s="16">
        <v>7</v>
      </c>
      <c r="B13" s="123" t="s">
        <v>44</v>
      </c>
      <c r="C13" s="13" t="s">
        <v>17</v>
      </c>
      <c r="D13" s="157" t="s">
        <v>290</v>
      </c>
      <c r="E13" s="15">
        <v>43927</v>
      </c>
      <c r="F13" s="24" t="s">
        <v>87</v>
      </c>
      <c r="G13" s="44">
        <v>224</v>
      </c>
      <c r="H13" s="44">
        <v>10000</v>
      </c>
      <c r="I13" s="44">
        <f>H13-G13</f>
        <v>9776</v>
      </c>
      <c r="J13" s="13">
        <v>0.7198</v>
      </c>
      <c r="K13" s="34">
        <f>ROUND(I13/J13,0)</f>
        <v>13582</v>
      </c>
      <c r="L13" s="26">
        <f>VLOOKUP($B13,'Table A'!C7:$H19,6,0)</f>
        <v>0.81589999999999996</v>
      </c>
      <c r="M13" s="12">
        <f>K13*L13</f>
        <v>11081.5538</v>
      </c>
      <c r="N13" s="31">
        <f>O13/H13</f>
        <v>0.10815537999999997</v>
      </c>
      <c r="O13" s="12">
        <f>M13-H13</f>
        <v>1081.5537999999997</v>
      </c>
    </row>
    <row r="14" spans="1:15" s="32" customFormat="1" x14ac:dyDescent="0.2">
      <c r="A14" s="16">
        <v>8</v>
      </c>
      <c r="B14" s="123" t="s">
        <v>44</v>
      </c>
      <c r="C14" s="13" t="s">
        <v>17</v>
      </c>
      <c r="D14" s="11" t="s">
        <v>283</v>
      </c>
      <c r="E14" s="152">
        <v>43895</v>
      </c>
      <c r="F14" s="24" t="s">
        <v>87</v>
      </c>
      <c r="G14" s="44">
        <v>224</v>
      </c>
      <c r="H14" s="44">
        <v>10000</v>
      </c>
      <c r="I14" s="44">
        <f>H14-G14</f>
        <v>9776</v>
      </c>
      <c r="J14" s="13">
        <v>0.88109999999999999</v>
      </c>
      <c r="K14" s="34">
        <f>ROUND(I14/J14,0)</f>
        <v>11095</v>
      </c>
      <c r="L14" s="26">
        <f>VLOOKUP($B14,'Table A'!C7:$H19,6,0)</f>
        <v>0.81589999999999996</v>
      </c>
      <c r="M14" s="12">
        <f>K14*L14</f>
        <v>9052.4105</v>
      </c>
      <c r="N14" s="31">
        <f>O14/H14</f>
        <v>-9.4758950000000008E-2</v>
      </c>
      <c r="O14" s="12">
        <f>M14-H14</f>
        <v>-947.58950000000004</v>
      </c>
    </row>
    <row r="15" spans="1:15" s="32" customFormat="1" x14ac:dyDescent="0.2">
      <c r="A15" s="16">
        <v>9</v>
      </c>
      <c r="B15" s="123" t="s">
        <v>44</v>
      </c>
      <c r="C15" s="13" t="s">
        <v>17</v>
      </c>
      <c r="D15" s="11" t="s">
        <v>284</v>
      </c>
      <c r="E15" s="152">
        <v>43866</v>
      </c>
      <c r="F15" s="24" t="s">
        <v>87</v>
      </c>
      <c r="G15" s="44">
        <v>224</v>
      </c>
      <c r="H15" s="44">
        <v>10000</v>
      </c>
      <c r="I15" s="44">
        <f>H15-G15</f>
        <v>9776</v>
      </c>
      <c r="J15" s="13">
        <v>0.94069999999999998</v>
      </c>
      <c r="K15" s="34">
        <f>ROUND(I15/J15,0)</f>
        <v>10392</v>
      </c>
      <c r="L15" s="26">
        <f>VLOOKUP($B15,'Table A'!C7:$H19,6,0)</f>
        <v>0.81589999999999996</v>
      </c>
      <c r="M15" s="12">
        <f>K15*L15</f>
        <v>8478.8328000000001</v>
      </c>
      <c r="N15" s="31">
        <f>O15/H15</f>
        <v>-0.15211671999999998</v>
      </c>
      <c r="O15" s="12">
        <f>M15-H15</f>
        <v>-1521.1671999999999</v>
      </c>
    </row>
    <row r="16" spans="1:15" s="32" customFormat="1" x14ac:dyDescent="0.2">
      <c r="A16" s="16">
        <v>10</v>
      </c>
      <c r="B16" s="123" t="s">
        <v>44</v>
      </c>
      <c r="C16" s="13" t="s">
        <v>17</v>
      </c>
      <c r="D16" s="11" t="s">
        <v>285</v>
      </c>
      <c r="E16" s="15">
        <v>43836</v>
      </c>
      <c r="F16" s="24" t="s">
        <v>87</v>
      </c>
      <c r="G16" s="44">
        <v>224</v>
      </c>
      <c r="H16" s="44">
        <v>10000</v>
      </c>
      <c r="I16" s="44">
        <f>H16-G16</f>
        <v>9776</v>
      </c>
      <c r="J16" s="13">
        <v>0.99839999999999995</v>
      </c>
      <c r="K16" s="34">
        <f>ROUND(I16/J16,0)</f>
        <v>9792</v>
      </c>
      <c r="L16" s="26">
        <f>VLOOKUP($B16,'Table A'!C7:$H19,6,0)</f>
        <v>0.81589999999999996</v>
      </c>
      <c r="M16" s="12">
        <f>K16*L16</f>
        <v>7989.2927999999993</v>
      </c>
      <c r="N16" s="31">
        <f>O16/H16</f>
        <v>-0.20107072000000006</v>
      </c>
      <c r="O16" s="12">
        <f>M16-H16</f>
        <v>-2010.7072000000007</v>
      </c>
    </row>
    <row r="17" spans="1:15" s="32" customFormat="1" x14ac:dyDescent="0.2">
      <c r="A17" s="16">
        <v>11</v>
      </c>
      <c r="B17" s="25"/>
      <c r="C17" s="13"/>
      <c r="D17" s="11"/>
      <c r="E17" s="15"/>
      <c r="F17" s="24"/>
      <c r="G17" s="44">
        <v>0</v>
      </c>
      <c r="H17" s="44"/>
      <c r="I17" s="44">
        <f t="shared" ref="I7:I70" si="2">H17-G17</f>
        <v>0</v>
      </c>
      <c r="J17" s="13"/>
      <c r="K17" s="34" t="e">
        <f t="shared" ref="K8:K44" si="3">ROUND(I17/J17,0)</f>
        <v>#DIV/0!</v>
      </c>
      <c r="L17" s="26" t="e">
        <f>VLOOKUP($B17,'Table A'!C7:$H19,6,0)</f>
        <v>#N/A</v>
      </c>
      <c r="M17" s="12" t="e">
        <f t="shared" ref="M8:M71" si="4">K17*L17</f>
        <v>#DIV/0!</v>
      </c>
      <c r="N17" s="31" t="e">
        <f t="shared" si="0"/>
        <v>#DIV/0!</v>
      </c>
      <c r="O17" s="12" t="e">
        <f t="shared" si="1"/>
        <v>#DIV/0!</v>
      </c>
    </row>
    <row r="18" spans="1:15" s="32" customFormat="1" x14ac:dyDescent="0.2">
      <c r="A18" s="16">
        <v>12</v>
      </c>
      <c r="B18" s="25"/>
      <c r="C18" s="13"/>
      <c r="D18" s="11"/>
      <c r="E18" s="15"/>
      <c r="F18" s="24"/>
      <c r="G18" s="44">
        <v>0</v>
      </c>
      <c r="H18" s="44"/>
      <c r="I18" s="44">
        <f t="shared" si="2"/>
        <v>0</v>
      </c>
      <c r="J18" s="13"/>
      <c r="K18" s="34" t="e">
        <f t="shared" si="3"/>
        <v>#DIV/0!</v>
      </c>
      <c r="L18" s="26" t="e">
        <f>VLOOKUP($B18,'Table A'!C7:$H19,6,0)</f>
        <v>#N/A</v>
      </c>
      <c r="M18" s="12" t="e">
        <f t="shared" si="4"/>
        <v>#DIV/0!</v>
      </c>
      <c r="N18" s="31" t="e">
        <f t="shared" si="0"/>
        <v>#DIV/0!</v>
      </c>
      <c r="O18" s="12" t="e">
        <f t="shared" si="1"/>
        <v>#DIV/0!</v>
      </c>
    </row>
    <row r="19" spans="1:15" s="32" customFormat="1" x14ac:dyDescent="0.2">
      <c r="A19" s="16">
        <v>13</v>
      </c>
      <c r="B19" s="25"/>
      <c r="C19" s="13"/>
      <c r="D19" s="11"/>
      <c r="E19" s="15"/>
      <c r="F19" s="24"/>
      <c r="G19" s="44">
        <v>0</v>
      </c>
      <c r="H19" s="44"/>
      <c r="I19" s="44">
        <f t="shared" si="2"/>
        <v>0</v>
      </c>
      <c r="J19" s="13"/>
      <c r="K19" s="34" t="e">
        <f t="shared" si="3"/>
        <v>#DIV/0!</v>
      </c>
      <c r="L19" s="26" t="e">
        <f>VLOOKUP($B19,'Table A'!C7:$H19,6,0)</f>
        <v>#N/A</v>
      </c>
      <c r="M19" s="12" t="e">
        <f t="shared" si="4"/>
        <v>#DIV/0!</v>
      </c>
      <c r="N19" s="31" t="e">
        <f t="shared" si="0"/>
        <v>#DIV/0!</v>
      </c>
      <c r="O19" s="12" t="e">
        <f t="shared" si="1"/>
        <v>#DIV/0!</v>
      </c>
    </row>
    <row r="20" spans="1:15" s="32" customFormat="1" x14ac:dyDescent="0.2">
      <c r="A20" s="16">
        <v>14</v>
      </c>
      <c r="B20" s="25"/>
      <c r="C20" s="13"/>
      <c r="D20" s="11"/>
      <c r="E20" s="15"/>
      <c r="F20" s="24"/>
      <c r="G20" s="44">
        <v>0</v>
      </c>
      <c r="H20" s="44"/>
      <c r="I20" s="44">
        <f t="shared" si="2"/>
        <v>0</v>
      </c>
      <c r="J20" s="13"/>
      <c r="K20" s="34" t="e">
        <f t="shared" si="3"/>
        <v>#DIV/0!</v>
      </c>
      <c r="L20" s="26" t="e">
        <f>VLOOKUP($B20,'Table A'!C7:$H19,6,0)</f>
        <v>#N/A</v>
      </c>
      <c r="M20" s="12" t="e">
        <f t="shared" si="4"/>
        <v>#DIV/0!</v>
      </c>
      <c r="N20" s="31" t="e">
        <f t="shared" si="0"/>
        <v>#DIV/0!</v>
      </c>
      <c r="O20" s="12" t="e">
        <f t="shared" si="1"/>
        <v>#DIV/0!</v>
      </c>
    </row>
    <row r="21" spans="1:15" s="32" customFormat="1" x14ac:dyDescent="0.2">
      <c r="A21" s="16">
        <v>15</v>
      </c>
      <c r="B21" s="25"/>
      <c r="C21" s="13"/>
      <c r="D21" s="11"/>
      <c r="E21" s="15"/>
      <c r="F21" s="24"/>
      <c r="G21" s="44">
        <v>0</v>
      </c>
      <c r="H21" s="44"/>
      <c r="I21" s="44">
        <f t="shared" si="2"/>
        <v>0</v>
      </c>
      <c r="J21" s="13"/>
      <c r="K21" s="34" t="e">
        <f t="shared" si="3"/>
        <v>#DIV/0!</v>
      </c>
      <c r="L21" s="26" t="e">
        <f>VLOOKUP($B21,'Table A'!C7:$H19,6,0)</f>
        <v>#N/A</v>
      </c>
      <c r="M21" s="12" t="e">
        <f t="shared" si="4"/>
        <v>#DIV/0!</v>
      </c>
      <c r="N21" s="31" t="e">
        <f t="shared" si="0"/>
        <v>#DIV/0!</v>
      </c>
      <c r="O21" s="12" t="e">
        <f t="shared" si="1"/>
        <v>#DIV/0!</v>
      </c>
    </row>
    <row r="22" spans="1:15" s="32" customFormat="1" x14ac:dyDescent="0.2">
      <c r="A22" s="16">
        <v>16</v>
      </c>
      <c r="B22" s="25"/>
      <c r="C22" s="13"/>
      <c r="D22" s="11"/>
      <c r="E22" s="15"/>
      <c r="F22" s="24"/>
      <c r="G22" s="44">
        <v>0</v>
      </c>
      <c r="H22" s="44"/>
      <c r="I22" s="44">
        <f t="shared" si="2"/>
        <v>0</v>
      </c>
      <c r="J22" s="13"/>
      <c r="K22" s="34" t="e">
        <f t="shared" si="3"/>
        <v>#DIV/0!</v>
      </c>
      <c r="L22" s="26" t="e">
        <f>VLOOKUP($B22,'Table A'!C7:$H19,6,0)</f>
        <v>#N/A</v>
      </c>
      <c r="M22" s="12" t="e">
        <f t="shared" si="4"/>
        <v>#DIV/0!</v>
      </c>
      <c r="N22" s="31" t="e">
        <f t="shared" si="0"/>
        <v>#DIV/0!</v>
      </c>
      <c r="O22" s="12" t="e">
        <f t="shared" si="1"/>
        <v>#DIV/0!</v>
      </c>
    </row>
    <row r="23" spans="1:15" s="32" customFormat="1" x14ac:dyDescent="0.2">
      <c r="A23" s="16">
        <v>17</v>
      </c>
      <c r="B23" s="25"/>
      <c r="C23" s="13"/>
      <c r="D23" s="11"/>
      <c r="E23" s="15"/>
      <c r="F23" s="24"/>
      <c r="G23" s="44">
        <v>0</v>
      </c>
      <c r="H23" s="44"/>
      <c r="I23" s="44">
        <f t="shared" si="2"/>
        <v>0</v>
      </c>
      <c r="J23" s="13"/>
      <c r="K23" s="34" t="e">
        <f t="shared" si="3"/>
        <v>#DIV/0!</v>
      </c>
      <c r="L23" s="26" t="e">
        <f>VLOOKUP($B23,'Table A'!C7:$H19,6,0)</f>
        <v>#N/A</v>
      </c>
      <c r="M23" s="12" t="e">
        <f t="shared" si="4"/>
        <v>#DIV/0!</v>
      </c>
      <c r="N23" s="31" t="e">
        <f t="shared" si="0"/>
        <v>#DIV/0!</v>
      </c>
      <c r="O23" s="12" t="e">
        <f t="shared" si="1"/>
        <v>#DIV/0!</v>
      </c>
    </row>
    <row r="24" spans="1:15" s="32" customFormat="1" x14ac:dyDescent="0.2">
      <c r="A24" s="16">
        <v>18</v>
      </c>
      <c r="B24" s="25"/>
      <c r="C24" s="13"/>
      <c r="D24" s="11"/>
      <c r="E24" s="15"/>
      <c r="F24" s="24"/>
      <c r="G24" s="44">
        <v>0</v>
      </c>
      <c r="H24" s="44"/>
      <c r="I24" s="44">
        <f t="shared" si="2"/>
        <v>0</v>
      </c>
      <c r="J24" s="13"/>
      <c r="K24" s="34" t="e">
        <f t="shared" si="3"/>
        <v>#DIV/0!</v>
      </c>
      <c r="L24" s="26" t="e">
        <f>VLOOKUP($B24,'Table A'!C7:$H19,6,0)</f>
        <v>#N/A</v>
      </c>
      <c r="M24" s="12" t="e">
        <f t="shared" si="4"/>
        <v>#DIV/0!</v>
      </c>
      <c r="N24" s="31" t="e">
        <f t="shared" si="0"/>
        <v>#DIV/0!</v>
      </c>
      <c r="O24" s="12" t="e">
        <f t="shared" si="1"/>
        <v>#DIV/0!</v>
      </c>
    </row>
    <row r="25" spans="1:15" s="32" customFormat="1" x14ac:dyDescent="0.2">
      <c r="A25" s="16">
        <v>19</v>
      </c>
      <c r="B25" s="25"/>
      <c r="C25" s="13"/>
      <c r="D25" s="11"/>
      <c r="E25" s="15"/>
      <c r="F25" s="24"/>
      <c r="G25" s="44">
        <v>0</v>
      </c>
      <c r="H25" s="44"/>
      <c r="I25" s="44">
        <f t="shared" si="2"/>
        <v>0</v>
      </c>
      <c r="J25" s="13"/>
      <c r="K25" s="34" t="e">
        <f t="shared" si="3"/>
        <v>#DIV/0!</v>
      </c>
      <c r="L25" s="26" t="e">
        <f>VLOOKUP($B25,'Table A'!C7:$H19,6,0)</f>
        <v>#N/A</v>
      </c>
      <c r="M25" s="12" t="e">
        <f t="shared" si="4"/>
        <v>#DIV/0!</v>
      </c>
      <c r="N25" s="31" t="e">
        <f t="shared" si="0"/>
        <v>#DIV/0!</v>
      </c>
      <c r="O25" s="12" t="e">
        <f t="shared" si="1"/>
        <v>#DIV/0!</v>
      </c>
    </row>
    <row r="26" spans="1:15" s="32" customFormat="1" x14ac:dyDescent="0.2">
      <c r="A26" s="16">
        <v>20</v>
      </c>
      <c r="B26" s="25"/>
      <c r="C26" s="13"/>
      <c r="D26" s="11"/>
      <c r="E26" s="15"/>
      <c r="F26" s="24"/>
      <c r="G26" s="44">
        <v>0</v>
      </c>
      <c r="H26" s="44"/>
      <c r="I26" s="44">
        <f t="shared" si="2"/>
        <v>0</v>
      </c>
      <c r="J26" s="13"/>
      <c r="K26" s="34" t="e">
        <f t="shared" si="3"/>
        <v>#DIV/0!</v>
      </c>
      <c r="L26" s="26" t="e">
        <f>VLOOKUP($B26,'Table A'!C7:$H19,6,0)</f>
        <v>#N/A</v>
      </c>
      <c r="M26" s="12" t="e">
        <f t="shared" si="4"/>
        <v>#DIV/0!</v>
      </c>
      <c r="N26" s="31" t="e">
        <f t="shared" si="0"/>
        <v>#DIV/0!</v>
      </c>
      <c r="O26" s="12" t="e">
        <f t="shared" si="1"/>
        <v>#DIV/0!</v>
      </c>
    </row>
    <row r="27" spans="1:15" s="32" customFormat="1" x14ac:dyDescent="0.2">
      <c r="A27" s="16">
        <v>21</v>
      </c>
      <c r="B27" s="25"/>
      <c r="C27" s="13"/>
      <c r="D27" s="11"/>
      <c r="E27" s="15"/>
      <c r="F27" s="24"/>
      <c r="G27" s="44">
        <v>0</v>
      </c>
      <c r="H27" s="44"/>
      <c r="I27" s="44">
        <f t="shared" si="2"/>
        <v>0</v>
      </c>
      <c r="J27" s="13"/>
      <c r="K27" s="34" t="e">
        <f t="shared" si="3"/>
        <v>#DIV/0!</v>
      </c>
      <c r="L27" s="26" t="e">
        <f>VLOOKUP($B27,'Table A'!C7:$H19,6,0)</f>
        <v>#N/A</v>
      </c>
      <c r="M27" s="12" t="e">
        <f t="shared" si="4"/>
        <v>#DIV/0!</v>
      </c>
      <c r="N27" s="31" t="e">
        <f t="shared" si="0"/>
        <v>#DIV/0!</v>
      </c>
      <c r="O27" s="12" t="e">
        <f t="shared" si="1"/>
        <v>#DIV/0!</v>
      </c>
    </row>
    <row r="28" spans="1:15" s="32" customFormat="1" x14ac:dyDescent="0.2">
      <c r="A28" s="16">
        <v>22</v>
      </c>
      <c r="B28" s="25"/>
      <c r="C28" s="13"/>
      <c r="D28" s="11"/>
      <c r="E28" s="15"/>
      <c r="F28" s="24"/>
      <c r="G28" s="44">
        <v>0</v>
      </c>
      <c r="H28" s="44"/>
      <c r="I28" s="44">
        <f t="shared" si="2"/>
        <v>0</v>
      </c>
      <c r="J28" s="13"/>
      <c r="K28" s="34" t="e">
        <f t="shared" si="3"/>
        <v>#DIV/0!</v>
      </c>
      <c r="L28" s="26" t="e">
        <f>VLOOKUP($B28,'Table A'!C7:$H19,6,0)</f>
        <v>#N/A</v>
      </c>
      <c r="M28" s="12" t="e">
        <f t="shared" si="4"/>
        <v>#DIV/0!</v>
      </c>
      <c r="N28" s="31" t="e">
        <f t="shared" si="0"/>
        <v>#DIV/0!</v>
      </c>
      <c r="O28" s="12" t="e">
        <f t="shared" si="1"/>
        <v>#DIV/0!</v>
      </c>
    </row>
    <row r="29" spans="1:15" s="32" customFormat="1" x14ac:dyDescent="0.2">
      <c r="A29" s="16">
        <v>23</v>
      </c>
      <c r="B29" s="25"/>
      <c r="C29" s="13"/>
      <c r="D29" s="11"/>
      <c r="E29" s="15"/>
      <c r="F29" s="24"/>
      <c r="G29" s="44">
        <v>0</v>
      </c>
      <c r="H29" s="44"/>
      <c r="I29" s="44">
        <f t="shared" si="2"/>
        <v>0</v>
      </c>
      <c r="J29" s="13"/>
      <c r="K29" s="34" t="e">
        <f t="shared" si="3"/>
        <v>#DIV/0!</v>
      </c>
      <c r="L29" s="26" t="e">
        <f>VLOOKUP($B29,'Table A'!C7:$H19,6,0)</f>
        <v>#N/A</v>
      </c>
      <c r="M29" s="12" t="e">
        <f t="shared" si="4"/>
        <v>#DIV/0!</v>
      </c>
      <c r="N29" s="31" t="e">
        <f t="shared" si="0"/>
        <v>#DIV/0!</v>
      </c>
      <c r="O29" s="12" t="e">
        <f t="shared" si="1"/>
        <v>#DIV/0!</v>
      </c>
    </row>
    <row r="30" spans="1:15" s="32" customFormat="1" x14ac:dyDescent="0.2">
      <c r="A30" s="16">
        <v>24</v>
      </c>
      <c r="B30" s="25"/>
      <c r="C30" s="13"/>
      <c r="D30" s="11"/>
      <c r="E30" s="15"/>
      <c r="F30" s="24"/>
      <c r="G30" s="44">
        <v>0</v>
      </c>
      <c r="H30" s="44"/>
      <c r="I30" s="44">
        <f t="shared" si="2"/>
        <v>0</v>
      </c>
      <c r="J30" s="13"/>
      <c r="K30" s="34" t="e">
        <f t="shared" si="3"/>
        <v>#DIV/0!</v>
      </c>
      <c r="L30" s="26" t="e">
        <f>VLOOKUP($B30,'Table A'!C7:$H19,6,0)</f>
        <v>#N/A</v>
      </c>
      <c r="M30" s="12" t="e">
        <f t="shared" si="4"/>
        <v>#DIV/0!</v>
      </c>
      <c r="N30" s="31" t="e">
        <f t="shared" si="0"/>
        <v>#DIV/0!</v>
      </c>
      <c r="O30" s="12" t="e">
        <f t="shared" si="1"/>
        <v>#DIV/0!</v>
      </c>
    </row>
    <row r="31" spans="1:15" s="32" customFormat="1" x14ac:dyDescent="0.2">
      <c r="A31" s="16">
        <v>25</v>
      </c>
      <c r="B31" s="25"/>
      <c r="C31" s="13"/>
      <c r="D31" s="11"/>
      <c r="E31" s="15"/>
      <c r="F31" s="24"/>
      <c r="G31" s="44">
        <v>0</v>
      </c>
      <c r="H31" s="44"/>
      <c r="I31" s="44">
        <f t="shared" si="2"/>
        <v>0</v>
      </c>
      <c r="J31" s="13"/>
      <c r="K31" s="34" t="e">
        <f t="shared" si="3"/>
        <v>#DIV/0!</v>
      </c>
      <c r="L31" s="26" t="e">
        <f>VLOOKUP($B31,'Table A'!C7:$H19,6,0)</f>
        <v>#N/A</v>
      </c>
      <c r="M31" s="12" t="e">
        <f t="shared" si="4"/>
        <v>#DIV/0!</v>
      </c>
      <c r="N31" s="31" t="e">
        <f t="shared" si="0"/>
        <v>#DIV/0!</v>
      </c>
      <c r="O31" s="12" t="e">
        <f t="shared" si="1"/>
        <v>#DIV/0!</v>
      </c>
    </row>
    <row r="32" spans="1:15" s="32" customFormat="1" x14ac:dyDescent="0.2">
      <c r="A32" s="16">
        <v>26</v>
      </c>
      <c r="B32" s="25"/>
      <c r="C32" s="13"/>
      <c r="D32" s="11"/>
      <c r="E32" s="15"/>
      <c r="F32" s="24"/>
      <c r="G32" s="44">
        <v>0</v>
      </c>
      <c r="H32" s="44"/>
      <c r="I32" s="44">
        <f t="shared" si="2"/>
        <v>0</v>
      </c>
      <c r="J32" s="13"/>
      <c r="K32" s="34" t="e">
        <f t="shared" si="3"/>
        <v>#DIV/0!</v>
      </c>
      <c r="L32" s="26" t="e">
        <f>VLOOKUP($B32,'Table A'!C7:$H19,6,0)</f>
        <v>#N/A</v>
      </c>
      <c r="M32" s="12" t="e">
        <f t="shared" si="4"/>
        <v>#DIV/0!</v>
      </c>
      <c r="N32" s="31" t="e">
        <f t="shared" si="0"/>
        <v>#DIV/0!</v>
      </c>
      <c r="O32" s="12" t="e">
        <f t="shared" si="1"/>
        <v>#DIV/0!</v>
      </c>
    </row>
    <row r="33" spans="1:15" s="32" customFormat="1" x14ac:dyDescent="0.2">
      <c r="A33" s="16">
        <v>27</v>
      </c>
      <c r="B33" s="25"/>
      <c r="C33" s="13"/>
      <c r="D33" s="11"/>
      <c r="E33" s="15"/>
      <c r="F33" s="24"/>
      <c r="G33" s="44">
        <v>0</v>
      </c>
      <c r="H33" s="44"/>
      <c r="I33" s="44">
        <f t="shared" si="2"/>
        <v>0</v>
      </c>
      <c r="J33" s="13"/>
      <c r="K33" s="34" t="e">
        <f t="shared" si="3"/>
        <v>#DIV/0!</v>
      </c>
      <c r="L33" s="26" t="e">
        <f>VLOOKUP($B33,'Table A'!C7:$H19,6,0)</f>
        <v>#N/A</v>
      </c>
      <c r="M33" s="12" t="e">
        <f t="shared" si="4"/>
        <v>#DIV/0!</v>
      </c>
      <c r="N33" s="31" t="e">
        <f t="shared" si="0"/>
        <v>#DIV/0!</v>
      </c>
      <c r="O33" s="12" t="e">
        <f t="shared" si="1"/>
        <v>#DIV/0!</v>
      </c>
    </row>
    <row r="34" spans="1:15" s="32" customFormat="1" x14ac:dyDescent="0.2">
      <c r="A34" s="16">
        <v>28</v>
      </c>
      <c r="B34" s="25"/>
      <c r="C34" s="13"/>
      <c r="D34" s="11"/>
      <c r="E34" s="15"/>
      <c r="F34" s="24"/>
      <c r="G34" s="44">
        <v>0</v>
      </c>
      <c r="H34" s="44"/>
      <c r="I34" s="44">
        <f t="shared" si="2"/>
        <v>0</v>
      </c>
      <c r="J34" s="13"/>
      <c r="K34" s="34" t="e">
        <f t="shared" si="3"/>
        <v>#DIV/0!</v>
      </c>
      <c r="L34" s="26" t="e">
        <f>VLOOKUP($B34,'Table A'!C7:$H19,6,0)</f>
        <v>#N/A</v>
      </c>
      <c r="M34" s="12" t="e">
        <f t="shared" si="4"/>
        <v>#DIV/0!</v>
      </c>
      <c r="N34" s="31" t="e">
        <f t="shared" si="0"/>
        <v>#DIV/0!</v>
      </c>
      <c r="O34" s="12" t="e">
        <f t="shared" si="1"/>
        <v>#DIV/0!</v>
      </c>
    </row>
    <row r="35" spans="1:15" s="32" customFormat="1" x14ac:dyDescent="0.2">
      <c r="A35" s="16">
        <v>29</v>
      </c>
      <c r="B35" s="25"/>
      <c r="C35" s="13"/>
      <c r="D35" s="11"/>
      <c r="E35" s="15"/>
      <c r="F35" s="24"/>
      <c r="G35" s="44">
        <v>0</v>
      </c>
      <c r="H35" s="44"/>
      <c r="I35" s="44">
        <f t="shared" si="2"/>
        <v>0</v>
      </c>
      <c r="J35" s="13"/>
      <c r="K35" s="34" t="e">
        <f t="shared" si="3"/>
        <v>#DIV/0!</v>
      </c>
      <c r="L35" s="26" t="e">
        <f>VLOOKUP($B35,'Table A'!C7:$H19,6,0)</f>
        <v>#N/A</v>
      </c>
      <c r="M35" s="12" t="e">
        <f t="shared" si="4"/>
        <v>#DIV/0!</v>
      </c>
      <c r="N35" s="31" t="e">
        <f t="shared" si="0"/>
        <v>#DIV/0!</v>
      </c>
      <c r="O35" s="12" t="e">
        <f t="shared" si="1"/>
        <v>#DIV/0!</v>
      </c>
    </row>
    <row r="36" spans="1:15" s="32" customFormat="1" x14ac:dyDescent="0.2">
      <c r="A36" s="16">
        <v>30</v>
      </c>
      <c r="B36" s="25"/>
      <c r="C36" s="13"/>
      <c r="D36" s="11"/>
      <c r="E36" s="15"/>
      <c r="F36" s="24"/>
      <c r="G36" s="44">
        <v>0</v>
      </c>
      <c r="H36" s="44"/>
      <c r="I36" s="44">
        <f t="shared" si="2"/>
        <v>0</v>
      </c>
      <c r="J36" s="13"/>
      <c r="K36" s="34" t="e">
        <f t="shared" si="3"/>
        <v>#DIV/0!</v>
      </c>
      <c r="L36" s="26" t="e">
        <f>VLOOKUP($B36,'Table A'!C7:$H19,6,0)</f>
        <v>#N/A</v>
      </c>
      <c r="M36" s="12" t="e">
        <f t="shared" si="4"/>
        <v>#DIV/0!</v>
      </c>
      <c r="N36" s="31" t="e">
        <f t="shared" si="0"/>
        <v>#DIV/0!</v>
      </c>
      <c r="O36" s="12" t="e">
        <f t="shared" si="1"/>
        <v>#DIV/0!</v>
      </c>
    </row>
    <row r="37" spans="1:15" s="32" customFormat="1" x14ac:dyDescent="0.2">
      <c r="A37" s="16">
        <v>31</v>
      </c>
      <c r="B37" s="25"/>
      <c r="C37" s="13"/>
      <c r="D37" s="11"/>
      <c r="E37" s="15"/>
      <c r="F37" s="24"/>
      <c r="G37" s="44">
        <v>0</v>
      </c>
      <c r="H37" s="44"/>
      <c r="I37" s="44">
        <f t="shared" si="2"/>
        <v>0</v>
      </c>
      <c r="J37" s="13"/>
      <c r="K37" s="34" t="e">
        <f t="shared" si="3"/>
        <v>#DIV/0!</v>
      </c>
      <c r="L37" s="26" t="e">
        <f>VLOOKUP($B37,'Table A'!C7:$H19,6,0)</f>
        <v>#N/A</v>
      </c>
      <c r="M37" s="12" t="e">
        <f t="shared" si="4"/>
        <v>#DIV/0!</v>
      </c>
      <c r="N37" s="31" t="e">
        <f t="shared" si="0"/>
        <v>#DIV/0!</v>
      </c>
      <c r="O37" s="12" t="e">
        <f t="shared" si="1"/>
        <v>#DIV/0!</v>
      </c>
    </row>
    <row r="38" spans="1:15" s="32" customFormat="1" x14ac:dyDescent="0.2">
      <c r="A38" s="16">
        <v>32</v>
      </c>
      <c r="B38" s="25"/>
      <c r="C38" s="13"/>
      <c r="D38" s="11"/>
      <c r="E38" s="15"/>
      <c r="F38" s="24"/>
      <c r="G38" s="44">
        <v>0</v>
      </c>
      <c r="H38" s="44"/>
      <c r="I38" s="44">
        <f t="shared" si="2"/>
        <v>0</v>
      </c>
      <c r="J38" s="13"/>
      <c r="K38" s="34" t="e">
        <f t="shared" si="3"/>
        <v>#DIV/0!</v>
      </c>
      <c r="L38" s="26" t="e">
        <f>VLOOKUP($B38,'Table A'!C7:$H19,6,0)</f>
        <v>#N/A</v>
      </c>
      <c r="M38" s="12" t="e">
        <f t="shared" si="4"/>
        <v>#DIV/0!</v>
      </c>
      <c r="N38" s="31" t="e">
        <f t="shared" si="0"/>
        <v>#DIV/0!</v>
      </c>
      <c r="O38" s="12" t="e">
        <f t="shared" si="1"/>
        <v>#DIV/0!</v>
      </c>
    </row>
    <row r="39" spans="1:15" s="32" customFormat="1" x14ac:dyDescent="0.2">
      <c r="A39" s="16">
        <v>33</v>
      </c>
      <c r="B39" s="25"/>
      <c r="C39" s="13"/>
      <c r="D39" s="11"/>
      <c r="E39" s="15"/>
      <c r="F39" s="24"/>
      <c r="G39" s="44">
        <v>0</v>
      </c>
      <c r="H39" s="44"/>
      <c r="I39" s="44">
        <f t="shared" si="2"/>
        <v>0</v>
      </c>
      <c r="J39" s="13"/>
      <c r="K39" s="34" t="e">
        <f t="shared" si="3"/>
        <v>#DIV/0!</v>
      </c>
      <c r="L39" s="26" t="e">
        <f>VLOOKUP($B39,'Table A'!C7:$H19,6,0)</f>
        <v>#N/A</v>
      </c>
      <c r="M39" s="12" t="e">
        <f t="shared" si="4"/>
        <v>#DIV/0!</v>
      </c>
      <c r="N39" s="31" t="e">
        <f t="shared" si="0"/>
        <v>#DIV/0!</v>
      </c>
      <c r="O39" s="12" t="e">
        <f t="shared" si="1"/>
        <v>#DIV/0!</v>
      </c>
    </row>
    <row r="40" spans="1:15" s="32" customFormat="1" x14ac:dyDescent="0.2">
      <c r="A40" s="16">
        <v>34</v>
      </c>
      <c r="B40" s="25"/>
      <c r="C40" s="13"/>
      <c r="D40" s="11"/>
      <c r="E40" s="15"/>
      <c r="F40" s="24"/>
      <c r="G40" s="44">
        <v>0</v>
      </c>
      <c r="H40" s="44"/>
      <c r="I40" s="44">
        <f t="shared" si="2"/>
        <v>0</v>
      </c>
      <c r="J40" s="13"/>
      <c r="K40" s="34" t="e">
        <f t="shared" si="3"/>
        <v>#DIV/0!</v>
      </c>
      <c r="L40" s="26" t="e">
        <f>VLOOKUP($B40,'Table A'!C7:$H19,6,0)</f>
        <v>#N/A</v>
      </c>
      <c r="M40" s="12" t="e">
        <f t="shared" si="4"/>
        <v>#DIV/0!</v>
      </c>
      <c r="N40" s="31" t="e">
        <f t="shared" si="0"/>
        <v>#DIV/0!</v>
      </c>
      <c r="O40" s="12" t="e">
        <f t="shared" si="1"/>
        <v>#DIV/0!</v>
      </c>
    </row>
    <row r="41" spans="1:15" s="32" customFormat="1" x14ac:dyDescent="0.2">
      <c r="A41" s="16">
        <v>35</v>
      </c>
      <c r="B41" s="25"/>
      <c r="C41" s="13"/>
      <c r="D41" s="11"/>
      <c r="E41" s="15"/>
      <c r="F41" s="24"/>
      <c r="G41" s="44">
        <v>0</v>
      </c>
      <c r="H41" s="44"/>
      <c r="I41" s="44">
        <f t="shared" si="2"/>
        <v>0</v>
      </c>
      <c r="J41" s="13"/>
      <c r="K41" s="34" t="e">
        <f t="shared" si="3"/>
        <v>#DIV/0!</v>
      </c>
      <c r="L41" s="26" t="e">
        <f>VLOOKUP($B41,'Table A'!C7:$H19,6,0)</f>
        <v>#N/A</v>
      </c>
      <c r="M41" s="12" t="e">
        <f t="shared" si="4"/>
        <v>#DIV/0!</v>
      </c>
      <c r="N41" s="31" t="e">
        <f t="shared" si="0"/>
        <v>#DIV/0!</v>
      </c>
      <c r="O41" s="12" t="e">
        <f t="shared" si="1"/>
        <v>#DIV/0!</v>
      </c>
    </row>
    <row r="42" spans="1:15" s="32" customFormat="1" x14ac:dyDescent="0.2">
      <c r="A42" s="16">
        <v>36</v>
      </c>
      <c r="B42" s="25"/>
      <c r="C42" s="13"/>
      <c r="D42" s="11"/>
      <c r="E42" s="15"/>
      <c r="F42" s="24"/>
      <c r="G42" s="44">
        <v>0</v>
      </c>
      <c r="H42" s="44"/>
      <c r="I42" s="44">
        <f t="shared" si="2"/>
        <v>0</v>
      </c>
      <c r="J42" s="13"/>
      <c r="K42" s="34" t="e">
        <f t="shared" si="3"/>
        <v>#DIV/0!</v>
      </c>
      <c r="L42" s="26" t="e">
        <f>VLOOKUP($B42,'Table A'!C7:$H19,6,0)</f>
        <v>#N/A</v>
      </c>
      <c r="M42" s="12" t="e">
        <f t="shared" si="4"/>
        <v>#DIV/0!</v>
      </c>
      <c r="N42" s="31" t="e">
        <f t="shared" si="0"/>
        <v>#DIV/0!</v>
      </c>
      <c r="O42" s="12" t="e">
        <f t="shared" si="1"/>
        <v>#DIV/0!</v>
      </c>
    </row>
    <row r="43" spans="1:15" s="32" customFormat="1" x14ac:dyDescent="0.2">
      <c r="A43" s="16">
        <v>37</v>
      </c>
      <c r="B43" s="25"/>
      <c r="C43" s="13"/>
      <c r="D43" s="11"/>
      <c r="E43" s="15"/>
      <c r="F43" s="24"/>
      <c r="G43" s="44">
        <v>0</v>
      </c>
      <c r="H43" s="44"/>
      <c r="I43" s="44">
        <f t="shared" si="2"/>
        <v>0</v>
      </c>
      <c r="J43" s="13"/>
      <c r="K43" s="34" t="e">
        <f t="shared" si="3"/>
        <v>#DIV/0!</v>
      </c>
      <c r="L43" s="26" t="e">
        <f>VLOOKUP($B43,'Table A'!C7:$H19,6,0)</f>
        <v>#N/A</v>
      </c>
      <c r="M43" s="12" t="e">
        <f t="shared" si="4"/>
        <v>#DIV/0!</v>
      </c>
      <c r="N43" s="31" t="e">
        <f t="shared" si="0"/>
        <v>#DIV/0!</v>
      </c>
      <c r="O43" s="12" t="e">
        <f t="shared" si="1"/>
        <v>#DIV/0!</v>
      </c>
    </row>
    <row r="44" spans="1:15" s="32" customFormat="1" x14ac:dyDescent="0.2">
      <c r="A44" s="16">
        <v>38</v>
      </c>
      <c r="B44" s="25"/>
      <c r="C44" s="13"/>
      <c r="D44" s="11"/>
      <c r="E44" s="15"/>
      <c r="F44" s="24"/>
      <c r="G44" s="44">
        <v>0</v>
      </c>
      <c r="H44" s="44"/>
      <c r="I44" s="44">
        <f t="shared" si="2"/>
        <v>0</v>
      </c>
      <c r="J44" s="13"/>
      <c r="K44" s="34" t="e">
        <f t="shared" si="3"/>
        <v>#DIV/0!</v>
      </c>
      <c r="L44" s="26" t="e">
        <f>VLOOKUP($B44,'Table A'!C7:$H19,6,0)</f>
        <v>#N/A</v>
      </c>
      <c r="M44" s="12" t="e">
        <f t="shared" si="4"/>
        <v>#DIV/0!</v>
      </c>
      <c r="N44" s="31" t="e">
        <f t="shared" si="0"/>
        <v>#DIV/0!</v>
      </c>
      <c r="O44" s="12" t="e">
        <f t="shared" si="1"/>
        <v>#DIV/0!</v>
      </c>
    </row>
    <row r="45" spans="1:15" s="32" customFormat="1" x14ac:dyDescent="0.2">
      <c r="A45" s="16">
        <v>39</v>
      </c>
      <c r="B45" s="25"/>
      <c r="C45" s="13"/>
      <c r="D45" s="11"/>
      <c r="E45" s="15"/>
      <c r="F45" s="24"/>
      <c r="G45" s="44">
        <v>0</v>
      </c>
      <c r="H45" s="44"/>
      <c r="I45" s="44">
        <f t="shared" si="2"/>
        <v>0</v>
      </c>
      <c r="J45" s="13"/>
      <c r="K45" s="34" t="e">
        <f>ROUND(I45/J45,0)</f>
        <v>#DIV/0!</v>
      </c>
      <c r="L45" s="26" t="e">
        <f>VLOOKUP($B45,'Table A'!C7:$H19,6,0)</f>
        <v>#N/A</v>
      </c>
      <c r="M45" s="12" t="e">
        <f t="shared" si="4"/>
        <v>#DIV/0!</v>
      </c>
      <c r="N45" s="31" t="e">
        <f t="shared" si="0"/>
        <v>#DIV/0!</v>
      </c>
      <c r="O45" s="12" t="e">
        <f t="shared" si="1"/>
        <v>#DIV/0!</v>
      </c>
    </row>
    <row r="46" spans="1:15" s="32" customFormat="1" x14ac:dyDescent="0.2">
      <c r="A46" s="16">
        <v>40</v>
      </c>
      <c r="B46" s="25"/>
      <c r="C46" s="13"/>
      <c r="D46" s="11"/>
      <c r="E46" s="15"/>
      <c r="F46" s="24"/>
      <c r="G46" s="44">
        <v>0</v>
      </c>
      <c r="H46" s="44"/>
      <c r="I46" s="44">
        <f t="shared" si="2"/>
        <v>0</v>
      </c>
      <c r="J46" s="13"/>
      <c r="K46" s="34" t="e">
        <f>ROUND(I46/J46,0)</f>
        <v>#DIV/0!</v>
      </c>
      <c r="L46" s="26" t="e">
        <f>VLOOKUP($B46,'Table A'!C7:$H19,6,0)</f>
        <v>#N/A</v>
      </c>
      <c r="M46" s="12" t="e">
        <f t="shared" si="4"/>
        <v>#DIV/0!</v>
      </c>
      <c r="N46" s="31" t="e">
        <f t="shared" si="0"/>
        <v>#DIV/0!</v>
      </c>
      <c r="O46" s="12" t="e">
        <f t="shared" si="1"/>
        <v>#DIV/0!</v>
      </c>
    </row>
    <row r="47" spans="1:15" s="32" customFormat="1" x14ac:dyDescent="0.2">
      <c r="A47" s="16">
        <v>41</v>
      </c>
      <c r="B47" s="25"/>
      <c r="C47" s="13"/>
      <c r="D47" s="11"/>
      <c r="E47" s="15"/>
      <c r="F47" s="24"/>
      <c r="G47" s="44">
        <v>0</v>
      </c>
      <c r="H47" s="44"/>
      <c r="I47" s="44">
        <f t="shared" si="2"/>
        <v>0</v>
      </c>
      <c r="J47" s="13"/>
      <c r="K47" s="34" t="e">
        <f t="shared" ref="K47:K110" si="5">ROUND(I47/J47,0)</f>
        <v>#DIV/0!</v>
      </c>
      <c r="L47" s="26" t="e">
        <f>VLOOKUP($B47,'Table A'!C7:$H19,6,0)</f>
        <v>#N/A</v>
      </c>
      <c r="M47" s="12" t="e">
        <f t="shared" si="4"/>
        <v>#DIV/0!</v>
      </c>
      <c r="N47" s="31" t="e">
        <f t="shared" si="0"/>
        <v>#DIV/0!</v>
      </c>
      <c r="O47" s="12" t="e">
        <f t="shared" si="1"/>
        <v>#DIV/0!</v>
      </c>
    </row>
    <row r="48" spans="1:15" s="32" customFormat="1" x14ac:dyDescent="0.2">
      <c r="A48" s="16">
        <v>42</v>
      </c>
      <c r="B48" s="25"/>
      <c r="C48" s="13"/>
      <c r="D48" s="11"/>
      <c r="E48" s="15"/>
      <c r="F48" s="24"/>
      <c r="G48" s="44">
        <v>0</v>
      </c>
      <c r="H48" s="44"/>
      <c r="I48" s="44">
        <f t="shared" si="2"/>
        <v>0</v>
      </c>
      <c r="J48" s="13"/>
      <c r="K48" s="34" t="e">
        <f t="shared" si="5"/>
        <v>#DIV/0!</v>
      </c>
      <c r="L48" s="26" t="e">
        <f>VLOOKUP($B48,'Table A'!C7:$H19,6,0)</f>
        <v>#N/A</v>
      </c>
      <c r="M48" s="12" t="e">
        <f t="shared" si="4"/>
        <v>#DIV/0!</v>
      </c>
      <c r="N48" s="31" t="e">
        <f t="shared" si="0"/>
        <v>#DIV/0!</v>
      </c>
      <c r="O48" s="12" t="e">
        <f t="shared" si="1"/>
        <v>#DIV/0!</v>
      </c>
    </row>
    <row r="49" spans="1:15" s="32" customFormat="1" x14ac:dyDescent="0.2">
      <c r="A49" s="16">
        <v>43</v>
      </c>
      <c r="B49" s="25"/>
      <c r="C49" s="13"/>
      <c r="D49" s="11"/>
      <c r="E49" s="15"/>
      <c r="F49" s="24"/>
      <c r="G49" s="44">
        <v>0</v>
      </c>
      <c r="H49" s="44"/>
      <c r="I49" s="44">
        <f t="shared" si="2"/>
        <v>0</v>
      </c>
      <c r="J49" s="13"/>
      <c r="K49" s="34" t="e">
        <f t="shared" si="5"/>
        <v>#DIV/0!</v>
      </c>
      <c r="L49" s="26" t="e">
        <f>VLOOKUP($B49,'Table A'!C7:$H19,6,0)</f>
        <v>#N/A</v>
      </c>
      <c r="M49" s="12" t="e">
        <f t="shared" si="4"/>
        <v>#DIV/0!</v>
      </c>
      <c r="N49" s="31" t="e">
        <f t="shared" si="0"/>
        <v>#DIV/0!</v>
      </c>
      <c r="O49" s="12" t="e">
        <f t="shared" si="1"/>
        <v>#DIV/0!</v>
      </c>
    </row>
    <row r="50" spans="1:15" s="32" customFormat="1" x14ac:dyDescent="0.2">
      <c r="A50" s="16">
        <v>44</v>
      </c>
      <c r="B50" s="25"/>
      <c r="C50" s="13"/>
      <c r="D50" s="11"/>
      <c r="E50" s="15"/>
      <c r="F50" s="24"/>
      <c r="G50" s="44">
        <v>0</v>
      </c>
      <c r="H50" s="44"/>
      <c r="I50" s="44">
        <f t="shared" si="2"/>
        <v>0</v>
      </c>
      <c r="J50" s="13"/>
      <c r="K50" s="34" t="e">
        <f t="shared" si="5"/>
        <v>#DIV/0!</v>
      </c>
      <c r="L50" s="26" t="e">
        <f>VLOOKUP($B50,'Table A'!C7:$H19,6,0)</f>
        <v>#N/A</v>
      </c>
      <c r="M50" s="12" t="e">
        <f t="shared" si="4"/>
        <v>#DIV/0!</v>
      </c>
      <c r="N50" s="31" t="e">
        <f t="shared" si="0"/>
        <v>#DIV/0!</v>
      </c>
      <c r="O50" s="12" t="e">
        <f t="shared" si="1"/>
        <v>#DIV/0!</v>
      </c>
    </row>
    <row r="51" spans="1:15" s="32" customFormat="1" x14ac:dyDescent="0.2">
      <c r="A51" s="16">
        <v>45</v>
      </c>
      <c r="B51" s="25"/>
      <c r="C51" s="13"/>
      <c r="D51" s="11"/>
      <c r="E51" s="15"/>
      <c r="F51" s="24"/>
      <c r="G51" s="44">
        <v>0</v>
      </c>
      <c r="H51" s="44"/>
      <c r="I51" s="44">
        <f t="shared" si="2"/>
        <v>0</v>
      </c>
      <c r="J51" s="13"/>
      <c r="K51" s="34" t="e">
        <f t="shared" si="5"/>
        <v>#DIV/0!</v>
      </c>
      <c r="L51" s="26" t="e">
        <f>VLOOKUP($B51,'Table A'!C7:$H19,6,0)</f>
        <v>#N/A</v>
      </c>
      <c r="M51" s="12" t="e">
        <f t="shared" si="4"/>
        <v>#DIV/0!</v>
      </c>
      <c r="N51" s="31" t="e">
        <f t="shared" si="0"/>
        <v>#DIV/0!</v>
      </c>
      <c r="O51" s="12" t="e">
        <f t="shared" si="1"/>
        <v>#DIV/0!</v>
      </c>
    </row>
    <row r="52" spans="1:15" s="32" customFormat="1" x14ac:dyDescent="0.2">
      <c r="A52" s="16">
        <v>46</v>
      </c>
      <c r="B52" s="25"/>
      <c r="C52" s="13"/>
      <c r="D52" s="11"/>
      <c r="E52" s="15"/>
      <c r="F52" s="24"/>
      <c r="G52" s="44">
        <v>0</v>
      </c>
      <c r="H52" s="44"/>
      <c r="I52" s="44">
        <f t="shared" si="2"/>
        <v>0</v>
      </c>
      <c r="J52" s="13"/>
      <c r="K52" s="34" t="e">
        <f t="shared" si="5"/>
        <v>#DIV/0!</v>
      </c>
      <c r="L52" s="26" t="e">
        <f>VLOOKUP($B52,'Table A'!C7:$H19,6,0)</f>
        <v>#N/A</v>
      </c>
      <c r="M52" s="12" t="e">
        <f t="shared" si="4"/>
        <v>#DIV/0!</v>
      </c>
      <c r="N52" s="31" t="e">
        <f t="shared" si="0"/>
        <v>#DIV/0!</v>
      </c>
      <c r="O52" s="12" t="e">
        <f t="shared" si="1"/>
        <v>#DIV/0!</v>
      </c>
    </row>
    <row r="53" spans="1:15" s="32" customFormat="1" x14ac:dyDescent="0.2">
      <c r="A53" s="16">
        <v>47</v>
      </c>
      <c r="B53" s="25"/>
      <c r="C53" s="13"/>
      <c r="D53" s="11"/>
      <c r="E53" s="15"/>
      <c r="F53" s="24"/>
      <c r="G53" s="44">
        <v>0</v>
      </c>
      <c r="H53" s="44"/>
      <c r="I53" s="44">
        <f t="shared" si="2"/>
        <v>0</v>
      </c>
      <c r="J53" s="13"/>
      <c r="K53" s="34" t="e">
        <f t="shared" si="5"/>
        <v>#DIV/0!</v>
      </c>
      <c r="L53" s="26" t="e">
        <f>VLOOKUP($B53,'Table A'!C7:$H19,6,0)</f>
        <v>#N/A</v>
      </c>
      <c r="M53" s="12" t="e">
        <f t="shared" si="4"/>
        <v>#DIV/0!</v>
      </c>
      <c r="N53" s="31" t="e">
        <f t="shared" si="0"/>
        <v>#DIV/0!</v>
      </c>
      <c r="O53" s="12" t="e">
        <f t="shared" si="1"/>
        <v>#DIV/0!</v>
      </c>
    </row>
    <row r="54" spans="1:15" s="32" customFormat="1" x14ac:dyDescent="0.2">
      <c r="A54" s="16">
        <v>48</v>
      </c>
      <c r="B54" s="25"/>
      <c r="C54" s="13"/>
      <c r="D54" s="11"/>
      <c r="E54" s="15"/>
      <c r="F54" s="24"/>
      <c r="G54" s="44">
        <v>0</v>
      </c>
      <c r="H54" s="44"/>
      <c r="I54" s="44">
        <f t="shared" si="2"/>
        <v>0</v>
      </c>
      <c r="J54" s="13"/>
      <c r="K54" s="34" t="e">
        <f t="shared" si="5"/>
        <v>#DIV/0!</v>
      </c>
      <c r="L54" s="26" t="e">
        <f>VLOOKUP($B54,'Table A'!C7:$H19,6,0)</f>
        <v>#N/A</v>
      </c>
      <c r="M54" s="12" t="e">
        <f t="shared" si="4"/>
        <v>#DIV/0!</v>
      </c>
      <c r="N54" s="31" t="e">
        <f t="shared" si="0"/>
        <v>#DIV/0!</v>
      </c>
      <c r="O54" s="12" t="e">
        <f t="shared" si="1"/>
        <v>#DIV/0!</v>
      </c>
    </row>
    <row r="55" spans="1:15" s="32" customFormat="1" x14ac:dyDescent="0.2">
      <c r="A55" s="16">
        <v>49</v>
      </c>
      <c r="B55" s="25"/>
      <c r="C55" s="13"/>
      <c r="D55" s="11"/>
      <c r="E55" s="15"/>
      <c r="F55" s="24"/>
      <c r="G55" s="44">
        <v>0</v>
      </c>
      <c r="H55" s="44"/>
      <c r="I55" s="44">
        <f t="shared" si="2"/>
        <v>0</v>
      </c>
      <c r="J55" s="13"/>
      <c r="K55" s="34" t="e">
        <f t="shared" si="5"/>
        <v>#DIV/0!</v>
      </c>
      <c r="L55" s="26" t="e">
        <f>VLOOKUP($B55,'Table A'!C7:$H19,6,0)</f>
        <v>#N/A</v>
      </c>
      <c r="M55" s="12" t="e">
        <f t="shared" si="4"/>
        <v>#DIV/0!</v>
      </c>
      <c r="N55" s="31" t="e">
        <f t="shared" si="0"/>
        <v>#DIV/0!</v>
      </c>
      <c r="O55" s="12" t="e">
        <f t="shared" si="1"/>
        <v>#DIV/0!</v>
      </c>
    </row>
    <row r="56" spans="1:15" s="32" customFormat="1" x14ac:dyDescent="0.2">
      <c r="A56" s="16">
        <v>50</v>
      </c>
      <c r="B56" s="25"/>
      <c r="C56" s="13"/>
      <c r="D56" s="11"/>
      <c r="E56" s="15"/>
      <c r="F56" s="24"/>
      <c r="G56" s="44">
        <v>0</v>
      </c>
      <c r="H56" s="44"/>
      <c r="I56" s="44">
        <f t="shared" si="2"/>
        <v>0</v>
      </c>
      <c r="J56" s="13"/>
      <c r="K56" s="34" t="e">
        <f t="shared" si="5"/>
        <v>#DIV/0!</v>
      </c>
      <c r="L56" s="26" t="e">
        <f>VLOOKUP($B56,'Table A'!C7:$H19,6,0)</f>
        <v>#N/A</v>
      </c>
      <c r="M56" s="12" t="e">
        <f t="shared" si="4"/>
        <v>#DIV/0!</v>
      </c>
      <c r="N56" s="31" t="e">
        <f t="shared" si="0"/>
        <v>#DIV/0!</v>
      </c>
      <c r="O56" s="12" t="e">
        <f t="shared" si="1"/>
        <v>#DIV/0!</v>
      </c>
    </row>
    <row r="57" spans="1:15" s="32" customFormat="1" x14ac:dyDescent="0.2">
      <c r="A57" s="16">
        <v>51</v>
      </c>
      <c r="B57" s="25"/>
      <c r="C57" s="13"/>
      <c r="D57" s="11"/>
      <c r="E57" s="15"/>
      <c r="F57" s="24"/>
      <c r="G57" s="44">
        <v>0</v>
      </c>
      <c r="H57" s="44"/>
      <c r="I57" s="44">
        <f t="shared" si="2"/>
        <v>0</v>
      </c>
      <c r="J57" s="13"/>
      <c r="K57" s="34" t="e">
        <f t="shared" si="5"/>
        <v>#DIV/0!</v>
      </c>
      <c r="L57" s="26" t="e">
        <f>VLOOKUP($B57,'Table A'!C7:$H19,6,0)</f>
        <v>#N/A</v>
      </c>
      <c r="M57" s="12" t="e">
        <f t="shared" si="4"/>
        <v>#DIV/0!</v>
      </c>
      <c r="N57" s="31" t="e">
        <f t="shared" si="0"/>
        <v>#DIV/0!</v>
      </c>
      <c r="O57" s="12" t="e">
        <f t="shared" si="1"/>
        <v>#DIV/0!</v>
      </c>
    </row>
    <row r="58" spans="1:15" s="32" customFormat="1" x14ac:dyDescent="0.2">
      <c r="A58" s="16">
        <v>52</v>
      </c>
      <c r="B58" s="25"/>
      <c r="C58" s="13"/>
      <c r="D58" s="11"/>
      <c r="E58" s="15"/>
      <c r="F58" s="24"/>
      <c r="G58" s="44">
        <v>0</v>
      </c>
      <c r="H58" s="44"/>
      <c r="I58" s="44">
        <f t="shared" si="2"/>
        <v>0</v>
      </c>
      <c r="J58" s="13"/>
      <c r="K58" s="34" t="e">
        <f t="shared" si="5"/>
        <v>#DIV/0!</v>
      </c>
      <c r="L58" s="26" t="e">
        <f>VLOOKUP($B58,'Table A'!C7:$H19,6,0)</f>
        <v>#N/A</v>
      </c>
      <c r="M58" s="12" t="e">
        <f t="shared" si="4"/>
        <v>#DIV/0!</v>
      </c>
      <c r="N58" s="31" t="e">
        <f t="shared" si="0"/>
        <v>#DIV/0!</v>
      </c>
      <c r="O58" s="12" t="e">
        <f t="shared" si="1"/>
        <v>#DIV/0!</v>
      </c>
    </row>
    <row r="59" spans="1:15" s="32" customFormat="1" x14ac:dyDescent="0.2">
      <c r="A59" s="16">
        <v>53</v>
      </c>
      <c r="B59" s="25"/>
      <c r="C59" s="13"/>
      <c r="D59" s="11"/>
      <c r="E59" s="15"/>
      <c r="F59" s="24"/>
      <c r="G59" s="44">
        <v>0</v>
      </c>
      <c r="H59" s="44"/>
      <c r="I59" s="44">
        <f t="shared" si="2"/>
        <v>0</v>
      </c>
      <c r="J59" s="13"/>
      <c r="K59" s="34" t="e">
        <f t="shared" si="5"/>
        <v>#DIV/0!</v>
      </c>
      <c r="L59" s="26" t="e">
        <f>VLOOKUP($B59,'Table A'!C7:$H19,6,0)</f>
        <v>#N/A</v>
      </c>
      <c r="M59" s="12" t="e">
        <f t="shared" si="4"/>
        <v>#DIV/0!</v>
      </c>
      <c r="N59" s="31" t="e">
        <f t="shared" si="0"/>
        <v>#DIV/0!</v>
      </c>
      <c r="O59" s="12" t="e">
        <f t="shared" si="1"/>
        <v>#DIV/0!</v>
      </c>
    </row>
    <row r="60" spans="1:15" s="32" customFormat="1" x14ac:dyDescent="0.2">
      <c r="A60" s="16">
        <v>54</v>
      </c>
      <c r="B60" s="25"/>
      <c r="C60" s="13"/>
      <c r="D60" s="11"/>
      <c r="E60" s="15"/>
      <c r="F60" s="24"/>
      <c r="G60" s="44">
        <v>0</v>
      </c>
      <c r="H60" s="44"/>
      <c r="I60" s="44">
        <f t="shared" si="2"/>
        <v>0</v>
      </c>
      <c r="J60" s="13"/>
      <c r="K60" s="34" t="e">
        <f t="shared" si="5"/>
        <v>#DIV/0!</v>
      </c>
      <c r="L60" s="26" t="e">
        <f>VLOOKUP($B60,'Table A'!C7:$H19,6,0)</f>
        <v>#N/A</v>
      </c>
      <c r="M60" s="12" t="e">
        <f t="shared" si="4"/>
        <v>#DIV/0!</v>
      </c>
      <c r="N60" s="31" t="e">
        <f t="shared" si="0"/>
        <v>#DIV/0!</v>
      </c>
      <c r="O60" s="12" t="e">
        <f t="shared" si="1"/>
        <v>#DIV/0!</v>
      </c>
    </row>
    <row r="61" spans="1:15" s="32" customFormat="1" x14ac:dyDescent="0.2">
      <c r="A61" s="16">
        <v>55</v>
      </c>
      <c r="B61" s="25"/>
      <c r="C61" s="13"/>
      <c r="D61" s="11"/>
      <c r="E61" s="15"/>
      <c r="F61" s="24"/>
      <c r="G61" s="44">
        <v>0</v>
      </c>
      <c r="H61" s="44"/>
      <c r="I61" s="44">
        <f t="shared" si="2"/>
        <v>0</v>
      </c>
      <c r="J61" s="13"/>
      <c r="K61" s="34" t="e">
        <f t="shared" si="5"/>
        <v>#DIV/0!</v>
      </c>
      <c r="L61" s="26" t="e">
        <f>VLOOKUP($B61,'Table A'!C7:$H19,6,0)</f>
        <v>#N/A</v>
      </c>
      <c r="M61" s="12" t="e">
        <f t="shared" si="4"/>
        <v>#DIV/0!</v>
      </c>
      <c r="N61" s="31" t="e">
        <f t="shared" si="0"/>
        <v>#DIV/0!</v>
      </c>
      <c r="O61" s="12" t="e">
        <f t="shared" si="1"/>
        <v>#DIV/0!</v>
      </c>
    </row>
    <row r="62" spans="1:15" s="32" customFormat="1" x14ac:dyDescent="0.2">
      <c r="A62" s="16">
        <v>56</v>
      </c>
      <c r="B62" s="25"/>
      <c r="C62" s="13"/>
      <c r="D62" s="11"/>
      <c r="E62" s="15"/>
      <c r="F62" s="24"/>
      <c r="G62" s="44">
        <v>0</v>
      </c>
      <c r="H62" s="44"/>
      <c r="I62" s="44">
        <f t="shared" si="2"/>
        <v>0</v>
      </c>
      <c r="J62" s="13"/>
      <c r="K62" s="34" t="e">
        <f t="shared" si="5"/>
        <v>#DIV/0!</v>
      </c>
      <c r="L62" s="26" t="e">
        <f>VLOOKUP($B62,'Table A'!C7:$H19,6,0)</f>
        <v>#N/A</v>
      </c>
      <c r="M62" s="12" t="e">
        <f t="shared" si="4"/>
        <v>#DIV/0!</v>
      </c>
      <c r="N62" s="31" t="e">
        <f t="shared" si="0"/>
        <v>#DIV/0!</v>
      </c>
      <c r="O62" s="12" t="e">
        <f t="shared" si="1"/>
        <v>#DIV/0!</v>
      </c>
    </row>
    <row r="63" spans="1:15" s="32" customFormat="1" x14ac:dyDescent="0.2">
      <c r="A63" s="16">
        <v>57</v>
      </c>
      <c r="B63" s="25"/>
      <c r="C63" s="13"/>
      <c r="D63" s="11"/>
      <c r="E63" s="15"/>
      <c r="F63" s="24"/>
      <c r="G63" s="44">
        <v>0</v>
      </c>
      <c r="H63" s="44"/>
      <c r="I63" s="44">
        <f t="shared" si="2"/>
        <v>0</v>
      </c>
      <c r="J63" s="13"/>
      <c r="K63" s="34" t="e">
        <f t="shared" si="5"/>
        <v>#DIV/0!</v>
      </c>
      <c r="L63" s="26" t="e">
        <f>VLOOKUP($B63,'Table A'!C7:$H19,6,0)</f>
        <v>#N/A</v>
      </c>
      <c r="M63" s="12" t="e">
        <f t="shared" si="4"/>
        <v>#DIV/0!</v>
      </c>
      <c r="N63" s="31" t="e">
        <f t="shared" si="0"/>
        <v>#DIV/0!</v>
      </c>
      <c r="O63" s="12" t="e">
        <f t="shared" si="1"/>
        <v>#DIV/0!</v>
      </c>
    </row>
    <row r="64" spans="1:15" s="32" customFormat="1" x14ac:dyDescent="0.2">
      <c r="A64" s="16">
        <v>58</v>
      </c>
      <c r="B64" s="25"/>
      <c r="C64" s="13"/>
      <c r="D64" s="11"/>
      <c r="E64" s="15"/>
      <c r="F64" s="24"/>
      <c r="G64" s="44">
        <v>0</v>
      </c>
      <c r="H64" s="44"/>
      <c r="I64" s="44">
        <f t="shared" si="2"/>
        <v>0</v>
      </c>
      <c r="J64" s="13"/>
      <c r="K64" s="34" t="e">
        <f t="shared" si="5"/>
        <v>#DIV/0!</v>
      </c>
      <c r="L64" s="26" t="e">
        <f>VLOOKUP($B64,'Table A'!C7:$H19,6,0)</f>
        <v>#N/A</v>
      </c>
      <c r="M64" s="12" t="e">
        <f t="shared" si="4"/>
        <v>#DIV/0!</v>
      </c>
      <c r="N64" s="31" t="e">
        <f t="shared" si="0"/>
        <v>#DIV/0!</v>
      </c>
      <c r="O64" s="12" t="e">
        <f t="shared" si="1"/>
        <v>#DIV/0!</v>
      </c>
    </row>
    <row r="65" spans="1:15" s="32" customFormat="1" x14ac:dyDescent="0.2">
      <c r="A65" s="16">
        <v>59</v>
      </c>
      <c r="B65" s="25"/>
      <c r="C65" s="13"/>
      <c r="D65" s="11"/>
      <c r="E65" s="15"/>
      <c r="F65" s="24"/>
      <c r="G65" s="44">
        <v>0</v>
      </c>
      <c r="H65" s="44"/>
      <c r="I65" s="44">
        <f t="shared" si="2"/>
        <v>0</v>
      </c>
      <c r="J65" s="13"/>
      <c r="K65" s="34" t="e">
        <f t="shared" si="5"/>
        <v>#DIV/0!</v>
      </c>
      <c r="L65" s="26" t="e">
        <f>VLOOKUP($B65,'Table A'!C7:$H19,6,0)</f>
        <v>#N/A</v>
      </c>
      <c r="M65" s="12" t="e">
        <f t="shared" si="4"/>
        <v>#DIV/0!</v>
      </c>
      <c r="N65" s="31" t="e">
        <f t="shared" si="0"/>
        <v>#DIV/0!</v>
      </c>
      <c r="O65" s="12" t="e">
        <f t="shared" si="1"/>
        <v>#DIV/0!</v>
      </c>
    </row>
    <row r="66" spans="1:15" s="32" customFormat="1" x14ac:dyDescent="0.2">
      <c r="A66" s="16">
        <v>60</v>
      </c>
      <c r="B66" s="25"/>
      <c r="C66" s="13"/>
      <c r="D66" s="11"/>
      <c r="E66" s="15"/>
      <c r="F66" s="24"/>
      <c r="G66" s="44">
        <v>0</v>
      </c>
      <c r="H66" s="44"/>
      <c r="I66" s="44">
        <f t="shared" si="2"/>
        <v>0</v>
      </c>
      <c r="J66" s="13"/>
      <c r="K66" s="34" t="e">
        <f t="shared" si="5"/>
        <v>#DIV/0!</v>
      </c>
      <c r="L66" s="26" t="e">
        <f>VLOOKUP($B66,'Table A'!C7:$H19,6,0)</f>
        <v>#N/A</v>
      </c>
      <c r="M66" s="12" t="e">
        <f t="shared" si="4"/>
        <v>#DIV/0!</v>
      </c>
      <c r="N66" s="31" t="e">
        <f t="shared" si="0"/>
        <v>#DIV/0!</v>
      </c>
      <c r="O66" s="12" t="e">
        <f t="shared" si="1"/>
        <v>#DIV/0!</v>
      </c>
    </row>
    <row r="67" spans="1:15" s="32" customFormat="1" x14ac:dyDescent="0.2">
      <c r="A67" s="16">
        <v>61</v>
      </c>
      <c r="B67" s="25"/>
      <c r="C67" s="13"/>
      <c r="D67" s="11"/>
      <c r="E67" s="15"/>
      <c r="F67" s="24"/>
      <c r="G67" s="44">
        <v>0</v>
      </c>
      <c r="H67" s="44"/>
      <c r="I67" s="44">
        <f t="shared" si="2"/>
        <v>0</v>
      </c>
      <c r="J67" s="13"/>
      <c r="K67" s="34" t="e">
        <f t="shared" si="5"/>
        <v>#DIV/0!</v>
      </c>
      <c r="L67" s="26" t="e">
        <f>VLOOKUP($B67,'Table A'!C7:$H19,6,0)</f>
        <v>#N/A</v>
      </c>
      <c r="M67" s="12" t="e">
        <f t="shared" si="4"/>
        <v>#DIV/0!</v>
      </c>
      <c r="N67" s="31" t="e">
        <f t="shared" si="0"/>
        <v>#DIV/0!</v>
      </c>
      <c r="O67" s="12" t="e">
        <f t="shared" si="1"/>
        <v>#DIV/0!</v>
      </c>
    </row>
    <row r="68" spans="1:15" s="32" customFormat="1" x14ac:dyDescent="0.2">
      <c r="A68" s="16">
        <v>62</v>
      </c>
      <c r="B68" s="25"/>
      <c r="C68" s="13"/>
      <c r="D68" s="11"/>
      <c r="E68" s="15"/>
      <c r="F68" s="24"/>
      <c r="G68" s="44">
        <v>0</v>
      </c>
      <c r="H68" s="44"/>
      <c r="I68" s="44">
        <f t="shared" si="2"/>
        <v>0</v>
      </c>
      <c r="J68" s="13"/>
      <c r="K68" s="34" t="e">
        <f t="shared" si="5"/>
        <v>#DIV/0!</v>
      </c>
      <c r="L68" s="26" t="e">
        <f>VLOOKUP($B68,'Table A'!C7:$H19,6,0)</f>
        <v>#N/A</v>
      </c>
      <c r="M68" s="12" t="e">
        <f t="shared" si="4"/>
        <v>#DIV/0!</v>
      </c>
      <c r="N68" s="31" t="e">
        <f t="shared" si="0"/>
        <v>#DIV/0!</v>
      </c>
      <c r="O68" s="12" t="e">
        <f t="shared" si="1"/>
        <v>#DIV/0!</v>
      </c>
    </row>
    <row r="69" spans="1:15" s="32" customFormat="1" x14ac:dyDescent="0.2">
      <c r="A69" s="16">
        <v>63</v>
      </c>
      <c r="B69" s="25"/>
      <c r="C69" s="13"/>
      <c r="D69" s="11"/>
      <c r="E69" s="15"/>
      <c r="F69" s="24"/>
      <c r="G69" s="44">
        <v>0</v>
      </c>
      <c r="H69" s="44"/>
      <c r="I69" s="44">
        <f t="shared" si="2"/>
        <v>0</v>
      </c>
      <c r="J69" s="13"/>
      <c r="K69" s="34" t="e">
        <f t="shared" si="5"/>
        <v>#DIV/0!</v>
      </c>
      <c r="L69" s="26" t="e">
        <f>VLOOKUP($B69,'Table A'!C7:$H19,6,0)</f>
        <v>#N/A</v>
      </c>
      <c r="M69" s="12" t="e">
        <f t="shared" si="4"/>
        <v>#DIV/0!</v>
      </c>
      <c r="N69" s="31" t="e">
        <f t="shared" si="0"/>
        <v>#DIV/0!</v>
      </c>
      <c r="O69" s="12" t="e">
        <f t="shared" si="1"/>
        <v>#DIV/0!</v>
      </c>
    </row>
    <row r="70" spans="1:15" s="32" customFormat="1" x14ac:dyDescent="0.2">
      <c r="A70" s="16">
        <v>64</v>
      </c>
      <c r="B70" s="25"/>
      <c r="C70" s="13"/>
      <c r="D70" s="11"/>
      <c r="E70" s="15"/>
      <c r="F70" s="24"/>
      <c r="G70" s="44">
        <v>0</v>
      </c>
      <c r="H70" s="44"/>
      <c r="I70" s="44">
        <f t="shared" si="2"/>
        <v>0</v>
      </c>
      <c r="J70" s="13"/>
      <c r="K70" s="34" t="e">
        <f t="shared" si="5"/>
        <v>#DIV/0!</v>
      </c>
      <c r="L70" s="26" t="e">
        <f>VLOOKUP($B70,'Table A'!C7:$H19,6,0)</f>
        <v>#N/A</v>
      </c>
      <c r="M70" s="12" t="e">
        <f t="shared" si="4"/>
        <v>#DIV/0!</v>
      </c>
      <c r="N70" s="31" t="e">
        <f t="shared" si="0"/>
        <v>#DIV/0!</v>
      </c>
      <c r="O70" s="12" t="e">
        <f t="shared" si="1"/>
        <v>#DIV/0!</v>
      </c>
    </row>
    <row r="71" spans="1:15" s="32" customFormat="1" x14ac:dyDescent="0.2">
      <c r="A71" s="16">
        <v>65</v>
      </c>
      <c r="B71" s="25"/>
      <c r="C71" s="13"/>
      <c r="D71" s="11"/>
      <c r="E71" s="15"/>
      <c r="F71" s="24"/>
      <c r="G71" s="44">
        <v>0</v>
      </c>
      <c r="H71" s="44"/>
      <c r="I71" s="44">
        <f t="shared" ref="I71:I134" si="6">H71-G71</f>
        <v>0</v>
      </c>
      <c r="J71" s="13"/>
      <c r="K71" s="34" t="e">
        <f t="shared" si="5"/>
        <v>#DIV/0!</v>
      </c>
      <c r="L71" s="26" t="e">
        <f>VLOOKUP($B71,'Table A'!C7:$H19,6,0)</f>
        <v>#N/A</v>
      </c>
      <c r="M71" s="12" t="e">
        <f t="shared" si="4"/>
        <v>#DIV/0!</v>
      </c>
      <c r="N71" s="31" t="e">
        <f t="shared" ref="N71:N134" si="7">O71/H71</f>
        <v>#DIV/0!</v>
      </c>
      <c r="O71" s="12" t="e">
        <f t="shared" ref="O71:O134" si="8">M71-H71</f>
        <v>#DIV/0!</v>
      </c>
    </row>
    <row r="72" spans="1:15" s="32" customFormat="1" x14ac:dyDescent="0.2">
      <c r="A72" s="16">
        <v>66</v>
      </c>
      <c r="B72" s="25"/>
      <c r="C72" s="13"/>
      <c r="D72" s="11"/>
      <c r="E72" s="15"/>
      <c r="F72" s="24"/>
      <c r="G72" s="44">
        <v>0</v>
      </c>
      <c r="H72" s="44"/>
      <c r="I72" s="44">
        <f t="shared" si="6"/>
        <v>0</v>
      </c>
      <c r="J72" s="13"/>
      <c r="K72" s="34" t="e">
        <f t="shared" si="5"/>
        <v>#DIV/0!</v>
      </c>
      <c r="L72" s="26" t="e">
        <f>VLOOKUP($B72,'Table A'!C7:$H19,6,0)</f>
        <v>#N/A</v>
      </c>
      <c r="M72" s="12" t="e">
        <f t="shared" ref="M72:M135" si="9">K72*L72</f>
        <v>#DIV/0!</v>
      </c>
      <c r="N72" s="31" t="e">
        <f t="shared" si="7"/>
        <v>#DIV/0!</v>
      </c>
      <c r="O72" s="12" t="e">
        <f t="shared" si="8"/>
        <v>#DIV/0!</v>
      </c>
    </row>
    <row r="73" spans="1:15" s="32" customFormat="1" x14ac:dyDescent="0.2">
      <c r="A73" s="16">
        <v>67</v>
      </c>
      <c r="B73" s="25"/>
      <c r="C73" s="13"/>
      <c r="D73" s="11"/>
      <c r="E73" s="15"/>
      <c r="F73" s="24"/>
      <c r="G73" s="44">
        <v>0</v>
      </c>
      <c r="H73" s="44"/>
      <c r="I73" s="44">
        <f t="shared" si="6"/>
        <v>0</v>
      </c>
      <c r="J73" s="13"/>
      <c r="K73" s="34" t="e">
        <f t="shared" si="5"/>
        <v>#DIV/0!</v>
      </c>
      <c r="L73" s="26" t="e">
        <f>VLOOKUP($B73,'Table A'!C7:$H19,6,0)</f>
        <v>#N/A</v>
      </c>
      <c r="M73" s="12" t="e">
        <f t="shared" si="9"/>
        <v>#DIV/0!</v>
      </c>
      <c r="N73" s="31" t="e">
        <f t="shared" si="7"/>
        <v>#DIV/0!</v>
      </c>
      <c r="O73" s="12" t="e">
        <f t="shared" si="8"/>
        <v>#DIV/0!</v>
      </c>
    </row>
    <row r="74" spans="1:15" s="32" customFormat="1" x14ac:dyDescent="0.2">
      <c r="A74" s="16">
        <v>68</v>
      </c>
      <c r="B74" s="25"/>
      <c r="C74" s="13"/>
      <c r="D74" s="11"/>
      <c r="E74" s="15"/>
      <c r="F74" s="24"/>
      <c r="G74" s="44">
        <v>0</v>
      </c>
      <c r="H74" s="44"/>
      <c r="I74" s="44">
        <f t="shared" si="6"/>
        <v>0</v>
      </c>
      <c r="J74" s="13"/>
      <c r="K74" s="34" t="e">
        <f t="shared" si="5"/>
        <v>#DIV/0!</v>
      </c>
      <c r="L74" s="26" t="e">
        <f>VLOOKUP($B74,'Table A'!C7:$H19,6,0)</f>
        <v>#N/A</v>
      </c>
      <c r="M74" s="12" t="e">
        <f t="shared" si="9"/>
        <v>#DIV/0!</v>
      </c>
      <c r="N74" s="31" t="e">
        <f t="shared" si="7"/>
        <v>#DIV/0!</v>
      </c>
      <c r="O74" s="12" t="e">
        <f t="shared" si="8"/>
        <v>#DIV/0!</v>
      </c>
    </row>
    <row r="75" spans="1:15" s="32" customFormat="1" x14ac:dyDescent="0.2">
      <c r="A75" s="16">
        <v>69</v>
      </c>
      <c r="B75" s="25"/>
      <c r="C75" s="13"/>
      <c r="D75" s="11"/>
      <c r="E75" s="15"/>
      <c r="F75" s="24"/>
      <c r="G75" s="44">
        <v>0</v>
      </c>
      <c r="H75" s="44"/>
      <c r="I75" s="44">
        <f t="shared" si="6"/>
        <v>0</v>
      </c>
      <c r="J75" s="13"/>
      <c r="K75" s="34" t="e">
        <f t="shared" si="5"/>
        <v>#DIV/0!</v>
      </c>
      <c r="L75" s="26" t="e">
        <f>VLOOKUP($B75,'Table A'!C7:$H19,6,0)</f>
        <v>#N/A</v>
      </c>
      <c r="M75" s="12" t="e">
        <f t="shared" si="9"/>
        <v>#DIV/0!</v>
      </c>
      <c r="N75" s="31" t="e">
        <f t="shared" si="7"/>
        <v>#DIV/0!</v>
      </c>
      <c r="O75" s="12" t="e">
        <f t="shared" si="8"/>
        <v>#DIV/0!</v>
      </c>
    </row>
    <row r="76" spans="1:15" s="32" customFormat="1" x14ac:dyDescent="0.2">
      <c r="A76" s="16">
        <v>70</v>
      </c>
      <c r="B76" s="25"/>
      <c r="C76" s="13"/>
      <c r="D76" s="11"/>
      <c r="E76" s="15"/>
      <c r="F76" s="24"/>
      <c r="G76" s="44">
        <v>0</v>
      </c>
      <c r="H76" s="44"/>
      <c r="I76" s="44">
        <f t="shared" si="6"/>
        <v>0</v>
      </c>
      <c r="J76" s="13"/>
      <c r="K76" s="34" t="e">
        <f t="shared" si="5"/>
        <v>#DIV/0!</v>
      </c>
      <c r="L76" s="26" t="e">
        <f>VLOOKUP($B76,'Table A'!C7:$H19,6,0)</f>
        <v>#N/A</v>
      </c>
      <c r="M76" s="12" t="e">
        <f t="shared" si="9"/>
        <v>#DIV/0!</v>
      </c>
      <c r="N76" s="31" t="e">
        <f t="shared" si="7"/>
        <v>#DIV/0!</v>
      </c>
      <c r="O76" s="12" t="e">
        <f t="shared" si="8"/>
        <v>#DIV/0!</v>
      </c>
    </row>
    <row r="77" spans="1:15" s="32" customFormat="1" x14ac:dyDescent="0.2">
      <c r="A77" s="16">
        <v>71</v>
      </c>
      <c r="B77" s="25"/>
      <c r="C77" s="13"/>
      <c r="D77" s="11"/>
      <c r="E77" s="15"/>
      <c r="F77" s="24"/>
      <c r="G77" s="44">
        <v>0</v>
      </c>
      <c r="H77" s="44"/>
      <c r="I77" s="44">
        <f t="shared" si="6"/>
        <v>0</v>
      </c>
      <c r="J77" s="13"/>
      <c r="K77" s="34" t="e">
        <f t="shared" si="5"/>
        <v>#DIV/0!</v>
      </c>
      <c r="L77" s="26" t="e">
        <f>VLOOKUP($B77,'Table A'!C7:$H19,6,0)</f>
        <v>#N/A</v>
      </c>
      <c r="M77" s="12" t="e">
        <f t="shared" si="9"/>
        <v>#DIV/0!</v>
      </c>
      <c r="N77" s="31" t="e">
        <f t="shared" si="7"/>
        <v>#DIV/0!</v>
      </c>
      <c r="O77" s="12" t="e">
        <f t="shared" si="8"/>
        <v>#DIV/0!</v>
      </c>
    </row>
    <row r="78" spans="1:15" s="32" customFormat="1" x14ac:dyDescent="0.2">
      <c r="A78" s="16">
        <v>72</v>
      </c>
      <c r="B78" s="25"/>
      <c r="C78" s="13"/>
      <c r="D78" s="11"/>
      <c r="E78" s="15"/>
      <c r="F78" s="24"/>
      <c r="G78" s="44">
        <v>0</v>
      </c>
      <c r="H78" s="44"/>
      <c r="I78" s="44">
        <f t="shared" si="6"/>
        <v>0</v>
      </c>
      <c r="J78" s="13"/>
      <c r="K78" s="34" t="e">
        <f t="shared" si="5"/>
        <v>#DIV/0!</v>
      </c>
      <c r="L78" s="26" t="e">
        <f>VLOOKUP($B78,'Table A'!C7:$H19,6,0)</f>
        <v>#N/A</v>
      </c>
      <c r="M78" s="12" t="e">
        <f t="shared" si="9"/>
        <v>#DIV/0!</v>
      </c>
      <c r="N78" s="31" t="e">
        <f t="shared" si="7"/>
        <v>#DIV/0!</v>
      </c>
      <c r="O78" s="12" t="e">
        <f t="shared" si="8"/>
        <v>#DIV/0!</v>
      </c>
    </row>
    <row r="79" spans="1:15" s="32" customFormat="1" x14ac:dyDescent="0.2">
      <c r="A79" s="16">
        <v>73</v>
      </c>
      <c r="B79" s="25"/>
      <c r="C79" s="13"/>
      <c r="D79" s="11"/>
      <c r="E79" s="15"/>
      <c r="F79" s="24"/>
      <c r="G79" s="44">
        <v>0</v>
      </c>
      <c r="H79" s="44"/>
      <c r="I79" s="44">
        <f t="shared" si="6"/>
        <v>0</v>
      </c>
      <c r="J79" s="13"/>
      <c r="K79" s="34" t="e">
        <f t="shared" si="5"/>
        <v>#DIV/0!</v>
      </c>
      <c r="L79" s="26" t="e">
        <f>VLOOKUP($B79,'Table A'!C7:$H19,6,0)</f>
        <v>#N/A</v>
      </c>
      <c r="M79" s="12" t="e">
        <f t="shared" si="9"/>
        <v>#DIV/0!</v>
      </c>
      <c r="N79" s="31" t="e">
        <f t="shared" si="7"/>
        <v>#DIV/0!</v>
      </c>
      <c r="O79" s="12" t="e">
        <f t="shared" si="8"/>
        <v>#DIV/0!</v>
      </c>
    </row>
    <row r="80" spans="1:15" s="32" customFormat="1" x14ac:dyDescent="0.2">
      <c r="A80" s="16">
        <v>74</v>
      </c>
      <c r="B80" s="25"/>
      <c r="C80" s="13"/>
      <c r="D80" s="11"/>
      <c r="E80" s="15"/>
      <c r="F80" s="24"/>
      <c r="G80" s="44">
        <v>0</v>
      </c>
      <c r="H80" s="44"/>
      <c r="I80" s="44">
        <f t="shared" si="6"/>
        <v>0</v>
      </c>
      <c r="J80" s="13"/>
      <c r="K80" s="34" t="e">
        <f t="shared" si="5"/>
        <v>#DIV/0!</v>
      </c>
      <c r="L80" s="26" t="e">
        <f>VLOOKUP($B80,'Table A'!C7:$H19,6,0)</f>
        <v>#N/A</v>
      </c>
      <c r="M80" s="12" t="e">
        <f t="shared" si="9"/>
        <v>#DIV/0!</v>
      </c>
      <c r="N80" s="31" t="e">
        <f t="shared" si="7"/>
        <v>#DIV/0!</v>
      </c>
      <c r="O80" s="12" t="e">
        <f t="shared" si="8"/>
        <v>#DIV/0!</v>
      </c>
    </row>
    <row r="81" spans="1:15" s="32" customFormat="1" x14ac:dyDescent="0.2">
      <c r="A81" s="16">
        <v>75</v>
      </c>
      <c r="B81" s="25"/>
      <c r="C81" s="13"/>
      <c r="D81" s="11"/>
      <c r="E81" s="15"/>
      <c r="F81" s="24"/>
      <c r="G81" s="44">
        <v>0</v>
      </c>
      <c r="H81" s="44"/>
      <c r="I81" s="44">
        <f t="shared" si="6"/>
        <v>0</v>
      </c>
      <c r="J81" s="13"/>
      <c r="K81" s="34" t="e">
        <f t="shared" si="5"/>
        <v>#DIV/0!</v>
      </c>
      <c r="L81" s="26" t="e">
        <f>VLOOKUP($B81,'Table A'!C7:$H19,6,0)</f>
        <v>#N/A</v>
      </c>
      <c r="M81" s="12" t="e">
        <f t="shared" si="9"/>
        <v>#DIV/0!</v>
      </c>
      <c r="N81" s="31" t="e">
        <f t="shared" si="7"/>
        <v>#DIV/0!</v>
      </c>
      <c r="O81" s="12" t="e">
        <f t="shared" si="8"/>
        <v>#DIV/0!</v>
      </c>
    </row>
    <row r="82" spans="1:15" s="32" customFormat="1" x14ac:dyDescent="0.2">
      <c r="A82" s="16">
        <v>76</v>
      </c>
      <c r="B82" s="25"/>
      <c r="C82" s="13"/>
      <c r="D82" s="11"/>
      <c r="E82" s="15"/>
      <c r="F82" s="24"/>
      <c r="G82" s="44">
        <v>0</v>
      </c>
      <c r="H82" s="44"/>
      <c r="I82" s="44">
        <f t="shared" si="6"/>
        <v>0</v>
      </c>
      <c r="J82" s="13"/>
      <c r="K82" s="34" t="e">
        <f t="shared" si="5"/>
        <v>#DIV/0!</v>
      </c>
      <c r="L82" s="26" t="e">
        <f>VLOOKUP($B82,'Table A'!C7:$H19,6,0)</f>
        <v>#N/A</v>
      </c>
      <c r="M82" s="12" t="e">
        <f t="shared" si="9"/>
        <v>#DIV/0!</v>
      </c>
      <c r="N82" s="31" t="e">
        <f t="shared" si="7"/>
        <v>#DIV/0!</v>
      </c>
      <c r="O82" s="12" t="e">
        <f t="shared" si="8"/>
        <v>#DIV/0!</v>
      </c>
    </row>
    <row r="83" spans="1:15" s="32" customFormat="1" x14ac:dyDescent="0.2">
      <c r="A83" s="16">
        <v>77</v>
      </c>
      <c r="B83" s="25"/>
      <c r="C83" s="13"/>
      <c r="D83" s="11"/>
      <c r="E83" s="15"/>
      <c r="F83" s="24"/>
      <c r="G83" s="44">
        <v>0</v>
      </c>
      <c r="H83" s="44"/>
      <c r="I83" s="44">
        <f t="shared" si="6"/>
        <v>0</v>
      </c>
      <c r="J83" s="13"/>
      <c r="K83" s="34" t="e">
        <f t="shared" si="5"/>
        <v>#DIV/0!</v>
      </c>
      <c r="L83" s="26" t="e">
        <f>VLOOKUP($B83,'Table A'!C7:$H19,6,0)</f>
        <v>#N/A</v>
      </c>
      <c r="M83" s="12" t="e">
        <f t="shared" si="9"/>
        <v>#DIV/0!</v>
      </c>
      <c r="N83" s="31" t="e">
        <f t="shared" si="7"/>
        <v>#DIV/0!</v>
      </c>
      <c r="O83" s="12" t="e">
        <f t="shared" si="8"/>
        <v>#DIV/0!</v>
      </c>
    </row>
    <row r="84" spans="1:15" s="32" customFormat="1" x14ac:dyDescent="0.2">
      <c r="A84" s="16">
        <v>78</v>
      </c>
      <c r="B84" s="25"/>
      <c r="C84" s="13"/>
      <c r="D84" s="11"/>
      <c r="E84" s="15"/>
      <c r="F84" s="24"/>
      <c r="G84" s="44">
        <v>0</v>
      </c>
      <c r="H84" s="44"/>
      <c r="I84" s="44">
        <f t="shared" si="6"/>
        <v>0</v>
      </c>
      <c r="J84" s="13"/>
      <c r="K84" s="34" t="e">
        <f t="shared" si="5"/>
        <v>#DIV/0!</v>
      </c>
      <c r="L84" s="26" t="e">
        <f>VLOOKUP($B84,'Table A'!C7:$H19,6,0)</f>
        <v>#N/A</v>
      </c>
      <c r="M84" s="12" t="e">
        <f t="shared" si="9"/>
        <v>#DIV/0!</v>
      </c>
      <c r="N84" s="31" t="e">
        <f t="shared" si="7"/>
        <v>#DIV/0!</v>
      </c>
      <c r="O84" s="12" t="e">
        <f t="shared" si="8"/>
        <v>#DIV/0!</v>
      </c>
    </row>
    <row r="85" spans="1:15" s="32" customFormat="1" x14ac:dyDescent="0.2">
      <c r="A85" s="16">
        <v>79</v>
      </c>
      <c r="B85" s="25"/>
      <c r="C85" s="13"/>
      <c r="D85" s="11"/>
      <c r="E85" s="15"/>
      <c r="F85" s="24"/>
      <c r="G85" s="44">
        <v>0</v>
      </c>
      <c r="H85" s="44"/>
      <c r="I85" s="44">
        <f t="shared" si="6"/>
        <v>0</v>
      </c>
      <c r="J85" s="13"/>
      <c r="K85" s="34" t="e">
        <f t="shared" si="5"/>
        <v>#DIV/0!</v>
      </c>
      <c r="L85" s="26" t="e">
        <f>VLOOKUP($B85,'Table A'!C7:$H19,6,0)</f>
        <v>#N/A</v>
      </c>
      <c r="M85" s="12" t="e">
        <f t="shared" si="9"/>
        <v>#DIV/0!</v>
      </c>
      <c r="N85" s="31" t="e">
        <f t="shared" si="7"/>
        <v>#DIV/0!</v>
      </c>
      <c r="O85" s="12" t="e">
        <f t="shared" si="8"/>
        <v>#DIV/0!</v>
      </c>
    </row>
    <row r="86" spans="1:15" s="32" customFormat="1" x14ac:dyDescent="0.2">
      <c r="A86" s="16">
        <v>80</v>
      </c>
      <c r="B86" s="25"/>
      <c r="C86" s="13"/>
      <c r="D86" s="11"/>
      <c r="E86" s="15"/>
      <c r="F86" s="24"/>
      <c r="G86" s="44">
        <v>0</v>
      </c>
      <c r="H86" s="44"/>
      <c r="I86" s="44">
        <f t="shared" si="6"/>
        <v>0</v>
      </c>
      <c r="J86" s="13"/>
      <c r="K86" s="34" t="e">
        <f t="shared" si="5"/>
        <v>#DIV/0!</v>
      </c>
      <c r="L86" s="26" t="e">
        <f>VLOOKUP($B86,'Table A'!C7:$H19,6,0)</f>
        <v>#N/A</v>
      </c>
      <c r="M86" s="12" t="e">
        <f t="shared" si="9"/>
        <v>#DIV/0!</v>
      </c>
      <c r="N86" s="31" t="e">
        <f t="shared" si="7"/>
        <v>#DIV/0!</v>
      </c>
      <c r="O86" s="12" t="e">
        <f t="shared" si="8"/>
        <v>#DIV/0!</v>
      </c>
    </row>
    <row r="87" spans="1:15" s="32" customFormat="1" x14ac:dyDescent="0.2">
      <c r="A87" s="16">
        <v>81</v>
      </c>
      <c r="B87" s="25"/>
      <c r="C87" s="13"/>
      <c r="D87" s="11"/>
      <c r="E87" s="15"/>
      <c r="F87" s="24"/>
      <c r="G87" s="44">
        <v>0</v>
      </c>
      <c r="H87" s="44"/>
      <c r="I87" s="44">
        <f t="shared" si="6"/>
        <v>0</v>
      </c>
      <c r="J87" s="13"/>
      <c r="K87" s="34" t="e">
        <f t="shared" si="5"/>
        <v>#DIV/0!</v>
      </c>
      <c r="L87" s="26" t="e">
        <f>VLOOKUP($B87,'Table A'!C7:$H19,6,0)</f>
        <v>#N/A</v>
      </c>
      <c r="M87" s="12" t="e">
        <f t="shared" si="9"/>
        <v>#DIV/0!</v>
      </c>
      <c r="N87" s="31" t="e">
        <f t="shared" si="7"/>
        <v>#DIV/0!</v>
      </c>
      <c r="O87" s="12" t="e">
        <f t="shared" si="8"/>
        <v>#DIV/0!</v>
      </c>
    </row>
    <row r="88" spans="1:15" s="32" customFormat="1" x14ac:dyDescent="0.2">
      <c r="A88" s="16">
        <v>82</v>
      </c>
      <c r="B88" s="25"/>
      <c r="C88" s="13"/>
      <c r="D88" s="11"/>
      <c r="E88" s="15"/>
      <c r="F88" s="24"/>
      <c r="G88" s="44">
        <v>0</v>
      </c>
      <c r="H88" s="44"/>
      <c r="I88" s="44">
        <f t="shared" si="6"/>
        <v>0</v>
      </c>
      <c r="J88" s="13"/>
      <c r="K88" s="34" t="e">
        <f t="shared" si="5"/>
        <v>#DIV/0!</v>
      </c>
      <c r="L88" s="26" t="e">
        <f>VLOOKUP($B88,'Table A'!C7:$H19,6,0)</f>
        <v>#N/A</v>
      </c>
      <c r="M88" s="12" t="e">
        <f t="shared" si="9"/>
        <v>#DIV/0!</v>
      </c>
      <c r="N88" s="31" t="e">
        <f t="shared" si="7"/>
        <v>#DIV/0!</v>
      </c>
      <c r="O88" s="12" t="e">
        <f t="shared" si="8"/>
        <v>#DIV/0!</v>
      </c>
    </row>
    <row r="89" spans="1:15" s="32" customFormat="1" x14ac:dyDescent="0.2">
      <c r="A89" s="16">
        <v>83</v>
      </c>
      <c r="B89" s="25"/>
      <c r="C89" s="13"/>
      <c r="D89" s="11"/>
      <c r="E89" s="15"/>
      <c r="F89" s="24"/>
      <c r="G89" s="44">
        <v>0</v>
      </c>
      <c r="H89" s="44"/>
      <c r="I89" s="44">
        <f t="shared" si="6"/>
        <v>0</v>
      </c>
      <c r="J89" s="13"/>
      <c r="K89" s="34" t="e">
        <f t="shared" si="5"/>
        <v>#DIV/0!</v>
      </c>
      <c r="L89" s="26" t="e">
        <f>VLOOKUP($B89,'Table A'!C7:$H19,6,0)</f>
        <v>#N/A</v>
      </c>
      <c r="M89" s="12" t="e">
        <f t="shared" si="9"/>
        <v>#DIV/0!</v>
      </c>
      <c r="N89" s="31" t="e">
        <f t="shared" si="7"/>
        <v>#DIV/0!</v>
      </c>
      <c r="O89" s="12" t="e">
        <f t="shared" si="8"/>
        <v>#DIV/0!</v>
      </c>
    </row>
    <row r="90" spans="1:15" s="32" customFormat="1" x14ac:dyDescent="0.2">
      <c r="A90" s="16">
        <v>84</v>
      </c>
      <c r="B90" s="25"/>
      <c r="C90" s="13"/>
      <c r="D90" s="11"/>
      <c r="E90" s="15"/>
      <c r="F90" s="24"/>
      <c r="G90" s="44">
        <v>0</v>
      </c>
      <c r="H90" s="44"/>
      <c r="I90" s="44">
        <f t="shared" si="6"/>
        <v>0</v>
      </c>
      <c r="J90" s="13"/>
      <c r="K90" s="34" t="e">
        <f t="shared" si="5"/>
        <v>#DIV/0!</v>
      </c>
      <c r="L90" s="26" t="e">
        <f>VLOOKUP($B90,'Table A'!C7:$H19,6,0)</f>
        <v>#N/A</v>
      </c>
      <c r="M90" s="12" t="e">
        <f t="shared" si="9"/>
        <v>#DIV/0!</v>
      </c>
      <c r="N90" s="31" t="e">
        <f t="shared" si="7"/>
        <v>#DIV/0!</v>
      </c>
      <c r="O90" s="12" t="e">
        <f t="shared" si="8"/>
        <v>#DIV/0!</v>
      </c>
    </row>
    <row r="91" spans="1:15" s="32" customFormat="1" x14ac:dyDescent="0.2">
      <c r="A91" s="16">
        <v>85</v>
      </c>
      <c r="B91" s="25"/>
      <c r="C91" s="13"/>
      <c r="D91" s="11"/>
      <c r="E91" s="15"/>
      <c r="F91" s="24"/>
      <c r="G91" s="44">
        <v>0</v>
      </c>
      <c r="H91" s="44"/>
      <c r="I91" s="44">
        <f t="shared" si="6"/>
        <v>0</v>
      </c>
      <c r="J91" s="13"/>
      <c r="K91" s="34" t="e">
        <f t="shared" si="5"/>
        <v>#DIV/0!</v>
      </c>
      <c r="L91" s="26" t="e">
        <f>VLOOKUP($B91,'Table A'!C7:$H19,6,0)</f>
        <v>#N/A</v>
      </c>
      <c r="M91" s="12" t="e">
        <f t="shared" si="9"/>
        <v>#DIV/0!</v>
      </c>
      <c r="N91" s="31" t="e">
        <f t="shared" si="7"/>
        <v>#DIV/0!</v>
      </c>
      <c r="O91" s="12" t="e">
        <f t="shared" si="8"/>
        <v>#DIV/0!</v>
      </c>
    </row>
    <row r="92" spans="1:15" s="32" customFormat="1" x14ac:dyDescent="0.2">
      <c r="A92" s="16">
        <v>86</v>
      </c>
      <c r="B92" s="25"/>
      <c r="C92" s="13"/>
      <c r="D92" s="11"/>
      <c r="E92" s="15"/>
      <c r="F92" s="24"/>
      <c r="G92" s="44">
        <v>0</v>
      </c>
      <c r="H92" s="44"/>
      <c r="I92" s="44">
        <f t="shared" si="6"/>
        <v>0</v>
      </c>
      <c r="J92" s="13"/>
      <c r="K92" s="34" t="e">
        <f t="shared" si="5"/>
        <v>#DIV/0!</v>
      </c>
      <c r="L92" s="26" t="e">
        <f>VLOOKUP($B92,'Table A'!C7:$H19,6,0)</f>
        <v>#N/A</v>
      </c>
      <c r="M92" s="12" t="e">
        <f t="shared" si="9"/>
        <v>#DIV/0!</v>
      </c>
      <c r="N92" s="31" t="e">
        <f t="shared" si="7"/>
        <v>#DIV/0!</v>
      </c>
      <c r="O92" s="12" t="e">
        <f t="shared" si="8"/>
        <v>#DIV/0!</v>
      </c>
    </row>
    <row r="93" spans="1:15" s="32" customFormat="1" x14ac:dyDescent="0.2">
      <c r="A93" s="16">
        <v>87</v>
      </c>
      <c r="B93" s="25"/>
      <c r="C93" s="13"/>
      <c r="D93" s="11"/>
      <c r="E93" s="15"/>
      <c r="F93" s="24"/>
      <c r="G93" s="44">
        <v>0</v>
      </c>
      <c r="H93" s="44"/>
      <c r="I93" s="44">
        <f t="shared" si="6"/>
        <v>0</v>
      </c>
      <c r="J93" s="13"/>
      <c r="K93" s="34" t="e">
        <f t="shared" si="5"/>
        <v>#DIV/0!</v>
      </c>
      <c r="L93" s="26" t="e">
        <f>VLOOKUP($B93,'Table A'!C7:$H19,6,0)</f>
        <v>#N/A</v>
      </c>
      <c r="M93" s="12" t="e">
        <f t="shared" si="9"/>
        <v>#DIV/0!</v>
      </c>
      <c r="N93" s="31" t="e">
        <f t="shared" si="7"/>
        <v>#DIV/0!</v>
      </c>
      <c r="O93" s="12" t="e">
        <f t="shared" si="8"/>
        <v>#DIV/0!</v>
      </c>
    </row>
    <row r="94" spans="1:15" s="32" customFormat="1" x14ac:dyDescent="0.2">
      <c r="A94" s="16">
        <v>88</v>
      </c>
      <c r="B94" s="25"/>
      <c r="C94" s="13"/>
      <c r="D94" s="11"/>
      <c r="E94" s="15"/>
      <c r="F94" s="24"/>
      <c r="G94" s="44">
        <v>0</v>
      </c>
      <c r="H94" s="44"/>
      <c r="I94" s="44">
        <f t="shared" si="6"/>
        <v>0</v>
      </c>
      <c r="J94" s="13"/>
      <c r="K94" s="34" t="e">
        <f t="shared" si="5"/>
        <v>#DIV/0!</v>
      </c>
      <c r="L94" s="26" t="e">
        <f>VLOOKUP($B94,'Table A'!C7:$H19,6,0)</f>
        <v>#N/A</v>
      </c>
      <c r="M94" s="12" t="e">
        <f t="shared" si="9"/>
        <v>#DIV/0!</v>
      </c>
      <c r="N94" s="31" t="e">
        <f t="shared" si="7"/>
        <v>#DIV/0!</v>
      </c>
      <c r="O94" s="12" t="e">
        <f t="shared" si="8"/>
        <v>#DIV/0!</v>
      </c>
    </row>
    <row r="95" spans="1:15" s="32" customFormat="1" x14ac:dyDescent="0.2">
      <c r="A95" s="16">
        <v>89</v>
      </c>
      <c r="B95" s="25"/>
      <c r="C95" s="13"/>
      <c r="D95" s="11"/>
      <c r="E95" s="15"/>
      <c r="F95" s="24"/>
      <c r="G95" s="44">
        <v>0</v>
      </c>
      <c r="H95" s="44"/>
      <c r="I95" s="44">
        <f t="shared" si="6"/>
        <v>0</v>
      </c>
      <c r="J95" s="13"/>
      <c r="K95" s="34" t="e">
        <f t="shared" si="5"/>
        <v>#DIV/0!</v>
      </c>
      <c r="L95" s="26" t="e">
        <f>VLOOKUP($B95,'Table A'!C7:$H19,6,0)</f>
        <v>#N/A</v>
      </c>
      <c r="M95" s="12" t="e">
        <f t="shared" si="9"/>
        <v>#DIV/0!</v>
      </c>
      <c r="N95" s="31" t="e">
        <f t="shared" si="7"/>
        <v>#DIV/0!</v>
      </c>
      <c r="O95" s="12" t="e">
        <f t="shared" si="8"/>
        <v>#DIV/0!</v>
      </c>
    </row>
    <row r="96" spans="1:15" s="32" customFormat="1" x14ac:dyDescent="0.2">
      <c r="A96" s="16">
        <v>90</v>
      </c>
      <c r="B96" s="25"/>
      <c r="C96" s="13"/>
      <c r="D96" s="11"/>
      <c r="E96" s="15"/>
      <c r="F96" s="24"/>
      <c r="G96" s="44">
        <v>0</v>
      </c>
      <c r="H96" s="44"/>
      <c r="I96" s="44">
        <f t="shared" si="6"/>
        <v>0</v>
      </c>
      <c r="J96" s="13"/>
      <c r="K96" s="34" t="e">
        <f t="shared" si="5"/>
        <v>#DIV/0!</v>
      </c>
      <c r="L96" s="26" t="e">
        <f>VLOOKUP($B96,'Table A'!C7:$H19,6,0)</f>
        <v>#N/A</v>
      </c>
      <c r="M96" s="12" t="e">
        <f t="shared" si="9"/>
        <v>#DIV/0!</v>
      </c>
      <c r="N96" s="31" t="e">
        <f t="shared" si="7"/>
        <v>#DIV/0!</v>
      </c>
      <c r="O96" s="12" t="e">
        <f t="shared" si="8"/>
        <v>#DIV/0!</v>
      </c>
    </row>
    <row r="97" spans="1:15" s="32" customFormat="1" x14ac:dyDescent="0.2">
      <c r="A97" s="16">
        <v>91</v>
      </c>
      <c r="B97" s="25"/>
      <c r="C97" s="13"/>
      <c r="D97" s="11"/>
      <c r="E97" s="15"/>
      <c r="F97" s="24"/>
      <c r="G97" s="44">
        <v>0</v>
      </c>
      <c r="H97" s="44"/>
      <c r="I97" s="44">
        <f t="shared" si="6"/>
        <v>0</v>
      </c>
      <c r="J97" s="13"/>
      <c r="K97" s="34" t="e">
        <f t="shared" si="5"/>
        <v>#DIV/0!</v>
      </c>
      <c r="L97" s="26" t="e">
        <f>VLOOKUP($B97,'Table A'!C7:$H19,6,0)</f>
        <v>#N/A</v>
      </c>
      <c r="M97" s="12" t="e">
        <f t="shared" si="9"/>
        <v>#DIV/0!</v>
      </c>
      <c r="N97" s="31" t="e">
        <f t="shared" si="7"/>
        <v>#DIV/0!</v>
      </c>
      <c r="O97" s="12" t="e">
        <f t="shared" si="8"/>
        <v>#DIV/0!</v>
      </c>
    </row>
    <row r="98" spans="1:15" s="32" customFormat="1" x14ac:dyDescent="0.2">
      <c r="A98" s="16">
        <v>92</v>
      </c>
      <c r="B98" s="25"/>
      <c r="C98" s="13"/>
      <c r="D98" s="11"/>
      <c r="E98" s="15"/>
      <c r="F98" s="24"/>
      <c r="G98" s="44">
        <v>0</v>
      </c>
      <c r="H98" s="44"/>
      <c r="I98" s="44">
        <f t="shared" si="6"/>
        <v>0</v>
      </c>
      <c r="J98" s="13"/>
      <c r="K98" s="34" t="e">
        <f t="shared" si="5"/>
        <v>#DIV/0!</v>
      </c>
      <c r="L98" s="26" t="e">
        <f>VLOOKUP($B98,'Table A'!C7:$H19,6,0)</f>
        <v>#N/A</v>
      </c>
      <c r="M98" s="12" t="e">
        <f t="shared" si="9"/>
        <v>#DIV/0!</v>
      </c>
      <c r="N98" s="31" t="e">
        <f t="shared" si="7"/>
        <v>#DIV/0!</v>
      </c>
      <c r="O98" s="12" t="e">
        <f t="shared" si="8"/>
        <v>#DIV/0!</v>
      </c>
    </row>
    <row r="99" spans="1:15" s="32" customFormat="1" x14ac:dyDescent="0.2">
      <c r="A99" s="16">
        <v>93</v>
      </c>
      <c r="B99" s="25"/>
      <c r="C99" s="13"/>
      <c r="D99" s="11"/>
      <c r="E99" s="15"/>
      <c r="F99" s="24"/>
      <c r="G99" s="44">
        <v>0</v>
      </c>
      <c r="H99" s="44"/>
      <c r="I99" s="44">
        <f t="shared" si="6"/>
        <v>0</v>
      </c>
      <c r="J99" s="13"/>
      <c r="K99" s="34" t="e">
        <f t="shared" si="5"/>
        <v>#DIV/0!</v>
      </c>
      <c r="L99" s="26" t="e">
        <f>VLOOKUP($B99,'Table A'!C7:$H19,6,0)</f>
        <v>#N/A</v>
      </c>
      <c r="M99" s="12" t="e">
        <f t="shared" si="9"/>
        <v>#DIV/0!</v>
      </c>
      <c r="N99" s="31" t="e">
        <f t="shared" si="7"/>
        <v>#DIV/0!</v>
      </c>
      <c r="O99" s="12" t="e">
        <f t="shared" si="8"/>
        <v>#DIV/0!</v>
      </c>
    </row>
    <row r="100" spans="1:15" s="32" customFormat="1" x14ac:dyDescent="0.2">
      <c r="A100" s="16">
        <v>94</v>
      </c>
      <c r="B100" s="25"/>
      <c r="C100" s="13"/>
      <c r="D100" s="11"/>
      <c r="E100" s="15"/>
      <c r="F100" s="24"/>
      <c r="G100" s="44">
        <v>0</v>
      </c>
      <c r="H100" s="44"/>
      <c r="I100" s="44">
        <f t="shared" si="6"/>
        <v>0</v>
      </c>
      <c r="J100" s="13"/>
      <c r="K100" s="34" t="e">
        <f t="shared" si="5"/>
        <v>#DIV/0!</v>
      </c>
      <c r="L100" s="26" t="e">
        <f>VLOOKUP($B100,'Table A'!C7:$H19,6,0)</f>
        <v>#N/A</v>
      </c>
      <c r="M100" s="12" t="e">
        <f t="shared" si="9"/>
        <v>#DIV/0!</v>
      </c>
      <c r="N100" s="31" t="e">
        <f t="shared" si="7"/>
        <v>#DIV/0!</v>
      </c>
      <c r="O100" s="12" t="e">
        <f t="shared" si="8"/>
        <v>#DIV/0!</v>
      </c>
    </row>
    <row r="101" spans="1:15" s="32" customFormat="1" x14ac:dyDescent="0.2">
      <c r="A101" s="16">
        <v>95</v>
      </c>
      <c r="B101" s="25"/>
      <c r="C101" s="13"/>
      <c r="D101" s="11"/>
      <c r="E101" s="15"/>
      <c r="F101" s="24"/>
      <c r="G101" s="44">
        <v>0</v>
      </c>
      <c r="H101" s="44"/>
      <c r="I101" s="44">
        <f t="shared" si="6"/>
        <v>0</v>
      </c>
      <c r="J101" s="13"/>
      <c r="K101" s="34" t="e">
        <f t="shared" si="5"/>
        <v>#DIV/0!</v>
      </c>
      <c r="L101" s="26" t="e">
        <f>VLOOKUP($B101,'Table A'!C7:$H19,6,0)</f>
        <v>#N/A</v>
      </c>
      <c r="M101" s="12" t="e">
        <f t="shared" si="9"/>
        <v>#DIV/0!</v>
      </c>
      <c r="N101" s="31" t="e">
        <f t="shared" si="7"/>
        <v>#DIV/0!</v>
      </c>
      <c r="O101" s="12" t="e">
        <f t="shared" si="8"/>
        <v>#DIV/0!</v>
      </c>
    </row>
    <row r="102" spans="1:15" s="32" customFormat="1" x14ac:dyDescent="0.2">
      <c r="A102" s="16">
        <v>96</v>
      </c>
      <c r="B102" s="25"/>
      <c r="C102" s="13"/>
      <c r="D102" s="11"/>
      <c r="E102" s="15"/>
      <c r="F102" s="24"/>
      <c r="G102" s="44">
        <v>0</v>
      </c>
      <c r="H102" s="44"/>
      <c r="I102" s="44">
        <f t="shared" si="6"/>
        <v>0</v>
      </c>
      <c r="J102" s="13"/>
      <c r="K102" s="34" t="e">
        <f t="shared" si="5"/>
        <v>#DIV/0!</v>
      </c>
      <c r="L102" s="26" t="e">
        <f>VLOOKUP($B102,'Table A'!C7:$H19,6,0)</f>
        <v>#N/A</v>
      </c>
      <c r="M102" s="12" t="e">
        <f t="shared" si="9"/>
        <v>#DIV/0!</v>
      </c>
      <c r="N102" s="31" t="e">
        <f t="shared" si="7"/>
        <v>#DIV/0!</v>
      </c>
      <c r="O102" s="12" t="e">
        <f t="shared" si="8"/>
        <v>#DIV/0!</v>
      </c>
    </row>
    <row r="103" spans="1:15" s="32" customFormat="1" x14ac:dyDescent="0.2">
      <c r="A103" s="16">
        <v>97</v>
      </c>
      <c r="B103" s="25"/>
      <c r="C103" s="13"/>
      <c r="D103" s="11"/>
      <c r="E103" s="15"/>
      <c r="F103" s="24"/>
      <c r="G103" s="44">
        <v>0</v>
      </c>
      <c r="H103" s="44"/>
      <c r="I103" s="44">
        <f t="shared" si="6"/>
        <v>0</v>
      </c>
      <c r="J103" s="13"/>
      <c r="K103" s="34" t="e">
        <f t="shared" si="5"/>
        <v>#DIV/0!</v>
      </c>
      <c r="L103" s="26" t="e">
        <f>VLOOKUP($B103,'Table A'!C7:$H19,6,0)</f>
        <v>#N/A</v>
      </c>
      <c r="M103" s="12" t="e">
        <f t="shared" si="9"/>
        <v>#DIV/0!</v>
      </c>
      <c r="N103" s="31" t="e">
        <f t="shared" si="7"/>
        <v>#DIV/0!</v>
      </c>
      <c r="O103" s="12" t="e">
        <f t="shared" si="8"/>
        <v>#DIV/0!</v>
      </c>
    </row>
    <row r="104" spans="1:15" s="32" customFormat="1" x14ac:dyDescent="0.2">
      <c r="A104" s="16">
        <v>98</v>
      </c>
      <c r="B104" s="25"/>
      <c r="C104" s="13"/>
      <c r="D104" s="11"/>
      <c r="E104" s="15"/>
      <c r="F104" s="24"/>
      <c r="G104" s="44">
        <v>0</v>
      </c>
      <c r="H104" s="44"/>
      <c r="I104" s="44">
        <f t="shared" si="6"/>
        <v>0</v>
      </c>
      <c r="J104" s="13"/>
      <c r="K104" s="34" t="e">
        <f t="shared" si="5"/>
        <v>#DIV/0!</v>
      </c>
      <c r="L104" s="26" t="e">
        <f>VLOOKUP($B104,'Table A'!C7:$H19,6,0)</f>
        <v>#N/A</v>
      </c>
      <c r="M104" s="12" t="e">
        <f t="shared" si="9"/>
        <v>#DIV/0!</v>
      </c>
      <c r="N104" s="31" t="e">
        <f t="shared" si="7"/>
        <v>#DIV/0!</v>
      </c>
      <c r="O104" s="12" t="e">
        <f t="shared" si="8"/>
        <v>#DIV/0!</v>
      </c>
    </row>
    <row r="105" spans="1:15" s="32" customFormat="1" x14ac:dyDescent="0.2">
      <c r="A105" s="16">
        <v>99</v>
      </c>
      <c r="B105" s="25"/>
      <c r="C105" s="13"/>
      <c r="D105" s="11"/>
      <c r="E105" s="15"/>
      <c r="F105" s="24"/>
      <c r="G105" s="44">
        <v>0</v>
      </c>
      <c r="H105" s="44"/>
      <c r="I105" s="44">
        <f t="shared" si="6"/>
        <v>0</v>
      </c>
      <c r="J105" s="13"/>
      <c r="K105" s="34" t="e">
        <f t="shared" si="5"/>
        <v>#DIV/0!</v>
      </c>
      <c r="L105" s="26" t="e">
        <f>VLOOKUP($B105,'Table A'!C7:$H19,6,0)</f>
        <v>#N/A</v>
      </c>
      <c r="M105" s="12" t="e">
        <f t="shared" si="9"/>
        <v>#DIV/0!</v>
      </c>
      <c r="N105" s="31" t="e">
        <f t="shared" si="7"/>
        <v>#DIV/0!</v>
      </c>
      <c r="O105" s="12" t="e">
        <f t="shared" si="8"/>
        <v>#DIV/0!</v>
      </c>
    </row>
    <row r="106" spans="1:15" s="32" customFormat="1" x14ac:dyDescent="0.2">
      <c r="A106" s="16">
        <v>100</v>
      </c>
      <c r="B106" s="25"/>
      <c r="C106" s="13"/>
      <c r="D106" s="11"/>
      <c r="E106" s="15"/>
      <c r="F106" s="24"/>
      <c r="G106" s="44">
        <v>0</v>
      </c>
      <c r="H106" s="44"/>
      <c r="I106" s="44">
        <f t="shared" si="6"/>
        <v>0</v>
      </c>
      <c r="J106" s="13"/>
      <c r="K106" s="34" t="e">
        <f t="shared" si="5"/>
        <v>#DIV/0!</v>
      </c>
      <c r="L106" s="26" t="e">
        <f>VLOOKUP($B106,'Table A'!C7:$H19,6,0)</f>
        <v>#N/A</v>
      </c>
      <c r="M106" s="12" t="e">
        <f t="shared" si="9"/>
        <v>#DIV/0!</v>
      </c>
      <c r="N106" s="31" t="e">
        <f t="shared" si="7"/>
        <v>#DIV/0!</v>
      </c>
      <c r="O106" s="12" t="e">
        <f t="shared" si="8"/>
        <v>#DIV/0!</v>
      </c>
    </row>
    <row r="107" spans="1:15" s="32" customFormat="1" x14ac:dyDescent="0.2">
      <c r="A107" s="16">
        <v>101</v>
      </c>
      <c r="B107" s="25"/>
      <c r="C107" s="13"/>
      <c r="D107" s="11"/>
      <c r="E107" s="15"/>
      <c r="F107" s="24"/>
      <c r="G107" s="44">
        <v>0</v>
      </c>
      <c r="H107" s="44"/>
      <c r="I107" s="44">
        <f t="shared" si="6"/>
        <v>0</v>
      </c>
      <c r="J107" s="13"/>
      <c r="K107" s="34" t="e">
        <f t="shared" si="5"/>
        <v>#DIV/0!</v>
      </c>
      <c r="L107" s="26" t="e">
        <f>VLOOKUP($B107,'Table A'!C7:$H19,6,0)</f>
        <v>#N/A</v>
      </c>
      <c r="M107" s="12" t="e">
        <f t="shared" si="9"/>
        <v>#DIV/0!</v>
      </c>
      <c r="N107" s="31" t="e">
        <f t="shared" si="7"/>
        <v>#DIV/0!</v>
      </c>
      <c r="O107" s="12" t="e">
        <f t="shared" si="8"/>
        <v>#DIV/0!</v>
      </c>
    </row>
    <row r="108" spans="1:15" s="32" customFormat="1" x14ac:dyDescent="0.2">
      <c r="A108" s="16">
        <v>102</v>
      </c>
      <c r="B108" s="25"/>
      <c r="C108" s="13"/>
      <c r="D108" s="11"/>
      <c r="E108" s="15"/>
      <c r="F108" s="24"/>
      <c r="G108" s="44">
        <v>0</v>
      </c>
      <c r="H108" s="44"/>
      <c r="I108" s="44">
        <f t="shared" si="6"/>
        <v>0</v>
      </c>
      <c r="J108" s="13"/>
      <c r="K108" s="34" t="e">
        <f t="shared" si="5"/>
        <v>#DIV/0!</v>
      </c>
      <c r="L108" s="26" t="e">
        <f>VLOOKUP($B108,'Table A'!C7:$H19,6,0)</f>
        <v>#N/A</v>
      </c>
      <c r="M108" s="12" t="e">
        <f t="shared" si="9"/>
        <v>#DIV/0!</v>
      </c>
      <c r="N108" s="31" t="e">
        <f t="shared" si="7"/>
        <v>#DIV/0!</v>
      </c>
      <c r="O108" s="12" t="e">
        <f t="shared" si="8"/>
        <v>#DIV/0!</v>
      </c>
    </row>
    <row r="109" spans="1:15" s="32" customFormat="1" x14ac:dyDescent="0.2">
      <c r="A109" s="16">
        <v>103</v>
      </c>
      <c r="B109" s="25"/>
      <c r="C109" s="13"/>
      <c r="D109" s="11"/>
      <c r="E109" s="15"/>
      <c r="F109" s="24"/>
      <c r="G109" s="44">
        <v>0</v>
      </c>
      <c r="H109" s="44"/>
      <c r="I109" s="44">
        <f t="shared" si="6"/>
        <v>0</v>
      </c>
      <c r="J109" s="13"/>
      <c r="K109" s="34" t="e">
        <f t="shared" si="5"/>
        <v>#DIV/0!</v>
      </c>
      <c r="L109" s="26" t="e">
        <f>VLOOKUP($B109,'Table A'!C7:$H19,6,0)</f>
        <v>#N/A</v>
      </c>
      <c r="M109" s="12" t="e">
        <f t="shared" si="9"/>
        <v>#DIV/0!</v>
      </c>
      <c r="N109" s="31" t="e">
        <f t="shared" si="7"/>
        <v>#DIV/0!</v>
      </c>
      <c r="O109" s="12" t="e">
        <f t="shared" si="8"/>
        <v>#DIV/0!</v>
      </c>
    </row>
    <row r="110" spans="1:15" s="32" customFormat="1" x14ac:dyDescent="0.2">
      <c r="A110" s="16">
        <v>104</v>
      </c>
      <c r="B110" s="25"/>
      <c r="C110" s="13"/>
      <c r="D110" s="11"/>
      <c r="E110" s="15"/>
      <c r="F110" s="24"/>
      <c r="G110" s="44">
        <v>0</v>
      </c>
      <c r="H110" s="44"/>
      <c r="I110" s="44">
        <f t="shared" si="6"/>
        <v>0</v>
      </c>
      <c r="J110" s="13"/>
      <c r="K110" s="34" t="e">
        <f t="shared" si="5"/>
        <v>#DIV/0!</v>
      </c>
      <c r="L110" s="26" t="e">
        <f>VLOOKUP($B110,'Table A'!C7:$H19,6,0)</f>
        <v>#N/A</v>
      </c>
      <c r="M110" s="12" t="e">
        <f t="shared" si="9"/>
        <v>#DIV/0!</v>
      </c>
      <c r="N110" s="31" t="e">
        <f t="shared" si="7"/>
        <v>#DIV/0!</v>
      </c>
      <c r="O110" s="12" t="e">
        <f t="shared" si="8"/>
        <v>#DIV/0!</v>
      </c>
    </row>
    <row r="111" spans="1:15" s="32" customFormat="1" x14ac:dyDescent="0.2">
      <c r="A111" s="16">
        <v>105</v>
      </c>
      <c r="B111" s="25"/>
      <c r="C111" s="13"/>
      <c r="D111" s="11"/>
      <c r="E111" s="15"/>
      <c r="F111" s="24"/>
      <c r="G111" s="44">
        <v>0</v>
      </c>
      <c r="H111" s="44"/>
      <c r="I111" s="44">
        <f t="shared" si="6"/>
        <v>0</v>
      </c>
      <c r="J111" s="13"/>
      <c r="K111" s="34" t="e">
        <f t="shared" ref="K111:K174" si="10">ROUND(I111/J111,0)</f>
        <v>#DIV/0!</v>
      </c>
      <c r="L111" s="26" t="e">
        <f>VLOOKUP($B111,'Table A'!C7:$H19,6,0)</f>
        <v>#N/A</v>
      </c>
      <c r="M111" s="12" t="e">
        <f t="shared" si="9"/>
        <v>#DIV/0!</v>
      </c>
      <c r="N111" s="31" t="e">
        <f t="shared" si="7"/>
        <v>#DIV/0!</v>
      </c>
      <c r="O111" s="12" t="e">
        <f t="shared" si="8"/>
        <v>#DIV/0!</v>
      </c>
    </row>
    <row r="112" spans="1:15" s="32" customFormat="1" x14ac:dyDescent="0.2">
      <c r="A112" s="16">
        <v>106</v>
      </c>
      <c r="B112" s="25"/>
      <c r="C112" s="13"/>
      <c r="D112" s="11"/>
      <c r="E112" s="15"/>
      <c r="F112" s="24"/>
      <c r="G112" s="44">
        <v>0</v>
      </c>
      <c r="H112" s="44"/>
      <c r="I112" s="44">
        <f t="shared" si="6"/>
        <v>0</v>
      </c>
      <c r="J112" s="13"/>
      <c r="K112" s="34" t="e">
        <f t="shared" si="10"/>
        <v>#DIV/0!</v>
      </c>
      <c r="L112" s="26" t="e">
        <f>VLOOKUP($B112,'Table A'!C7:$H19,6,0)</f>
        <v>#N/A</v>
      </c>
      <c r="M112" s="12" t="e">
        <f t="shared" si="9"/>
        <v>#DIV/0!</v>
      </c>
      <c r="N112" s="31" t="e">
        <f t="shared" si="7"/>
        <v>#DIV/0!</v>
      </c>
      <c r="O112" s="12" t="e">
        <f t="shared" si="8"/>
        <v>#DIV/0!</v>
      </c>
    </row>
    <row r="113" spans="1:15" s="32" customFormat="1" x14ac:dyDescent="0.2">
      <c r="A113" s="16">
        <v>107</v>
      </c>
      <c r="B113" s="25"/>
      <c r="C113" s="13"/>
      <c r="D113" s="11"/>
      <c r="E113" s="15"/>
      <c r="F113" s="24"/>
      <c r="G113" s="44">
        <v>0</v>
      </c>
      <c r="H113" s="44"/>
      <c r="I113" s="44">
        <f t="shared" si="6"/>
        <v>0</v>
      </c>
      <c r="J113" s="13"/>
      <c r="K113" s="34" t="e">
        <f t="shared" si="10"/>
        <v>#DIV/0!</v>
      </c>
      <c r="L113" s="26" t="e">
        <f>VLOOKUP($B113,'Table A'!C7:$H19,6,0)</f>
        <v>#N/A</v>
      </c>
      <c r="M113" s="12" t="e">
        <f t="shared" si="9"/>
        <v>#DIV/0!</v>
      </c>
      <c r="N113" s="31" t="e">
        <f t="shared" si="7"/>
        <v>#DIV/0!</v>
      </c>
      <c r="O113" s="12" t="e">
        <f t="shared" si="8"/>
        <v>#DIV/0!</v>
      </c>
    </row>
    <row r="114" spans="1:15" s="32" customFormat="1" x14ac:dyDescent="0.2">
      <c r="A114" s="16">
        <v>108</v>
      </c>
      <c r="B114" s="25"/>
      <c r="C114" s="13"/>
      <c r="D114" s="11"/>
      <c r="E114" s="15"/>
      <c r="F114" s="24"/>
      <c r="G114" s="44">
        <v>0</v>
      </c>
      <c r="H114" s="44"/>
      <c r="I114" s="44">
        <f t="shared" si="6"/>
        <v>0</v>
      </c>
      <c r="J114" s="13"/>
      <c r="K114" s="34" t="e">
        <f t="shared" si="10"/>
        <v>#DIV/0!</v>
      </c>
      <c r="L114" s="26" t="e">
        <f>VLOOKUP($B114,'Table A'!C7:$H19,6,0)</f>
        <v>#N/A</v>
      </c>
      <c r="M114" s="12" t="e">
        <f t="shared" si="9"/>
        <v>#DIV/0!</v>
      </c>
      <c r="N114" s="31" t="e">
        <f t="shared" si="7"/>
        <v>#DIV/0!</v>
      </c>
      <c r="O114" s="12" t="e">
        <f t="shared" si="8"/>
        <v>#DIV/0!</v>
      </c>
    </row>
    <row r="115" spans="1:15" s="32" customFormat="1" x14ac:dyDescent="0.2">
      <c r="A115" s="16">
        <v>109</v>
      </c>
      <c r="B115" s="25"/>
      <c r="C115" s="13"/>
      <c r="D115" s="11"/>
      <c r="E115" s="15"/>
      <c r="F115" s="24"/>
      <c r="G115" s="44">
        <v>0</v>
      </c>
      <c r="H115" s="44"/>
      <c r="I115" s="44">
        <f t="shared" si="6"/>
        <v>0</v>
      </c>
      <c r="J115" s="13"/>
      <c r="K115" s="34" t="e">
        <f t="shared" si="10"/>
        <v>#DIV/0!</v>
      </c>
      <c r="L115" s="26" t="e">
        <f>VLOOKUP($B115,'Table A'!C7:$H19,6,0)</f>
        <v>#N/A</v>
      </c>
      <c r="M115" s="12" t="e">
        <f t="shared" si="9"/>
        <v>#DIV/0!</v>
      </c>
      <c r="N115" s="31" t="e">
        <f t="shared" si="7"/>
        <v>#DIV/0!</v>
      </c>
      <c r="O115" s="12" t="e">
        <f t="shared" si="8"/>
        <v>#DIV/0!</v>
      </c>
    </row>
    <row r="116" spans="1:15" s="32" customFormat="1" x14ac:dyDescent="0.2">
      <c r="A116" s="16">
        <v>110</v>
      </c>
      <c r="B116" s="25"/>
      <c r="C116" s="13"/>
      <c r="D116" s="11"/>
      <c r="E116" s="15"/>
      <c r="F116" s="24"/>
      <c r="G116" s="44">
        <v>0</v>
      </c>
      <c r="H116" s="44"/>
      <c r="I116" s="44">
        <f t="shared" si="6"/>
        <v>0</v>
      </c>
      <c r="J116" s="13"/>
      <c r="K116" s="34" t="e">
        <f t="shared" si="10"/>
        <v>#DIV/0!</v>
      </c>
      <c r="L116" s="26" t="e">
        <f>VLOOKUP($B116,'Table A'!C7:$H19,6,0)</f>
        <v>#N/A</v>
      </c>
      <c r="M116" s="12" t="e">
        <f t="shared" si="9"/>
        <v>#DIV/0!</v>
      </c>
      <c r="N116" s="31" t="e">
        <f t="shared" si="7"/>
        <v>#DIV/0!</v>
      </c>
      <c r="O116" s="12" t="e">
        <f t="shared" si="8"/>
        <v>#DIV/0!</v>
      </c>
    </row>
    <row r="117" spans="1:15" s="32" customFormat="1" x14ac:dyDescent="0.2">
      <c r="A117" s="16">
        <v>111</v>
      </c>
      <c r="B117" s="25"/>
      <c r="C117" s="13"/>
      <c r="D117" s="11"/>
      <c r="E117" s="15"/>
      <c r="F117" s="24"/>
      <c r="G117" s="44">
        <v>0</v>
      </c>
      <c r="H117" s="44"/>
      <c r="I117" s="44">
        <f t="shared" si="6"/>
        <v>0</v>
      </c>
      <c r="J117" s="13"/>
      <c r="K117" s="34" t="e">
        <f t="shared" si="10"/>
        <v>#DIV/0!</v>
      </c>
      <c r="L117" s="26" t="e">
        <f>VLOOKUP($B117,'Table A'!C7:$H19,6,0)</f>
        <v>#N/A</v>
      </c>
      <c r="M117" s="12" t="e">
        <f t="shared" si="9"/>
        <v>#DIV/0!</v>
      </c>
      <c r="N117" s="31" t="e">
        <f t="shared" si="7"/>
        <v>#DIV/0!</v>
      </c>
      <c r="O117" s="12" t="e">
        <f t="shared" si="8"/>
        <v>#DIV/0!</v>
      </c>
    </row>
    <row r="118" spans="1:15" s="32" customFormat="1" x14ac:dyDescent="0.2">
      <c r="A118" s="16">
        <v>112</v>
      </c>
      <c r="B118" s="25"/>
      <c r="C118" s="13"/>
      <c r="D118" s="11"/>
      <c r="E118" s="15"/>
      <c r="F118" s="24"/>
      <c r="G118" s="44">
        <v>0</v>
      </c>
      <c r="H118" s="44"/>
      <c r="I118" s="44">
        <f t="shared" si="6"/>
        <v>0</v>
      </c>
      <c r="J118" s="13"/>
      <c r="K118" s="34" t="e">
        <f t="shared" si="10"/>
        <v>#DIV/0!</v>
      </c>
      <c r="L118" s="26" t="e">
        <f>VLOOKUP($B118,'Table A'!C7:$H19,6,0)</f>
        <v>#N/A</v>
      </c>
      <c r="M118" s="12" t="e">
        <f t="shared" si="9"/>
        <v>#DIV/0!</v>
      </c>
      <c r="N118" s="31" t="e">
        <f t="shared" si="7"/>
        <v>#DIV/0!</v>
      </c>
      <c r="O118" s="12" t="e">
        <f t="shared" si="8"/>
        <v>#DIV/0!</v>
      </c>
    </row>
    <row r="119" spans="1:15" s="32" customFormat="1" x14ac:dyDescent="0.2">
      <c r="A119" s="16">
        <v>113</v>
      </c>
      <c r="B119" s="25"/>
      <c r="C119" s="13"/>
      <c r="D119" s="11"/>
      <c r="E119" s="15"/>
      <c r="F119" s="24"/>
      <c r="G119" s="44">
        <v>0</v>
      </c>
      <c r="H119" s="44"/>
      <c r="I119" s="44">
        <f t="shared" si="6"/>
        <v>0</v>
      </c>
      <c r="J119" s="13"/>
      <c r="K119" s="34" t="e">
        <f t="shared" si="10"/>
        <v>#DIV/0!</v>
      </c>
      <c r="L119" s="26" t="e">
        <f>VLOOKUP($B119,'Table A'!C7:$H19,6,0)</f>
        <v>#N/A</v>
      </c>
      <c r="M119" s="12" t="e">
        <f t="shared" si="9"/>
        <v>#DIV/0!</v>
      </c>
      <c r="N119" s="31" t="e">
        <f t="shared" si="7"/>
        <v>#DIV/0!</v>
      </c>
      <c r="O119" s="12" t="e">
        <f t="shared" si="8"/>
        <v>#DIV/0!</v>
      </c>
    </row>
    <row r="120" spans="1:15" s="32" customFormat="1" x14ac:dyDescent="0.2">
      <c r="A120" s="16">
        <v>114</v>
      </c>
      <c r="B120" s="25"/>
      <c r="C120" s="13"/>
      <c r="D120" s="11"/>
      <c r="E120" s="15"/>
      <c r="F120" s="24"/>
      <c r="G120" s="44">
        <v>0</v>
      </c>
      <c r="H120" s="44"/>
      <c r="I120" s="44">
        <f t="shared" si="6"/>
        <v>0</v>
      </c>
      <c r="J120" s="13"/>
      <c r="K120" s="34" t="e">
        <f t="shared" si="10"/>
        <v>#DIV/0!</v>
      </c>
      <c r="L120" s="26" t="e">
        <f>VLOOKUP($B120,'Table A'!C7:$H19,6,0)</f>
        <v>#N/A</v>
      </c>
      <c r="M120" s="12" t="e">
        <f t="shared" si="9"/>
        <v>#DIV/0!</v>
      </c>
      <c r="N120" s="31" t="e">
        <f t="shared" si="7"/>
        <v>#DIV/0!</v>
      </c>
      <c r="O120" s="12" t="e">
        <f t="shared" si="8"/>
        <v>#DIV/0!</v>
      </c>
    </row>
    <row r="121" spans="1:15" s="32" customFormat="1" x14ac:dyDescent="0.2">
      <c r="A121" s="16">
        <v>115</v>
      </c>
      <c r="B121" s="25"/>
      <c r="C121" s="13"/>
      <c r="D121" s="11"/>
      <c r="E121" s="15"/>
      <c r="F121" s="24"/>
      <c r="G121" s="44">
        <v>0</v>
      </c>
      <c r="H121" s="44"/>
      <c r="I121" s="44">
        <f t="shared" si="6"/>
        <v>0</v>
      </c>
      <c r="J121" s="13"/>
      <c r="K121" s="34" t="e">
        <f t="shared" si="10"/>
        <v>#DIV/0!</v>
      </c>
      <c r="L121" s="26" t="e">
        <f>VLOOKUP($B121,'Table A'!C7:$H19,6,0)</f>
        <v>#N/A</v>
      </c>
      <c r="M121" s="12" t="e">
        <f t="shared" si="9"/>
        <v>#DIV/0!</v>
      </c>
      <c r="N121" s="31" t="e">
        <f t="shared" si="7"/>
        <v>#DIV/0!</v>
      </c>
      <c r="O121" s="12" t="e">
        <f t="shared" si="8"/>
        <v>#DIV/0!</v>
      </c>
    </row>
    <row r="122" spans="1:15" s="32" customFormat="1" x14ac:dyDescent="0.2">
      <c r="A122" s="16">
        <v>116</v>
      </c>
      <c r="B122" s="25"/>
      <c r="C122" s="13"/>
      <c r="D122" s="11"/>
      <c r="E122" s="15"/>
      <c r="F122" s="24"/>
      <c r="G122" s="44">
        <v>0</v>
      </c>
      <c r="H122" s="44"/>
      <c r="I122" s="44">
        <f t="shared" si="6"/>
        <v>0</v>
      </c>
      <c r="J122" s="13"/>
      <c r="K122" s="34" t="e">
        <f t="shared" si="10"/>
        <v>#DIV/0!</v>
      </c>
      <c r="L122" s="26" t="e">
        <f>VLOOKUP($B122,'Table A'!C7:$H19,6,0)</f>
        <v>#N/A</v>
      </c>
      <c r="M122" s="12" t="e">
        <f t="shared" si="9"/>
        <v>#DIV/0!</v>
      </c>
      <c r="N122" s="31" t="e">
        <f t="shared" si="7"/>
        <v>#DIV/0!</v>
      </c>
      <c r="O122" s="12" t="e">
        <f t="shared" si="8"/>
        <v>#DIV/0!</v>
      </c>
    </row>
    <row r="123" spans="1:15" s="32" customFormat="1" x14ac:dyDescent="0.2">
      <c r="A123" s="16">
        <v>117</v>
      </c>
      <c r="B123" s="25"/>
      <c r="C123" s="13"/>
      <c r="D123" s="11"/>
      <c r="E123" s="15"/>
      <c r="F123" s="24"/>
      <c r="G123" s="44">
        <v>0</v>
      </c>
      <c r="H123" s="44"/>
      <c r="I123" s="44">
        <f t="shared" si="6"/>
        <v>0</v>
      </c>
      <c r="J123" s="13"/>
      <c r="K123" s="34" t="e">
        <f t="shared" si="10"/>
        <v>#DIV/0!</v>
      </c>
      <c r="L123" s="26" t="e">
        <f>VLOOKUP($B123,'Table A'!C7:$H19,6,0)</f>
        <v>#N/A</v>
      </c>
      <c r="M123" s="12" t="e">
        <f t="shared" si="9"/>
        <v>#DIV/0!</v>
      </c>
      <c r="N123" s="31" t="e">
        <f t="shared" si="7"/>
        <v>#DIV/0!</v>
      </c>
      <c r="O123" s="12" t="e">
        <f t="shared" si="8"/>
        <v>#DIV/0!</v>
      </c>
    </row>
    <row r="124" spans="1:15" s="32" customFormat="1" x14ac:dyDescent="0.2">
      <c r="A124" s="16">
        <v>118</v>
      </c>
      <c r="B124" s="25"/>
      <c r="C124" s="13"/>
      <c r="D124" s="11"/>
      <c r="E124" s="15"/>
      <c r="F124" s="24"/>
      <c r="G124" s="44">
        <v>0</v>
      </c>
      <c r="H124" s="44"/>
      <c r="I124" s="44">
        <f t="shared" si="6"/>
        <v>0</v>
      </c>
      <c r="J124" s="13"/>
      <c r="K124" s="34" t="e">
        <f t="shared" si="10"/>
        <v>#DIV/0!</v>
      </c>
      <c r="L124" s="26" t="e">
        <f>VLOOKUP($B124,'Table A'!C7:$H19,6,0)</f>
        <v>#N/A</v>
      </c>
      <c r="M124" s="12" t="e">
        <f t="shared" si="9"/>
        <v>#DIV/0!</v>
      </c>
      <c r="N124" s="31" t="e">
        <f t="shared" si="7"/>
        <v>#DIV/0!</v>
      </c>
      <c r="O124" s="12" t="e">
        <f t="shared" si="8"/>
        <v>#DIV/0!</v>
      </c>
    </row>
    <row r="125" spans="1:15" s="32" customFormat="1" x14ac:dyDescent="0.2">
      <c r="A125" s="16">
        <v>119</v>
      </c>
      <c r="B125" s="25"/>
      <c r="C125" s="13"/>
      <c r="D125" s="11"/>
      <c r="E125" s="15"/>
      <c r="F125" s="24"/>
      <c r="G125" s="44">
        <v>0</v>
      </c>
      <c r="H125" s="44"/>
      <c r="I125" s="44">
        <f t="shared" si="6"/>
        <v>0</v>
      </c>
      <c r="J125" s="13"/>
      <c r="K125" s="34" t="e">
        <f t="shared" si="10"/>
        <v>#DIV/0!</v>
      </c>
      <c r="L125" s="26" t="e">
        <f>VLOOKUP($B125,'Table A'!C7:$H19,6,0)</f>
        <v>#N/A</v>
      </c>
      <c r="M125" s="12" t="e">
        <f t="shared" si="9"/>
        <v>#DIV/0!</v>
      </c>
      <c r="N125" s="31" t="e">
        <f t="shared" si="7"/>
        <v>#DIV/0!</v>
      </c>
      <c r="O125" s="12" t="e">
        <f t="shared" si="8"/>
        <v>#DIV/0!</v>
      </c>
    </row>
    <row r="126" spans="1:15" s="32" customFormat="1" x14ac:dyDescent="0.2">
      <c r="A126" s="16">
        <v>120</v>
      </c>
      <c r="B126" s="25"/>
      <c r="C126" s="13"/>
      <c r="D126" s="11"/>
      <c r="E126" s="15"/>
      <c r="F126" s="24"/>
      <c r="G126" s="44">
        <v>0</v>
      </c>
      <c r="H126" s="44"/>
      <c r="I126" s="44">
        <f t="shared" si="6"/>
        <v>0</v>
      </c>
      <c r="J126" s="13"/>
      <c r="K126" s="34" t="e">
        <f t="shared" si="10"/>
        <v>#DIV/0!</v>
      </c>
      <c r="L126" s="26" t="e">
        <f>VLOOKUP($B126,'Table A'!C7:$H19,6,0)</f>
        <v>#N/A</v>
      </c>
      <c r="M126" s="12" t="e">
        <f t="shared" si="9"/>
        <v>#DIV/0!</v>
      </c>
      <c r="N126" s="31" t="e">
        <f t="shared" si="7"/>
        <v>#DIV/0!</v>
      </c>
      <c r="O126" s="12" t="e">
        <f t="shared" si="8"/>
        <v>#DIV/0!</v>
      </c>
    </row>
    <row r="127" spans="1:15" s="32" customFormat="1" x14ac:dyDescent="0.2">
      <c r="A127" s="16">
        <v>121</v>
      </c>
      <c r="B127" s="25"/>
      <c r="C127" s="13"/>
      <c r="D127" s="11"/>
      <c r="E127" s="15"/>
      <c r="F127" s="24"/>
      <c r="G127" s="44">
        <v>0</v>
      </c>
      <c r="H127" s="44"/>
      <c r="I127" s="44">
        <f t="shared" si="6"/>
        <v>0</v>
      </c>
      <c r="J127" s="13"/>
      <c r="K127" s="34" t="e">
        <f t="shared" si="10"/>
        <v>#DIV/0!</v>
      </c>
      <c r="L127" s="26" t="e">
        <f>VLOOKUP($B127,'Table A'!C7:$H19,6,0)</f>
        <v>#N/A</v>
      </c>
      <c r="M127" s="12" t="e">
        <f t="shared" si="9"/>
        <v>#DIV/0!</v>
      </c>
      <c r="N127" s="31" t="e">
        <f t="shared" si="7"/>
        <v>#DIV/0!</v>
      </c>
      <c r="O127" s="12" t="e">
        <f t="shared" si="8"/>
        <v>#DIV/0!</v>
      </c>
    </row>
    <row r="128" spans="1:15" s="32" customFormat="1" x14ac:dyDescent="0.2">
      <c r="A128" s="16">
        <v>122</v>
      </c>
      <c r="B128" s="25"/>
      <c r="C128" s="13"/>
      <c r="D128" s="11"/>
      <c r="E128" s="15"/>
      <c r="F128" s="24"/>
      <c r="G128" s="44">
        <v>0</v>
      </c>
      <c r="H128" s="44"/>
      <c r="I128" s="44">
        <f t="shared" si="6"/>
        <v>0</v>
      </c>
      <c r="J128" s="13"/>
      <c r="K128" s="34" t="e">
        <f t="shared" si="10"/>
        <v>#DIV/0!</v>
      </c>
      <c r="L128" s="26" t="e">
        <f>VLOOKUP($B128,'Table A'!C7:$H19,6,0)</f>
        <v>#N/A</v>
      </c>
      <c r="M128" s="12" t="e">
        <f t="shared" si="9"/>
        <v>#DIV/0!</v>
      </c>
      <c r="N128" s="31" t="e">
        <f t="shared" si="7"/>
        <v>#DIV/0!</v>
      </c>
      <c r="O128" s="12" t="e">
        <f t="shared" si="8"/>
        <v>#DIV/0!</v>
      </c>
    </row>
    <row r="129" spans="1:15" s="32" customFormat="1" x14ac:dyDescent="0.2">
      <c r="A129" s="16">
        <v>123</v>
      </c>
      <c r="B129" s="25"/>
      <c r="C129" s="13"/>
      <c r="D129" s="11"/>
      <c r="E129" s="15"/>
      <c r="F129" s="24"/>
      <c r="G129" s="44">
        <v>0</v>
      </c>
      <c r="H129" s="44"/>
      <c r="I129" s="44">
        <f t="shared" si="6"/>
        <v>0</v>
      </c>
      <c r="J129" s="13"/>
      <c r="K129" s="34" t="e">
        <f t="shared" si="10"/>
        <v>#DIV/0!</v>
      </c>
      <c r="L129" s="26" t="e">
        <f>VLOOKUP($B129,'Table A'!C7:$H19,6,0)</f>
        <v>#N/A</v>
      </c>
      <c r="M129" s="12" t="e">
        <f t="shared" si="9"/>
        <v>#DIV/0!</v>
      </c>
      <c r="N129" s="31" t="e">
        <f t="shared" si="7"/>
        <v>#DIV/0!</v>
      </c>
      <c r="O129" s="12" t="e">
        <f t="shared" si="8"/>
        <v>#DIV/0!</v>
      </c>
    </row>
    <row r="130" spans="1:15" s="32" customFormat="1" x14ac:dyDescent="0.2">
      <c r="A130" s="16">
        <v>124</v>
      </c>
      <c r="B130" s="25"/>
      <c r="C130" s="13"/>
      <c r="D130" s="11"/>
      <c r="E130" s="15"/>
      <c r="F130" s="24"/>
      <c r="G130" s="44">
        <v>0</v>
      </c>
      <c r="H130" s="44"/>
      <c r="I130" s="44">
        <f t="shared" si="6"/>
        <v>0</v>
      </c>
      <c r="J130" s="13"/>
      <c r="K130" s="34" t="e">
        <f t="shared" si="10"/>
        <v>#DIV/0!</v>
      </c>
      <c r="L130" s="26" t="e">
        <f>VLOOKUP($B130,'Table A'!C7:$H19,6,0)</f>
        <v>#N/A</v>
      </c>
      <c r="M130" s="12" t="e">
        <f t="shared" si="9"/>
        <v>#DIV/0!</v>
      </c>
      <c r="N130" s="31" t="e">
        <f t="shared" si="7"/>
        <v>#DIV/0!</v>
      </c>
      <c r="O130" s="12" t="e">
        <f t="shared" si="8"/>
        <v>#DIV/0!</v>
      </c>
    </row>
    <row r="131" spans="1:15" s="32" customFormat="1" x14ac:dyDescent="0.2">
      <c r="A131" s="16">
        <v>125</v>
      </c>
      <c r="B131" s="25"/>
      <c r="C131" s="13"/>
      <c r="D131" s="11"/>
      <c r="E131" s="15"/>
      <c r="F131" s="24"/>
      <c r="G131" s="44">
        <v>0</v>
      </c>
      <c r="H131" s="44"/>
      <c r="I131" s="44">
        <f t="shared" si="6"/>
        <v>0</v>
      </c>
      <c r="J131" s="13"/>
      <c r="K131" s="34" t="e">
        <f t="shared" si="10"/>
        <v>#DIV/0!</v>
      </c>
      <c r="L131" s="26" t="e">
        <f>VLOOKUP($B131,'Table A'!C7:$H19,6,0)</f>
        <v>#N/A</v>
      </c>
      <c r="M131" s="12" t="e">
        <f t="shared" si="9"/>
        <v>#DIV/0!</v>
      </c>
      <c r="N131" s="31" t="e">
        <f t="shared" si="7"/>
        <v>#DIV/0!</v>
      </c>
      <c r="O131" s="12" t="e">
        <f t="shared" si="8"/>
        <v>#DIV/0!</v>
      </c>
    </row>
    <row r="132" spans="1:15" s="32" customFormat="1" x14ac:dyDescent="0.2">
      <c r="A132" s="16">
        <v>126</v>
      </c>
      <c r="B132" s="25"/>
      <c r="C132" s="13"/>
      <c r="D132" s="11"/>
      <c r="E132" s="15"/>
      <c r="F132" s="24"/>
      <c r="G132" s="44">
        <v>0</v>
      </c>
      <c r="H132" s="44"/>
      <c r="I132" s="44">
        <f t="shared" si="6"/>
        <v>0</v>
      </c>
      <c r="J132" s="13"/>
      <c r="K132" s="34" t="e">
        <f t="shared" si="10"/>
        <v>#DIV/0!</v>
      </c>
      <c r="L132" s="26" t="e">
        <f>VLOOKUP($B132,'Table A'!C7:$H19,6,0)</f>
        <v>#N/A</v>
      </c>
      <c r="M132" s="12" t="e">
        <f t="shared" si="9"/>
        <v>#DIV/0!</v>
      </c>
      <c r="N132" s="31" t="e">
        <f t="shared" si="7"/>
        <v>#DIV/0!</v>
      </c>
      <c r="O132" s="12" t="e">
        <f t="shared" si="8"/>
        <v>#DIV/0!</v>
      </c>
    </row>
    <row r="133" spans="1:15" s="32" customFormat="1" x14ac:dyDescent="0.2">
      <c r="A133" s="16">
        <v>127</v>
      </c>
      <c r="B133" s="25"/>
      <c r="C133" s="13"/>
      <c r="D133" s="11"/>
      <c r="E133" s="15"/>
      <c r="F133" s="24"/>
      <c r="G133" s="44">
        <v>0</v>
      </c>
      <c r="H133" s="44"/>
      <c r="I133" s="44">
        <f t="shared" si="6"/>
        <v>0</v>
      </c>
      <c r="J133" s="13"/>
      <c r="K133" s="34" t="e">
        <f t="shared" si="10"/>
        <v>#DIV/0!</v>
      </c>
      <c r="L133" s="26" t="e">
        <f>VLOOKUP($B133,'Table A'!C7:$H19,6,0)</f>
        <v>#N/A</v>
      </c>
      <c r="M133" s="12" t="e">
        <f t="shared" si="9"/>
        <v>#DIV/0!</v>
      </c>
      <c r="N133" s="31" t="e">
        <f t="shared" si="7"/>
        <v>#DIV/0!</v>
      </c>
      <c r="O133" s="12" t="e">
        <f t="shared" si="8"/>
        <v>#DIV/0!</v>
      </c>
    </row>
    <row r="134" spans="1:15" s="32" customFormat="1" x14ac:dyDescent="0.2">
      <c r="A134" s="16">
        <v>128</v>
      </c>
      <c r="B134" s="25"/>
      <c r="C134" s="13"/>
      <c r="D134" s="11"/>
      <c r="E134" s="15"/>
      <c r="F134" s="24"/>
      <c r="G134" s="44">
        <v>0</v>
      </c>
      <c r="H134" s="44"/>
      <c r="I134" s="44">
        <f t="shared" si="6"/>
        <v>0</v>
      </c>
      <c r="J134" s="13"/>
      <c r="K134" s="34" t="e">
        <f t="shared" si="10"/>
        <v>#DIV/0!</v>
      </c>
      <c r="L134" s="26" t="e">
        <f>VLOOKUP($B134,'Table A'!C7:$H19,6,0)</f>
        <v>#N/A</v>
      </c>
      <c r="M134" s="12" t="e">
        <f t="shared" si="9"/>
        <v>#DIV/0!</v>
      </c>
      <c r="N134" s="31" t="e">
        <f t="shared" si="7"/>
        <v>#DIV/0!</v>
      </c>
      <c r="O134" s="12" t="e">
        <f t="shared" si="8"/>
        <v>#DIV/0!</v>
      </c>
    </row>
    <row r="135" spans="1:15" s="32" customFormat="1" x14ac:dyDescent="0.2">
      <c r="A135" s="16">
        <v>129</v>
      </c>
      <c r="B135" s="25"/>
      <c r="C135" s="13"/>
      <c r="D135" s="11"/>
      <c r="E135" s="15"/>
      <c r="F135" s="24"/>
      <c r="G135" s="44">
        <v>0</v>
      </c>
      <c r="H135" s="44"/>
      <c r="I135" s="44">
        <f t="shared" ref="I135:I198" si="11">H135-G135</f>
        <v>0</v>
      </c>
      <c r="J135" s="13"/>
      <c r="K135" s="34" t="e">
        <f t="shared" si="10"/>
        <v>#DIV/0!</v>
      </c>
      <c r="L135" s="26" t="e">
        <f>VLOOKUP($B135,'Table A'!C7:$H19,6,0)</f>
        <v>#N/A</v>
      </c>
      <c r="M135" s="12" t="e">
        <f t="shared" si="9"/>
        <v>#DIV/0!</v>
      </c>
      <c r="N135" s="31" t="e">
        <f t="shared" ref="N135:N198" si="12">O135/H135</f>
        <v>#DIV/0!</v>
      </c>
      <c r="O135" s="12" t="e">
        <f t="shared" ref="O135:O198" si="13">M135-H135</f>
        <v>#DIV/0!</v>
      </c>
    </row>
    <row r="136" spans="1:15" s="32" customFormat="1" x14ac:dyDescent="0.2">
      <c r="A136" s="16">
        <v>130</v>
      </c>
      <c r="B136" s="25"/>
      <c r="C136" s="13"/>
      <c r="D136" s="11"/>
      <c r="E136" s="15"/>
      <c r="F136" s="24"/>
      <c r="G136" s="44">
        <v>0</v>
      </c>
      <c r="H136" s="44"/>
      <c r="I136" s="44">
        <f t="shared" si="11"/>
        <v>0</v>
      </c>
      <c r="J136" s="13"/>
      <c r="K136" s="34" t="e">
        <f t="shared" si="10"/>
        <v>#DIV/0!</v>
      </c>
      <c r="L136" s="26" t="e">
        <f>VLOOKUP($B136,'Table A'!C7:$H19,6,0)</f>
        <v>#N/A</v>
      </c>
      <c r="M136" s="12" t="e">
        <f t="shared" ref="M136:M150" si="14">K136*L136</f>
        <v>#DIV/0!</v>
      </c>
      <c r="N136" s="31" t="e">
        <f t="shared" si="12"/>
        <v>#DIV/0!</v>
      </c>
      <c r="O136" s="12" t="e">
        <f t="shared" si="13"/>
        <v>#DIV/0!</v>
      </c>
    </row>
    <row r="137" spans="1:15" s="32" customFormat="1" x14ac:dyDescent="0.2">
      <c r="A137" s="16">
        <v>131</v>
      </c>
      <c r="B137" s="25"/>
      <c r="C137" s="13"/>
      <c r="D137" s="11"/>
      <c r="E137" s="15"/>
      <c r="F137" s="24"/>
      <c r="G137" s="44">
        <v>0</v>
      </c>
      <c r="H137" s="44"/>
      <c r="I137" s="44">
        <f t="shared" si="11"/>
        <v>0</v>
      </c>
      <c r="J137" s="13"/>
      <c r="K137" s="34" t="e">
        <f t="shared" si="10"/>
        <v>#DIV/0!</v>
      </c>
      <c r="L137" s="26" t="e">
        <f>VLOOKUP($B137,'Table A'!C7:$H19,6,0)</f>
        <v>#N/A</v>
      </c>
      <c r="M137" s="12" t="e">
        <f t="shared" si="14"/>
        <v>#DIV/0!</v>
      </c>
      <c r="N137" s="31" t="e">
        <f t="shared" si="12"/>
        <v>#DIV/0!</v>
      </c>
      <c r="O137" s="12" t="e">
        <f t="shared" si="13"/>
        <v>#DIV/0!</v>
      </c>
    </row>
    <row r="138" spans="1:15" s="32" customFormat="1" x14ac:dyDescent="0.2">
      <c r="A138" s="16">
        <v>132</v>
      </c>
      <c r="B138" s="25"/>
      <c r="C138" s="13"/>
      <c r="D138" s="11"/>
      <c r="E138" s="15"/>
      <c r="F138" s="24"/>
      <c r="G138" s="44">
        <v>0</v>
      </c>
      <c r="H138" s="44"/>
      <c r="I138" s="44">
        <f t="shared" si="11"/>
        <v>0</v>
      </c>
      <c r="J138" s="13"/>
      <c r="K138" s="34" t="e">
        <f t="shared" si="10"/>
        <v>#DIV/0!</v>
      </c>
      <c r="L138" s="26" t="e">
        <f>VLOOKUP($B138,'Table A'!C7:$H19,6,0)</f>
        <v>#N/A</v>
      </c>
      <c r="M138" s="12" t="e">
        <f t="shared" si="14"/>
        <v>#DIV/0!</v>
      </c>
      <c r="N138" s="31" t="e">
        <f t="shared" si="12"/>
        <v>#DIV/0!</v>
      </c>
      <c r="O138" s="12" t="e">
        <f t="shared" si="13"/>
        <v>#DIV/0!</v>
      </c>
    </row>
    <row r="139" spans="1:15" s="32" customFormat="1" x14ac:dyDescent="0.2">
      <c r="A139" s="16">
        <v>133</v>
      </c>
      <c r="B139" s="25"/>
      <c r="C139" s="13"/>
      <c r="D139" s="11"/>
      <c r="E139" s="15"/>
      <c r="F139" s="24"/>
      <c r="G139" s="44">
        <v>0</v>
      </c>
      <c r="H139" s="44"/>
      <c r="I139" s="44">
        <f t="shared" si="11"/>
        <v>0</v>
      </c>
      <c r="J139" s="13"/>
      <c r="K139" s="34" t="e">
        <f t="shared" si="10"/>
        <v>#DIV/0!</v>
      </c>
      <c r="L139" s="26" t="e">
        <f>VLOOKUP($B139,'Table A'!C7:$H19,6,0)</f>
        <v>#N/A</v>
      </c>
      <c r="M139" s="12" t="e">
        <f t="shared" si="14"/>
        <v>#DIV/0!</v>
      </c>
      <c r="N139" s="31" t="e">
        <f t="shared" si="12"/>
        <v>#DIV/0!</v>
      </c>
      <c r="O139" s="12" t="e">
        <f t="shared" si="13"/>
        <v>#DIV/0!</v>
      </c>
    </row>
    <row r="140" spans="1:15" s="32" customFormat="1" x14ac:dyDescent="0.2">
      <c r="A140" s="16">
        <v>134</v>
      </c>
      <c r="B140" s="25"/>
      <c r="C140" s="13"/>
      <c r="D140" s="11"/>
      <c r="E140" s="15"/>
      <c r="F140" s="24"/>
      <c r="G140" s="44">
        <v>0</v>
      </c>
      <c r="H140" s="44"/>
      <c r="I140" s="44">
        <f t="shared" si="11"/>
        <v>0</v>
      </c>
      <c r="J140" s="13"/>
      <c r="K140" s="34" t="e">
        <f t="shared" si="10"/>
        <v>#DIV/0!</v>
      </c>
      <c r="L140" s="26" t="e">
        <f>VLOOKUP($B140,'Table A'!C7:$H19,6,0)</f>
        <v>#N/A</v>
      </c>
      <c r="M140" s="12" t="e">
        <f t="shared" si="14"/>
        <v>#DIV/0!</v>
      </c>
      <c r="N140" s="31" t="e">
        <f t="shared" si="12"/>
        <v>#DIV/0!</v>
      </c>
      <c r="O140" s="12" t="e">
        <f t="shared" si="13"/>
        <v>#DIV/0!</v>
      </c>
    </row>
    <row r="141" spans="1:15" s="32" customFormat="1" x14ac:dyDescent="0.2">
      <c r="A141" s="16">
        <v>135</v>
      </c>
      <c r="B141" s="25"/>
      <c r="C141" s="13"/>
      <c r="D141" s="11"/>
      <c r="E141" s="15"/>
      <c r="F141" s="24"/>
      <c r="G141" s="44">
        <v>0</v>
      </c>
      <c r="H141" s="44"/>
      <c r="I141" s="44">
        <f t="shared" si="11"/>
        <v>0</v>
      </c>
      <c r="J141" s="13"/>
      <c r="K141" s="34" t="e">
        <f t="shared" si="10"/>
        <v>#DIV/0!</v>
      </c>
      <c r="L141" s="26" t="e">
        <f>VLOOKUP($B141,'Table A'!C7:$H19,6,0)</f>
        <v>#N/A</v>
      </c>
      <c r="M141" s="12" t="e">
        <f t="shared" si="14"/>
        <v>#DIV/0!</v>
      </c>
      <c r="N141" s="31" t="e">
        <f t="shared" si="12"/>
        <v>#DIV/0!</v>
      </c>
      <c r="O141" s="12" t="e">
        <f t="shared" si="13"/>
        <v>#DIV/0!</v>
      </c>
    </row>
    <row r="142" spans="1:15" s="32" customFormat="1" x14ac:dyDescent="0.2">
      <c r="A142" s="16">
        <v>136</v>
      </c>
      <c r="B142" s="25"/>
      <c r="C142" s="13"/>
      <c r="D142" s="11"/>
      <c r="E142" s="15"/>
      <c r="F142" s="24"/>
      <c r="G142" s="44">
        <v>0</v>
      </c>
      <c r="H142" s="44"/>
      <c r="I142" s="44">
        <f t="shared" si="11"/>
        <v>0</v>
      </c>
      <c r="J142" s="13"/>
      <c r="K142" s="34" t="e">
        <f t="shared" si="10"/>
        <v>#DIV/0!</v>
      </c>
      <c r="L142" s="26" t="e">
        <f>VLOOKUP($B142,'Table A'!C7:$H19,6,0)</f>
        <v>#N/A</v>
      </c>
      <c r="M142" s="12" t="e">
        <f t="shared" si="14"/>
        <v>#DIV/0!</v>
      </c>
      <c r="N142" s="31" t="e">
        <f t="shared" si="12"/>
        <v>#DIV/0!</v>
      </c>
      <c r="O142" s="12" t="e">
        <f t="shared" si="13"/>
        <v>#DIV/0!</v>
      </c>
    </row>
    <row r="143" spans="1:15" s="32" customFormat="1" x14ac:dyDescent="0.2">
      <c r="A143" s="16">
        <v>137</v>
      </c>
      <c r="B143" s="25"/>
      <c r="C143" s="13"/>
      <c r="D143" s="11"/>
      <c r="E143" s="15"/>
      <c r="F143" s="24"/>
      <c r="G143" s="44">
        <v>0</v>
      </c>
      <c r="H143" s="44"/>
      <c r="I143" s="44">
        <f t="shared" si="11"/>
        <v>0</v>
      </c>
      <c r="J143" s="13"/>
      <c r="K143" s="34" t="e">
        <f t="shared" si="10"/>
        <v>#DIV/0!</v>
      </c>
      <c r="L143" s="26" t="e">
        <f>VLOOKUP($B143,'Table A'!C7:$H19,6,0)</f>
        <v>#N/A</v>
      </c>
      <c r="M143" s="12" t="e">
        <f t="shared" si="14"/>
        <v>#DIV/0!</v>
      </c>
      <c r="N143" s="31" t="e">
        <f t="shared" si="12"/>
        <v>#DIV/0!</v>
      </c>
      <c r="O143" s="12" t="e">
        <f t="shared" si="13"/>
        <v>#DIV/0!</v>
      </c>
    </row>
    <row r="144" spans="1:15" s="32" customFormat="1" x14ac:dyDescent="0.2">
      <c r="A144" s="16">
        <v>138</v>
      </c>
      <c r="B144" s="25"/>
      <c r="C144" s="13"/>
      <c r="D144" s="11"/>
      <c r="E144" s="15"/>
      <c r="F144" s="24"/>
      <c r="G144" s="44">
        <v>0</v>
      </c>
      <c r="H144" s="44"/>
      <c r="I144" s="44">
        <f t="shared" si="11"/>
        <v>0</v>
      </c>
      <c r="J144" s="13"/>
      <c r="K144" s="34" t="e">
        <f t="shared" si="10"/>
        <v>#DIV/0!</v>
      </c>
      <c r="L144" s="26" t="e">
        <f>VLOOKUP($B144,'Table A'!C7:$H19,6,0)</f>
        <v>#N/A</v>
      </c>
      <c r="M144" s="12" t="e">
        <f t="shared" si="14"/>
        <v>#DIV/0!</v>
      </c>
      <c r="N144" s="31" t="e">
        <f t="shared" si="12"/>
        <v>#DIV/0!</v>
      </c>
      <c r="O144" s="12" t="e">
        <f t="shared" si="13"/>
        <v>#DIV/0!</v>
      </c>
    </row>
    <row r="145" spans="1:15" s="32" customFormat="1" x14ac:dyDescent="0.2">
      <c r="A145" s="16">
        <v>139</v>
      </c>
      <c r="B145" s="25"/>
      <c r="C145" s="13"/>
      <c r="D145" s="11"/>
      <c r="E145" s="15"/>
      <c r="F145" s="24"/>
      <c r="G145" s="44">
        <v>0</v>
      </c>
      <c r="H145" s="44"/>
      <c r="I145" s="44">
        <f t="shared" si="11"/>
        <v>0</v>
      </c>
      <c r="J145" s="13"/>
      <c r="K145" s="34" t="e">
        <f t="shared" si="10"/>
        <v>#DIV/0!</v>
      </c>
      <c r="L145" s="26" t="e">
        <f>VLOOKUP($B145,'Table A'!C7:$H19,6,0)</f>
        <v>#N/A</v>
      </c>
      <c r="M145" s="12" t="e">
        <f t="shared" si="14"/>
        <v>#DIV/0!</v>
      </c>
      <c r="N145" s="31" t="e">
        <f t="shared" si="12"/>
        <v>#DIV/0!</v>
      </c>
      <c r="O145" s="12" t="e">
        <f t="shared" si="13"/>
        <v>#DIV/0!</v>
      </c>
    </row>
    <row r="146" spans="1:15" s="32" customFormat="1" x14ac:dyDescent="0.2">
      <c r="A146" s="16">
        <v>140</v>
      </c>
      <c r="B146" s="25"/>
      <c r="C146" s="13"/>
      <c r="D146" s="11"/>
      <c r="E146" s="15"/>
      <c r="F146" s="24"/>
      <c r="G146" s="44">
        <v>0</v>
      </c>
      <c r="H146" s="44"/>
      <c r="I146" s="44">
        <f t="shared" si="11"/>
        <v>0</v>
      </c>
      <c r="J146" s="13"/>
      <c r="K146" s="34" t="e">
        <f t="shared" si="10"/>
        <v>#DIV/0!</v>
      </c>
      <c r="L146" s="26" t="e">
        <f>VLOOKUP($B146,'Table A'!C7:$H19,6,0)</f>
        <v>#N/A</v>
      </c>
      <c r="M146" s="12" t="e">
        <f t="shared" si="14"/>
        <v>#DIV/0!</v>
      </c>
      <c r="N146" s="31" t="e">
        <f t="shared" si="12"/>
        <v>#DIV/0!</v>
      </c>
      <c r="O146" s="12" t="e">
        <f t="shared" si="13"/>
        <v>#DIV/0!</v>
      </c>
    </row>
    <row r="147" spans="1:15" s="32" customFormat="1" x14ac:dyDescent="0.2">
      <c r="A147" s="16">
        <v>141</v>
      </c>
      <c r="B147" s="25"/>
      <c r="C147" s="13"/>
      <c r="D147" s="11"/>
      <c r="E147" s="15"/>
      <c r="F147" s="24"/>
      <c r="G147" s="44">
        <v>0</v>
      </c>
      <c r="H147" s="44"/>
      <c r="I147" s="44">
        <f t="shared" si="11"/>
        <v>0</v>
      </c>
      <c r="J147" s="13"/>
      <c r="K147" s="34" t="e">
        <f t="shared" si="10"/>
        <v>#DIV/0!</v>
      </c>
      <c r="L147" s="26" t="e">
        <f>VLOOKUP($B147,'Table A'!C7:$H19,6,0)</f>
        <v>#N/A</v>
      </c>
      <c r="M147" s="12" t="e">
        <f t="shared" si="14"/>
        <v>#DIV/0!</v>
      </c>
      <c r="N147" s="31" t="e">
        <f t="shared" si="12"/>
        <v>#DIV/0!</v>
      </c>
      <c r="O147" s="12" t="e">
        <f t="shared" si="13"/>
        <v>#DIV/0!</v>
      </c>
    </row>
    <row r="148" spans="1:15" s="32" customFormat="1" x14ac:dyDescent="0.2">
      <c r="A148" s="16">
        <v>142</v>
      </c>
      <c r="B148" s="25"/>
      <c r="C148" s="13"/>
      <c r="D148" s="11"/>
      <c r="E148" s="15"/>
      <c r="F148" s="24"/>
      <c r="G148" s="44">
        <v>0</v>
      </c>
      <c r="H148" s="44"/>
      <c r="I148" s="44">
        <f t="shared" si="11"/>
        <v>0</v>
      </c>
      <c r="J148" s="13"/>
      <c r="K148" s="34" t="e">
        <f t="shared" si="10"/>
        <v>#DIV/0!</v>
      </c>
      <c r="L148" s="26" t="e">
        <f>VLOOKUP($B148,'Table A'!C7:$H19,6,0)</f>
        <v>#N/A</v>
      </c>
      <c r="M148" s="12" t="e">
        <f t="shared" si="14"/>
        <v>#DIV/0!</v>
      </c>
      <c r="N148" s="31" t="e">
        <f t="shared" si="12"/>
        <v>#DIV/0!</v>
      </c>
      <c r="O148" s="12" t="e">
        <f t="shared" si="13"/>
        <v>#DIV/0!</v>
      </c>
    </row>
    <row r="149" spans="1:15" s="32" customFormat="1" x14ac:dyDescent="0.2">
      <c r="A149" s="16">
        <v>143</v>
      </c>
      <c r="B149" s="25"/>
      <c r="C149" s="13"/>
      <c r="D149" s="11"/>
      <c r="E149" s="15"/>
      <c r="F149" s="24"/>
      <c r="G149" s="44">
        <v>0</v>
      </c>
      <c r="H149" s="44"/>
      <c r="I149" s="44">
        <f t="shared" si="11"/>
        <v>0</v>
      </c>
      <c r="J149" s="13"/>
      <c r="K149" s="34" t="e">
        <f t="shared" si="10"/>
        <v>#DIV/0!</v>
      </c>
      <c r="L149" s="26" t="e">
        <f>VLOOKUP($B149,'Table A'!C7:$H19,6,0)</f>
        <v>#N/A</v>
      </c>
      <c r="M149" s="12" t="e">
        <f t="shared" si="14"/>
        <v>#DIV/0!</v>
      </c>
      <c r="N149" s="31" t="e">
        <f t="shared" si="12"/>
        <v>#DIV/0!</v>
      </c>
      <c r="O149" s="12" t="e">
        <f t="shared" si="13"/>
        <v>#DIV/0!</v>
      </c>
    </row>
    <row r="150" spans="1:15" s="32" customFormat="1" x14ac:dyDescent="0.2">
      <c r="A150" s="16">
        <v>144</v>
      </c>
      <c r="B150" s="25"/>
      <c r="C150" s="13"/>
      <c r="D150" s="11"/>
      <c r="E150" s="15"/>
      <c r="F150" s="24"/>
      <c r="G150" s="44">
        <v>0</v>
      </c>
      <c r="H150" s="44"/>
      <c r="I150" s="44">
        <f t="shared" si="11"/>
        <v>0</v>
      </c>
      <c r="J150" s="13"/>
      <c r="K150" s="34" t="e">
        <f t="shared" si="10"/>
        <v>#DIV/0!</v>
      </c>
      <c r="L150" s="26" t="e">
        <f>VLOOKUP($B150,'Table A'!C7:$H19,6,0)</f>
        <v>#N/A</v>
      </c>
      <c r="M150" s="12" t="e">
        <f t="shared" si="14"/>
        <v>#DIV/0!</v>
      </c>
      <c r="N150" s="31" t="e">
        <f t="shared" si="12"/>
        <v>#DIV/0!</v>
      </c>
      <c r="O150" s="12" t="e">
        <f t="shared" si="13"/>
        <v>#DIV/0!</v>
      </c>
    </row>
    <row r="151" spans="1:15" s="32" customFormat="1" x14ac:dyDescent="0.2">
      <c r="A151" s="16">
        <v>145</v>
      </c>
      <c r="B151" s="25"/>
      <c r="C151" s="13"/>
      <c r="D151" s="11"/>
      <c r="E151" s="15"/>
      <c r="F151" s="24"/>
      <c r="G151" s="44">
        <v>0</v>
      </c>
      <c r="H151" s="44"/>
      <c r="I151" s="44">
        <f t="shared" si="11"/>
        <v>0</v>
      </c>
      <c r="J151" s="13"/>
      <c r="K151" s="34" t="e">
        <f t="shared" si="10"/>
        <v>#DIV/0!</v>
      </c>
      <c r="L151" s="26" t="e">
        <f>VLOOKUP($B151,'Table A'!C7:$H19,6,0)</f>
        <v>#N/A</v>
      </c>
      <c r="M151" s="12" t="e">
        <f>K151*L151</f>
        <v>#DIV/0!</v>
      </c>
      <c r="N151" s="31" t="e">
        <f t="shared" si="12"/>
        <v>#DIV/0!</v>
      </c>
      <c r="O151" s="12" t="e">
        <f t="shared" si="13"/>
        <v>#DIV/0!</v>
      </c>
    </row>
    <row r="152" spans="1:15" s="32" customFormat="1" x14ac:dyDescent="0.2">
      <c r="A152" s="16">
        <v>146</v>
      </c>
      <c r="B152" s="25"/>
      <c r="C152" s="13"/>
      <c r="D152" s="11"/>
      <c r="E152" s="15"/>
      <c r="F152" s="24"/>
      <c r="G152" s="44">
        <v>0</v>
      </c>
      <c r="H152" s="44"/>
      <c r="I152" s="44">
        <f t="shared" si="11"/>
        <v>0</v>
      </c>
      <c r="J152" s="13"/>
      <c r="K152" s="34" t="e">
        <f t="shared" si="10"/>
        <v>#DIV/0!</v>
      </c>
      <c r="L152" s="26" t="e">
        <f>VLOOKUP($B152,'Table A'!C7:$H19,6,0)</f>
        <v>#N/A</v>
      </c>
      <c r="M152" s="12" t="e">
        <f t="shared" ref="M152:M213" si="15">K152*L152</f>
        <v>#DIV/0!</v>
      </c>
      <c r="N152" s="31" t="e">
        <f t="shared" si="12"/>
        <v>#DIV/0!</v>
      </c>
      <c r="O152" s="12" t="e">
        <f t="shared" si="13"/>
        <v>#DIV/0!</v>
      </c>
    </row>
    <row r="153" spans="1:15" s="32" customFormat="1" x14ac:dyDescent="0.2">
      <c r="A153" s="16">
        <v>147</v>
      </c>
      <c r="B153" s="25"/>
      <c r="C153" s="13"/>
      <c r="D153" s="11"/>
      <c r="E153" s="15"/>
      <c r="F153" s="24"/>
      <c r="G153" s="44">
        <v>0</v>
      </c>
      <c r="H153" s="44"/>
      <c r="I153" s="44">
        <f t="shared" si="11"/>
        <v>0</v>
      </c>
      <c r="J153" s="13"/>
      <c r="K153" s="34" t="e">
        <f t="shared" si="10"/>
        <v>#DIV/0!</v>
      </c>
      <c r="L153" s="26" t="e">
        <f>VLOOKUP($B153,'Table A'!C7:$H19,6,0)</f>
        <v>#N/A</v>
      </c>
      <c r="M153" s="12" t="e">
        <f t="shared" si="15"/>
        <v>#DIV/0!</v>
      </c>
      <c r="N153" s="31" t="e">
        <f t="shared" si="12"/>
        <v>#DIV/0!</v>
      </c>
      <c r="O153" s="12" t="e">
        <f t="shared" si="13"/>
        <v>#DIV/0!</v>
      </c>
    </row>
    <row r="154" spans="1:15" s="32" customFormat="1" x14ac:dyDescent="0.2">
      <c r="A154" s="16">
        <v>148</v>
      </c>
      <c r="B154" s="25"/>
      <c r="C154" s="13"/>
      <c r="D154" s="11"/>
      <c r="E154" s="15"/>
      <c r="F154" s="24"/>
      <c r="G154" s="44">
        <v>0</v>
      </c>
      <c r="H154" s="44"/>
      <c r="I154" s="44">
        <f t="shared" si="11"/>
        <v>0</v>
      </c>
      <c r="J154" s="13"/>
      <c r="K154" s="34" t="e">
        <f t="shared" si="10"/>
        <v>#DIV/0!</v>
      </c>
      <c r="L154" s="26" t="e">
        <f>VLOOKUP($B154,'Table A'!C7:$H19,6,0)</f>
        <v>#N/A</v>
      </c>
      <c r="M154" s="12" t="e">
        <f t="shared" si="15"/>
        <v>#DIV/0!</v>
      </c>
      <c r="N154" s="31" t="e">
        <f t="shared" si="12"/>
        <v>#DIV/0!</v>
      </c>
      <c r="O154" s="12" t="e">
        <f t="shared" si="13"/>
        <v>#DIV/0!</v>
      </c>
    </row>
    <row r="155" spans="1:15" s="32" customFormat="1" x14ac:dyDescent="0.2">
      <c r="A155" s="16">
        <v>149</v>
      </c>
      <c r="B155" s="25"/>
      <c r="C155" s="13"/>
      <c r="D155" s="11"/>
      <c r="E155" s="15"/>
      <c r="F155" s="24"/>
      <c r="G155" s="44">
        <v>0</v>
      </c>
      <c r="H155" s="44"/>
      <c r="I155" s="44">
        <f t="shared" si="11"/>
        <v>0</v>
      </c>
      <c r="J155" s="13"/>
      <c r="K155" s="34" t="e">
        <f t="shared" si="10"/>
        <v>#DIV/0!</v>
      </c>
      <c r="L155" s="26" t="e">
        <f>VLOOKUP($B155,'Table A'!C7:$H19,6,0)</f>
        <v>#N/A</v>
      </c>
      <c r="M155" s="12" t="e">
        <f t="shared" si="15"/>
        <v>#DIV/0!</v>
      </c>
      <c r="N155" s="31" t="e">
        <f t="shared" si="12"/>
        <v>#DIV/0!</v>
      </c>
      <c r="O155" s="12" t="e">
        <f t="shared" si="13"/>
        <v>#DIV/0!</v>
      </c>
    </row>
    <row r="156" spans="1:15" s="32" customFormat="1" x14ac:dyDescent="0.2">
      <c r="A156" s="16">
        <v>150</v>
      </c>
      <c r="B156" s="25"/>
      <c r="C156" s="13"/>
      <c r="D156" s="11"/>
      <c r="E156" s="15"/>
      <c r="F156" s="24"/>
      <c r="G156" s="44">
        <v>0</v>
      </c>
      <c r="H156" s="44"/>
      <c r="I156" s="44">
        <f t="shared" si="11"/>
        <v>0</v>
      </c>
      <c r="J156" s="13"/>
      <c r="K156" s="34" t="e">
        <f t="shared" si="10"/>
        <v>#DIV/0!</v>
      </c>
      <c r="L156" s="26" t="e">
        <f>VLOOKUP($B156,'Table A'!C7:$H19,6,0)</f>
        <v>#N/A</v>
      </c>
      <c r="M156" s="12" t="e">
        <f t="shared" si="15"/>
        <v>#DIV/0!</v>
      </c>
      <c r="N156" s="31" t="e">
        <f t="shared" si="12"/>
        <v>#DIV/0!</v>
      </c>
      <c r="O156" s="12" t="e">
        <f t="shared" si="13"/>
        <v>#DIV/0!</v>
      </c>
    </row>
    <row r="157" spans="1:15" s="32" customFormat="1" x14ac:dyDescent="0.2">
      <c r="A157" s="16">
        <v>151</v>
      </c>
      <c r="B157" s="25"/>
      <c r="C157" s="13"/>
      <c r="D157" s="11"/>
      <c r="E157" s="15"/>
      <c r="F157" s="24"/>
      <c r="G157" s="44">
        <v>0</v>
      </c>
      <c r="H157" s="44"/>
      <c r="I157" s="44">
        <f t="shared" si="11"/>
        <v>0</v>
      </c>
      <c r="J157" s="13"/>
      <c r="K157" s="34" t="e">
        <f t="shared" si="10"/>
        <v>#DIV/0!</v>
      </c>
      <c r="L157" s="26" t="e">
        <f>VLOOKUP($B157,'Table A'!C7:$H19,6,0)</f>
        <v>#N/A</v>
      </c>
      <c r="M157" s="12" t="e">
        <f t="shared" si="15"/>
        <v>#DIV/0!</v>
      </c>
      <c r="N157" s="31" t="e">
        <f t="shared" si="12"/>
        <v>#DIV/0!</v>
      </c>
      <c r="O157" s="12" t="e">
        <f t="shared" si="13"/>
        <v>#DIV/0!</v>
      </c>
    </row>
    <row r="158" spans="1:15" s="32" customFormat="1" x14ac:dyDescent="0.2">
      <c r="A158" s="16">
        <v>152</v>
      </c>
      <c r="B158" s="25"/>
      <c r="C158" s="13"/>
      <c r="D158" s="11"/>
      <c r="E158" s="15"/>
      <c r="F158" s="24"/>
      <c r="G158" s="44">
        <v>0</v>
      </c>
      <c r="H158" s="44"/>
      <c r="I158" s="44">
        <f t="shared" si="11"/>
        <v>0</v>
      </c>
      <c r="J158" s="13"/>
      <c r="K158" s="34" t="e">
        <f t="shared" si="10"/>
        <v>#DIV/0!</v>
      </c>
      <c r="L158" s="26" t="e">
        <f>VLOOKUP($B158,'Table A'!C7:$H19,6,0)</f>
        <v>#N/A</v>
      </c>
      <c r="M158" s="12" t="e">
        <f t="shared" si="15"/>
        <v>#DIV/0!</v>
      </c>
      <c r="N158" s="31" t="e">
        <f t="shared" si="12"/>
        <v>#DIV/0!</v>
      </c>
      <c r="O158" s="12" t="e">
        <f t="shared" si="13"/>
        <v>#DIV/0!</v>
      </c>
    </row>
    <row r="159" spans="1:15" s="32" customFormat="1" x14ac:dyDescent="0.2">
      <c r="A159" s="16">
        <v>153</v>
      </c>
      <c r="B159" s="25"/>
      <c r="C159" s="13"/>
      <c r="D159" s="11"/>
      <c r="E159" s="15"/>
      <c r="F159" s="24"/>
      <c r="G159" s="44">
        <v>0</v>
      </c>
      <c r="H159" s="44"/>
      <c r="I159" s="44">
        <f t="shared" si="11"/>
        <v>0</v>
      </c>
      <c r="J159" s="13"/>
      <c r="K159" s="34" t="e">
        <f t="shared" si="10"/>
        <v>#DIV/0!</v>
      </c>
      <c r="L159" s="26" t="e">
        <f>VLOOKUP($B159,'Table A'!C7:$H19,6,0)</f>
        <v>#N/A</v>
      </c>
      <c r="M159" s="12" t="e">
        <f t="shared" si="15"/>
        <v>#DIV/0!</v>
      </c>
      <c r="N159" s="31" t="e">
        <f t="shared" si="12"/>
        <v>#DIV/0!</v>
      </c>
      <c r="O159" s="12" t="e">
        <f t="shared" si="13"/>
        <v>#DIV/0!</v>
      </c>
    </row>
    <row r="160" spans="1:15" s="32" customFormat="1" x14ac:dyDescent="0.2">
      <c r="A160" s="16">
        <v>154</v>
      </c>
      <c r="B160" s="25"/>
      <c r="C160" s="13"/>
      <c r="D160" s="11"/>
      <c r="E160" s="15"/>
      <c r="F160" s="24"/>
      <c r="G160" s="44">
        <v>0</v>
      </c>
      <c r="H160" s="44"/>
      <c r="I160" s="44">
        <f t="shared" si="11"/>
        <v>0</v>
      </c>
      <c r="J160" s="13"/>
      <c r="K160" s="34" t="e">
        <f t="shared" si="10"/>
        <v>#DIV/0!</v>
      </c>
      <c r="L160" s="26" t="e">
        <f>VLOOKUP($B160,'Table A'!C7:$H19,6,0)</f>
        <v>#N/A</v>
      </c>
      <c r="M160" s="12" t="e">
        <f t="shared" si="15"/>
        <v>#DIV/0!</v>
      </c>
      <c r="N160" s="31" t="e">
        <f t="shared" si="12"/>
        <v>#DIV/0!</v>
      </c>
      <c r="O160" s="12" t="e">
        <f t="shared" si="13"/>
        <v>#DIV/0!</v>
      </c>
    </row>
    <row r="161" spans="1:15" s="32" customFormat="1" x14ac:dyDescent="0.2">
      <c r="A161" s="16">
        <v>155</v>
      </c>
      <c r="B161" s="25"/>
      <c r="C161" s="13"/>
      <c r="D161" s="11"/>
      <c r="E161" s="15"/>
      <c r="F161" s="24"/>
      <c r="G161" s="44">
        <v>0</v>
      </c>
      <c r="H161" s="44"/>
      <c r="I161" s="44">
        <f t="shared" si="11"/>
        <v>0</v>
      </c>
      <c r="J161" s="13"/>
      <c r="K161" s="34" t="e">
        <f t="shared" si="10"/>
        <v>#DIV/0!</v>
      </c>
      <c r="L161" s="26" t="e">
        <f>VLOOKUP($B161,'Table A'!C7:$H19,6,0)</f>
        <v>#N/A</v>
      </c>
      <c r="M161" s="12" t="e">
        <f t="shared" si="15"/>
        <v>#DIV/0!</v>
      </c>
      <c r="N161" s="31" t="e">
        <f t="shared" si="12"/>
        <v>#DIV/0!</v>
      </c>
      <c r="O161" s="12" t="e">
        <f t="shared" si="13"/>
        <v>#DIV/0!</v>
      </c>
    </row>
    <row r="162" spans="1:15" s="32" customFormat="1" x14ac:dyDescent="0.2">
      <c r="A162" s="16">
        <v>156</v>
      </c>
      <c r="B162" s="25"/>
      <c r="C162" s="13"/>
      <c r="D162" s="11"/>
      <c r="E162" s="15"/>
      <c r="F162" s="24"/>
      <c r="G162" s="44">
        <v>0</v>
      </c>
      <c r="H162" s="44"/>
      <c r="I162" s="44">
        <f t="shared" si="11"/>
        <v>0</v>
      </c>
      <c r="J162" s="13"/>
      <c r="K162" s="34" t="e">
        <f t="shared" si="10"/>
        <v>#DIV/0!</v>
      </c>
      <c r="L162" s="26" t="e">
        <f>VLOOKUP($B162,'Table A'!C7:$H19,6,0)</f>
        <v>#N/A</v>
      </c>
      <c r="M162" s="12" t="e">
        <f t="shared" si="15"/>
        <v>#DIV/0!</v>
      </c>
      <c r="N162" s="31" t="e">
        <f t="shared" si="12"/>
        <v>#DIV/0!</v>
      </c>
      <c r="O162" s="12" t="e">
        <f t="shared" si="13"/>
        <v>#DIV/0!</v>
      </c>
    </row>
    <row r="163" spans="1:15" s="32" customFormat="1" x14ac:dyDescent="0.2">
      <c r="A163" s="16">
        <v>157</v>
      </c>
      <c r="B163" s="25"/>
      <c r="C163" s="13"/>
      <c r="D163" s="11"/>
      <c r="E163" s="15"/>
      <c r="F163" s="24"/>
      <c r="G163" s="44">
        <v>0</v>
      </c>
      <c r="H163" s="44"/>
      <c r="I163" s="44">
        <f t="shared" si="11"/>
        <v>0</v>
      </c>
      <c r="J163" s="13"/>
      <c r="K163" s="34" t="e">
        <f t="shared" si="10"/>
        <v>#DIV/0!</v>
      </c>
      <c r="L163" s="26" t="e">
        <f>VLOOKUP($B163,'Table A'!C7:$H19,6,0)</f>
        <v>#N/A</v>
      </c>
      <c r="M163" s="12" t="e">
        <f t="shared" si="15"/>
        <v>#DIV/0!</v>
      </c>
      <c r="N163" s="31" t="e">
        <f t="shared" si="12"/>
        <v>#DIV/0!</v>
      </c>
      <c r="O163" s="12" t="e">
        <f t="shared" si="13"/>
        <v>#DIV/0!</v>
      </c>
    </row>
    <row r="164" spans="1:15" s="32" customFormat="1" x14ac:dyDescent="0.2">
      <c r="A164" s="16">
        <v>158</v>
      </c>
      <c r="B164" s="25"/>
      <c r="C164" s="13"/>
      <c r="D164" s="11"/>
      <c r="E164" s="15"/>
      <c r="F164" s="24"/>
      <c r="G164" s="44">
        <v>0</v>
      </c>
      <c r="H164" s="44"/>
      <c r="I164" s="44">
        <f t="shared" si="11"/>
        <v>0</v>
      </c>
      <c r="J164" s="13"/>
      <c r="K164" s="34" t="e">
        <f t="shared" si="10"/>
        <v>#DIV/0!</v>
      </c>
      <c r="L164" s="26" t="e">
        <f>VLOOKUP($B164,'Table A'!C7:$H19,6,0)</f>
        <v>#N/A</v>
      </c>
      <c r="M164" s="12" t="e">
        <f t="shared" si="15"/>
        <v>#DIV/0!</v>
      </c>
      <c r="N164" s="31" t="e">
        <f t="shared" si="12"/>
        <v>#DIV/0!</v>
      </c>
      <c r="O164" s="12" t="e">
        <f t="shared" si="13"/>
        <v>#DIV/0!</v>
      </c>
    </row>
    <row r="165" spans="1:15" s="32" customFormat="1" x14ac:dyDescent="0.2">
      <c r="A165" s="16">
        <v>159</v>
      </c>
      <c r="B165" s="25"/>
      <c r="C165" s="13"/>
      <c r="D165" s="11"/>
      <c r="E165" s="15"/>
      <c r="F165" s="24"/>
      <c r="G165" s="44">
        <v>0</v>
      </c>
      <c r="H165" s="44"/>
      <c r="I165" s="44">
        <f t="shared" si="11"/>
        <v>0</v>
      </c>
      <c r="J165" s="13"/>
      <c r="K165" s="34" t="e">
        <f t="shared" si="10"/>
        <v>#DIV/0!</v>
      </c>
      <c r="L165" s="26" t="e">
        <f>VLOOKUP($B165,'Table A'!C7:$H19,6,0)</f>
        <v>#N/A</v>
      </c>
      <c r="M165" s="12" t="e">
        <f t="shared" si="15"/>
        <v>#DIV/0!</v>
      </c>
      <c r="N165" s="31" t="e">
        <f t="shared" si="12"/>
        <v>#DIV/0!</v>
      </c>
      <c r="O165" s="12" t="e">
        <f t="shared" si="13"/>
        <v>#DIV/0!</v>
      </c>
    </row>
    <row r="166" spans="1:15" s="32" customFormat="1" x14ac:dyDescent="0.2">
      <c r="A166" s="16">
        <v>160</v>
      </c>
      <c r="B166" s="25"/>
      <c r="C166" s="13"/>
      <c r="D166" s="11"/>
      <c r="E166" s="15"/>
      <c r="F166" s="24"/>
      <c r="G166" s="44">
        <v>0</v>
      </c>
      <c r="H166" s="44"/>
      <c r="I166" s="44">
        <f t="shared" si="11"/>
        <v>0</v>
      </c>
      <c r="J166" s="13"/>
      <c r="K166" s="34" t="e">
        <f t="shared" si="10"/>
        <v>#DIV/0!</v>
      </c>
      <c r="L166" s="26" t="e">
        <f>VLOOKUP($B166,'Table A'!C7:$H19,6,0)</f>
        <v>#N/A</v>
      </c>
      <c r="M166" s="12" t="e">
        <f t="shared" si="15"/>
        <v>#DIV/0!</v>
      </c>
      <c r="N166" s="31" t="e">
        <f t="shared" si="12"/>
        <v>#DIV/0!</v>
      </c>
      <c r="O166" s="12" t="e">
        <f t="shared" si="13"/>
        <v>#DIV/0!</v>
      </c>
    </row>
    <row r="167" spans="1:15" s="32" customFormat="1" x14ac:dyDescent="0.2">
      <c r="A167" s="16">
        <v>161</v>
      </c>
      <c r="B167" s="25"/>
      <c r="C167" s="13"/>
      <c r="D167" s="11"/>
      <c r="E167" s="15"/>
      <c r="F167" s="24"/>
      <c r="G167" s="44">
        <v>0</v>
      </c>
      <c r="H167" s="44"/>
      <c r="I167" s="44">
        <f t="shared" si="11"/>
        <v>0</v>
      </c>
      <c r="J167" s="13"/>
      <c r="K167" s="34" t="e">
        <f t="shared" si="10"/>
        <v>#DIV/0!</v>
      </c>
      <c r="L167" s="26" t="e">
        <f>VLOOKUP($B167,'Table A'!C7:$H19,6,0)</f>
        <v>#N/A</v>
      </c>
      <c r="M167" s="12" t="e">
        <f t="shared" si="15"/>
        <v>#DIV/0!</v>
      </c>
      <c r="N167" s="31" t="e">
        <f t="shared" si="12"/>
        <v>#DIV/0!</v>
      </c>
      <c r="O167" s="12" t="e">
        <f t="shared" si="13"/>
        <v>#DIV/0!</v>
      </c>
    </row>
    <row r="168" spans="1:15" s="32" customFormat="1" x14ac:dyDescent="0.2">
      <c r="A168" s="16">
        <v>162</v>
      </c>
      <c r="B168" s="25"/>
      <c r="C168" s="13"/>
      <c r="D168" s="11"/>
      <c r="E168" s="15"/>
      <c r="F168" s="24"/>
      <c r="G168" s="44">
        <v>0</v>
      </c>
      <c r="H168" s="44"/>
      <c r="I168" s="44">
        <f t="shared" si="11"/>
        <v>0</v>
      </c>
      <c r="J168" s="13"/>
      <c r="K168" s="34" t="e">
        <f t="shared" si="10"/>
        <v>#DIV/0!</v>
      </c>
      <c r="L168" s="26" t="e">
        <f>VLOOKUP($B168,'Table A'!C7:$H19,6,0)</f>
        <v>#N/A</v>
      </c>
      <c r="M168" s="12" t="e">
        <f t="shared" si="15"/>
        <v>#DIV/0!</v>
      </c>
      <c r="N168" s="31" t="e">
        <f t="shared" si="12"/>
        <v>#DIV/0!</v>
      </c>
      <c r="O168" s="12" t="e">
        <f t="shared" si="13"/>
        <v>#DIV/0!</v>
      </c>
    </row>
    <row r="169" spans="1:15" s="32" customFormat="1" x14ac:dyDescent="0.2">
      <c r="A169" s="16">
        <v>163</v>
      </c>
      <c r="B169" s="25"/>
      <c r="C169" s="13"/>
      <c r="D169" s="11"/>
      <c r="E169" s="15"/>
      <c r="F169" s="24"/>
      <c r="G169" s="44">
        <v>0</v>
      </c>
      <c r="H169" s="44"/>
      <c r="I169" s="44">
        <f t="shared" si="11"/>
        <v>0</v>
      </c>
      <c r="J169" s="13"/>
      <c r="K169" s="34" t="e">
        <f t="shared" si="10"/>
        <v>#DIV/0!</v>
      </c>
      <c r="L169" s="26" t="e">
        <f>VLOOKUP($B169,'Table A'!C7:$H19,6,0)</f>
        <v>#N/A</v>
      </c>
      <c r="M169" s="12" t="e">
        <f t="shared" si="15"/>
        <v>#DIV/0!</v>
      </c>
      <c r="N169" s="31" t="e">
        <f t="shared" si="12"/>
        <v>#DIV/0!</v>
      </c>
      <c r="O169" s="12" t="e">
        <f t="shared" si="13"/>
        <v>#DIV/0!</v>
      </c>
    </row>
    <row r="170" spans="1:15" s="32" customFormat="1" x14ac:dyDescent="0.2">
      <c r="A170" s="16">
        <v>164</v>
      </c>
      <c r="B170" s="25"/>
      <c r="C170" s="13"/>
      <c r="D170" s="11"/>
      <c r="E170" s="15"/>
      <c r="F170" s="24"/>
      <c r="G170" s="44">
        <v>0</v>
      </c>
      <c r="H170" s="44"/>
      <c r="I170" s="44">
        <f t="shared" si="11"/>
        <v>0</v>
      </c>
      <c r="J170" s="13"/>
      <c r="K170" s="34" t="e">
        <f t="shared" si="10"/>
        <v>#DIV/0!</v>
      </c>
      <c r="L170" s="26" t="e">
        <f>VLOOKUP($B170,'Table A'!C7:$H19,6,0)</f>
        <v>#N/A</v>
      </c>
      <c r="M170" s="12" t="e">
        <f t="shared" si="15"/>
        <v>#DIV/0!</v>
      </c>
      <c r="N170" s="31" t="e">
        <f t="shared" si="12"/>
        <v>#DIV/0!</v>
      </c>
      <c r="O170" s="12" t="e">
        <f t="shared" si="13"/>
        <v>#DIV/0!</v>
      </c>
    </row>
    <row r="171" spans="1:15" s="32" customFormat="1" x14ac:dyDescent="0.2">
      <c r="A171" s="16">
        <v>165</v>
      </c>
      <c r="B171" s="25"/>
      <c r="C171" s="13"/>
      <c r="D171" s="11"/>
      <c r="E171" s="15"/>
      <c r="F171" s="24"/>
      <c r="G171" s="44">
        <v>0</v>
      </c>
      <c r="H171" s="44"/>
      <c r="I171" s="44">
        <f t="shared" si="11"/>
        <v>0</v>
      </c>
      <c r="J171" s="13"/>
      <c r="K171" s="34" t="e">
        <f t="shared" si="10"/>
        <v>#DIV/0!</v>
      </c>
      <c r="L171" s="26" t="e">
        <f>VLOOKUP($B171,'Table A'!C7:$H19,6,0)</f>
        <v>#N/A</v>
      </c>
      <c r="M171" s="12" t="e">
        <f t="shared" si="15"/>
        <v>#DIV/0!</v>
      </c>
      <c r="N171" s="31" t="e">
        <f t="shared" si="12"/>
        <v>#DIV/0!</v>
      </c>
      <c r="O171" s="12" t="e">
        <f t="shared" si="13"/>
        <v>#DIV/0!</v>
      </c>
    </row>
    <row r="172" spans="1:15" s="32" customFormat="1" x14ac:dyDescent="0.2">
      <c r="A172" s="16">
        <v>166</v>
      </c>
      <c r="B172" s="25"/>
      <c r="C172" s="13"/>
      <c r="D172" s="36"/>
      <c r="E172" s="15"/>
      <c r="F172" s="24"/>
      <c r="G172" s="44">
        <v>0</v>
      </c>
      <c r="H172" s="44"/>
      <c r="I172" s="44">
        <f t="shared" si="11"/>
        <v>0</v>
      </c>
      <c r="J172" s="13"/>
      <c r="K172" s="34" t="e">
        <f t="shared" si="10"/>
        <v>#DIV/0!</v>
      </c>
      <c r="L172" s="26" t="e">
        <f>VLOOKUP($B172,'Table A'!C7:$H19,6,0)</f>
        <v>#N/A</v>
      </c>
      <c r="M172" s="12" t="e">
        <f t="shared" si="15"/>
        <v>#DIV/0!</v>
      </c>
      <c r="N172" s="31" t="e">
        <f t="shared" si="12"/>
        <v>#DIV/0!</v>
      </c>
      <c r="O172" s="12" t="e">
        <f t="shared" si="13"/>
        <v>#DIV/0!</v>
      </c>
    </row>
    <row r="173" spans="1:15" s="32" customFormat="1" x14ac:dyDescent="0.2">
      <c r="A173" s="16">
        <v>167</v>
      </c>
      <c r="B173" s="25"/>
      <c r="C173" s="13"/>
      <c r="D173" s="11"/>
      <c r="E173" s="15"/>
      <c r="F173" s="24"/>
      <c r="G173" s="44">
        <v>0</v>
      </c>
      <c r="H173" s="44"/>
      <c r="I173" s="44">
        <f t="shared" si="11"/>
        <v>0</v>
      </c>
      <c r="J173" s="13"/>
      <c r="K173" s="34" t="e">
        <f t="shared" si="10"/>
        <v>#DIV/0!</v>
      </c>
      <c r="L173" s="26" t="e">
        <f>VLOOKUP($B173,'Table A'!C7:$H19,6,0)</f>
        <v>#N/A</v>
      </c>
      <c r="M173" s="12" t="e">
        <f t="shared" si="15"/>
        <v>#DIV/0!</v>
      </c>
      <c r="N173" s="31" t="e">
        <f t="shared" si="12"/>
        <v>#DIV/0!</v>
      </c>
      <c r="O173" s="12" t="e">
        <f t="shared" si="13"/>
        <v>#DIV/0!</v>
      </c>
    </row>
    <row r="174" spans="1:15" s="32" customFormat="1" x14ac:dyDescent="0.2">
      <c r="A174" s="16">
        <v>168</v>
      </c>
      <c r="B174" s="25"/>
      <c r="C174" s="13"/>
      <c r="D174" s="11"/>
      <c r="E174" s="15"/>
      <c r="F174" s="24"/>
      <c r="G174" s="44">
        <v>0</v>
      </c>
      <c r="H174" s="44"/>
      <c r="I174" s="44">
        <f t="shared" si="11"/>
        <v>0</v>
      </c>
      <c r="J174" s="13"/>
      <c r="K174" s="34" t="e">
        <f t="shared" si="10"/>
        <v>#DIV/0!</v>
      </c>
      <c r="L174" s="26" t="e">
        <f>VLOOKUP($B174,'Table A'!C7:$H19,6,0)</f>
        <v>#N/A</v>
      </c>
      <c r="M174" s="12" t="e">
        <f t="shared" si="15"/>
        <v>#DIV/0!</v>
      </c>
      <c r="N174" s="31" t="e">
        <f t="shared" si="12"/>
        <v>#DIV/0!</v>
      </c>
      <c r="O174" s="12" t="e">
        <f t="shared" si="13"/>
        <v>#DIV/0!</v>
      </c>
    </row>
    <row r="175" spans="1:15" s="32" customFormat="1" x14ac:dyDescent="0.2">
      <c r="A175" s="16">
        <v>169</v>
      </c>
      <c r="B175" s="25"/>
      <c r="C175" s="13"/>
      <c r="D175" s="11"/>
      <c r="E175" s="15"/>
      <c r="F175" s="24"/>
      <c r="G175" s="44">
        <v>0</v>
      </c>
      <c r="H175" s="44"/>
      <c r="I175" s="44">
        <f t="shared" si="11"/>
        <v>0</v>
      </c>
      <c r="J175" s="13"/>
      <c r="K175" s="34" t="e">
        <f t="shared" ref="K175:K213" si="16">ROUND(I175/J175,0)</f>
        <v>#DIV/0!</v>
      </c>
      <c r="L175" s="26" t="e">
        <f>VLOOKUP($B175,'Table A'!C7:$H19,6,0)</f>
        <v>#N/A</v>
      </c>
      <c r="M175" s="12" t="e">
        <f t="shared" si="15"/>
        <v>#DIV/0!</v>
      </c>
      <c r="N175" s="31" t="e">
        <f t="shared" si="12"/>
        <v>#DIV/0!</v>
      </c>
      <c r="O175" s="12" t="e">
        <f t="shared" si="13"/>
        <v>#DIV/0!</v>
      </c>
    </row>
    <row r="176" spans="1:15" s="32" customFormat="1" x14ac:dyDescent="0.2">
      <c r="A176" s="16">
        <v>170</v>
      </c>
      <c r="B176" s="25"/>
      <c r="C176" s="13"/>
      <c r="D176" s="11"/>
      <c r="E176" s="15"/>
      <c r="F176" s="24"/>
      <c r="G176" s="44">
        <v>0</v>
      </c>
      <c r="H176" s="44"/>
      <c r="I176" s="44">
        <f t="shared" si="11"/>
        <v>0</v>
      </c>
      <c r="J176" s="13"/>
      <c r="K176" s="34" t="e">
        <f t="shared" si="16"/>
        <v>#DIV/0!</v>
      </c>
      <c r="L176" s="26" t="e">
        <f>VLOOKUP($B176,'Table A'!C7:$H19,6,0)</f>
        <v>#N/A</v>
      </c>
      <c r="M176" s="12" t="e">
        <f t="shared" si="15"/>
        <v>#DIV/0!</v>
      </c>
      <c r="N176" s="31" t="e">
        <f t="shared" si="12"/>
        <v>#DIV/0!</v>
      </c>
      <c r="O176" s="12" t="e">
        <f t="shared" si="13"/>
        <v>#DIV/0!</v>
      </c>
    </row>
    <row r="177" spans="1:15" s="32" customFormat="1" x14ac:dyDescent="0.2">
      <c r="A177" s="16">
        <v>171</v>
      </c>
      <c r="B177" s="25"/>
      <c r="C177" s="13"/>
      <c r="D177" s="11"/>
      <c r="E177" s="15"/>
      <c r="F177" s="24"/>
      <c r="G177" s="44">
        <v>0</v>
      </c>
      <c r="H177" s="44"/>
      <c r="I177" s="44">
        <f t="shared" si="11"/>
        <v>0</v>
      </c>
      <c r="J177" s="13"/>
      <c r="K177" s="34" t="e">
        <f t="shared" si="16"/>
        <v>#DIV/0!</v>
      </c>
      <c r="L177" s="26" t="e">
        <f>VLOOKUP($B177,'Table A'!C7:$H19,6,0)</f>
        <v>#N/A</v>
      </c>
      <c r="M177" s="12" t="e">
        <f t="shared" si="15"/>
        <v>#DIV/0!</v>
      </c>
      <c r="N177" s="31" t="e">
        <f t="shared" si="12"/>
        <v>#DIV/0!</v>
      </c>
      <c r="O177" s="12" t="e">
        <f t="shared" si="13"/>
        <v>#DIV/0!</v>
      </c>
    </row>
    <row r="178" spans="1:15" s="32" customFormat="1" x14ac:dyDescent="0.2">
      <c r="A178" s="16">
        <v>172</v>
      </c>
      <c r="B178" s="25"/>
      <c r="C178" s="13"/>
      <c r="D178" s="11"/>
      <c r="E178" s="15"/>
      <c r="F178" s="24"/>
      <c r="G178" s="44">
        <v>0</v>
      </c>
      <c r="H178" s="44"/>
      <c r="I178" s="44">
        <f t="shared" si="11"/>
        <v>0</v>
      </c>
      <c r="J178" s="13"/>
      <c r="K178" s="34" t="e">
        <f t="shared" si="16"/>
        <v>#DIV/0!</v>
      </c>
      <c r="L178" s="26" t="e">
        <f>VLOOKUP($B178,'Table A'!C7:$H19,6,0)</f>
        <v>#N/A</v>
      </c>
      <c r="M178" s="12" t="e">
        <f t="shared" si="15"/>
        <v>#DIV/0!</v>
      </c>
      <c r="N178" s="31" t="e">
        <f t="shared" si="12"/>
        <v>#DIV/0!</v>
      </c>
      <c r="O178" s="12" t="e">
        <f t="shared" si="13"/>
        <v>#DIV/0!</v>
      </c>
    </row>
    <row r="179" spans="1:15" s="32" customFormat="1" x14ac:dyDescent="0.2">
      <c r="A179" s="16">
        <v>173</v>
      </c>
      <c r="B179" s="25"/>
      <c r="C179" s="13"/>
      <c r="D179" s="11"/>
      <c r="E179" s="15"/>
      <c r="F179" s="24"/>
      <c r="G179" s="44">
        <v>0</v>
      </c>
      <c r="H179" s="44"/>
      <c r="I179" s="44">
        <f t="shared" si="11"/>
        <v>0</v>
      </c>
      <c r="J179" s="13"/>
      <c r="K179" s="34" t="e">
        <f t="shared" si="16"/>
        <v>#DIV/0!</v>
      </c>
      <c r="L179" s="26" t="e">
        <f>VLOOKUP($B179,'Table A'!C7:$H19,6,0)</f>
        <v>#N/A</v>
      </c>
      <c r="M179" s="12" t="e">
        <f t="shared" si="15"/>
        <v>#DIV/0!</v>
      </c>
      <c r="N179" s="31" t="e">
        <f t="shared" si="12"/>
        <v>#DIV/0!</v>
      </c>
      <c r="O179" s="12" t="e">
        <f t="shared" si="13"/>
        <v>#DIV/0!</v>
      </c>
    </row>
    <row r="180" spans="1:15" s="32" customFormat="1" x14ac:dyDescent="0.2">
      <c r="A180" s="16">
        <v>174</v>
      </c>
      <c r="B180" s="25"/>
      <c r="C180" s="13"/>
      <c r="D180" s="11"/>
      <c r="E180" s="15"/>
      <c r="F180" s="24"/>
      <c r="G180" s="44">
        <v>0</v>
      </c>
      <c r="H180" s="44"/>
      <c r="I180" s="44">
        <f t="shared" si="11"/>
        <v>0</v>
      </c>
      <c r="J180" s="13"/>
      <c r="K180" s="34" t="e">
        <f t="shared" si="16"/>
        <v>#DIV/0!</v>
      </c>
      <c r="L180" s="26" t="e">
        <f>VLOOKUP($B180,'Table A'!C7:$H19,6,0)</f>
        <v>#N/A</v>
      </c>
      <c r="M180" s="12" t="e">
        <f t="shared" si="15"/>
        <v>#DIV/0!</v>
      </c>
      <c r="N180" s="31" t="e">
        <f t="shared" si="12"/>
        <v>#DIV/0!</v>
      </c>
      <c r="O180" s="12" t="e">
        <f t="shared" si="13"/>
        <v>#DIV/0!</v>
      </c>
    </row>
    <row r="181" spans="1:15" s="32" customFormat="1" x14ac:dyDescent="0.2">
      <c r="A181" s="16">
        <v>175</v>
      </c>
      <c r="B181" s="25"/>
      <c r="C181" s="13"/>
      <c r="D181" s="11"/>
      <c r="E181" s="15"/>
      <c r="F181" s="24"/>
      <c r="G181" s="44">
        <v>0</v>
      </c>
      <c r="H181" s="44"/>
      <c r="I181" s="44">
        <f t="shared" si="11"/>
        <v>0</v>
      </c>
      <c r="J181" s="13"/>
      <c r="K181" s="34" t="e">
        <f t="shared" si="16"/>
        <v>#DIV/0!</v>
      </c>
      <c r="L181" s="26" t="e">
        <f>VLOOKUP($B181,'Table A'!C7:$H19,6,0)</f>
        <v>#N/A</v>
      </c>
      <c r="M181" s="12" t="e">
        <f t="shared" si="15"/>
        <v>#DIV/0!</v>
      </c>
      <c r="N181" s="31" t="e">
        <f t="shared" si="12"/>
        <v>#DIV/0!</v>
      </c>
      <c r="O181" s="12" t="e">
        <f t="shared" si="13"/>
        <v>#DIV/0!</v>
      </c>
    </row>
    <row r="182" spans="1:15" s="32" customFormat="1" x14ac:dyDescent="0.2">
      <c r="A182" s="16">
        <v>176</v>
      </c>
      <c r="B182" s="25"/>
      <c r="C182" s="13"/>
      <c r="D182" s="11"/>
      <c r="E182" s="15"/>
      <c r="F182" s="24"/>
      <c r="G182" s="44">
        <v>0</v>
      </c>
      <c r="H182" s="44"/>
      <c r="I182" s="44">
        <f t="shared" si="11"/>
        <v>0</v>
      </c>
      <c r="J182" s="13"/>
      <c r="K182" s="34" t="e">
        <f t="shared" si="16"/>
        <v>#DIV/0!</v>
      </c>
      <c r="L182" s="26" t="e">
        <f>VLOOKUP($B182,'Table A'!C7:$H19,6,0)</f>
        <v>#N/A</v>
      </c>
      <c r="M182" s="12" t="e">
        <f t="shared" si="15"/>
        <v>#DIV/0!</v>
      </c>
      <c r="N182" s="31" t="e">
        <f t="shared" si="12"/>
        <v>#DIV/0!</v>
      </c>
      <c r="O182" s="12" t="e">
        <f t="shared" si="13"/>
        <v>#DIV/0!</v>
      </c>
    </row>
    <row r="183" spans="1:15" s="32" customFormat="1" x14ac:dyDescent="0.2">
      <c r="A183" s="16">
        <v>177</v>
      </c>
      <c r="B183" s="25"/>
      <c r="C183" s="13"/>
      <c r="D183" s="11"/>
      <c r="E183" s="15"/>
      <c r="F183" s="24"/>
      <c r="G183" s="44">
        <v>0</v>
      </c>
      <c r="H183" s="44"/>
      <c r="I183" s="44">
        <f t="shared" si="11"/>
        <v>0</v>
      </c>
      <c r="J183" s="13"/>
      <c r="K183" s="34" t="e">
        <f t="shared" si="16"/>
        <v>#DIV/0!</v>
      </c>
      <c r="L183" s="26" t="e">
        <f>VLOOKUP($B183,'Table A'!C7:$H19,6,0)</f>
        <v>#N/A</v>
      </c>
      <c r="M183" s="12" t="e">
        <f t="shared" si="15"/>
        <v>#DIV/0!</v>
      </c>
      <c r="N183" s="31" t="e">
        <f t="shared" si="12"/>
        <v>#DIV/0!</v>
      </c>
      <c r="O183" s="12" t="e">
        <f t="shared" si="13"/>
        <v>#DIV/0!</v>
      </c>
    </row>
    <row r="184" spans="1:15" s="32" customFormat="1" x14ac:dyDescent="0.2">
      <c r="A184" s="16">
        <v>178</v>
      </c>
      <c r="B184" s="25"/>
      <c r="C184" s="13"/>
      <c r="D184" s="11"/>
      <c r="E184" s="15"/>
      <c r="F184" s="24"/>
      <c r="G184" s="44">
        <v>0</v>
      </c>
      <c r="H184" s="44"/>
      <c r="I184" s="44">
        <f t="shared" si="11"/>
        <v>0</v>
      </c>
      <c r="J184" s="13"/>
      <c r="K184" s="34" t="e">
        <f t="shared" si="16"/>
        <v>#DIV/0!</v>
      </c>
      <c r="L184" s="26" t="e">
        <f>VLOOKUP($B184,'Table A'!C7:$H19,6,0)</f>
        <v>#N/A</v>
      </c>
      <c r="M184" s="12" t="e">
        <f t="shared" si="15"/>
        <v>#DIV/0!</v>
      </c>
      <c r="N184" s="31" t="e">
        <f t="shared" si="12"/>
        <v>#DIV/0!</v>
      </c>
      <c r="O184" s="12" t="e">
        <f t="shared" si="13"/>
        <v>#DIV/0!</v>
      </c>
    </row>
    <row r="185" spans="1:15" s="32" customFormat="1" x14ac:dyDescent="0.2">
      <c r="A185" s="16">
        <v>179</v>
      </c>
      <c r="B185" s="25"/>
      <c r="C185" s="13"/>
      <c r="D185" s="11"/>
      <c r="E185" s="15"/>
      <c r="F185" s="24"/>
      <c r="G185" s="44">
        <v>0</v>
      </c>
      <c r="H185" s="44"/>
      <c r="I185" s="44">
        <f t="shared" si="11"/>
        <v>0</v>
      </c>
      <c r="J185" s="13"/>
      <c r="K185" s="34" t="e">
        <f t="shared" si="16"/>
        <v>#DIV/0!</v>
      </c>
      <c r="L185" s="26" t="e">
        <f>VLOOKUP($B185,'Table A'!C7:$H19,6,0)</f>
        <v>#N/A</v>
      </c>
      <c r="M185" s="12" t="e">
        <f t="shared" si="15"/>
        <v>#DIV/0!</v>
      </c>
      <c r="N185" s="31" t="e">
        <f t="shared" si="12"/>
        <v>#DIV/0!</v>
      </c>
      <c r="O185" s="12" t="e">
        <f t="shared" si="13"/>
        <v>#DIV/0!</v>
      </c>
    </row>
    <row r="186" spans="1:15" s="32" customFormat="1" x14ac:dyDescent="0.2">
      <c r="A186" s="16">
        <v>180</v>
      </c>
      <c r="B186" s="25"/>
      <c r="C186" s="13"/>
      <c r="D186" s="11"/>
      <c r="E186" s="15"/>
      <c r="F186" s="24"/>
      <c r="G186" s="44">
        <v>0</v>
      </c>
      <c r="H186" s="44"/>
      <c r="I186" s="44">
        <f t="shared" si="11"/>
        <v>0</v>
      </c>
      <c r="J186" s="13"/>
      <c r="K186" s="34" t="e">
        <f t="shared" si="16"/>
        <v>#DIV/0!</v>
      </c>
      <c r="L186" s="26" t="e">
        <f>VLOOKUP($B186,'Table A'!C7:$H19,6,0)</f>
        <v>#N/A</v>
      </c>
      <c r="M186" s="12" t="e">
        <f t="shared" si="15"/>
        <v>#DIV/0!</v>
      </c>
      <c r="N186" s="31" t="e">
        <f t="shared" si="12"/>
        <v>#DIV/0!</v>
      </c>
      <c r="O186" s="12" t="e">
        <f t="shared" si="13"/>
        <v>#DIV/0!</v>
      </c>
    </row>
    <row r="187" spans="1:15" s="32" customFormat="1" x14ac:dyDescent="0.2">
      <c r="A187" s="16">
        <v>181</v>
      </c>
      <c r="B187" s="25"/>
      <c r="C187" s="13"/>
      <c r="D187" s="11"/>
      <c r="E187" s="15"/>
      <c r="F187" s="24"/>
      <c r="G187" s="44">
        <v>0</v>
      </c>
      <c r="H187" s="44"/>
      <c r="I187" s="44">
        <f t="shared" si="11"/>
        <v>0</v>
      </c>
      <c r="J187" s="13"/>
      <c r="K187" s="34" t="e">
        <f t="shared" si="16"/>
        <v>#DIV/0!</v>
      </c>
      <c r="L187" s="26" t="e">
        <f>VLOOKUP($B187,'Table A'!C7:$H19,6,0)</f>
        <v>#N/A</v>
      </c>
      <c r="M187" s="12" t="e">
        <f t="shared" si="15"/>
        <v>#DIV/0!</v>
      </c>
      <c r="N187" s="31" t="e">
        <f t="shared" si="12"/>
        <v>#DIV/0!</v>
      </c>
      <c r="O187" s="12" t="e">
        <f t="shared" si="13"/>
        <v>#DIV/0!</v>
      </c>
    </row>
    <row r="188" spans="1:15" s="32" customFormat="1" x14ac:dyDescent="0.2">
      <c r="A188" s="16">
        <v>182</v>
      </c>
      <c r="B188" s="25"/>
      <c r="C188" s="13"/>
      <c r="D188" s="11"/>
      <c r="E188" s="15"/>
      <c r="F188" s="24"/>
      <c r="G188" s="44">
        <v>0</v>
      </c>
      <c r="H188" s="44"/>
      <c r="I188" s="44">
        <f t="shared" si="11"/>
        <v>0</v>
      </c>
      <c r="J188" s="13"/>
      <c r="K188" s="34" t="e">
        <f t="shared" si="16"/>
        <v>#DIV/0!</v>
      </c>
      <c r="L188" s="26" t="e">
        <f>VLOOKUP($B188,'Table A'!C7:$H19,6,0)</f>
        <v>#N/A</v>
      </c>
      <c r="M188" s="12" t="e">
        <f t="shared" si="15"/>
        <v>#DIV/0!</v>
      </c>
      <c r="N188" s="31" t="e">
        <f t="shared" si="12"/>
        <v>#DIV/0!</v>
      </c>
      <c r="O188" s="12" t="e">
        <f t="shared" si="13"/>
        <v>#DIV/0!</v>
      </c>
    </row>
    <row r="189" spans="1:15" s="32" customFormat="1" x14ac:dyDescent="0.2">
      <c r="A189" s="16">
        <v>183</v>
      </c>
      <c r="B189" s="25"/>
      <c r="C189" s="13"/>
      <c r="D189" s="11"/>
      <c r="E189" s="15"/>
      <c r="F189" s="24"/>
      <c r="G189" s="44">
        <v>0</v>
      </c>
      <c r="H189" s="44"/>
      <c r="I189" s="44">
        <f t="shared" si="11"/>
        <v>0</v>
      </c>
      <c r="J189" s="13"/>
      <c r="K189" s="34" t="e">
        <f t="shared" si="16"/>
        <v>#DIV/0!</v>
      </c>
      <c r="L189" s="26" t="e">
        <f>VLOOKUP($B189,'Table A'!C7:$H19,6,0)</f>
        <v>#N/A</v>
      </c>
      <c r="M189" s="12" t="e">
        <f t="shared" si="15"/>
        <v>#DIV/0!</v>
      </c>
      <c r="N189" s="31" t="e">
        <f t="shared" si="12"/>
        <v>#DIV/0!</v>
      </c>
      <c r="O189" s="12" t="e">
        <f t="shared" si="13"/>
        <v>#DIV/0!</v>
      </c>
    </row>
    <row r="190" spans="1:15" s="32" customFormat="1" x14ac:dyDescent="0.2">
      <c r="A190" s="16">
        <v>184</v>
      </c>
      <c r="B190" s="25"/>
      <c r="C190" s="13"/>
      <c r="D190" s="11"/>
      <c r="E190" s="15"/>
      <c r="F190" s="24"/>
      <c r="G190" s="44">
        <v>0</v>
      </c>
      <c r="H190" s="44"/>
      <c r="I190" s="44">
        <f t="shared" si="11"/>
        <v>0</v>
      </c>
      <c r="J190" s="13"/>
      <c r="K190" s="34" t="e">
        <f t="shared" si="16"/>
        <v>#DIV/0!</v>
      </c>
      <c r="L190" s="26" t="e">
        <f>VLOOKUP($B190,'Table A'!C7:$H19,6,0)</f>
        <v>#N/A</v>
      </c>
      <c r="M190" s="12" t="e">
        <f t="shared" si="15"/>
        <v>#DIV/0!</v>
      </c>
      <c r="N190" s="31" t="e">
        <f t="shared" si="12"/>
        <v>#DIV/0!</v>
      </c>
      <c r="O190" s="12" t="e">
        <f t="shared" si="13"/>
        <v>#DIV/0!</v>
      </c>
    </row>
    <row r="191" spans="1:15" s="32" customFormat="1" x14ac:dyDescent="0.2">
      <c r="A191" s="16">
        <v>185</v>
      </c>
      <c r="B191" s="25"/>
      <c r="C191" s="13"/>
      <c r="D191" s="11"/>
      <c r="E191" s="15"/>
      <c r="F191" s="24"/>
      <c r="G191" s="44">
        <v>0</v>
      </c>
      <c r="H191" s="44"/>
      <c r="I191" s="44">
        <f t="shared" si="11"/>
        <v>0</v>
      </c>
      <c r="J191" s="13"/>
      <c r="K191" s="34" t="e">
        <f t="shared" si="16"/>
        <v>#DIV/0!</v>
      </c>
      <c r="L191" s="26" t="e">
        <f>VLOOKUP($B191,'Table A'!C7:$H19,6,0)</f>
        <v>#N/A</v>
      </c>
      <c r="M191" s="12" t="e">
        <f t="shared" si="15"/>
        <v>#DIV/0!</v>
      </c>
      <c r="N191" s="31" t="e">
        <f t="shared" si="12"/>
        <v>#DIV/0!</v>
      </c>
      <c r="O191" s="12" t="e">
        <f t="shared" si="13"/>
        <v>#DIV/0!</v>
      </c>
    </row>
    <row r="192" spans="1:15" s="32" customFormat="1" x14ac:dyDescent="0.2">
      <c r="A192" s="16">
        <v>186</v>
      </c>
      <c r="B192" s="25"/>
      <c r="C192" s="13"/>
      <c r="D192" s="11"/>
      <c r="E192" s="15"/>
      <c r="F192" s="24"/>
      <c r="G192" s="44">
        <v>0</v>
      </c>
      <c r="H192" s="44"/>
      <c r="I192" s="44">
        <f t="shared" si="11"/>
        <v>0</v>
      </c>
      <c r="J192" s="13"/>
      <c r="K192" s="34" t="e">
        <f t="shared" si="16"/>
        <v>#DIV/0!</v>
      </c>
      <c r="L192" s="26" t="e">
        <f>VLOOKUP($B192,'Table A'!C7:$H19,6,0)</f>
        <v>#N/A</v>
      </c>
      <c r="M192" s="12" t="e">
        <f t="shared" si="15"/>
        <v>#DIV/0!</v>
      </c>
      <c r="N192" s="31" t="e">
        <f t="shared" si="12"/>
        <v>#DIV/0!</v>
      </c>
      <c r="O192" s="12" t="e">
        <f t="shared" si="13"/>
        <v>#DIV/0!</v>
      </c>
    </row>
    <row r="193" spans="1:15" s="32" customFormat="1" x14ac:dyDescent="0.2">
      <c r="A193" s="16">
        <v>187</v>
      </c>
      <c r="B193" s="25"/>
      <c r="C193" s="13"/>
      <c r="D193" s="11"/>
      <c r="E193" s="15"/>
      <c r="F193" s="24"/>
      <c r="G193" s="44">
        <v>0</v>
      </c>
      <c r="H193" s="44"/>
      <c r="I193" s="44">
        <f t="shared" si="11"/>
        <v>0</v>
      </c>
      <c r="J193" s="13"/>
      <c r="K193" s="34" t="e">
        <f t="shared" si="16"/>
        <v>#DIV/0!</v>
      </c>
      <c r="L193" s="26" t="e">
        <f>VLOOKUP($B193,'Table A'!C7:$H19,6,0)</f>
        <v>#N/A</v>
      </c>
      <c r="M193" s="12" t="e">
        <f t="shared" si="15"/>
        <v>#DIV/0!</v>
      </c>
      <c r="N193" s="31" t="e">
        <f t="shared" si="12"/>
        <v>#DIV/0!</v>
      </c>
      <c r="O193" s="12" t="e">
        <f t="shared" si="13"/>
        <v>#DIV/0!</v>
      </c>
    </row>
    <row r="194" spans="1:15" s="32" customFormat="1" x14ac:dyDescent="0.2">
      <c r="A194" s="16">
        <v>188</v>
      </c>
      <c r="B194" s="25"/>
      <c r="C194" s="13"/>
      <c r="D194" s="11"/>
      <c r="E194" s="15"/>
      <c r="F194" s="24"/>
      <c r="G194" s="44">
        <v>0</v>
      </c>
      <c r="H194" s="44"/>
      <c r="I194" s="44">
        <f t="shared" si="11"/>
        <v>0</v>
      </c>
      <c r="J194" s="13"/>
      <c r="K194" s="34" t="e">
        <f t="shared" si="16"/>
        <v>#DIV/0!</v>
      </c>
      <c r="L194" s="26" t="e">
        <f>VLOOKUP($B194,'Table A'!C7:$H19,6,0)</f>
        <v>#N/A</v>
      </c>
      <c r="M194" s="12" t="e">
        <f t="shared" si="15"/>
        <v>#DIV/0!</v>
      </c>
      <c r="N194" s="31" t="e">
        <f t="shared" si="12"/>
        <v>#DIV/0!</v>
      </c>
      <c r="O194" s="12" t="e">
        <f t="shared" si="13"/>
        <v>#DIV/0!</v>
      </c>
    </row>
    <row r="195" spans="1:15" s="32" customFormat="1" x14ac:dyDescent="0.2">
      <c r="A195" s="16">
        <v>189</v>
      </c>
      <c r="B195" s="25"/>
      <c r="C195" s="13"/>
      <c r="D195" s="11"/>
      <c r="E195" s="15"/>
      <c r="F195" s="24"/>
      <c r="G195" s="44">
        <v>0</v>
      </c>
      <c r="H195" s="44"/>
      <c r="I195" s="44">
        <f t="shared" si="11"/>
        <v>0</v>
      </c>
      <c r="J195" s="13"/>
      <c r="K195" s="34" t="e">
        <f t="shared" si="16"/>
        <v>#DIV/0!</v>
      </c>
      <c r="L195" s="26" t="e">
        <f>VLOOKUP($B195,'Table A'!C7:$H19,6,0)</f>
        <v>#N/A</v>
      </c>
      <c r="M195" s="12" t="e">
        <f t="shared" si="15"/>
        <v>#DIV/0!</v>
      </c>
      <c r="N195" s="31" t="e">
        <f t="shared" si="12"/>
        <v>#DIV/0!</v>
      </c>
      <c r="O195" s="12" t="e">
        <f t="shared" si="13"/>
        <v>#DIV/0!</v>
      </c>
    </row>
    <row r="196" spans="1:15" s="32" customFormat="1" x14ac:dyDescent="0.2">
      <c r="A196" s="16">
        <v>190</v>
      </c>
      <c r="B196" s="25"/>
      <c r="C196" s="13"/>
      <c r="D196" s="11"/>
      <c r="E196" s="15"/>
      <c r="F196" s="24"/>
      <c r="G196" s="44">
        <v>0</v>
      </c>
      <c r="H196" s="44"/>
      <c r="I196" s="44">
        <f t="shared" si="11"/>
        <v>0</v>
      </c>
      <c r="J196" s="13"/>
      <c r="K196" s="34" t="e">
        <f t="shared" si="16"/>
        <v>#DIV/0!</v>
      </c>
      <c r="L196" s="26" t="e">
        <f>VLOOKUP($B196,'Table A'!C7:$H19,6,0)</f>
        <v>#N/A</v>
      </c>
      <c r="M196" s="12" t="e">
        <f t="shared" si="15"/>
        <v>#DIV/0!</v>
      </c>
      <c r="N196" s="31" t="e">
        <f t="shared" si="12"/>
        <v>#DIV/0!</v>
      </c>
      <c r="O196" s="12" t="e">
        <f t="shared" si="13"/>
        <v>#DIV/0!</v>
      </c>
    </row>
    <row r="197" spans="1:15" s="32" customFormat="1" x14ac:dyDescent="0.2">
      <c r="A197" s="16">
        <v>191</v>
      </c>
      <c r="B197" s="25"/>
      <c r="C197" s="13"/>
      <c r="D197" s="11"/>
      <c r="E197" s="15"/>
      <c r="F197" s="24"/>
      <c r="G197" s="44">
        <v>0</v>
      </c>
      <c r="H197" s="44"/>
      <c r="I197" s="44">
        <f t="shared" si="11"/>
        <v>0</v>
      </c>
      <c r="J197" s="13"/>
      <c r="K197" s="34" t="e">
        <f t="shared" si="16"/>
        <v>#DIV/0!</v>
      </c>
      <c r="L197" s="26" t="e">
        <f>VLOOKUP($B197,'Table A'!C7:$H19,6,0)</f>
        <v>#N/A</v>
      </c>
      <c r="M197" s="12" t="e">
        <f t="shared" si="15"/>
        <v>#DIV/0!</v>
      </c>
      <c r="N197" s="31" t="e">
        <f t="shared" si="12"/>
        <v>#DIV/0!</v>
      </c>
      <c r="O197" s="12" t="e">
        <f t="shared" si="13"/>
        <v>#DIV/0!</v>
      </c>
    </row>
    <row r="198" spans="1:15" s="32" customFormat="1" x14ac:dyDescent="0.2">
      <c r="A198" s="16">
        <v>192</v>
      </c>
      <c r="B198" s="25"/>
      <c r="C198" s="13"/>
      <c r="D198" s="11"/>
      <c r="E198" s="15"/>
      <c r="F198" s="24"/>
      <c r="G198" s="44">
        <v>0</v>
      </c>
      <c r="H198" s="44"/>
      <c r="I198" s="44">
        <f t="shared" si="11"/>
        <v>0</v>
      </c>
      <c r="J198" s="13"/>
      <c r="K198" s="34" t="e">
        <f t="shared" si="16"/>
        <v>#DIV/0!</v>
      </c>
      <c r="L198" s="26" t="e">
        <f>VLOOKUP($B198,'Table A'!C7:$H19,6,0)</f>
        <v>#N/A</v>
      </c>
      <c r="M198" s="12" t="e">
        <f t="shared" si="15"/>
        <v>#DIV/0!</v>
      </c>
      <c r="N198" s="31" t="e">
        <f t="shared" si="12"/>
        <v>#DIV/0!</v>
      </c>
      <c r="O198" s="12" t="e">
        <f t="shared" si="13"/>
        <v>#DIV/0!</v>
      </c>
    </row>
    <row r="199" spans="1:15" s="32" customFormat="1" x14ac:dyDescent="0.2">
      <c r="A199" s="16">
        <v>193</v>
      </c>
      <c r="B199" s="25"/>
      <c r="C199" s="13"/>
      <c r="D199" s="11"/>
      <c r="E199" s="15"/>
      <c r="F199" s="24"/>
      <c r="G199" s="44">
        <v>0</v>
      </c>
      <c r="H199" s="44"/>
      <c r="I199" s="44">
        <f t="shared" ref="I199:I260" si="17">H199-G199</f>
        <v>0</v>
      </c>
      <c r="J199" s="13"/>
      <c r="K199" s="34" t="e">
        <f t="shared" si="16"/>
        <v>#DIV/0!</v>
      </c>
      <c r="L199" s="26" t="e">
        <f>VLOOKUP($B199,'Table A'!C7:$H19,6,0)</f>
        <v>#N/A</v>
      </c>
      <c r="M199" s="12" t="e">
        <f t="shared" si="15"/>
        <v>#DIV/0!</v>
      </c>
      <c r="N199" s="31" t="e">
        <f t="shared" ref="N199:N260" si="18">O199/H199</f>
        <v>#DIV/0!</v>
      </c>
      <c r="O199" s="12" t="e">
        <f t="shared" ref="O199:O260" si="19">M199-H199</f>
        <v>#DIV/0!</v>
      </c>
    </row>
    <row r="200" spans="1:15" s="32" customFormat="1" x14ac:dyDescent="0.2">
      <c r="A200" s="16">
        <v>194</v>
      </c>
      <c r="B200" s="25"/>
      <c r="C200" s="13"/>
      <c r="D200" s="11"/>
      <c r="E200" s="15"/>
      <c r="F200" s="24"/>
      <c r="G200" s="44">
        <v>0</v>
      </c>
      <c r="H200" s="44"/>
      <c r="I200" s="44">
        <f t="shared" si="17"/>
        <v>0</v>
      </c>
      <c r="J200" s="13"/>
      <c r="K200" s="34" t="e">
        <f t="shared" si="16"/>
        <v>#DIV/0!</v>
      </c>
      <c r="L200" s="26" t="e">
        <f>VLOOKUP($B200,'Table A'!C7:$H19,6,0)</f>
        <v>#N/A</v>
      </c>
      <c r="M200" s="12" t="e">
        <f t="shared" si="15"/>
        <v>#DIV/0!</v>
      </c>
      <c r="N200" s="31" t="e">
        <f t="shared" si="18"/>
        <v>#DIV/0!</v>
      </c>
      <c r="O200" s="12" t="e">
        <f t="shared" si="19"/>
        <v>#DIV/0!</v>
      </c>
    </row>
    <row r="201" spans="1:15" s="32" customFormat="1" x14ac:dyDescent="0.2">
      <c r="A201" s="16">
        <v>195</v>
      </c>
      <c r="B201" s="25"/>
      <c r="C201" s="13"/>
      <c r="D201" s="11"/>
      <c r="E201" s="15"/>
      <c r="F201" s="24"/>
      <c r="G201" s="44">
        <v>0</v>
      </c>
      <c r="H201" s="44"/>
      <c r="I201" s="44">
        <f t="shared" si="17"/>
        <v>0</v>
      </c>
      <c r="J201" s="13"/>
      <c r="K201" s="34" t="e">
        <f t="shared" si="16"/>
        <v>#DIV/0!</v>
      </c>
      <c r="L201" s="26" t="e">
        <f>VLOOKUP($B201,'Table A'!C7:$H19,6,0)</f>
        <v>#N/A</v>
      </c>
      <c r="M201" s="12" t="e">
        <f t="shared" si="15"/>
        <v>#DIV/0!</v>
      </c>
      <c r="N201" s="31" t="e">
        <f t="shared" si="18"/>
        <v>#DIV/0!</v>
      </c>
      <c r="O201" s="12" t="e">
        <f t="shared" si="19"/>
        <v>#DIV/0!</v>
      </c>
    </row>
    <row r="202" spans="1:15" s="32" customFormat="1" x14ac:dyDescent="0.2">
      <c r="A202" s="16">
        <v>196</v>
      </c>
      <c r="B202" s="25"/>
      <c r="C202" s="13"/>
      <c r="D202" s="11"/>
      <c r="E202" s="15"/>
      <c r="F202" s="24"/>
      <c r="G202" s="44">
        <v>0</v>
      </c>
      <c r="H202" s="44"/>
      <c r="I202" s="44">
        <f t="shared" si="17"/>
        <v>0</v>
      </c>
      <c r="J202" s="13"/>
      <c r="K202" s="34" t="e">
        <f t="shared" si="16"/>
        <v>#DIV/0!</v>
      </c>
      <c r="L202" s="26" t="e">
        <f>VLOOKUP($B202,'Table A'!C7:$H19,6,0)</f>
        <v>#N/A</v>
      </c>
      <c r="M202" s="12" t="e">
        <f t="shared" si="15"/>
        <v>#DIV/0!</v>
      </c>
      <c r="N202" s="31" t="e">
        <f t="shared" si="18"/>
        <v>#DIV/0!</v>
      </c>
      <c r="O202" s="12" t="e">
        <f t="shared" si="19"/>
        <v>#DIV/0!</v>
      </c>
    </row>
    <row r="203" spans="1:15" s="32" customFormat="1" x14ac:dyDescent="0.2">
      <c r="A203" s="16">
        <v>197</v>
      </c>
      <c r="B203" s="25"/>
      <c r="C203" s="13"/>
      <c r="D203" s="11"/>
      <c r="E203" s="15"/>
      <c r="F203" s="24"/>
      <c r="G203" s="44">
        <v>0</v>
      </c>
      <c r="H203" s="44"/>
      <c r="I203" s="44">
        <f t="shared" si="17"/>
        <v>0</v>
      </c>
      <c r="J203" s="13"/>
      <c r="K203" s="34" t="e">
        <f t="shared" si="16"/>
        <v>#DIV/0!</v>
      </c>
      <c r="L203" s="26" t="e">
        <f>VLOOKUP($B203,'Table A'!C7:$H19,6,0)</f>
        <v>#N/A</v>
      </c>
      <c r="M203" s="12" t="e">
        <f t="shared" si="15"/>
        <v>#DIV/0!</v>
      </c>
      <c r="N203" s="31" t="e">
        <f t="shared" si="18"/>
        <v>#DIV/0!</v>
      </c>
      <c r="O203" s="12" t="e">
        <f t="shared" si="19"/>
        <v>#DIV/0!</v>
      </c>
    </row>
    <row r="204" spans="1:15" s="32" customFormat="1" x14ac:dyDescent="0.2">
      <c r="A204" s="16">
        <v>198</v>
      </c>
      <c r="B204" s="25"/>
      <c r="C204" s="13"/>
      <c r="D204" s="11"/>
      <c r="E204" s="15"/>
      <c r="F204" s="24"/>
      <c r="G204" s="44">
        <v>0</v>
      </c>
      <c r="H204" s="44"/>
      <c r="I204" s="44">
        <f t="shared" si="17"/>
        <v>0</v>
      </c>
      <c r="J204" s="13"/>
      <c r="K204" s="34" t="e">
        <f t="shared" si="16"/>
        <v>#DIV/0!</v>
      </c>
      <c r="L204" s="26" t="e">
        <f>VLOOKUP($B204,'Table A'!C7:$H19,6,0)</f>
        <v>#N/A</v>
      </c>
      <c r="M204" s="12" t="e">
        <f t="shared" si="15"/>
        <v>#DIV/0!</v>
      </c>
      <c r="N204" s="31" t="e">
        <f t="shared" si="18"/>
        <v>#DIV/0!</v>
      </c>
      <c r="O204" s="12" t="e">
        <f t="shared" si="19"/>
        <v>#DIV/0!</v>
      </c>
    </row>
    <row r="205" spans="1:15" s="32" customFormat="1" x14ac:dyDescent="0.2">
      <c r="A205" s="16">
        <v>199</v>
      </c>
      <c r="B205" s="25"/>
      <c r="C205" s="13"/>
      <c r="D205" s="11"/>
      <c r="E205" s="15"/>
      <c r="F205" s="24"/>
      <c r="G205" s="44">
        <v>0</v>
      </c>
      <c r="H205" s="44"/>
      <c r="I205" s="44">
        <f t="shared" si="17"/>
        <v>0</v>
      </c>
      <c r="J205" s="13"/>
      <c r="K205" s="34" t="e">
        <f t="shared" si="16"/>
        <v>#DIV/0!</v>
      </c>
      <c r="L205" s="26" t="e">
        <f>VLOOKUP($B205,'Table A'!C7:$H19,6,0)</f>
        <v>#N/A</v>
      </c>
      <c r="M205" s="12" t="e">
        <f t="shared" si="15"/>
        <v>#DIV/0!</v>
      </c>
      <c r="N205" s="31" t="e">
        <f t="shared" si="18"/>
        <v>#DIV/0!</v>
      </c>
      <c r="O205" s="12" t="e">
        <f t="shared" si="19"/>
        <v>#DIV/0!</v>
      </c>
    </row>
    <row r="206" spans="1:15" s="32" customFormat="1" x14ac:dyDescent="0.2">
      <c r="A206" s="16">
        <v>200</v>
      </c>
      <c r="B206" s="25"/>
      <c r="C206" s="13"/>
      <c r="D206" s="11"/>
      <c r="E206" s="15"/>
      <c r="F206" s="24"/>
      <c r="G206" s="44">
        <v>0</v>
      </c>
      <c r="H206" s="44"/>
      <c r="I206" s="44">
        <f t="shared" si="17"/>
        <v>0</v>
      </c>
      <c r="J206" s="13"/>
      <c r="K206" s="34" t="e">
        <f t="shared" si="16"/>
        <v>#DIV/0!</v>
      </c>
      <c r="L206" s="26" t="e">
        <f>VLOOKUP($B206,'Table A'!C7:$H19,6,0)</f>
        <v>#N/A</v>
      </c>
      <c r="M206" s="12" t="e">
        <f t="shared" si="15"/>
        <v>#DIV/0!</v>
      </c>
      <c r="N206" s="31" t="e">
        <f t="shared" si="18"/>
        <v>#DIV/0!</v>
      </c>
      <c r="O206" s="12" t="e">
        <f t="shared" si="19"/>
        <v>#DIV/0!</v>
      </c>
    </row>
    <row r="207" spans="1:15" s="32" customFormat="1" x14ac:dyDescent="0.2">
      <c r="A207" s="16">
        <v>201</v>
      </c>
      <c r="B207" s="25"/>
      <c r="C207" s="13"/>
      <c r="D207" s="11"/>
      <c r="E207" s="15"/>
      <c r="F207" s="24"/>
      <c r="G207" s="44">
        <v>0</v>
      </c>
      <c r="H207" s="44"/>
      <c r="I207" s="44">
        <f t="shared" si="17"/>
        <v>0</v>
      </c>
      <c r="J207" s="13"/>
      <c r="K207" s="34" t="e">
        <f t="shared" si="16"/>
        <v>#DIV/0!</v>
      </c>
      <c r="L207" s="26" t="e">
        <f>VLOOKUP($B207,'Table A'!C7:$H19,6,0)</f>
        <v>#N/A</v>
      </c>
      <c r="M207" s="12" t="e">
        <f t="shared" si="15"/>
        <v>#DIV/0!</v>
      </c>
      <c r="N207" s="31" t="e">
        <f t="shared" si="18"/>
        <v>#DIV/0!</v>
      </c>
      <c r="O207" s="12" t="e">
        <f t="shared" si="19"/>
        <v>#DIV/0!</v>
      </c>
    </row>
    <row r="208" spans="1:15" s="32" customFormat="1" x14ac:dyDescent="0.2">
      <c r="A208" s="16">
        <v>202</v>
      </c>
      <c r="B208" s="25"/>
      <c r="C208" s="13"/>
      <c r="D208" s="11"/>
      <c r="E208" s="15"/>
      <c r="F208" s="24"/>
      <c r="G208" s="44">
        <v>0</v>
      </c>
      <c r="H208" s="44"/>
      <c r="I208" s="44">
        <f t="shared" si="17"/>
        <v>0</v>
      </c>
      <c r="J208" s="13"/>
      <c r="K208" s="34" t="e">
        <f t="shared" si="16"/>
        <v>#DIV/0!</v>
      </c>
      <c r="L208" s="26" t="e">
        <f>VLOOKUP($B208,'Table A'!C7:$H19,6,0)</f>
        <v>#N/A</v>
      </c>
      <c r="M208" s="12" t="e">
        <f t="shared" si="15"/>
        <v>#DIV/0!</v>
      </c>
      <c r="N208" s="31" t="e">
        <f t="shared" si="18"/>
        <v>#DIV/0!</v>
      </c>
      <c r="O208" s="12" t="e">
        <f t="shared" si="19"/>
        <v>#DIV/0!</v>
      </c>
    </row>
    <row r="209" spans="1:15" s="32" customFormat="1" x14ac:dyDescent="0.2">
      <c r="A209" s="16">
        <v>203</v>
      </c>
      <c r="B209" s="25"/>
      <c r="C209" s="13"/>
      <c r="D209" s="11"/>
      <c r="E209" s="15"/>
      <c r="F209" s="24"/>
      <c r="G209" s="44">
        <f t="shared" ref="G208:G209" si="20">H209*0.0224</f>
        <v>0</v>
      </c>
      <c r="H209" s="44"/>
      <c r="I209" s="44">
        <f t="shared" si="17"/>
        <v>0</v>
      </c>
      <c r="J209" s="13"/>
      <c r="K209" s="34" t="e">
        <f t="shared" si="16"/>
        <v>#DIV/0!</v>
      </c>
      <c r="L209" s="26" t="e">
        <f>VLOOKUP($B209,'Table A'!C7:$H19,6,0)</f>
        <v>#N/A</v>
      </c>
      <c r="M209" s="12" t="e">
        <f t="shared" si="15"/>
        <v>#DIV/0!</v>
      </c>
      <c r="N209" s="31" t="e">
        <f t="shared" si="18"/>
        <v>#DIV/0!</v>
      </c>
      <c r="O209" s="12" t="e">
        <f t="shared" si="19"/>
        <v>#DIV/0!</v>
      </c>
    </row>
    <row r="210" spans="1:15" s="32" customFormat="1" x14ac:dyDescent="0.2">
      <c r="A210" s="16">
        <v>204</v>
      </c>
      <c r="B210" s="25"/>
      <c r="C210" s="13"/>
      <c r="D210" s="11"/>
      <c r="E210" s="15"/>
      <c r="F210" s="24"/>
      <c r="G210" s="44">
        <v>0</v>
      </c>
      <c r="H210" s="44"/>
      <c r="I210" s="44">
        <f t="shared" si="17"/>
        <v>0</v>
      </c>
      <c r="J210" s="13"/>
      <c r="K210" s="34" t="e">
        <f t="shared" si="16"/>
        <v>#DIV/0!</v>
      </c>
      <c r="L210" s="26" t="e">
        <f>VLOOKUP($B210,'Table A'!C7:$H19,6,0)</f>
        <v>#N/A</v>
      </c>
      <c r="M210" s="12" t="e">
        <f t="shared" si="15"/>
        <v>#DIV/0!</v>
      </c>
      <c r="N210" s="31" t="e">
        <f t="shared" si="18"/>
        <v>#DIV/0!</v>
      </c>
      <c r="O210" s="12" t="e">
        <f t="shared" si="19"/>
        <v>#DIV/0!</v>
      </c>
    </row>
    <row r="211" spans="1:15" s="32" customFormat="1" x14ac:dyDescent="0.2">
      <c r="A211" s="16">
        <v>205</v>
      </c>
      <c r="B211" s="25"/>
      <c r="C211" s="13"/>
      <c r="D211" s="11"/>
      <c r="E211" s="15"/>
      <c r="F211" s="24"/>
      <c r="G211" s="44">
        <v>0</v>
      </c>
      <c r="H211" s="44"/>
      <c r="I211" s="44">
        <f t="shared" si="17"/>
        <v>0</v>
      </c>
      <c r="J211" s="13"/>
      <c r="K211" s="34" t="e">
        <f t="shared" si="16"/>
        <v>#DIV/0!</v>
      </c>
      <c r="L211" s="26" t="e">
        <f>VLOOKUP($B211,'Table A'!C7:$H19,6,0)</f>
        <v>#N/A</v>
      </c>
      <c r="M211" s="12" t="e">
        <f t="shared" si="15"/>
        <v>#DIV/0!</v>
      </c>
      <c r="N211" s="31" t="e">
        <f t="shared" si="18"/>
        <v>#DIV/0!</v>
      </c>
      <c r="O211" s="12" t="e">
        <f t="shared" si="19"/>
        <v>#DIV/0!</v>
      </c>
    </row>
    <row r="212" spans="1:15" s="32" customFormat="1" x14ac:dyDescent="0.2">
      <c r="A212" s="16">
        <v>206</v>
      </c>
      <c r="B212" s="25"/>
      <c r="C212" s="13"/>
      <c r="D212" s="11"/>
      <c r="E212" s="15"/>
      <c r="F212" s="24"/>
      <c r="G212" s="44">
        <v>0</v>
      </c>
      <c r="H212" s="44"/>
      <c r="I212" s="44">
        <f t="shared" si="17"/>
        <v>0</v>
      </c>
      <c r="J212" s="13"/>
      <c r="K212" s="34" t="e">
        <f t="shared" si="16"/>
        <v>#DIV/0!</v>
      </c>
      <c r="L212" s="26" t="e">
        <f>VLOOKUP($B212,'Table A'!C7:$H19,6,0)</f>
        <v>#N/A</v>
      </c>
      <c r="M212" s="12" t="e">
        <f t="shared" si="15"/>
        <v>#DIV/0!</v>
      </c>
      <c r="N212" s="31" t="e">
        <f t="shared" si="18"/>
        <v>#DIV/0!</v>
      </c>
      <c r="O212" s="12" t="e">
        <f t="shared" si="19"/>
        <v>#DIV/0!</v>
      </c>
    </row>
    <row r="213" spans="1:15" s="32" customFormat="1" x14ac:dyDescent="0.2">
      <c r="A213" s="16">
        <v>207</v>
      </c>
      <c r="B213" s="25"/>
      <c r="C213" s="13"/>
      <c r="D213" s="11"/>
      <c r="E213" s="15"/>
      <c r="F213" s="24"/>
      <c r="G213" s="44">
        <v>0</v>
      </c>
      <c r="H213" s="44"/>
      <c r="I213" s="44">
        <f t="shared" si="17"/>
        <v>0</v>
      </c>
      <c r="J213" s="13"/>
      <c r="K213" s="34" t="e">
        <f t="shared" si="16"/>
        <v>#DIV/0!</v>
      </c>
      <c r="L213" s="26" t="e">
        <f>VLOOKUP($B213,'Table A'!C7:$H19,6,0)</f>
        <v>#N/A</v>
      </c>
      <c r="M213" s="12" t="e">
        <f t="shared" si="15"/>
        <v>#DIV/0!</v>
      </c>
      <c r="N213" s="31" t="e">
        <f t="shared" si="18"/>
        <v>#DIV/0!</v>
      </c>
      <c r="O213" s="12" t="e">
        <f t="shared" si="19"/>
        <v>#DIV/0!</v>
      </c>
    </row>
    <row r="214" spans="1:15" x14ac:dyDescent="0.2">
      <c r="B214" s="7"/>
      <c r="C214" s="18"/>
      <c r="D214" s="19"/>
      <c r="E214" s="17"/>
      <c r="F214" s="18"/>
      <c r="G214" s="45"/>
      <c r="H214" s="45"/>
      <c r="I214" s="45"/>
      <c r="J214" s="18"/>
      <c r="K214" s="20"/>
      <c r="L214" s="21"/>
      <c r="M214" s="48"/>
      <c r="N214" s="103"/>
      <c r="O214" s="47"/>
    </row>
    <row r="215" spans="1:15" ht="18" x14ac:dyDescent="0.2">
      <c r="B215"/>
      <c r="E215" s="23"/>
      <c r="G215" s="37"/>
    </row>
    <row r="216" spans="1:15" ht="18" x14ac:dyDescent="0.2">
      <c r="B216"/>
      <c r="E216" s="22"/>
      <c r="G216" s="37"/>
    </row>
    <row r="217" spans="1:15" ht="18" x14ac:dyDescent="0.2">
      <c r="B217"/>
      <c r="C217" s="22"/>
      <c r="G217" s="37"/>
    </row>
    <row r="218" spans="1:15" ht="18" x14ac:dyDescent="0.2">
      <c r="B218"/>
      <c r="C218" s="23"/>
      <c r="G218" s="37"/>
    </row>
    <row r="219" spans="1:15" ht="18" x14ac:dyDescent="0.2">
      <c r="B219"/>
      <c r="C219" s="22"/>
      <c r="G219" s="37"/>
    </row>
    <row r="220" spans="1:15" ht="18" x14ac:dyDescent="0.2">
      <c r="B220"/>
      <c r="C220" s="22"/>
      <c r="G220" s="37"/>
    </row>
    <row r="221" spans="1:15" ht="18" x14ac:dyDescent="0.2">
      <c r="B221"/>
      <c r="C221" s="23"/>
      <c r="G221" s="37"/>
    </row>
    <row r="222" spans="1:15" ht="18" x14ac:dyDescent="0.2">
      <c r="B222"/>
      <c r="C222" s="22"/>
      <c r="G222" s="37"/>
    </row>
    <row r="223" spans="1:15" ht="18" x14ac:dyDescent="0.2">
      <c r="B223"/>
      <c r="C223" s="22"/>
      <c r="G223" s="37"/>
    </row>
    <row r="224" spans="1:15" ht="18" x14ac:dyDescent="0.2">
      <c r="B224"/>
      <c r="C224" s="22"/>
      <c r="G224" s="37"/>
    </row>
    <row r="225" spans="2:7" ht="18" x14ac:dyDescent="0.2">
      <c r="B225"/>
      <c r="C225" s="22"/>
      <c r="G225" s="37"/>
    </row>
    <row r="226" spans="2:7" ht="18" x14ac:dyDescent="0.2">
      <c r="B226"/>
      <c r="C226" s="23"/>
      <c r="G226" s="37"/>
    </row>
    <row r="227" spans="2:7" ht="18" x14ac:dyDescent="0.2">
      <c r="B227"/>
      <c r="C227" s="22"/>
      <c r="G227" s="37"/>
    </row>
    <row r="228" spans="2:7" ht="18" x14ac:dyDescent="0.2">
      <c r="B228"/>
      <c r="C228" s="22"/>
      <c r="G228" s="37"/>
    </row>
    <row r="229" spans="2:7" ht="18" x14ac:dyDescent="0.2">
      <c r="B229"/>
      <c r="C229" s="23"/>
      <c r="G229" s="37"/>
    </row>
    <row r="230" spans="2:7" ht="18" x14ac:dyDescent="0.2">
      <c r="B230"/>
      <c r="C230" s="22"/>
      <c r="G230" s="37"/>
    </row>
    <row r="231" spans="2:7" ht="18" x14ac:dyDescent="0.2">
      <c r="B231"/>
      <c r="C231" s="22"/>
      <c r="G231" s="37"/>
    </row>
    <row r="232" spans="2:7" ht="18" x14ac:dyDescent="0.2">
      <c r="B232"/>
      <c r="C232" s="23"/>
      <c r="G232" s="37"/>
    </row>
    <row r="233" spans="2:7" ht="18" x14ac:dyDescent="0.2">
      <c r="B233"/>
      <c r="C233" s="22"/>
      <c r="G233" s="37"/>
    </row>
    <row r="234" spans="2:7" ht="18" x14ac:dyDescent="0.2">
      <c r="B234"/>
      <c r="C234" s="22"/>
      <c r="G234" s="37"/>
    </row>
    <row r="235" spans="2:7" ht="18" x14ac:dyDescent="0.2">
      <c r="B235"/>
      <c r="C235" s="22"/>
      <c r="G235" s="37"/>
    </row>
    <row r="236" spans="2:7" ht="18" x14ac:dyDescent="0.2">
      <c r="B236"/>
      <c r="C236" s="22"/>
      <c r="G236" s="37"/>
    </row>
    <row r="237" spans="2:7" ht="18" x14ac:dyDescent="0.2">
      <c r="B237"/>
      <c r="C237" s="23"/>
      <c r="G237" s="37"/>
    </row>
    <row r="238" spans="2:7" ht="18" x14ac:dyDescent="0.2">
      <c r="B238"/>
      <c r="C238" s="22"/>
      <c r="G238" s="37"/>
    </row>
    <row r="239" spans="2:7" ht="18" x14ac:dyDescent="0.2">
      <c r="B239"/>
      <c r="C239" s="22"/>
      <c r="G239" s="37"/>
    </row>
    <row r="240" spans="2:7" ht="18" x14ac:dyDescent="0.2">
      <c r="B240"/>
      <c r="C240" s="23"/>
      <c r="G240" s="37"/>
    </row>
    <row r="241" spans="2:7" ht="18" x14ac:dyDescent="0.2">
      <c r="B241"/>
      <c r="C241" s="22"/>
      <c r="G241" s="37"/>
    </row>
    <row r="242" spans="2:7" ht="18" x14ac:dyDescent="0.2">
      <c r="B242" s="22"/>
      <c r="G242" s="37"/>
    </row>
    <row r="243" spans="2:7" ht="18" x14ac:dyDescent="0.2">
      <c r="B243" s="23"/>
      <c r="G243" s="37"/>
    </row>
    <row r="244" spans="2:7" ht="18" x14ac:dyDescent="0.2">
      <c r="B244" s="22"/>
      <c r="G244" s="37"/>
    </row>
    <row r="245" spans="2:7" ht="18" x14ac:dyDescent="0.2">
      <c r="B245" s="22"/>
      <c r="G245" s="37"/>
    </row>
    <row r="246" spans="2:7" ht="18" x14ac:dyDescent="0.2">
      <c r="B246" s="22"/>
      <c r="G246" s="37"/>
    </row>
    <row r="247" spans="2:7" ht="18" x14ac:dyDescent="0.2">
      <c r="B247" s="22"/>
      <c r="G247" s="37"/>
    </row>
    <row r="248" spans="2:7" ht="18" x14ac:dyDescent="0.2">
      <c r="B248" s="23"/>
      <c r="G248" s="37"/>
    </row>
    <row r="249" spans="2:7" ht="18" x14ac:dyDescent="0.2">
      <c r="B249" s="22"/>
      <c r="G249" s="37"/>
    </row>
    <row r="250" spans="2:7" ht="18" x14ac:dyDescent="0.2">
      <c r="B250" s="22"/>
      <c r="G250" s="37"/>
    </row>
    <row r="251" spans="2:7" ht="18" x14ac:dyDescent="0.2">
      <c r="B251" s="23"/>
      <c r="G251" s="37"/>
    </row>
    <row r="252" spans="2:7" ht="18" x14ac:dyDescent="0.2">
      <c r="B252" s="22"/>
      <c r="G252" s="37"/>
    </row>
    <row r="253" spans="2:7" ht="18" x14ac:dyDescent="0.2">
      <c r="B253" s="22"/>
      <c r="G253" s="37"/>
    </row>
    <row r="254" spans="2:7" ht="18" x14ac:dyDescent="0.2">
      <c r="B254" s="23"/>
      <c r="G254" s="37"/>
    </row>
    <row r="255" spans="2:7" ht="18" x14ac:dyDescent="0.2">
      <c r="B255" s="22"/>
      <c r="G255" s="37"/>
    </row>
    <row r="256" spans="2:7" ht="18" x14ac:dyDescent="0.2">
      <c r="B256" s="22"/>
      <c r="G256" s="37"/>
    </row>
    <row r="257" spans="2:7" ht="18" x14ac:dyDescent="0.2">
      <c r="B257" s="22"/>
      <c r="G257" s="37"/>
    </row>
    <row r="258" spans="2:7" ht="18" x14ac:dyDescent="0.2">
      <c r="B258" s="22"/>
      <c r="G258" s="37"/>
    </row>
    <row r="259" spans="2:7" ht="18" x14ac:dyDescent="0.2">
      <c r="B259" s="23"/>
      <c r="G259" s="37"/>
    </row>
    <row r="260" spans="2:7" x14ac:dyDescent="0.2">
      <c r="G260" s="37"/>
    </row>
    <row r="261" spans="2:7" x14ac:dyDescent="0.2">
      <c r="G261" s="37"/>
    </row>
    <row r="262" spans="2:7" x14ac:dyDescent="0.2">
      <c r="G262" s="37"/>
    </row>
    <row r="263" spans="2:7" x14ac:dyDescent="0.2">
      <c r="G263" s="37"/>
    </row>
    <row r="264" spans="2:7" x14ac:dyDescent="0.2">
      <c r="G264" s="37"/>
    </row>
    <row r="265" spans="2:7" x14ac:dyDescent="0.2">
      <c r="G265" s="37"/>
    </row>
    <row r="266" spans="2:7" x14ac:dyDescent="0.2">
      <c r="G266" s="37"/>
    </row>
    <row r="267" spans="2:7" x14ac:dyDescent="0.2">
      <c r="G267" s="37"/>
    </row>
    <row r="268" spans="2:7" x14ac:dyDescent="0.2">
      <c r="G268" s="37"/>
    </row>
    <row r="269" spans="2:7" x14ac:dyDescent="0.2">
      <c r="G269" s="37"/>
    </row>
    <row r="270" spans="2:7" x14ac:dyDescent="0.2">
      <c r="G270" s="37"/>
    </row>
    <row r="271" spans="2:7" x14ac:dyDescent="0.2">
      <c r="G271" s="37"/>
    </row>
    <row r="272" spans="2:7" x14ac:dyDescent="0.2">
      <c r="G272" s="37"/>
    </row>
    <row r="273" spans="7:7" x14ac:dyDescent="0.2">
      <c r="G273" s="37"/>
    </row>
    <row r="274" spans="7:7" x14ac:dyDescent="0.2">
      <c r="G274" s="37"/>
    </row>
    <row r="275" spans="7:7" x14ac:dyDescent="0.2">
      <c r="G275" s="37"/>
    </row>
    <row r="276" spans="7:7" x14ac:dyDescent="0.2">
      <c r="G276" s="37"/>
    </row>
    <row r="277" spans="7:7" x14ac:dyDescent="0.2">
      <c r="G277" s="37"/>
    </row>
    <row r="278" spans="7:7" x14ac:dyDescent="0.2">
      <c r="G278" s="37"/>
    </row>
    <row r="279" spans="7:7" x14ac:dyDescent="0.2">
      <c r="G279" s="37"/>
    </row>
    <row r="280" spans="7:7" x14ac:dyDescent="0.2">
      <c r="G280" s="37"/>
    </row>
    <row r="281" spans="7:7" x14ac:dyDescent="0.2">
      <c r="G281" s="37"/>
    </row>
    <row r="282" spans="7:7" x14ac:dyDescent="0.2">
      <c r="G282" s="37"/>
    </row>
    <row r="283" spans="7:7" x14ac:dyDescent="0.2">
      <c r="G283" s="37"/>
    </row>
    <row r="284" spans="7:7" x14ac:dyDescent="0.2">
      <c r="G284" s="37"/>
    </row>
    <row r="285" spans="7:7" x14ac:dyDescent="0.2">
      <c r="G285" s="37"/>
    </row>
    <row r="286" spans="7:7" x14ac:dyDescent="0.2">
      <c r="G286" s="37"/>
    </row>
    <row r="287" spans="7:7" x14ac:dyDescent="0.2">
      <c r="G287" s="37"/>
    </row>
    <row r="288" spans="7:7" x14ac:dyDescent="0.2">
      <c r="G288" s="37"/>
    </row>
    <row r="289" spans="7:7" x14ac:dyDescent="0.2">
      <c r="G289" s="37"/>
    </row>
    <row r="290" spans="7:7" x14ac:dyDescent="0.2">
      <c r="G290" s="37"/>
    </row>
    <row r="291" spans="7:7" x14ac:dyDescent="0.2">
      <c r="G291" s="37"/>
    </row>
    <row r="292" spans="7:7" x14ac:dyDescent="0.2">
      <c r="G292" s="37"/>
    </row>
    <row r="293" spans="7:7" x14ac:dyDescent="0.2">
      <c r="G293" s="37"/>
    </row>
    <row r="294" spans="7:7" x14ac:dyDescent="0.2">
      <c r="G294" s="37"/>
    </row>
    <row r="295" spans="7:7" x14ac:dyDescent="0.2">
      <c r="G295" s="37"/>
    </row>
    <row r="296" spans="7:7" x14ac:dyDescent="0.2">
      <c r="G296" s="37"/>
    </row>
    <row r="297" spans="7:7" x14ac:dyDescent="0.2">
      <c r="G297" s="37"/>
    </row>
    <row r="298" spans="7:7" x14ac:dyDescent="0.2">
      <c r="G298" s="37"/>
    </row>
    <row r="299" spans="7:7" x14ac:dyDescent="0.2">
      <c r="G299" s="37"/>
    </row>
    <row r="300" spans="7:7" x14ac:dyDescent="0.2">
      <c r="G300" s="37"/>
    </row>
    <row r="301" spans="7:7" x14ac:dyDescent="0.2">
      <c r="G301" s="37"/>
    </row>
    <row r="302" spans="7:7" x14ac:dyDescent="0.2">
      <c r="G302" s="37"/>
    </row>
    <row r="303" spans="7:7" x14ac:dyDescent="0.2">
      <c r="G303" s="37"/>
    </row>
    <row r="304" spans="7:7" x14ac:dyDescent="0.2">
      <c r="G304" s="37"/>
    </row>
    <row r="305" spans="7:7" x14ac:dyDescent="0.2">
      <c r="G305" s="37"/>
    </row>
    <row r="306" spans="7:7" x14ac:dyDescent="0.2">
      <c r="G306" s="37"/>
    </row>
    <row r="307" spans="7:7" x14ac:dyDescent="0.2">
      <c r="G307" s="37"/>
    </row>
    <row r="308" spans="7:7" x14ac:dyDescent="0.2">
      <c r="G308" s="37"/>
    </row>
    <row r="309" spans="7:7" x14ac:dyDescent="0.2">
      <c r="G309" s="37"/>
    </row>
    <row r="310" spans="7:7" x14ac:dyDescent="0.2">
      <c r="G310" s="37"/>
    </row>
    <row r="311" spans="7:7" x14ac:dyDescent="0.2">
      <c r="G311" s="37"/>
    </row>
    <row r="312" spans="7:7" x14ac:dyDescent="0.2">
      <c r="G312" s="37"/>
    </row>
    <row r="313" spans="7:7" x14ac:dyDescent="0.2">
      <c r="G313" s="37"/>
    </row>
    <row r="314" spans="7:7" x14ac:dyDescent="0.2">
      <c r="G314" s="37"/>
    </row>
    <row r="315" spans="7:7" x14ac:dyDescent="0.2">
      <c r="G315" s="37"/>
    </row>
    <row r="316" spans="7:7" x14ac:dyDescent="0.2">
      <c r="G316" s="37"/>
    </row>
    <row r="317" spans="7:7" x14ac:dyDescent="0.2">
      <c r="G317" s="37"/>
    </row>
    <row r="318" spans="7:7" x14ac:dyDescent="0.2">
      <c r="G318" s="37"/>
    </row>
    <row r="319" spans="7:7" x14ac:dyDescent="0.2">
      <c r="G319" s="37"/>
    </row>
    <row r="320" spans="7:7" x14ac:dyDescent="0.2">
      <c r="G320" s="37"/>
    </row>
    <row r="321" spans="7:7" x14ac:dyDescent="0.2">
      <c r="G321" s="37"/>
    </row>
    <row r="322" spans="7:7" x14ac:dyDescent="0.2">
      <c r="G322" s="37"/>
    </row>
    <row r="323" spans="7:7" x14ac:dyDescent="0.2">
      <c r="G323" s="37"/>
    </row>
    <row r="324" spans="7:7" x14ac:dyDescent="0.2">
      <c r="G324" s="37"/>
    </row>
    <row r="325" spans="7:7" x14ac:dyDescent="0.2">
      <c r="G325" s="37"/>
    </row>
    <row r="326" spans="7:7" x14ac:dyDescent="0.2">
      <c r="G326" s="37"/>
    </row>
    <row r="327" spans="7:7" x14ac:dyDescent="0.2">
      <c r="G327" s="37"/>
    </row>
    <row r="328" spans="7:7" x14ac:dyDescent="0.2">
      <c r="G328" s="37"/>
    </row>
    <row r="329" spans="7:7" x14ac:dyDescent="0.2">
      <c r="G329" s="37"/>
    </row>
    <row r="330" spans="7:7" x14ac:dyDescent="0.2">
      <c r="G330" s="37"/>
    </row>
    <row r="331" spans="7:7" x14ac:dyDescent="0.2">
      <c r="G331" s="37"/>
    </row>
    <row r="332" spans="7:7" x14ac:dyDescent="0.2">
      <c r="G332" s="37"/>
    </row>
    <row r="333" spans="7:7" x14ac:dyDescent="0.2">
      <c r="G333" s="37"/>
    </row>
    <row r="334" spans="7:7" x14ac:dyDescent="0.2">
      <c r="G334" s="37"/>
    </row>
    <row r="335" spans="7:7" x14ac:dyDescent="0.2">
      <c r="G335" s="37"/>
    </row>
    <row r="336" spans="7:7" x14ac:dyDescent="0.2">
      <c r="G336" s="37"/>
    </row>
    <row r="337" spans="7:7" x14ac:dyDescent="0.2">
      <c r="G337" s="37"/>
    </row>
    <row r="338" spans="7:7" x14ac:dyDescent="0.2">
      <c r="G338" s="37"/>
    </row>
    <row r="339" spans="7:7" x14ac:dyDescent="0.2">
      <c r="G339" s="37"/>
    </row>
    <row r="340" spans="7:7" x14ac:dyDescent="0.2">
      <c r="G340" s="37"/>
    </row>
    <row r="341" spans="7:7" x14ac:dyDescent="0.2">
      <c r="G341" s="37"/>
    </row>
    <row r="342" spans="7:7" x14ac:dyDescent="0.2">
      <c r="G342" s="37"/>
    </row>
    <row r="343" spans="7:7" x14ac:dyDescent="0.2">
      <c r="G343" s="37"/>
    </row>
    <row r="344" spans="7:7" x14ac:dyDescent="0.2">
      <c r="G344" s="37"/>
    </row>
    <row r="345" spans="7:7" x14ac:dyDescent="0.2">
      <c r="G345" s="37"/>
    </row>
    <row r="346" spans="7:7" x14ac:dyDescent="0.2">
      <c r="G346" s="37"/>
    </row>
    <row r="347" spans="7:7" x14ac:dyDescent="0.2">
      <c r="G347" s="37"/>
    </row>
    <row r="348" spans="7:7" x14ac:dyDescent="0.2">
      <c r="G348" s="37"/>
    </row>
    <row r="349" spans="7:7" x14ac:dyDescent="0.2">
      <c r="G349" s="37"/>
    </row>
    <row r="350" spans="7:7" x14ac:dyDescent="0.2">
      <c r="G350" s="37"/>
    </row>
    <row r="351" spans="7:7" x14ac:dyDescent="0.2">
      <c r="G351" s="37"/>
    </row>
    <row r="352" spans="7:7" x14ac:dyDescent="0.2">
      <c r="G352" s="37"/>
    </row>
    <row r="353" spans="7:7" x14ac:dyDescent="0.2">
      <c r="G353" s="37"/>
    </row>
    <row r="354" spans="7:7" x14ac:dyDescent="0.2">
      <c r="G354" s="37"/>
    </row>
    <row r="355" spans="7:7" x14ac:dyDescent="0.2">
      <c r="G355" s="37"/>
    </row>
    <row r="356" spans="7:7" x14ac:dyDescent="0.2">
      <c r="G356" s="37"/>
    </row>
    <row r="357" spans="7:7" x14ac:dyDescent="0.2">
      <c r="G357" s="37"/>
    </row>
    <row r="358" spans="7:7" x14ac:dyDescent="0.2">
      <c r="G358" s="37"/>
    </row>
    <row r="359" spans="7:7" x14ac:dyDescent="0.2">
      <c r="G359" s="37"/>
    </row>
    <row r="360" spans="7:7" x14ac:dyDescent="0.2">
      <c r="G360" s="37"/>
    </row>
    <row r="361" spans="7:7" x14ac:dyDescent="0.2">
      <c r="G361" s="37"/>
    </row>
    <row r="362" spans="7:7" x14ac:dyDescent="0.2">
      <c r="G362" s="37"/>
    </row>
    <row r="363" spans="7:7" x14ac:dyDescent="0.2">
      <c r="G363" s="37"/>
    </row>
    <row r="364" spans="7:7" x14ac:dyDescent="0.2">
      <c r="G364" s="37"/>
    </row>
    <row r="365" spans="7:7" x14ac:dyDescent="0.2">
      <c r="G365" s="37"/>
    </row>
    <row r="366" spans="7:7" x14ac:dyDescent="0.2">
      <c r="G366" s="37"/>
    </row>
    <row r="367" spans="7:7" x14ac:dyDescent="0.2">
      <c r="G367" s="37"/>
    </row>
    <row r="368" spans="7:7" x14ac:dyDescent="0.2">
      <c r="G368" s="37"/>
    </row>
    <row r="369" spans="7:7" x14ac:dyDescent="0.2">
      <c r="G369" s="37"/>
    </row>
    <row r="370" spans="7:7" x14ac:dyDescent="0.2">
      <c r="G370" s="37"/>
    </row>
    <row r="371" spans="7:7" x14ac:dyDescent="0.2">
      <c r="G371" s="37"/>
    </row>
    <row r="372" spans="7:7" x14ac:dyDescent="0.2">
      <c r="G372" s="37"/>
    </row>
    <row r="373" spans="7:7" x14ac:dyDescent="0.2">
      <c r="G373" s="37"/>
    </row>
    <row r="374" spans="7:7" x14ac:dyDescent="0.2">
      <c r="G374" s="37"/>
    </row>
    <row r="375" spans="7:7" x14ac:dyDescent="0.2">
      <c r="G375" s="37"/>
    </row>
    <row r="376" spans="7:7" x14ac:dyDescent="0.2">
      <c r="G376" s="37"/>
    </row>
    <row r="377" spans="7:7" x14ac:dyDescent="0.2">
      <c r="G377" s="37"/>
    </row>
    <row r="378" spans="7:7" x14ac:dyDescent="0.2">
      <c r="G378" s="37"/>
    </row>
    <row r="379" spans="7:7" x14ac:dyDescent="0.2">
      <c r="G379" s="37"/>
    </row>
    <row r="380" spans="7:7" x14ac:dyDescent="0.2">
      <c r="G380" s="37"/>
    </row>
    <row r="381" spans="7:7" x14ac:dyDescent="0.2">
      <c r="G381" s="37"/>
    </row>
    <row r="382" spans="7:7" x14ac:dyDescent="0.2">
      <c r="G382" s="37"/>
    </row>
    <row r="383" spans="7:7" x14ac:dyDescent="0.2">
      <c r="G383" s="37"/>
    </row>
    <row r="384" spans="7:7" x14ac:dyDescent="0.2">
      <c r="G384" s="37"/>
    </row>
    <row r="385" spans="7:7" x14ac:dyDescent="0.2">
      <c r="G385" s="37"/>
    </row>
    <row r="386" spans="7:7" x14ac:dyDescent="0.2">
      <c r="G386" s="37"/>
    </row>
    <row r="387" spans="7:7" x14ac:dyDescent="0.2">
      <c r="G387" s="37"/>
    </row>
    <row r="388" spans="7:7" x14ac:dyDescent="0.2">
      <c r="G388" s="37"/>
    </row>
    <row r="389" spans="7:7" x14ac:dyDescent="0.2">
      <c r="G389" s="37"/>
    </row>
    <row r="390" spans="7:7" x14ac:dyDescent="0.2">
      <c r="G390" s="37"/>
    </row>
    <row r="391" spans="7:7" x14ac:dyDescent="0.2">
      <c r="G391" s="37"/>
    </row>
    <row r="392" spans="7:7" x14ac:dyDescent="0.2">
      <c r="G392" s="37"/>
    </row>
    <row r="393" spans="7:7" x14ac:dyDescent="0.2">
      <c r="G393" s="37"/>
    </row>
    <row r="394" spans="7:7" x14ac:dyDescent="0.2">
      <c r="G394" s="37"/>
    </row>
    <row r="395" spans="7:7" x14ac:dyDescent="0.2">
      <c r="G395" s="37"/>
    </row>
    <row r="396" spans="7:7" x14ac:dyDescent="0.2">
      <c r="G396" s="37"/>
    </row>
    <row r="397" spans="7:7" x14ac:dyDescent="0.2">
      <c r="G397" s="37"/>
    </row>
    <row r="398" spans="7:7" x14ac:dyDescent="0.2">
      <c r="G398" s="37"/>
    </row>
    <row r="399" spans="7:7" x14ac:dyDescent="0.2">
      <c r="G399" s="37"/>
    </row>
    <row r="400" spans="7:7" x14ac:dyDescent="0.2">
      <c r="G400" s="37"/>
    </row>
    <row r="401" spans="7:7" x14ac:dyDescent="0.2">
      <c r="G401" s="37"/>
    </row>
    <row r="402" spans="7:7" x14ac:dyDescent="0.2">
      <c r="G402" s="37"/>
    </row>
    <row r="403" spans="7:7" x14ac:dyDescent="0.2">
      <c r="G403" s="37"/>
    </row>
    <row r="404" spans="7:7" x14ac:dyDescent="0.2">
      <c r="G404" s="37"/>
    </row>
    <row r="405" spans="7:7" x14ac:dyDescent="0.2">
      <c r="G405" s="37"/>
    </row>
    <row r="406" spans="7:7" x14ac:dyDescent="0.2">
      <c r="G406" s="37"/>
    </row>
    <row r="407" spans="7:7" x14ac:dyDescent="0.2">
      <c r="G407" s="37"/>
    </row>
    <row r="408" spans="7:7" x14ac:dyDescent="0.2">
      <c r="G408" s="37"/>
    </row>
    <row r="409" spans="7:7" x14ac:dyDescent="0.2">
      <c r="G409" s="37"/>
    </row>
    <row r="410" spans="7:7" x14ac:dyDescent="0.2">
      <c r="G410" s="37"/>
    </row>
    <row r="411" spans="7:7" x14ac:dyDescent="0.2">
      <c r="G411" s="37"/>
    </row>
    <row r="412" spans="7:7" x14ac:dyDescent="0.2">
      <c r="G412" s="37"/>
    </row>
    <row r="413" spans="7:7" x14ac:dyDescent="0.2">
      <c r="G413" s="37"/>
    </row>
    <row r="414" spans="7:7" x14ac:dyDescent="0.2">
      <c r="G414" s="37"/>
    </row>
    <row r="415" spans="7:7" x14ac:dyDescent="0.2">
      <c r="G415" s="37"/>
    </row>
    <row r="416" spans="7:7" x14ac:dyDescent="0.2">
      <c r="G416" s="37"/>
    </row>
    <row r="417" spans="7:7" x14ac:dyDescent="0.2">
      <c r="G417" s="37"/>
    </row>
    <row r="418" spans="7:7" x14ac:dyDescent="0.2">
      <c r="G418" s="37"/>
    </row>
    <row r="419" spans="7:7" x14ac:dyDescent="0.2">
      <c r="G419" s="37"/>
    </row>
    <row r="420" spans="7:7" x14ac:dyDescent="0.2">
      <c r="G420" s="37"/>
    </row>
    <row r="421" spans="7:7" x14ac:dyDescent="0.2">
      <c r="G421" s="37"/>
    </row>
    <row r="422" spans="7:7" x14ac:dyDescent="0.2">
      <c r="G422" s="37"/>
    </row>
    <row r="423" spans="7:7" x14ac:dyDescent="0.2">
      <c r="G423" s="37"/>
    </row>
    <row r="424" spans="7:7" x14ac:dyDescent="0.2">
      <c r="G424" s="37"/>
    </row>
    <row r="425" spans="7:7" x14ac:dyDescent="0.2">
      <c r="G425" s="37"/>
    </row>
    <row r="426" spans="7:7" x14ac:dyDescent="0.2">
      <c r="G426" s="37"/>
    </row>
    <row r="427" spans="7:7" x14ac:dyDescent="0.2">
      <c r="G427" s="37"/>
    </row>
    <row r="428" spans="7:7" x14ac:dyDescent="0.2">
      <c r="G428" s="37"/>
    </row>
    <row r="429" spans="7:7" x14ac:dyDescent="0.2">
      <c r="G429" s="37"/>
    </row>
    <row r="430" spans="7:7" x14ac:dyDescent="0.2">
      <c r="G430" s="37"/>
    </row>
    <row r="431" spans="7:7" x14ac:dyDescent="0.2">
      <c r="G431" s="37"/>
    </row>
    <row r="432" spans="7:7" x14ac:dyDescent="0.2">
      <c r="G432" s="37"/>
    </row>
    <row r="433" spans="7:7" x14ac:dyDescent="0.2">
      <c r="G433" s="37"/>
    </row>
    <row r="434" spans="7:7" x14ac:dyDescent="0.2">
      <c r="G434" s="37"/>
    </row>
    <row r="435" spans="7:7" x14ac:dyDescent="0.2">
      <c r="G435" s="37"/>
    </row>
    <row r="436" spans="7:7" x14ac:dyDescent="0.2">
      <c r="G436" s="37"/>
    </row>
    <row r="437" spans="7:7" x14ac:dyDescent="0.2">
      <c r="G437" s="37"/>
    </row>
    <row r="438" spans="7:7" x14ac:dyDescent="0.2">
      <c r="G438" s="37"/>
    </row>
    <row r="439" spans="7:7" x14ac:dyDescent="0.2">
      <c r="G439" s="37"/>
    </row>
    <row r="440" spans="7:7" x14ac:dyDescent="0.2">
      <c r="G440" s="37"/>
    </row>
    <row r="441" spans="7:7" x14ac:dyDescent="0.2">
      <c r="G441" s="37"/>
    </row>
    <row r="442" spans="7:7" x14ac:dyDescent="0.2">
      <c r="G442" s="37"/>
    </row>
    <row r="443" spans="7:7" x14ac:dyDescent="0.2">
      <c r="G443" s="37"/>
    </row>
    <row r="444" spans="7:7" x14ac:dyDescent="0.2">
      <c r="G444" s="37"/>
    </row>
    <row r="445" spans="7:7" x14ac:dyDescent="0.2">
      <c r="G445" s="37"/>
    </row>
    <row r="446" spans="7:7" x14ac:dyDescent="0.2">
      <c r="G446" s="37"/>
    </row>
    <row r="447" spans="7:7" x14ac:dyDescent="0.2">
      <c r="G447" s="37"/>
    </row>
    <row r="448" spans="7:7" x14ac:dyDescent="0.2">
      <c r="G448" s="37"/>
    </row>
    <row r="449" spans="7:7" x14ac:dyDescent="0.2">
      <c r="G449" s="37"/>
    </row>
    <row r="450" spans="7:7" x14ac:dyDescent="0.2">
      <c r="G450" s="37"/>
    </row>
    <row r="451" spans="7:7" x14ac:dyDescent="0.2">
      <c r="G451" s="37"/>
    </row>
    <row r="452" spans="7:7" x14ac:dyDescent="0.2">
      <c r="G452" s="37"/>
    </row>
    <row r="453" spans="7:7" x14ac:dyDescent="0.2">
      <c r="G453" s="37"/>
    </row>
    <row r="454" spans="7:7" x14ac:dyDescent="0.2">
      <c r="G454" s="37"/>
    </row>
    <row r="455" spans="7:7" x14ac:dyDescent="0.2">
      <c r="G455" s="37"/>
    </row>
    <row r="456" spans="7:7" x14ac:dyDescent="0.2">
      <c r="G456" s="37"/>
    </row>
    <row r="457" spans="7:7" x14ac:dyDescent="0.2">
      <c r="G457" s="37"/>
    </row>
    <row r="458" spans="7:7" x14ac:dyDescent="0.2">
      <c r="G458" s="37"/>
    </row>
    <row r="459" spans="7:7" x14ac:dyDescent="0.2">
      <c r="G459" s="37"/>
    </row>
    <row r="460" spans="7:7" x14ac:dyDescent="0.2">
      <c r="G460" s="37"/>
    </row>
    <row r="461" spans="7:7" x14ac:dyDescent="0.2">
      <c r="G461" s="37"/>
    </row>
    <row r="462" spans="7:7" x14ac:dyDescent="0.2">
      <c r="G462" s="37"/>
    </row>
    <row r="463" spans="7:7" x14ac:dyDescent="0.2">
      <c r="G463" s="37"/>
    </row>
    <row r="464" spans="7:7" x14ac:dyDescent="0.2">
      <c r="G464" s="37"/>
    </row>
    <row r="465" spans="7:7" x14ac:dyDescent="0.2">
      <c r="G465" s="37"/>
    </row>
    <row r="466" spans="7:7" x14ac:dyDescent="0.2">
      <c r="G466" s="37"/>
    </row>
    <row r="467" spans="7:7" x14ac:dyDescent="0.2">
      <c r="G467" s="37"/>
    </row>
    <row r="468" spans="7:7" x14ac:dyDescent="0.2">
      <c r="G468" s="37"/>
    </row>
    <row r="469" spans="7:7" x14ac:dyDescent="0.2">
      <c r="G469" s="37"/>
    </row>
    <row r="470" spans="7:7" x14ac:dyDescent="0.2">
      <c r="G470" s="37"/>
    </row>
    <row r="471" spans="7:7" x14ac:dyDescent="0.2">
      <c r="G471" s="37"/>
    </row>
    <row r="472" spans="7:7" x14ac:dyDescent="0.2">
      <c r="G472" s="37"/>
    </row>
    <row r="473" spans="7:7" x14ac:dyDescent="0.2">
      <c r="G473" s="37"/>
    </row>
    <row r="474" spans="7:7" x14ac:dyDescent="0.2">
      <c r="G474" s="37"/>
    </row>
    <row r="475" spans="7:7" x14ac:dyDescent="0.2">
      <c r="G475" s="37"/>
    </row>
    <row r="476" spans="7:7" x14ac:dyDescent="0.2">
      <c r="G476" s="37"/>
    </row>
    <row r="477" spans="7:7" x14ac:dyDescent="0.2">
      <c r="G477" s="37"/>
    </row>
    <row r="478" spans="7:7" x14ac:dyDescent="0.2">
      <c r="G478" s="37"/>
    </row>
    <row r="479" spans="7:7" x14ac:dyDescent="0.2">
      <c r="G479" s="37"/>
    </row>
    <row r="480" spans="7:7" x14ac:dyDescent="0.2">
      <c r="G480" s="37"/>
    </row>
    <row r="481" spans="7:7" x14ac:dyDescent="0.2">
      <c r="G481" s="37"/>
    </row>
    <row r="482" spans="7:7" x14ac:dyDescent="0.2">
      <c r="G482" s="37"/>
    </row>
    <row r="483" spans="7:7" x14ac:dyDescent="0.2">
      <c r="G483" s="37"/>
    </row>
    <row r="484" spans="7:7" x14ac:dyDescent="0.2">
      <c r="G484" s="37"/>
    </row>
    <row r="485" spans="7:7" x14ac:dyDescent="0.2">
      <c r="G485" s="37"/>
    </row>
    <row r="486" spans="7:7" x14ac:dyDescent="0.2">
      <c r="G486" s="37"/>
    </row>
    <row r="487" spans="7:7" x14ac:dyDescent="0.2">
      <c r="G487" s="37"/>
    </row>
    <row r="488" spans="7:7" x14ac:dyDescent="0.2">
      <c r="G488" s="37"/>
    </row>
    <row r="489" spans="7:7" x14ac:dyDescent="0.2">
      <c r="G489" s="37"/>
    </row>
    <row r="490" spans="7:7" x14ac:dyDescent="0.2">
      <c r="G490" s="37"/>
    </row>
    <row r="491" spans="7:7" x14ac:dyDescent="0.2">
      <c r="G491" s="37"/>
    </row>
    <row r="492" spans="7:7" x14ac:dyDescent="0.2">
      <c r="G492" s="37"/>
    </row>
    <row r="493" spans="7:7" x14ac:dyDescent="0.2">
      <c r="G493" s="37"/>
    </row>
    <row r="494" spans="7:7" x14ac:dyDescent="0.2">
      <c r="G494" s="37"/>
    </row>
    <row r="495" spans="7:7" x14ac:dyDescent="0.2">
      <c r="G495" s="37"/>
    </row>
    <row r="496" spans="7:7" x14ac:dyDescent="0.2">
      <c r="G496" s="37"/>
    </row>
    <row r="497" spans="7:7" x14ac:dyDescent="0.2">
      <c r="G497" s="37"/>
    </row>
    <row r="498" spans="7:7" x14ac:dyDescent="0.2">
      <c r="G498" s="37"/>
    </row>
    <row r="499" spans="7:7" x14ac:dyDescent="0.2">
      <c r="G499" s="37"/>
    </row>
    <row r="500" spans="7:7" x14ac:dyDescent="0.2">
      <c r="G500" s="37"/>
    </row>
    <row r="501" spans="7:7" x14ac:dyDescent="0.2">
      <c r="G501" s="37"/>
    </row>
    <row r="502" spans="7:7" x14ac:dyDescent="0.2">
      <c r="G502" s="37"/>
    </row>
    <row r="503" spans="7:7" x14ac:dyDescent="0.2">
      <c r="G503" s="37"/>
    </row>
    <row r="504" spans="7:7" x14ac:dyDescent="0.2">
      <c r="G504" s="37"/>
    </row>
    <row r="505" spans="7:7" x14ac:dyDescent="0.2">
      <c r="G505" s="37"/>
    </row>
    <row r="506" spans="7:7" x14ac:dyDescent="0.2">
      <c r="G506" s="37"/>
    </row>
    <row r="507" spans="7:7" x14ac:dyDescent="0.2">
      <c r="G507" s="37"/>
    </row>
    <row r="508" spans="7:7" x14ac:dyDescent="0.2">
      <c r="G508" s="37"/>
    </row>
    <row r="509" spans="7:7" x14ac:dyDescent="0.2">
      <c r="G509" s="37"/>
    </row>
    <row r="510" spans="7:7" x14ac:dyDescent="0.2">
      <c r="G510" s="37"/>
    </row>
    <row r="511" spans="7:7" x14ac:dyDescent="0.2">
      <c r="G511" s="37"/>
    </row>
    <row r="512" spans="7:7" x14ac:dyDescent="0.2">
      <c r="G512" s="37"/>
    </row>
    <row r="513" spans="7:7" x14ac:dyDescent="0.2">
      <c r="G513" s="37"/>
    </row>
    <row r="514" spans="7:7" x14ac:dyDescent="0.2">
      <c r="G514" s="37"/>
    </row>
    <row r="515" spans="7:7" x14ac:dyDescent="0.2">
      <c r="G515" s="37"/>
    </row>
    <row r="516" spans="7:7" x14ac:dyDescent="0.2">
      <c r="G516" s="37"/>
    </row>
    <row r="517" spans="7:7" x14ac:dyDescent="0.2">
      <c r="G517" s="37"/>
    </row>
    <row r="518" spans="7:7" x14ac:dyDescent="0.2">
      <c r="G518" s="37"/>
    </row>
    <row r="519" spans="7:7" x14ac:dyDescent="0.2">
      <c r="G519" s="37"/>
    </row>
    <row r="520" spans="7:7" x14ac:dyDescent="0.2">
      <c r="G520" s="37"/>
    </row>
    <row r="521" spans="7:7" x14ac:dyDescent="0.2">
      <c r="G521" s="37"/>
    </row>
    <row r="522" spans="7:7" x14ac:dyDescent="0.2">
      <c r="G522" s="37"/>
    </row>
    <row r="523" spans="7:7" x14ac:dyDescent="0.2">
      <c r="G523" s="37"/>
    </row>
    <row r="524" spans="7:7" x14ac:dyDescent="0.2">
      <c r="G524" s="37"/>
    </row>
    <row r="525" spans="7:7" x14ac:dyDescent="0.2">
      <c r="G525" s="37"/>
    </row>
    <row r="526" spans="7:7" x14ac:dyDescent="0.2">
      <c r="G526" s="37"/>
    </row>
    <row r="527" spans="7:7" x14ac:dyDescent="0.2">
      <c r="G527" s="37"/>
    </row>
    <row r="528" spans="7:7" x14ac:dyDescent="0.2">
      <c r="G528" s="37"/>
    </row>
    <row r="529" spans="7:7" x14ac:dyDescent="0.2">
      <c r="G529" s="37"/>
    </row>
    <row r="530" spans="7:7" x14ac:dyDescent="0.2">
      <c r="G530" s="37"/>
    </row>
    <row r="531" spans="7:7" x14ac:dyDescent="0.2">
      <c r="G531" s="37"/>
    </row>
    <row r="532" spans="7:7" x14ac:dyDescent="0.2">
      <c r="G532" s="37"/>
    </row>
    <row r="533" spans="7:7" x14ac:dyDescent="0.2">
      <c r="G533" s="37"/>
    </row>
    <row r="534" spans="7:7" x14ac:dyDescent="0.2">
      <c r="G534" s="37"/>
    </row>
    <row r="535" spans="7:7" x14ac:dyDescent="0.2">
      <c r="G535" s="37"/>
    </row>
    <row r="536" spans="7:7" x14ac:dyDescent="0.2">
      <c r="G536" s="37"/>
    </row>
    <row r="537" spans="7:7" x14ac:dyDescent="0.2">
      <c r="G537" s="37"/>
    </row>
    <row r="538" spans="7:7" x14ac:dyDescent="0.2">
      <c r="G538" s="37"/>
    </row>
    <row r="539" spans="7:7" x14ac:dyDescent="0.2">
      <c r="G539" s="37"/>
    </row>
    <row r="540" spans="7:7" x14ac:dyDescent="0.2">
      <c r="G540" s="37"/>
    </row>
    <row r="541" spans="7:7" x14ac:dyDescent="0.2">
      <c r="G541" s="37"/>
    </row>
    <row r="542" spans="7:7" x14ac:dyDescent="0.2">
      <c r="G542" s="37"/>
    </row>
    <row r="543" spans="7:7" x14ac:dyDescent="0.2">
      <c r="G543" s="37"/>
    </row>
    <row r="544" spans="7:7" x14ac:dyDescent="0.2">
      <c r="G544" s="37"/>
    </row>
    <row r="545" spans="7:7" x14ac:dyDescent="0.2">
      <c r="G545" s="37"/>
    </row>
    <row r="546" spans="7:7" x14ac:dyDescent="0.2">
      <c r="G546" s="37"/>
    </row>
    <row r="547" spans="7:7" x14ac:dyDescent="0.2">
      <c r="G547" s="37"/>
    </row>
    <row r="548" spans="7:7" x14ac:dyDescent="0.2">
      <c r="G548" s="37"/>
    </row>
    <row r="549" spans="7:7" x14ac:dyDescent="0.2">
      <c r="G549" s="37"/>
    </row>
    <row r="550" spans="7:7" x14ac:dyDescent="0.2">
      <c r="G550" s="37"/>
    </row>
    <row r="551" spans="7:7" x14ac:dyDescent="0.2">
      <c r="G551" s="37"/>
    </row>
    <row r="552" spans="7:7" x14ac:dyDescent="0.2">
      <c r="G552" s="37"/>
    </row>
    <row r="553" spans="7:7" x14ac:dyDescent="0.2">
      <c r="G553" s="37"/>
    </row>
    <row r="554" spans="7:7" x14ac:dyDescent="0.2">
      <c r="G554" s="37"/>
    </row>
    <row r="555" spans="7:7" x14ac:dyDescent="0.2">
      <c r="G555" s="37"/>
    </row>
    <row r="556" spans="7:7" x14ac:dyDescent="0.2">
      <c r="G556" s="37"/>
    </row>
    <row r="557" spans="7:7" x14ac:dyDescent="0.2">
      <c r="G557" s="37"/>
    </row>
    <row r="558" spans="7:7" x14ac:dyDescent="0.2">
      <c r="G558" s="37"/>
    </row>
    <row r="559" spans="7:7" x14ac:dyDescent="0.2">
      <c r="G559" s="37"/>
    </row>
    <row r="560" spans="7:7" x14ac:dyDescent="0.2">
      <c r="G560" s="37"/>
    </row>
    <row r="561" spans="7:7" x14ac:dyDescent="0.2">
      <c r="G561" s="37"/>
    </row>
    <row r="562" spans="7:7" x14ac:dyDescent="0.2">
      <c r="G562" s="37"/>
    </row>
    <row r="563" spans="7:7" x14ac:dyDescent="0.2">
      <c r="G563" s="37"/>
    </row>
    <row r="564" spans="7:7" x14ac:dyDescent="0.2">
      <c r="G564" s="37"/>
    </row>
    <row r="565" spans="7:7" x14ac:dyDescent="0.2">
      <c r="G565" s="37"/>
    </row>
    <row r="566" spans="7:7" x14ac:dyDescent="0.2">
      <c r="G566" s="37"/>
    </row>
    <row r="567" spans="7:7" x14ac:dyDescent="0.2">
      <c r="G567" s="37"/>
    </row>
    <row r="568" spans="7:7" x14ac:dyDescent="0.2">
      <c r="G568" s="37"/>
    </row>
    <row r="569" spans="7:7" x14ac:dyDescent="0.2">
      <c r="G569" s="37"/>
    </row>
    <row r="570" spans="7:7" x14ac:dyDescent="0.2">
      <c r="G570" s="37"/>
    </row>
    <row r="571" spans="7:7" x14ac:dyDescent="0.2">
      <c r="G571" s="37"/>
    </row>
    <row r="572" spans="7:7" x14ac:dyDescent="0.2">
      <c r="G572" s="37"/>
    </row>
    <row r="573" spans="7:7" x14ac:dyDescent="0.2">
      <c r="G573" s="37"/>
    </row>
    <row r="574" spans="7:7" x14ac:dyDescent="0.2">
      <c r="G574" s="37"/>
    </row>
    <row r="575" spans="7:7" x14ac:dyDescent="0.2">
      <c r="G575" s="37"/>
    </row>
    <row r="576" spans="7:7" x14ac:dyDescent="0.2">
      <c r="G576" s="37"/>
    </row>
    <row r="577" spans="7:7" x14ac:dyDescent="0.2">
      <c r="G577" s="37"/>
    </row>
    <row r="578" spans="7:7" x14ac:dyDescent="0.2">
      <c r="G578" s="37"/>
    </row>
    <row r="579" spans="7:7" x14ac:dyDescent="0.2">
      <c r="G579" s="37"/>
    </row>
    <row r="580" spans="7:7" x14ac:dyDescent="0.2">
      <c r="G580" s="37"/>
    </row>
    <row r="581" spans="7:7" x14ac:dyDescent="0.2">
      <c r="G581" s="37"/>
    </row>
    <row r="582" spans="7:7" x14ac:dyDescent="0.2">
      <c r="G582" s="37"/>
    </row>
    <row r="583" spans="7:7" x14ac:dyDescent="0.2">
      <c r="G583" s="37"/>
    </row>
    <row r="584" spans="7:7" x14ac:dyDescent="0.2">
      <c r="G584" s="37"/>
    </row>
    <row r="585" spans="7:7" x14ac:dyDescent="0.2">
      <c r="G585" s="37"/>
    </row>
    <row r="586" spans="7:7" x14ac:dyDescent="0.2">
      <c r="G586" s="37"/>
    </row>
    <row r="587" spans="7:7" x14ac:dyDescent="0.2">
      <c r="G587" s="37"/>
    </row>
    <row r="588" spans="7:7" x14ac:dyDescent="0.2">
      <c r="G588" s="37"/>
    </row>
    <row r="589" spans="7:7" x14ac:dyDescent="0.2">
      <c r="G589" s="37"/>
    </row>
    <row r="590" spans="7:7" x14ac:dyDescent="0.2">
      <c r="G590" s="37"/>
    </row>
    <row r="591" spans="7:7" x14ac:dyDescent="0.2">
      <c r="G591" s="37"/>
    </row>
    <row r="592" spans="7:7" x14ac:dyDescent="0.2">
      <c r="G592" s="37"/>
    </row>
    <row r="593" spans="7:7" x14ac:dyDescent="0.2">
      <c r="G593" s="37"/>
    </row>
    <row r="594" spans="7:7" x14ac:dyDescent="0.2">
      <c r="G594" s="37"/>
    </row>
    <row r="595" spans="7:7" x14ac:dyDescent="0.2">
      <c r="G595" s="37"/>
    </row>
    <row r="596" spans="7:7" x14ac:dyDescent="0.2">
      <c r="G596" s="37"/>
    </row>
    <row r="597" spans="7:7" x14ac:dyDescent="0.2">
      <c r="G597" s="37"/>
    </row>
    <row r="598" spans="7:7" x14ac:dyDescent="0.2">
      <c r="G598" s="37"/>
    </row>
    <row r="599" spans="7:7" x14ac:dyDescent="0.2">
      <c r="G599" s="37"/>
    </row>
    <row r="600" spans="7:7" x14ac:dyDescent="0.2">
      <c r="G600" s="37"/>
    </row>
    <row r="601" spans="7:7" x14ac:dyDescent="0.2">
      <c r="G601" s="37"/>
    </row>
    <row r="602" spans="7:7" x14ac:dyDescent="0.2">
      <c r="G602" s="37"/>
    </row>
    <row r="603" spans="7:7" x14ac:dyDescent="0.2">
      <c r="G603" s="37"/>
    </row>
    <row r="604" spans="7:7" x14ac:dyDescent="0.2">
      <c r="G604" s="37"/>
    </row>
    <row r="605" spans="7:7" x14ac:dyDescent="0.2">
      <c r="G605" s="37"/>
    </row>
    <row r="606" spans="7:7" x14ac:dyDescent="0.2">
      <c r="G606" s="37"/>
    </row>
    <row r="607" spans="7:7" x14ac:dyDescent="0.2">
      <c r="G607" s="37"/>
    </row>
    <row r="608" spans="7:7" x14ac:dyDescent="0.2">
      <c r="G608" s="37"/>
    </row>
    <row r="609" spans="7:7" x14ac:dyDescent="0.2">
      <c r="G609" s="37"/>
    </row>
    <row r="610" spans="7:7" x14ac:dyDescent="0.2">
      <c r="G610" s="37"/>
    </row>
    <row r="611" spans="7:7" x14ac:dyDescent="0.2">
      <c r="G611" s="37"/>
    </row>
    <row r="612" spans="7:7" x14ac:dyDescent="0.2">
      <c r="G612" s="37"/>
    </row>
    <row r="613" spans="7:7" x14ac:dyDescent="0.2">
      <c r="G613" s="37"/>
    </row>
    <row r="614" spans="7:7" x14ac:dyDescent="0.2">
      <c r="G614" s="37"/>
    </row>
    <row r="615" spans="7:7" x14ac:dyDescent="0.2">
      <c r="G615" s="37"/>
    </row>
    <row r="616" spans="7:7" x14ac:dyDescent="0.2">
      <c r="G616" s="37"/>
    </row>
    <row r="617" spans="7:7" x14ac:dyDescent="0.2">
      <c r="G617" s="37"/>
    </row>
    <row r="618" spans="7:7" x14ac:dyDescent="0.2">
      <c r="G618" s="37"/>
    </row>
    <row r="619" spans="7:7" x14ac:dyDescent="0.2">
      <c r="G619" s="37"/>
    </row>
    <row r="620" spans="7:7" x14ac:dyDescent="0.2">
      <c r="G620" s="37"/>
    </row>
    <row r="621" spans="7:7" x14ac:dyDescent="0.2">
      <c r="G621" s="37"/>
    </row>
    <row r="622" spans="7:7" x14ac:dyDescent="0.2">
      <c r="G622" s="37"/>
    </row>
    <row r="623" spans="7:7" x14ac:dyDescent="0.2">
      <c r="G623" s="37"/>
    </row>
    <row r="624" spans="7:7" x14ac:dyDescent="0.2">
      <c r="G624" s="37"/>
    </row>
    <row r="625" spans="7:7" x14ac:dyDescent="0.2">
      <c r="G625" s="37"/>
    </row>
    <row r="626" spans="7:7" x14ac:dyDescent="0.2">
      <c r="G626" s="37"/>
    </row>
    <row r="627" spans="7:7" x14ac:dyDescent="0.2">
      <c r="G627" s="37"/>
    </row>
    <row r="628" spans="7:7" x14ac:dyDescent="0.2">
      <c r="G628" s="37"/>
    </row>
    <row r="629" spans="7:7" x14ac:dyDescent="0.2">
      <c r="G629" s="37"/>
    </row>
    <row r="630" spans="7:7" x14ac:dyDescent="0.2">
      <c r="G630" s="37"/>
    </row>
    <row r="631" spans="7:7" x14ac:dyDescent="0.2">
      <c r="G631" s="37"/>
    </row>
    <row r="632" spans="7:7" x14ac:dyDescent="0.2">
      <c r="G632" s="37"/>
    </row>
    <row r="633" spans="7:7" x14ac:dyDescent="0.2">
      <c r="G633" s="37"/>
    </row>
    <row r="634" spans="7:7" x14ac:dyDescent="0.2">
      <c r="G634" s="37"/>
    </row>
    <row r="635" spans="7:7" x14ac:dyDescent="0.2">
      <c r="G635" s="37"/>
    </row>
    <row r="636" spans="7:7" x14ac:dyDescent="0.2">
      <c r="G636" s="37"/>
    </row>
    <row r="637" spans="7:7" x14ac:dyDescent="0.2">
      <c r="G637" s="37"/>
    </row>
    <row r="638" spans="7:7" x14ac:dyDescent="0.2">
      <c r="G638" s="37"/>
    </row>
    <row r="639" spans="7:7" x14ac:dyDescent="0.2">
      <c r="G639" s="37"/>
    </row>
    <row r="640" spans="7:7" x14ac:dyDescent="0.2">
      <c r="G640" s="37"/>
    </row>
    <row r="641" spans="7:7" x14ac:dyDescent="0.2">
      <c r="G641" s="37"/>
    </row>
    <row r="642" spans="7:7" x14ac:dyDescent="0.2">
      <c r="G642" s="37"/>
    </row>
    <row r="643" spans="7:7" x14ac:dyDescent="0.2">
      <c r="G643" s="37"/>
    </row>
    <row r="644" spans="7:7" x14ac:dyDescent="0.2">
      <c r="G644" s="37"/>
    </row>
    <row r="645" spans="7:7" x14ac:dyDescent="0.2">
      <c r="G645" s="37"/>
    </row>
    <row r="646" spans="7:7" x14ac:dyDescent="0.2">
      <c r="G646" s="37"/>
    </row>
    <row r="647" spans="7:7" x14ac:dyDescent="0.2">
      <c r="G647" s="37"/>
    </row>
    <row r="648" spans="7:7" x14ac:dyDescent="0.2">
      <c r="G648" s="37"/>
    </row>
    <row r="649" spans="7:7" x14ac:dyDescent="0.2">
      <c r="G649" s="37"/>
    </row>
    <row r="650" spans="7:7" x14ac:dyDescent="0.2">
      <c r="G650" s="37"/>
    </row>
    <row r="651" spans="7:7" x14ac:dyDescent="0.2">
      <c r="G651" s="37"/>
    </row>
    <row r="652" spans="7:7" x14ac:dyDescent="0.2">
      <c r="G652" s="37"/>
    </row>
    <row r="653" spans="7:7" x14ac:dyDescent="0.2">
      <c r="G653" s="37"/>
    </row>
    <row r="654" spans="7:7" x14ac:dyDescent="0.2">
      <c r="G654" s="37"/>
    </row>
    <row r="655" spans="7:7" x14ac:dyDescent="0.2">
      <c r="G655" s="37"/>
    </row>
    <row r="656" spans="7:7" x14ac:dyDescent="0.2">
      <c r="G656" s="37"/>
    </row>
    <row r="657" spans="7:7" x14ac:dyDescent="0.2">
      <c r="G657" s="37"/>
    </row>
    <row r="658" spans="7:7" x14ac:dyDescent="0.2">
      <c r="G658" s="37"/>
    </row>
    <row r="659" spans="7:7" x14ac:dyDescent="0.2">
      <c r="G659" s="37"/>
    </row>
    <row r="660" spans="7:7" x14ac:dyDescent="0.2">
      <c r="G660" s="37"/>
    </row>
    <row r="661" spans="7:7" x14ac:dyDescent="0.2">
      <c r="G661" s="37"/>
    </row>
    <row r="662" spans="7:7" x14ac:dyDescent="0.2">
      <c r="G662" s="37"/>
    </row>
    <row r="663" spans="7:7" x14ac:dyDescent="0.2">
      <c r="G663" s="37"/>
    </row>
    <row r="664" spans="7:7" x14ac:dyDescent="0.2">
      <c r="G664" s="37"/>
    </row>
    <row r="665" spans="7:7" x14ac:dyDescent="0.2">
      <c r="G665" s="37"/>
    </row>
    <row r="666" spans="7:7" x14ac:dyDescent="0.2">
      <c r="G666" s="37"/>
    </row>
    <row r="667" spans="7:7" x14ac:dyDescent="0.2">
      <c r="G667" s="37"/>
    </row>
    <row r="668" spans="7:7" x14ac:dyDescent="0.2">
      <c r="G668" s="37"/>
    </row>
    <row r="669" spans="7:7" x14ac:dyDescent="0.2">
      <c r="G669" s="37"/>
    </row>
    <row r="670" spans="7:7" x14ac:dyDescent="0.2">
      <c r="G670" s="37"/>
    </row>
    <row r="671" spans="7:7" x14ac:dyDescent="0.2">
      <c r="G671" s="37"/>
    </row>
    <row r="672" spans="7:7" x14ac:dyDescent="0.2">
      <c r="G672" s="37"/>
    </row>
    <row r="673" spans="7:7" x14ac:dyDescent="0.2">
      <c r="G673" s="37"/>
    </row>
    <row r="674" spans="7:7" x14ac:dyDescent="0.2">
      <c r="G674" s="37"/>
    </row>
    <row r="675" spans="7:7" x14ac:dyDescent="0.2">
      <c r="G675" s="37"/>
    </row>
    <row r="676" spans="7:7" x14ac:dyDescent="0.2">
      <c r="G676" s="37"/>
    </row>
    <row r="677" spans="7:7" x14ac:dyDescent="0.2">
      <c r="G677" s="37"/>
    </row>
    <row r="678" spans="7:7" x14ac:dyDescent="0.2">
      <c r="G678" s="37"/>
    </row>
    <row r="679" spans="7:7" x14ac:dyDescent="0.2">
      <c r="G679" s="37"/>
    </row>
    <row r="680" spans="7:7" x14ac:dyDescent="0.2">
      <c r="G680" s="37"/>
    </row>
    <row r="681" spans="7:7" x14ac:dyDescent="0.2">
      <c r="G681" s="37"/>
    </row>
    <row r="682" spans="7:7" x14ac:dyDescent="0.2">
      <c r="G682" s="37"/>
    </row>
    <row r="683" spans="7:7" x14ac:dyDescent="0.2">
      <c r="G683" s="37"/>
    </row>
    <row r="684" spans="7:7" x14ac:dyDescent="0.2">
      <c r="G684" s="37"/>
    </row>
    <row r="685" spans="7:7" x14ac:dyDescent="0.2">
      <c r="G685" s="37"/>
    </row>
    <row r="686" spans="7:7" x14ac:dyDescent="0.2">
      <c r="G686" s="37"/>
    </row>
    <row r="687" spans="7:7" x14ac:dyDescent="0.2">
      <c r="G687" s="37"/>
    </row>
    <row r="688" spans="7:7" x14ac:dyDescent="0.2">
      <c r="G688" s="37"/>
    </row>
    <row r="689" spans="7:7" x14ac:dyDescent="0.2">
      <c r="G689" s="37"/>
    </row>
    <row r="690" spans="7:7" x14ac:dyDescent="0.2">
      <c r="G690" s="37"/>
    </row>
    <row r="691" spans="7:7" x14ac:dyDescent="0.2">
      <c r="G691" s="37"/>
    </row>
    <row r="692" spans="7:7" x14ac:dyDescent="0.2">
      <c r="G692" s="37"/>
    </row>
    <row r="693" spans="7:7" x14ac:dyDescent="0.2">
      <c r="G693" s="37"/>
    </row>
    <row r="694" spans="7:7" x14ac:dyDescent="0.2">
      <c r="G694" s="37"/>
    </row>
    <row r="695" spans="7:7" x14ac:dyDescent="0.2">
      <c r="G695" s="37"/>
    </row>
    <row r="696" spans="7:7" x14ac:dyDescent="0.2">
      <c r="G696" s="37"/>
    </row>
    <row r="697" spans="7:7" x14ac:dyDescent="0.2">
      <c r="G697" s="37"/>
    </row>
    <row r="698" spans="7:7" x14ac:dyDescent="0.2">
      <c r="G698" s="37"/>
    </row>
    <row r="699" spans="7:7" x14ac:dyDescent="0.2">
      <c r="G699" s="37"/>
    </row>
    <row r="700" spans="7:7" x14ac:dyDescent="0.2">
      <c r="G700" s="37"/>
    </row>
    <row r="701" spans="7:7" x14ac:dyDescent="0.2">
      <c r="G701" s="37"/>
    </row>
    <row r="702" spans="7:7" x14ac:dyDescent="0.2">
      <c r="G702" s="37"/>
    </row>
    <row r="703" spans="7:7" x14ac:dyDescent="0.2">
      <c r="G703" s="37"/>
    </row>
    <row r="704" spans="7:7" x14ac:dyDescent="0.2">
      <c r="G704" s="37"/>
    </row>
    <row r="705" spans="7:7" x14ac:dyDescent="0.2">
      <c r="G705" s="37"/>
    </row>
    <row r="706" spans="7:7" x14ac:dyDescent="0.2">
      <c r="G706" s="37"/>
    </row>
    <row r="707" spans="7:7" x14ac:dyDescent="0.2">
      <c r="G707" s="37"/>
    </row>
    <row r="708" spans="7:7" x14ac:dyDescent="0.2">
      <c r="G708" s="37"/>
    </row>
    <row r="709" spans="7:7" x14ac:dyDescent="0.2">
      <c r="G709" s="37"/>
    </row>
    <row r="710" spans="7:7" x14ac:dyDescent="0.2">
      <c r="G710" s="37"/>
    </row>
    <row r="711" spans="7:7" x14ac:dyDescent="0.2">
      <c r="G711" s="37"/>
    </row>
    <row r="712" spans="7:7" x14ac:dyDescent="0.2">
      <c r="G712" s="37"/>
    </row>
    <row r="713" spans="7:7" x14ac:dyDescent="0.2">
      <c r="G713" s="37"/>
    </row>
    <row r="714" spans="7:7" x14ac:dyDescent="0.2">
      <c r="G714" s="37"/>
    </row>
    <row r="715" spans="7:7" x14ac:dyDescent="0.2">
      <c r="G715" s="37"/>
    </row>
    <row r="716" spans="7:7" x14ac:dyDescent="0.2">
      <c r="G716" s="37"/>
    </row>
    <row r="717" spans="7:7" x14ac:dyDescent="0.2">
      <c r="G717" s="37"/>
    </row>
    <row r="718" spans="7:7" x14ac:dyDescent="0.2">
      <c r="G718" s="37"/>
    </row>
    <row r="719" spans="7:7" x14ac:dyDescent="0.2">
      <c r="G719" s="37"/>
    </row>
    <row r="720" spans="7:7" x14ac:dyDescent="0.2">
      <c r="G720" s="37"/>
    </row>
    <row r="721" spans="7:7" x14ac:dyDescent="0.2">
      <c r="G721" s="37"/>
    </row>
    <row r="722" spans="7:7" x14ac:dyDescent="0.2">
      <c r="G722" s="37"/>
    </row>
    <row r="723" spans="7:7" x14ac:dyDescent="0.2">
      <c r="G723" s="37"/>
    </row>
    <row r="724" spans="7:7" x14ac:dyDescent="0.2">
      <c r="G724" s="37"/>
    </row>
    <row r="725" spans="7:7" x14ac:dyDescent="0.2">
      <c r="G725" s="37"/>
    </row>
    <row r="726" spans="7:7" x14ac:dyDescent="0.2">
      <c r="G726" s="37"/>
    </row>
    <row r="727" spans="7:7" x14ac:dyDescent="0.2">
      <c r="G727" s="37"/>
    </row>
    <row r="728" spans="7:7" x14ac:dyDescent="0.2">
      <c r="G728" s="37"/>
    </row>
    <row r="729" spans="7:7" x14ac:dyDescent="0.2">
      <c r="G729" s="37"/>
    </row>
    <row r="730" spans="7:7" x14ac:dyDescent="0.2">
      <c r="G730" s="37"/>
    </row>
    <row r="731" spans="7:7" x14ac:dyDescent="0.2">
      <c r="G731" s="37"/>
    </row>
    <row r="732" spans="7:7" x14ac:dyDescent="0.2">
      <c r="G732" s="37"/>
    </row>
    <row r="733" spans="7:7" x14ac:dyDescent="0.2">
      <c r="G733" s="37"/>
    </row>
    <row r="734" spans="7:7" x14ac:dyDescent="0.2">
      <c r="G734" s="37"/>
    </row>
    <row r="735" spans="7:7" x14ac:dyDescent="0.2">
      <c r="G735" s="37"/>
    </row>
    <row r="736" spans="7:7" x14ac:dyDescent="0.2">
      <c r="G736" s="37"/>
    </row>
    <row r="737" spans="7:7" x14ac:dyDescent="0.2">
      <c r="G737" s="37"/>
    </row>
    <row r="738" spans="7:7" x14ac:dyDescent="0.2">
      <c r="G738" s="37"/>
    </row>
    <row r="739" spans="7:7" x14ac:dyDescent="0.2">
      <c r="G739" s="37"/>
    </row>
    <row r="740" spans="7:7" x14ac:dyDescent="0.2">
      <c r="G740" s="37"/>
    </row>
    <row r="741" spans="7:7" x14ac:dyDescent="0.2">
      <c r="G741" s="37"/>
    </row>
    <row r="742" spans="7:7" x14ac:dyDescent="0.2">
      <c r="G742" s="37"/>
    </row>
    <row r="743" spans="7:7" x14ac:dyDescent="0.2">
      <c r="G743" s="37"/>
    </row>
    <row r="744" spans="7:7" x14ac:dyDescent="0.2">
      <c r="G744" s="37"/>
    </row>
    <row r="745" spans="7:7" x14ac:dyDescent="0.2">
      <c r="G745" s="37"/>
    </row>
    <row r="746" spans="7:7" x14ac:dyDescent="0.2">
      <c r="G746" s="37"/>
    </row>
    <row r="747" spans="7:7" x14ac:dyDescent="0.2">
      <c r="G747" s="37"/>
    </row>
    <row r="748" spans="7:7" x14ac:dyDescent="0.2">
      <c r="G748" s="37"/>
    </row>
    <row r="749" spans="7:7" x14ac:dyDescent="0.2">
      <c r="G749" s="37"/>
    </row>
    <row r="750" spans="7:7" x14ac:dyDescent="0.2">
      <c r="G750" s="37"/>
    </row>
    <row r="751" spans="7:7" x14ac:dyDescent="0.2">
      <c r="G751" s="37"/>
    </row>
    <row r="752" spans="7:7" x14ac:dyDescent="0.2">
      <c r="G752" s="37"/>
    </row>
    <row r="753" spans="7:7" x14ac:dyDescent="0.2">
      <c r="G753" s="37"/>
    </row>
    <row r="754" spans="7:7" x14ac:dyDescent="0.2">
      <c r="G754" s="37"/>
    </row>
    <row r="755" spans="7:7" x14ac:dyDescent="0.2">
      <c r="G755" s="37"/>
    </row>
    <row r="756" spans="7:7" x14ac:dyDescent="0.2">
      <c r="G756" s="37"/>
    </row>
    <row r="757" spans="7:7" x14ac:dyDescent="0.2">
      <c r="G757" s="37"/>
    </row>
    <row r="758" spans="7:7" x14ac:dyDescent="0.2">
      <c r="G758" s="37"/>
    </row>
    <row r="759" spans="7:7" x14ac:dyDescent="0.2">
      <c r="G759" s="37"/>
    </row>
    <row r="760" spans="7:7" x14ac:dyDescent="0.2">
      <c r="G760" s="37"/>
    </row>
    <row r="761" spans="7:7" x14ac:dyDescent="0.2">
      <c r="G761" s="37"/>
    </row>
    <row r="762" spans="7:7" x14ac:dyDescent="0.2">
      <c r="G762" s="37"/>
    </row>
    <row r="763" spans="7:7" x14ac:dyDescent="0.2">
      <c r="G763" s="37"/>
    </row>
    <row r="764" spans="7:7" x14ac:dyDescent="0.2">
      <c r="G764" s="37"/>
    </row>
    <row r="765" spans="7:7" x14ac:dyDescent="0.2">
      <c r="G765" s="37"/>
    </row>
    <row r="766" spans="7:7" x14ac:dyDescent="0.2">
      <c r="G766" s="37"/>
    </row>
    <row r="767" spans="7:7" x14ac:dyDescent="0.2">
      <c r="G767" s="37"/>
    </row>
    <row r="768" spans="7:7" x14ac:dyDescent="0.2">
      <c r="G768" s="37"/>
    </row>
    <row r="769" spans="7:7" x14ac:dyDescent="0.2">
      <c r="G769" s="37"/>
    </row>
    <row r="770" spans="7:7" x14ac:dyDescent="0.2">
      <c r="G770" s="37"/>
    </row>
    <row r="771" spans="7:7" x14ac:dyDescent="0.2">
      <c r="G771" s="37"/>
    </row>
    <row r="772" spans="7:7" x14ac:dyDescent="0.2">
      <c r="G772" s="37"/>
    </row>
    <row r="773" spans="7:7" x14ac:dyDescent="0.2">
      <c r="G773" s="37"/>
    </row>
    <row r="774" spans="7:7" x14ac:dyDescent="0.2">
      <c r="G774" s="37"/>
    </row>
    <row r="775" spans="7:7" x14ac:dyDescent="0.2">
      <c r="G775" s="37"/>
    </row>
    <row r="776" spans="7:7" x14ac:dyDescent="0.2">
      <c r="G776" s="37"/>
    </row>
    <row r="777" spans="7:7" x14ac:dyDescent="0.2">
      <c r="G777" s="37"/>
    </row>
    <row r="778" spans="7:7" x14ac:dyDescent="0.2">
      <c r="G778" s="37"/>
    </row>
    <row r="779" spans="7:7" x14ac:dyDescent="0.2">
      <c r="G779" s="37"/>
    </row>
    <row r="780" spans="7:7" x14ac:dyDescent="0.2">
      <c r="G780" s="37"/>
    </row>
    <row r="781" spans="7:7" x14ac:dyDescent="0.2">
      <c r="G781" s="37"/>
    </row>
    <row r="782" spans="7:7" x14ac:dyDescent="0.2">
      <c r="G782" s="37"/>
    </row>
    <row r="783" spans="7:7" x14ac:dyDescent="0.2">
      <c r="G783" s="37"/>
    </row>
    <row r="784" spans="7:7" x14ac:dyDescent="0.2">
      <c r="G784" s="37"/>
    </row>
    <row r="785" spans="7:7" x14ac:dyDescent="0.2">
      <c r="G785" s="37"/>
    </row>
    <row r="786" spans="7:7" x14ac:dyDescent="0.2">
      <c r="G786" s="37"/>
    </row>
    <row r="787" spans="7:7" x14ac:dyDescent="0.2">
      <c r="G787" s="37"/>
    </row>
    <row r="788" spans="7:7" x14ac:dyDescent="0.2">
      <c r="G788" s="37"/>
    </row>
    <row r="789" spans="7:7" x14ac:dyDescent="0.2">
      <c r="G789" s="37"/>
    </row>
    <row r="790" spans="7:7" x14ac:dyDescent="0.2">
      <c r="G790" s="37"/>
    </row>
    <row r="791" spans="7:7" x14ac:dyDescent="0.2">
      <c r="G791" s="37"/>
    </row>
    <row r="792" spans="7:7" x14ac:dyDescent="0.2">
      <c r="G792" s="37"/>
    </row>
    <row r="793" spans="7:7" x14ac:dyDescent="0.2">
      <c r="G793" s="37"/>
    </row>
    <row r="794" spans="7:7" x14ac:dyDescent="0.2">
      <c r="G794" s="37"/>
    </row>
    <row r="795" spans="7:7" x14ac:dyDescent="0.2">
      <c r="G795" s="37"/>
    </row>
    <row r="796" spans="7:7" x14ac:dyDescent="0.2">
      <c r="G796" s="37"/>
    </row>
    <row r="797" spans="7:7" x14ac:dyDescent="0.2">
      <c r="G797" s="37"/>
    </row>
    <row r="798" spans="7:7" x14ac:dyDescent="0.2">
      <c r="G798" s="37"/>
    </row>
    <row r="799" spans="7:7" x14ac:dyDescent="0.2">
      <c r="G799" s="37"/>
    </row>
    <row r="800" spans="7:7" x14ac:dyDescent="0.2">
      <c r="G800" s="37"/>
    </row>
    <row r="801" spans="7:7" x14ac:dyDescent="0.2">
      <c r="G801" s="37"/>
    </row>
    <row r="802" spans="7:7" x14ac:dyDescent="0.2">
      <c r="G802" s="37"/>
    </row>
    <row r="803" spans="7:7" x14ac:dyDescent="0.2">
      <c r="G803" s="37"/>
    </row>
    <row r="804" spans="7:7" x14ac:dyDescent="0.2">
      <c r="G804" s="37"/>
    </row>
    <row r="805" spans="7:7" x14ac:dyDescent="0.2">
      <c r="G805" s="37"/>
    </row>
    <row r="806" spans="7:7" x14ac:dyDescent="0.2">
      <c r="G806" s="37"/>
    </row>
    <row r="807" spans="7:7" x14ac:dyDescent="0.2">
      <c r="G807" s="37"/>
    </row>
    <row r="808" spans="7:7" x14ac:dyDescent="0.2">
      <c r="G808" s="37"/>
    </row>
    <row r="809" spans="7:7" x14ac:dyDescent="0.2">
      <c r="G809" s="37"/>
    </row>
    <row r="810" spans="7:7" x14ac:dyDescent="0.2">
      <c r="G810" s="37"/>
    </row>
    <row r="811" spans="7:7" x14ac:dyDescent="0.2">
      <c r="G811" s="37"/>
    </row>
    <row r="812" spans="7:7" x14ac:dyDescent="0.2">
      <c r="G812" s="37"/>
    </row>
    <row r="813" spans="7:7" x14ac:dyDescent="0.2">
      <c r="G813" s="37"/>
    </row>
    <row r="814" spans="7:7" x14ac:dyDescent="0.2">
      <c r="G814" s="37"/>
    </row>
    <row r="815" spans="7:7" x14ac:dyDescent="0.2">
      <c r="G815" s="37"/>
    </row>
    <row r="816" spans="7:7" x14ac:dyDescent="0.2">
      <c r="G816" s="37"/>
    </row>
    <row r="817" spans="7:7" x14ac:dyDescent="0.2">
      <c r="G817" s="37"/>
    </row>
    <row r="818" spans="7:7" x14ac:dyDescent="0.2">
      <c r="G818" s="37"/>
    </row>
    <row r="819" spans="7:7" x14ac:dyDescent="0.2">
      <c r="G819" s="37"/>
    </row>
    <row r="820" spans="7:7" x14ac:dyDescent="0.2">
      <c r="G820" s="37"/>
    </row>
    <row r="821" spans="7:7" x14ac:dyDescent="0.2">
      <c r="G821" s="37"/>
    </row>
    <row r="822" spans="7:7" x14ac:dyDescent="0.2">
      <c r="G822" s="37"/>
    </row>
    <row r="823" spans="7:7" x14ac:dyDescent="0.2">
      <c r="G823" s="37"/>
    </row>
    <row r="824" spans="7:7" x14ac:dyDescent="0.2">
      <c r="G824" s="37"/>
    </row>
    <row r="825" spans="7:7" x14ac:dyDescent="0.2">
      <c r="G825" s="37"/>
    </row>
    <row r="826" spans="7:7" x14ac:dyDescent="0.2">
      <c r="G826" s="37"/>
    </row>
    <row r="827" spans="7:7" x14ac:dyDescent="0.2">
      <c r="G827" s="37"/>
    </row>
    <row r="828" spans="7:7" x14ac:dyDescent="0.2">
      <c r="G828" s="37"/>
    </row>
    <row r="829" spans="7:7" x14ac:dyDescent="0.2">
      <c r="G829" s="37"/>
    </row>
    <row r="830" spans="7:7" x14ac:dyDescent="0.2">
      <c r="G830" s="37"/>
    </row>
    <row r="831" spans="7:7" x14ac:dyDescent="0.2">
      <c r="G831" s="37"/>
    </row>
    <row r="832" spans="7:7" x14ac:dyDescent="0.2">
      <c r="G832" s="37"/>
    </row>
    <row r="833" spans="7:7" x14ac:dyDescent="0.2">
      <c r="G833" s="37"/>
    </row>
    <row r="834" spans="7:7" x14ac:dyDescent="0.2">
      <c r="G834" s="37"/>
    </row>
    <row r="835" spans="7:7" x14ac:dyDescent="0.2">
      <c r="G835" s="37"/>
    </row>
    <row r="836" spans="7:7" x14ac:dyDescent="0.2">
      <c r="G836" s="37"/>
    </row>
    <row r="837" spans="7:7" x14ac:dyDescent="0.2">
      <c r="G837" s="37"/>
    </row>
    <row r="838" spans="7:7" x14ac:dyDescent="0.2">
      <c r="G838" s="37"/>
    </row>
    <row r="839" spans="7:7" x14ac:dyDescent="0.2">
      <c r="G839" s="37"/>
    </row>
    <row r="840" spans="7:7" x14ac:dyDescent="0.2">
      <c r="G840" s="37"/>
    </row>
    <row r="841" spans="7:7" x14ac:dyDescent="0.2">
      <c r="G841" s="37"/>
    </row>
    <row r="842" spans="7:7" x14ac:dyDescent="0.2">
      <c r="G842" s="37"/>
    </row>
    <row r="843" spans="7:7" x14ac:dyDescent="0.2">
      <c r="G843" s="37"/>
    </row>
    <row r="844" spans="7:7" x14ac:dyDescent="0.2">
      <c r="G844" s="37"/>
    </row>
    <row r="845" spans="7:7" x14ac:dyDescent="0.2">
      <c r="G845" s="37"/>
    </row>
    <row r="846" spans="7:7" x14ac:dyDescent="0.2">
      <c r="G846" s="37"/>
    </row>
    <row r="847" spans="7:7" x14ac:dyDescent="0.2">
      <c r="G847" s="37"/>
    </row>
    <row r="848" spans="7:7" x14ac:dyDescent="0.2">
      <c r="G848" s="37"/>
    </row>
    <row r="849" spans="7:7" x14ac:dyDescent="0.2">
      <c r="G849" s="37"/>
    </row>
    <row r="850" spans="7:7" x14ac:dyDescent="0.2">
      <c r="G850" s="37"/>
    </row>
    <row r="851" spans="7:7" x14ac:dyDescent="0.2">
      <c r="G851" s="37"/>
    </row>
    <row r="852" spans="7:7" x14ac:dyDescent="0.2">
      <c r="G852" s="37"/>
    </row>
    <row r="853" spans="7:7" x14ac:dyDescent="0.2">
      <c r="G853" s="37"/>
    </row>
    <row r="854" spans="7:7" x14ac:dyDescent="0.2">
      <c r="G854" s="37"/>
    </row>
    <row r="855" spans="7:7" x14ac:dyDescent="0.2">
      <c r="G855" s="37"/>
    </row>
    <row r="856" spans="7:7" x14ac:dyDescent="0.2">
      <c r="G856" s="37"/>
    </row>
    <row r="857" spans="7:7" x14ac:dyDescent="0.2">
      <c r="G857" s="37"/>
    </row>
    <row r="858" spans="7:7" x14ac:dyDescent="0.2">
      <c r="G858" s="37"/>
    </row>
    <row r="859" spans="7:7" x14ac:dyDescent="0.2">
      <c r="G859" s="37"/>
    </row>
    <row r="860" spans="7:7" x14ac:dyDescent="0.2">
      <c r="G860" s="37"/>
    </row>
    <row r="861" spans="7:7" x14ac:dyDescent="0.2">
      <c r="G861" s="37"/>
    </row>
    <row r="862" spans="7:7" x14ac:dyDescent="0.2">
      <c r="G862" s="37"/>
    </row>
    <row r="863" spans="7:7" x14ac:dyDescent="0.2">
      <c r="G863" s="37"/>
    </row>
    <row r="864" spans="7:7" x14ac:dyDescent="0.2">
      <c r="G864" s="37"/>
    </row>
    <row r="865" spans="7:7" x14ac:dyDescent="0.2">
      <c r="G865" s="37"/>
    </row>
    <row r="866" spans="7:7" x14ac:dyDescent="0.2">
      <c r="G866" s="37"/>
    </row>
    <row r="867" spans="7:7" x14ac:dyDescent="0.2">
      <c r="G867" s="37"/>
    </row>
    <row r="868" spans="7:7" x14ac:dyDescent="0.2">
      <c r="G868" s="37"/>
    </row>
    <row r="869" spans="7:7" x14ac:dyDescent="0.2">
      <c r="G869" s="37"/>
    </row>
    <row r="870" spans="7:7" x14ac:dyDescent="0.2">
      <c r="G870" s="37"/>
    </row>
    <row r="871" spans="7:7" x14ac:dyDescent="0.2">
      <c r="G871" s="37"/>
    </row>
    <row r="872" spans="7:7" x14ac:dyDescent="0.2">
      <c r="G872" s="37"/>
    </row>
    <row r="873" spans="7:7" x14ac:dyDescent="0.2">
      <c r="G873" s="37"/>
    </row>
    <row r="874" spans="7:7" x14ac:dyDescent="0.2">
      <c r="G874" s="37"/>
    </row>
    <row r="875" spans="7:7" x14ac:dyDescent="0.2">
      <c r="G875" s="37"/>
    </row>
    <row r="876" spans="7:7" x14ac:dyDescent="0.2">
      <c r="G876" s="37"/>
    </row>
    <row r="877" spans="7:7" x14ac:dyDescent="0.2">
      <c r="G877" s="37"/>
    </row>
    <row r="878" spans="7:7" x14ac:dyDescent="0.2">
      <c r="G878" s="37"/>
    </row>
    <row r="879" spans="7:7" x14ac:dyDescent="0.2">
      <c r="G879" s="37"/>
    </row>
    <row r="880" spans="7:7" x14ac:dyDescent="0.2">
      <c r="G880" s="37"/>
    </row>
    <row r="881" spans="7:7" x14ac:dyDescent="0.2">
      <c r="G881" s="37"/>
    </row>
    <row r="882" spans="7:7" x14ac:dyDescent="0.2">
      <c r="G882" s="37"/>
    </row>
    <row r="883" spans="7:7" x14ac:dyDescent="0.2">
      <c r="G883" s="37"/>
    </row>
    <row r="884" spans="7:7" x14ac:dyDescent="0.2">
      <c r="G884" s="37"/>
    </row>
    <row r="885" spans="7:7" x14ac:dyDescent="0.2">
      <c r="G885" s="37"/>
    </row>
    <row r="886" spans="7:7" x14ac:dyDescent="0.2">
      <c r="G886" s="37"/>
    </row>
    <row r="887" spans="7:7" x14ac:dyDescent="0.2">
      <c r="G887" s="37"/>
    </row>
    <row r="888" spans="7:7" x14ac:dyDescent="0.2">
      <c r="G888" s="37"/>
    </row>
    <row r="889" spans="7:7" x14ac:dyDescent="0.2">
      <c r="G889" s="37"/>
    </row>
    <row r="890" spans="7:7" x14ac:dyDescent="0.2">
      <c r="G890" s="37"/>
    </row>
    <row r="891" spans="7:7" x14ac:dyDescent="0.2">
      <c r="G891" s="37"/>
    </row>
    <row r="892" spans="7:7" x14ac:dyDescent="0.2">
      <c r="G892" s="37"/>
    </row>
    <row r="893" spans="7:7" x14ac:dyDescent="0.2">
      <c r="G893" s="37"/>
    </row>
    <row r="894" spans="7:7" x14ac:dyDescent="0.2">
      <c r="G894" s="37"/>
    </row>
    <row r="895" spans="7:7" x14ac:dyDescent="0.2">
      <c r="G895" s="37"/>
    </row>
    <row r="896" spans="7:7" x14ac:dyDescent="0.2">
      <c r="G896" s="37"/>
    </row>
    <row r="897" spans="7:7" x14ac:dyDescent="0.2">
      <c r="G897" s="37"/>
    </row>
    <row r="898" spans="7:7" x14ac:dyDescent="0.2">
      <c r="G898" s="37"/>
    </row>
    <row r="899" spans="7:7" x14ac:dyDescent="0.2">
      <c r="G899" s="37"/>
    </row>
    <row r="900" spans="7:7" x14ac:dyDescent="0.2">
      <c r="G900" s="37"/>
    </row>
    <row r="901" spans="7:7" x14ac:dyDescent="0.2">
      <c r="G901" s="37"/>
    </row>
    <row r="902" spans="7:7" x14ac:dyDescent="0.2">
      <c r="G902" s="37"/>
    </row>
    <row r="903" spans="7:7" x14ac:dyDescent="0.2">
      <c r="G903" s="37"/>
    </row>
    <row r="904" spans="7:7" x14ac:dyDescent="0.2">
      <c r="G904" s="37"/>
    </row>
    <row r="905" spans="7:7" x14ac:dyDescent="0.2">
      <c r="G905" s="37"/>
    </row>
    <row r="906" spans="7:7" x14ac:dyDescent="0.2">
      <c r="G906" s="37"/>
    </row>
    <row r="907" spans="7:7" x14ac:dyDescent="0.2">
      <c r="G907" s="37"/>
    </row>
    <row r="908" spans="7:7" x14ac:dyDescent="0.2">
      <c r="G908" s="37"/>
    </row>
    <row r="909" spans="7:7" x14ac:dyDescent="0.2">
      <c r="G909" s="37"/>
    </row>
    <row r="910" spans="7:7" x14ac:dyDescent="0.2">
      <c r="G910" s="37"/>
    </row>
    <row r="911" spans="7:7" x14ac:dyDescent="0.2">
      <c r="G911" s="37"/>
    </row>
    <row r="912" spans="7:7" x14ac:dyDescent="0.2">
      <c r="G912" s="37"/>
    </row>
    <row r="913" spans="7:7" x14ac:dyDescent="0.2">
      <c r="G913" s="37"/>
    </row>
    <row r="914" spans="7:7" x14ac:dyDescent="0.2">
      <c r="G914" s="37"/>
    </row>
    <row r="915" spans="7:7" x14ac:dyDescent="0.2">
      <c r="G915" s="37"/>
    </row>
    <row r="916" spans="7:7" x14ac:dyDescent="0.2">
      <c r="G916" s="37"/>
    </row>
    <row r="917" spans="7:7" x14ac:dyDescent="0.2">
      <c r="G917" s="37"/>
    </row>
    <row r="918" spans="7:7" x14ac:dyDescent="0.2">
      <c r="G918" s="37"/>
    </row>
    <row r="919" spans="7:7" x14ac:dyDescent="0.2">
      <c r="G919" s="37"/>
    </row>
    <row r="920" spans="7:7" x14ac:dyDescent="0.2">
      <c r="G920" s="37"/>
    </row>
    <row r="921" spans="7:7" x14ac:dyDescent="0.2">
      <c r="G921" s="37"/>
    </row>
    <row r="922" spans="7:7" x14ac:dyDescent="0.2">
      <c r="G922" s="37"/>
    </row>
    <row r="923" spans="7:7" x14ac:dyDescent="0.2">
      <c r="G923" s="37"/>
    </row>
    <row r="924" spans="7:7" x14ac:dyDescent="0.2">
      <c r="G924" s="37"/>
    </row>
    <row r="925" spans="7:7" x14ac:dyDescent="0.2">
      <c r="G925" s="37"/>
    </row>
    <row r="926" spans="7:7" x14ac:dyDescent="0.2">
      <c r="G926" s="37"/>
    </row>
    <row r="927" spans="7:7" x14ac:dyDescent="0.2">
      <c r="G927" s="37"/>
    </row>
    <row r="928" spans="7:7" x14ac:dyDescent="0.2">
      <c r="G928" s="37"/>
    </row>
    <row r="929" spans="7:7" x14ac:dyDescent="0.2">
      <c r="G929" s="37"/>
    </row>
    <row r="930" spans="7:7" x14ac:dyDescent="0.2">
      <c r="G930" s="37"/>
    </row>
    <row r="931" spans="7:7" x14ac:dyDescent="0.2">
      <c r="G931" s="37"/>
    </row>
    <row r="932" spans="7:7" x14ac:dyDescent="0.2">
      <c r="G932" s="37"/>
    </row>
    <row r="933" spans="7:7" x14ac:dyDescent="0.2">
      <c r="G933" s="37"/>
    </row>
    <row r="934" spans="7:7" x14ac:dyDescent="0.2">
      <c r="G934" s="37"/>
    </row>
    <row r="935" spans="7:7" x14ac:dyDescent="0.2">
      <c r="G935" s="37"/>
    </row>
    <row r="936" spans="7:7" x14ac:dyDescent="0.2">
      <c r="G936" s="37"/>
    </row>
    <row r="937" spans="7:7" x14ac:dyDescent="0.2">
      <c r="G937" s="37"/>
    </row>
    <row r="938" spans="7:7" x14ac:dyDescent="0.2">
      <c r="G938" s="37"/>
    </row>
    <row r="939" spans="7:7" x14ac:dyDescent="0.2">
      <c r="G939" s="37"/>
    </row>
    <row r="940" spans="7:7" x14ac:dyDescent="0.2">
      <c r="G940" s="37"/>
    </row>
    <row r="941" spans="7:7" x14ac:dyDescent="0.2">
      <c r="G941" s="37"/>
    </row>
    <row r="942" spans="7:7" x14ac:dyDescent="0.2">
      <c r="G942" s="37"/>
    </row>
    <row r="943" spans="7:7" x14ac:dyDescent="0.2">
      <c r="G943" s="37"/>
    </row>
    <row r="944" spans="7:7" x14ac:dyDescent="0.2">
      <c r="G944" s="37"/>
    </row>
    <row r="945" spans="7:7" x14ac:dyDescent="0.2">
      <c r="G945" s="37"/>
    </row>
    <row r="946" spans="7:7" x14ac:dyDescent="0.2">
      <c r="G946" s="37"/>
    </row>
    <row r="947" spans="7:7" x14ac:dyDescent="0.2">
      <c r="G947" s="37"/>
    </row>
    <row r="948" spans="7:7" x14ac:dyDescent="0.2">
      <c r="G948" s="37"/>
    </row>
    <row r="949" spans="7:7" x14ac:dyDescent="0.2">
      <c r="G949" s="37"/>
    </row>
    <row r="950" spans="7:7" x14ac:dyDescent="0.2">
      <c r="G950" s="37"/>
    </row>
    <row r="951" spans="7:7" x14ac:dyDescent="0.2">
      <c r="G951" s="37"/>
    </row>
    <row r="952" spans="7:7" x14ac:dyDescent="0.2">
      <c r="G952" s="37"/>
    </row>
    <row r="953" spans="7:7" x14ac:dyDescent="0.2">
      <c r="G953" s="37"/>
    </row>
    <row r="954" spans="7:7" x14ac:dyDescent="0.2">
      <c r="G954" s="37"/>
    </row>
    <row r="955" spans="7:7" x14ac:dyDescent="0.2">
      <c r="G955" s="37"/>
    </row>
    <row r="956" spans="7:7" x14ac:dyDescent="0.2">
      <c r="G956" s="37"/>
    </row>
    <row r="957" spans="7:7" x14ac:dyDescent="0.2">
      <c r="G957" s="37"/>
    </row>
    <row r="958" spans="7:7" x14ac:dyDescent="0.2">
      <c r="G958" s="37"/>
    </row>
    <row r="959" spans="7:7" x14ac:dyDescent="0.2">
      <c r="G959" s="37"/>
    </row>
    <row r="960" spans="7:7" x14ac:dyDescent="0.2">
      <c r="G960" s="37"/>
    </row>
    <row r="961" spans="7:7" x14ac:dyDescent="0.2">
      <c r="G961" s="37"/>
    </row>
    <row r="962" spans="7:7" x14ac:dyDescent="0.2">
      <c r="G962" s="37"/>
    </row>
    <row r="963" spans="7:7" x14ac:dyDescent="0.2">
      <c r="G963" s="37"/>
    </row>
    <row r="964" spans="7:7" x14ac:dyDescent="0.2">
      <c r="G964" s="37"/>
    </row>
    <row r="965" spans="7:7" x14ac:dyDescent="0.2">
      <c r="G965" s="37"/>
    </row>
    <row r="966" spans="7:7" x14ac:dyDescent="0.2">
      <c r="G966" s="37"/>
    </row>
    <row r="967" spans="7:7" x14ac:dyDescent="0.2">
      <c r="G967" s="37"/>
    </row>
    <row r="968" spans="7:7" x14ac:dyDescent="0.2">
      <c r="G968" s="37"/>
    </row>
    <row r="969" spans="7:7" x14ac:dyDescent="0.2">
      <c r="G969" s="37"/>
    </row>
    <row r="970" spans="7:7" x14ac:dyDescent="0.2">
      <c r="G970" s="37"/>
    </row>
    <row r="971" spans="7:7" x14ac:dyDescent="0.2">
      <c r="G971" s="37"/>
    </row>
    <row r="972" spans="7:7" x14ac:dyDescent="0.2">
      <c r="G972" s="37"/>
    </row>
    <row r="973" spans="7:7" x14ac:dyDescent="0.2">
      <c r="G973" s="37"/>
    </row>
    <row r="974" spans="7:7" x14ac:dyDescent="0.2">
      <c r="G974" s="37"/>
    </row>
    <row r="975" spans="7:7" x14ac:dyDescent="0.2">
      <c r="G975" s="37"/>
    </row>
    <row r="976" spans="7:7" x14ac:dyDescent="0.2">
      <c r="G976" s="37"/>
    </row>
    <row r="977" spans="7:7" x14ac:dyDescent="0.2">
      <c r="G977" s="37"/>
    </row>
    <row r="978" spans="7:7" x14ac:dyDescent="0.2">
      <c r="G978" s="37"/>
    </row>
    <row r="979" spans="7:7" x14ac:dyDescent="0.2">
      <c r="G979" s="37"/>
    </row>
    <row r="980" spans="7:7" x14ac:dyDescent="0.2">
      <c r="G980" s="37"/>
    </row>
    <row r="981" spans="7:7" x14ac:dyDescent="0.2">
      <c r="G981" s="37"/>
    </row>
    <row r="982" spans="7:7" x14ac:dyDescent="0.2">
      <c r="G982" s="37"/>
    </row>
    <row r="983" spans="7:7" x14ac:dyDescent="0.2">
      <c r="G983" s="37"/>
    </row>
    <row r="984" spans="7:7" x14ac:dyDescent="0.2">
      <c r="G984" s="37"/>
    </row>
    <row r="985" spans="7:7" x14ac:dyDescent="0.2">
      <c r="G985" s="37"/>
    </row>
    <row r="986" spans="7:7" x14ac:dyDescent="0.2">
      <c r="G986" s="37"/>
    </row>
    <row r="987" spans="7:7" x14ac:dyDescent="0.2">
      <c r="G987" s="37"/>
    </row>
    <row r="988" spans="7:7" x14ac:dyDescent="0.2">
      <c r="G988" s="37"/>
    </row>
    <row r="989" spans="7:7" x14ac:dyDescent="0.2">
      <c r="G989" s="37"/>
    </row>
    <row r="990" spans="7:7" x14ac:dyDescent="0.2">
      <c r="G990" s="37"/>
    </row>
    <row r="991" spans="7:7" x14ac:dyDescent="0.2">
      <c r="G991" s="37"/>
    </row>
    <row r="992" spans="7:7" x14ac:dyDescent="0.2">
      <c r="G992" s="37"/>
    </row>
    <row r="993" spans="7:7" x14ac:dyDescent="0.2">
      <c r="G993" s="37"/>
    </row>
    <row r="994" spans="7:7" x14ac:dyDescent="0.2">
      <c r="G994" s="37"/>
    </row>
    <row r="995" spans="7:7" x14ac:dyDescent="0.2">
      <c r="G995" s="37"/>
    </row>
    <row r="996" spans="7:7" x14ac:dyDescent="0.2">
      <c r="G996" s="37"/>
    </row>
    <row r="997" spans="7:7" x14ac:dyDescent="0.2">
      <c r="G997" s="37"/>
    </row>
    <row r="998" spans="7:7" x14ac:dyDescent="0.2">
      <c r="G998" s="37"/>
    </row>
    <row r="999" spans="7:7" x14ac:dyDescent="0.2">
      <c r="G999" s="37"/>
    </row>
    <row r="1000" spans="7:7" x14ac:dyDescent="0.2">
      <c r="G1000" s="37"/>
    </row>
    <row r="1001" spans="7:7" x14ac:dyDescent="0.2">
      <c r="G1001" s="37"/>
    </row>
    <row r="1002" spans="7:7" x14ac:dyDescent="0.2">
      <c r="G1002" s="37"/>
    </row>
    <row r="1003" spans="7:7" x14ac:dyDescent="0.2">
      <c r="G1003" s="37"/>
    </row>
    <row r="1004" spans="7:7" x14ac:dyDescent="0.2">
      <c r="G1004" s="37"/>
    </row>
    <row r="1005" spans="7:7" x14ac:dyDescent="0.2">
      <c r="G1005" s="37"/>
    </row>
    <row r="1006" spans="7:7" x14ac:dyDescent="0.2">
      <c r="G1006" s="37"/>
    </row>
    <row r="1007" spans="7:7" x14ac:dyDescent="0.2">
      <c r="G1007" s="37"/>
    </row>
    <row r="1008" spans="7:7" x14ac:dyDescent="0.2">
      <c r="G1008" s="37"/>
    </row>
    <row r="1009" spans="7:7" x14ac:dyDescent="0.2">
      <c r="G1009" s="37"/>
    </row>
    <row r="1010" spans="7:7" x14ac:dyDescent="0.2">
      <c r="G1010" s="37"/>
    </row>
    <row r="1011" spans="7:7" x14ac:dyDescent="0.2">
      <c r="G1011" s="37"/>
    </row>
    <row r="1012" spans="7:7" x14ac:dyDescent="0.2">
      <c r="G1012" s="37"/>
    </row>
    <row r="1013" spans="7:7" x14ac:dyDescent="0.2">
      <c r="G1013" s="37"/>
    </row>
    <row r="1014" spans="7:7" x14ac:dyDescent="0.2">
      <c r="G1014" s="37"/>
    </row>
    <row r="1015" spans="7:7" x14ac:dyDescent="0.2">
      <c r="G1015" s="37"/>
    </row>
    <row r="1016" spans="7:7" x14ac:dyDescent="0.2">
      <c r="G1016" s="37"/>
    </row>
    <row r="1017" spans="7:7" x14ac:dyDescent="0.2">
      <c r="G1017" s="37"/>
    </row>
    <row r="1018" spans="7:7" x14ac:dyDescent="0.2">
      <c r="G1018" s="37"/>
    </row>
    <row r="1019" spans="7:7" x14ac:dyDescent="0.2">
      <c r="G1019" s="37"/>
    </row>
    <row r="1020" spans="7:7" x14ac:dyDescent="0.2">
      <c r="G1020" s="37"/>
    </row>
    <row r="1021" spans="7:7" x14ac:dyDescent="0.2">
      <c r="G1021" s="37"/>
    </row>
    <row r="1022" spans="7:7" x14ac:dyDescent="0.2">
      <c r="G1022" s="37"/>
    </row>
    <row r="1023" spans="7:7" x14ac:dyDescent="0.2">
      <c r="G1023" s="37"/>
    </row>
    <row r="1024" spans="7:7" x14ac:dyDescent="0.2">
      <c r="G1024" s="37"/>
    </row>
    <row r="1025" spans="7:7" x14ac:dyDescent="0.2">
      <c r="G1025" s="37"/>
    </row>
    <row r="1026" spans="7:7" x14ac:dyDescent="0.2">
      <c r="G1026" s="37"/>
    </row>
    <row r="1027" spans="7:7" x14ac:dyDescent="0.2">
      <c r="G1027" s="37"/>
    </row>
    <row r="1028" spans="7:7" x14ac:dyDescent="0.2">
      <c r="G1028" s="37"/>
    </row>
    <row r="1029" spans="7:7" x14ac:dyDescent="0.2">
      <c r="G1029" s="37"/>
    </row>
    <row r="1030" spans="7:7" x14ac:dyDescent="0.2">
      <c r="G1030" s="37"/>
    </row>
    <row r="1031" spans="7:7" x14ac:dyDescent="0.2">
      <c r="G1031" s="37"/>
    </row>
    <row r="1032" spans="7:7" x14ac:dyDescent="0.2">
      <c r="G1032" s="37"/>
    </row>
    <row r="1033" spans="7:7" x14ac:dyDescent="0.2">
      <c r="G1033" s="37"/>
    </row>
    <row r="1034" spans="7:7" x14ac:dyDescent="0.2">
      <c r="G1034" s="37"/>
    </row>
    <row r="1035" spans="7:7" x14ac:dyDescent="0.2">
      <c r="G1035" s="37"/>
    </row>
    <row r="1036" spans="7:7" x14ac:dyDescent="0.2">
      <c r="G1036" s="37"/>
    </row>
    <row r="1037" spans="7:7" x14ac:dyDescent="0.2">
      <c r="G1037" s="37"/>
    </row>
    <row r="1038" spans="7:7" x14ac:dyDescent="0.2">
      <c r="G1038" s="37"/>
    </row>
    <row r="1039" spans="7:7" x14ac:dyDescent="0.2">
      <c r="G1039" s="37"/>
    </row>
    <row r="1040" spans="7:7" x14ac:dyDescent="0.2">
      <c r="G1040" s="37"/>
    </row>
    <row r="1041" spans="7:7" x14ac:dyDescent="0.2">
      <c r="G1041" s="37"/>
    </row>
    <row r="1042" spans="7:7" x14ac:dyDescent="0.2">
      <c r="G1042" s="37"/>
    </row>
    <row r="1043" spans="7:7" x14ac:dyDescent="0.2">
      <c r="G1043" s="37"/>
    </row>
    <row r="1044" spans="7:7" x14ac:dyDescent="0.2">
      <c r="G1044" s="37"/>
    </row>
    <row r="1045" spans="7:7" x14ac:dyDescent="0.2">
      <c r="G1045" s="37"/>
    </row>
    <row r="1046" spans="7:7" x14ac:dyDescent="0.2">
      <c r="G1046" s="37"/>
    </row>
    <row r="1047" spans="7:7" x14ac:dyDescent="0.2">
      <c r="G1047" s="37"/>
    </row>
    <row r="1048" spans="7:7" x14ac:dyDescent="0.2">
      <c r="G1048" s="37"/>
    </row>
    <row r="1049" spans="7:7" x14ac:dyDescent="0.2">
      <c r="G1049" s="37"/>
    </row>
    <row r="1050" spans="7:7" x14ac:dyDescent="0.2">
      <c r="G1050" s="37"/>
    </row>
    <row r="1051" spans="7:7" x14ac:dyDescent="0.2">
      <c r="G1051" s="37"/>
    </row>
    <row r="1052" spans="7:7" x14ac:dyDescent="0.2">
      <c r="G1052" s="37"/>
    </row>
    <row r="1053" spans="7:7" x14ac:dyDescent="0.2">
      <c r="G1053" s="37"/>
    </row>
    <row r="1054" spans="7:7" x14ac:dyDescent="0.2">
      <c r="G1054" s="37"/>
    </row>
    <row r="1055" spans="7:7" x14ac:dyDescent="0.2">
      <c r="G1055" s="37"/>
    </row>
    <row r="1056" spans="7:7" x14ac:dyDescent="0.2">
      <c r="G1056" s="37"/>
    </row>
    <row r="1057" spans="7:7" x14ac:dyDescent="0.2">
      <c r="G1057" s="37"/>
    </row>
    <row r="1058" spans="7:7" x14ac:dyDescent="0.2">
      <c r="G1058" s="37"/>
    </row>
    <row r="1059" spans="7:7" x14ac:dyDescent="0.2">
      <c r="G1059" s="37"/>
    </row>
    <row r="1060" spans="7:7" x14ac:dyDescent="0.2">
      <c r="G1060" s="37"/>
    </row>
    <row r="1061" spans="7:7" x14ac:dyDescent="0.2">
      <c r="G1061" s="37"/>
    </row>
    <row r="1062" spans="7:7" x14ac:dyDescent="0.2">
      <c r="G1062" s="37"/>
    </row>
    <row r="1063" spans="7:7" x14ac:dyDescent="0.2">
      <c r="G1063" s="37"/>
    </row>
    <row r="1064" spans="7:7" x14ac:dyDescent="0.2">
      <c r="G1064" s="37"/>
    </row>
    <row r="1065" spans="7:7" x14ac:dyDescent="0.2">
      <c r="G1065" s="37"/>
    </row>
    <row r="1066" spans="7:7" x14ac:dyDescent="0.2">
      <c r="G1066" s="37"/>
    </row>
    <row r="1067" spans="7:7" x14ac:dyDescent="0.2">
      <c r="G1067" s="37"/>
    </row>
    <row r="1068" spans="7:7" x14ac:dyDescent="0.2">
      <c r="G1068" s="37"/>
    </row>
    <row r="1069" spans="7:7" x14ac:dyDescent="0.2">
      <c r="G1069" s="37"/>
    </row>
    <row r="1070" spans="7:7" x14ac:dyDescent="0.2">
      <c r="G1070" s="37"/>
    </row>
    <row r="1071" spans="7:7" x14ac:dyDescent="0.2">
      <c r="G1071" s="37"/>
    </row>
    <row r="1072" spans="7:7" x14ac:dyDescent="0.2">
      <c r="G1072" s="37"/>
    </row>
    <row r="1073" spans="7:7" x14ac:dyDescent="0.2">
      <c r="G1073" s="37"/>
    </row>
    <row r="1074" spans="7:7" x14ac:dyDescent="0.2">
      <c r="G1074" s="37"/>
    </row>
    <row r="1075" spans="7:7" x14ac:dyDescent="0.2">
      <c r="G1075" s="37"/>
    </row>
    <row r="1076" spans="7:7" x14ac:dyDescent="0.2">
      <c r="G1076" s="37"/>
    </row>
    <row r="1077" spans="7:7" x14ac:dyDescent="0.2">
      <c r="G1077" s="37"/>
    </row>
    <row r="1078" spans="7:7" x14ac:dyDescent="0.2">
      <c r="G1078" s="37"/>
    </row>
    <row r="1079" spans="7:7" x14ac:dyDescent="0.2">
      <c r="G1079" s="37"/>
    </row>
    <row r="1080" spans="7:7" x14ac:dyDescent="0.2">
      <c r="G1080" s="37"/>
    </row>
    <row r="1081" spans="7:7" x14ac:dyDescent="0.2">
      <c r="G1081" s="37"/>
    </row>
    <row r="1082" spans="7:7" x14ac:dyDescent="0.2">
      <c r="G1082" s="37"/>
    </row>
    <row r="1083" spans="7:7" x14ac:dyDescent="0.2">
      <c r="G1083" s="37"/>
    </row>
    <row r="1084" spans="7:7" x14ac:dyDescent="0.2">
      <c r="G1084" s="37"/>
    </row>
    <row r="1085" spans="7:7" x14ac:dyDescent="0.2">
      <c r="G1085" s="37"/>
    </row>
    <row r="1086" spans="7:7" x14ac:dyDescent="0.2">
      <c r="G1086" s="37"/>
    </row>
    <row r="1087" spans="7:7" x14ac:dyDescent="0.2">
      <c r="G1087" s="37"/>
    </row>
    <row r="1088" spans="7:7" x14ac:dyDescent="0.2">
      <c r="G1088" s="37"/>
    </row>
    <row r="1089" spans="7:7" x14ac:dyDescent="0.2">
      <c r="G1089" s="37"/>
    </row>
    <row r="1090" spans="7:7" x14ac:dyDescent="0.2">
      <c r="G1090" s="37"/>
    </row>
    <row r="1091" spans="7:7" x14ac:dyDescent="0.2">
      <c r="G1091" s="37"/>
    </row>
    <row r="1092" spans="7:7" x14ac:dyDescent="0.2">
      <c r="G1092" s="37"/>
    </row>
    <row r="1093" spans="7:7" x14ac:dyDescent="0.2">
      <c r="G1093" s="37"/>
    </row>
    <row r="1094" spans="7:7" x14ac:dyDescent="0.2">
      <c r="G1094" s="37"/>
    </row>
    <row r="1095" spans="7:7" x14ac:dyDescent="0.2">
      <c r="G1095" s="37"/>
    </row>
    <row r="1096" spans="7:7" x14ac:dyDescent="0.2">
      <c r="G1096" s="37"/>
    </row>
    <row r="1097" spans="7:7" x14ac:dyDescent="0.2">
      <c r="G1097" s="37"/>
    </row>
    <row r="1098" spans="7:7" x14ac:dyDescent="0.2">
      <c r="G1098" s="37"/>
    </row>
    <row r="1099" spans="7:7" x14ac:dyDescent="0.2">
      <c r="G1099" s="37"/>
    </row>
    <row r="1100" spans="7:7" x14ac:dyDescent="0.2">
      <c r="G1100" s="37"/>
    </row>
    <row r="1101" spans="7:7" x14ac:dyDescent="0.2">
      <c r="G1101" s="37"/>
    </row>
    <row r="1102" spans="7:7" x14ac:dyDescent="0.2">
      <c r="G1102" s="37"/>
    </row>
    <row r="1103" spans="7:7" x14ac:dyDescent="0.2">
      <c r="G1103" s="37"/>
    </row>
    <row r="1104" spans="7:7" x14ac:dyDescent="0.2">
      <c r="G1104" s="37"/>
    </row>
    <row r="1105" spans="7:7" x14ac:dyDescent="0.2">
      <c r="G1105" s="37"/>
    </row>
    <row r="1106" spans="7:7" x14ac:dyDescent="0.2">
      <c r="G1106" s="37"/>
    </row>
    <row r="1107" spans="7:7" x14ac:dyDescent="0.2">
      <c r="G1107" s="37"/>
    </row>
    <row r="1108" spans="7:7" x14ac:dyDescent="0.2">
      <c r="G1108" s="37"/>
    </row>
    <row r="1109" spans="7:7" x14ac:dyDescent="0.2">
      <c r="G1109" s="37"/>
    </row>
    <row r="1110" spans="7:7" x14ac:dyDescent="0.2">
      <c r="G1110" s="37"/>
    </row>
    <row r="1111" spans="7:7" x14ac:dyDescent="0.2">
      <c r="G1111" s="37"/>
    </row>
    <row r="1112" spans="7:7" x14ac:dyDescent="0.2">
      <c r="G1112" s="37"/>
    </row>
    <row r="1113" spans="7:7" x14ac:dyDescent="0.2">
      <c r="G1113" s="37"/>
    </row>
    <row r="1114" spans="7:7" x14ac:dyDescent="0.2">
      <c r="G1114" s="37"/>
    </row>
    <row r="1115" spans="7:7" x14ac:dyDescent="0.2">
      <c r="G1115" s="37"/>
    </row>
    <row r="1116" spans="7:7" x14ac:dyDescent="0.2">
      <c r="G1116" s="37"/>
    </row>
    <row r="1117" spans="7:7" x14ac:dyDescent="0.2">
      <c r="G1117" s="37"/>
    </row>
    <row r="1118" spans="7:7" x14ac:dyDescent="0.2">
      <c r="G1118" s="37"/>
    </row>
    <row r="1119" spans="7:7" x14ac:dyDescent="0.2">
      <c r="G1119" s="37"/>
    </row>
    <row r="1120" spans="7:7" x14ac:dyDescent="0.2">
      <c r="G1120" s="37"/>
    </row>
    <row r="1121" spans="7:7" x14ac:dyDescent="0.2">
      <c r="G1121" s="37"/>
    </row>
    <row r="1122" spans="7:7" x14ac:dyDescent="0.2">
      <c r="G1122" s="37"/>
    </row>
    <row r="1123" spans="7:7" x14ac:dyDescent="0.2">
      <c r="G1123" s="37"/>
    </row>
    <row r="1124" spans="7:7" x14ac:dyDescent="0.2">
      <c r="G1124" s="37"/>
    </row>
    <row r="1125" spans="7:7" x14ac:dyDescent="0.2">
      <c r="G1125" s="37"/>
    </row>
    <row r="1126" spans="7:7" x14ac:dyDescent="0.2">
      <c r="G1126" s="37"/>
    </row>
    <row r="1127" spans="7:7" x14ac:dyDescent="0.2">
      <c r="G1127" s="37"/>
    </row>
    <row r="1128" spans="7:7" x14ac:dyDescent="0.2">
      <c r="G1128" s="37"/>
    </row>
    <row r="1129" spans="7:7" x14ac:dyDescent="0.2">
      <c r="G1129" s="37"/>
    </row>
    <row r="1130" spans="7:7" x14ac:dyDescent="0.2">
      <c r="G1130" s="37"/>
    </row>
    <row r="1131" spans="7:7" x14ac:dyDescent="0.2">
      <c r="G1131" s="37"/>
    </row>
    <row r="1132" spans="7:7" x14ac:dyDescent="0.2">
      <c r="G1132" s="37"/>
    </row>
    <row r="1133" spans="7:7" x14ac:dyDescent="0.2">
      <c r="G1133" s="37"/>
    </row>
    <row r="1134" spans="7:7" x14ac:dyDescent="0.2">
      <c r="G1134" s="37"/>
    </row>
    <row r="1135" spans="7:7" x14ac:dyDescent="0.2">
      <c r="G1135" s="37"/>
    </row>
    <row r="1136" spans="7:7" x14ac:dyDescent="0.2">
      <c r="G1136" s="37"/>
    </row>
    <row r="1137" spans="7:7" x14ac:dyDescent="0.2">
      <c r="G1137" s="37"/>
    </row>
    <row r="1138" spans="7:7" x14ac:dyDescent="0.2">
      <c r="G1138" s="37"/>
    </row>
    <row r="1139" spans="7:7" x14ac:dyDescent="0.2">
      <c r="G1139" s="37"/>
    </row>
    <row r="1140" spans="7:7" x14ac:dyDescent="0.2">
      <c r="G1140" s="37"/>
    </row>
    <row r="1141" spans="7:7" x14ac:dyDescent="0.2">
      <c r="G1141" s="37"/>
    </row>
    <row r="1142" spans="7:7" x14ac:dyDescent="0.2">
      <c r="G1142" s="37"/>
    </row>
    <row r="1143" spans="7:7" x14ac:dyDescent="0.2">
      <c r="G1143" s="37"/>
    </row>
    <row r="1144" spans="7:7" x14ac:dyDescent="0.2">
      <c r="G1144" s="37"/>
    </row>
    <row r="1145" spans="7:7" x14ac:dyDescent="0.2">
      <c r="G1145" s="37"/>
    </row>
    <row r="1146" spans="7:7" x14ac:dyDescent="0.2">
      <c r="G1146" s="37"/>
    </row>
    <row r="1147" spans="7:7" x14ac:dyDescent="0.2">
      <c r="G1147" s="37"/>
    </row>
    <row r="1148" spans="7:7" x14ac:dyDescent="0.2">
      <c r="G1148" s="37"/>
    </row>
  </sheetData>
  <autoFilter ref="B5:O213"/>
  <sortState ref="B8:J16">
    <sortCondition descending="1" ref="E7:E16"/>
  </sortState>
  <mergeCells count="14">
    <mergeCell ref="N5:N6"/>
    <mergeCell ref="O5:O6"/>
    <mergeCell ref="G5:G6"/>
    <mergeCell ref="H5:H6"/>
    <mergeCell ref="I5:I6"/>
    <mergeCell ref="J5:J6"/>
    <mergeCell ref="K5:K6"/>
    <mergeCell ref="M5:M6"/>
    <mergeCell ref="A5:A6"/>
    <mergeCell ref="B5:B6"/>
    <mergeCell ref="C5:C6"/>
    <mergeCell ref="D5:D6"/>
    <mergeCell ref="E5:E6"/>
    <mergeCell ref="F5:F6"/>
  </mergeCells>
  <conditionalFormatting sqref="H214 M214 K7:K151 K4 K2 K214:K1048576">
    <cfRule type="cellIs" dxfId="196" priority="66" operator="lessThan">
      <formula>0</formula>
    </cfRule>
  </conditionalFormatting>
  <conditionalFormatting sqref="G7:G16">
    <cfRule type="cellIs" dxfId="195" priority="65" operator="lessThan">
      <formula>0</formula>
    </cfRule>
  </conditionalFormatting>
  <conditionalFormatting sqref="H7:H11">
    <cfRule type="cellIs" dxfId="194" priority="64" operator="lessThan">
      <formula>0</formula>
    </cfRule>
  </conditionalFormatting>
  <conditionalFormatting sqref="I7">
    <cfRule type="cellIs" dxfId="193" priority="63" operator="lessThan">
      <formula>0</formula>
    </cfRule>
  </conditionalFormatting>
  <conditionalFormatting sqref="G44">
    <cfRule type="cellIs" dxfId="192" priority="62" operator="lessThan">
      <formula>0</formula>
    </cfRule>
  </conditionalFormatting>
  <conditionalFormatting sqref="H44">
    <cfRule type="cellIs" dxfId="191" priority="61" operator="lessThan">
      <formula>0</formula>
    </cfRule>
  </conditionalFormatting>
  <conditionalFormatting sqref="I8:I14 I44">
    <cfRule type="cellIs" dxfId="190" priority="60" operator="lessThan">
      <formula>0</formula>
    </cfRule>
  </conditionalFormatting>
  <conditionalFormatting sqref="G17:G21">
    <cfRule type="cellIs" dxfId="189" priority="59" operator="lessThan">
      <formula>0</formula>
    </cfRule>
  </conditionalFormatting>
  <conditionalFormatting sqref="H17:H21">
    <cfRule type="cellIs" dxfId="188" priority="58" operator="lessThan">
      <formula>0</formula>
    </cfRule>
  </conditionalFormatting>
  <conditionalFormatting sqref="I15:I21">
    <cfRule type="cellIs" dxfId="187" priority="57" operator="lessThan">
      <formula>0</formula>
    </cfRule>
  </conditionalFormatting>
  <conditionalFormatting sqref="G22:G31">
    <cfRule type="cellIs" dxfId="185" priority="55" operator="lessThan">
      <formula>0</formula>
    </cfRule>
  </conditionalFormatting>
  <conditionalFormatting sqref="H22:H31">
    <cfRule type="cellIs" dxfId="184" priority="54" operator="lessThan">
      <formula>0</formula>
    </cfRule>
  </conditionalFormatting>
  <conditionalFormatting sqref="I22:I31">
    <cfRule type="cellIs" dxfId="183" priority="53" operator="lessThan">
      <formula>0</formula>
    </cfRule>
  </conditionalFormatting>
  <conditionalFormatting sqref="G32:G41">
    <cfRule type="cellIs" dxfId="182" priority="52" operator="lessThan">
      <formula>0</formula>
    </cfRule>
  </conditionalFormatting>
  <conditionalFormatting sqref="H32:H41">
    <cfRule type="cellIs" dxfId="181" priority="51" operator="lessThan">
      <formula>0</formula>
    </cfRule>
  </conditionalFormatting>
  <conditionalFormatting sqref="I32:I41">
    <cfRule type="cellIs" dxfId="180" priority="50" operator="lessThan">
      <formula>0</formula>
    </cfRule>
  </conditionalFormatting>
  <conditionalFormatting sqref="G42:G43">
    <cfRule type="cellIs" dxfId="179" priority="49" operator="lessThan">
      <formula>0</formula>
    </cfRule>
  </conditionalFormatting>
  <conditionalFormatting sqref="H42:H43">
    <cfRule type="cellIs" dxfId="178" priority="48" operator="lessThan">
      <formula>0</formula>
    </cfRule>
  </conditionalFormatting>
  <conditionalFormatting sqref="I42:I43">
    <cfRule type="cellIs" dxfId="177" priority="47" operator="lessThan">
      <formula>0</formula>
    </cfRule>
  </conditionalFormatting>
  <conditionalFormatting sqref="G45:G46">
    <cfRule type="cellIs" dxfId="176" priority="46" operator="lessThan">
      <formula>0</formula>
    </cfRule>
  </conditionalFormatting>
  <conditionalFormatting sqref="H45:H46">
    <cfRule type="cellIs" dxfId="175" priority="45" operator="lessThan">
      <formula>0</formula>
    </cfRule>
  </conditionalFormatting>
  <conditionalFormatting sqref="I45:I46">
    <cfRule type="cellIs" dxfId="174" priority="44" operator="lessThan">
      <formula>0</formula>
    </cfRule>
  </conditionalFormatting>
  <conditionalFormatting sqref="G47:G51">
    <cfRule type="cellIs" dxfId="173" priority="43" operator="lessThan">
      <formula>0</formula>
    </cfRule>
  </conditionalFormatting>
  <conditionalFormatting sqref="H47:H51">
    <cfRule type="cellIs" dxfId="172" priority="42" operator="lessThan">
      <formula>0</formula>
    </cfRule>
  </conditionalFormatting>
  <conditionalFormatting sqref="I47:I51">
    <cfRule type="cellIs" dxfId="171" priority="41" operator="lessThan">
      <formula>0</formula>
    </cfRule>
  </conditionalFormatting>
  <conditionalFormatting sqref="G52:G61">
    <cfRule type="cellIs" dxfId="170" priority="40" operator="lessThan">
      <formula>0</formula>
    </cfRule>
  </conditionalFormatting>
  <conditionalFormatting sqref="H52:H61">
    <cfRule type="cellIs" dxfId="169" priority="39" operator="lessThan">
      <formula>0</formula>
    </cfRule>
  </conditionalFormatting>
  <conditionalFormatting sqref="I52:I61">
    <cfRule type="cellIs" dxfId="168" priority="38" operator="lessThan">
      <formula>0</formula>
    </cfRule>
  </conditionalFormatting>
  <conditionalFormatting sqref="G62:G71">
    <cfRule type="cellIs" dxfId="167" priority="37" operator="lessThan">
      <formula>0</formula>
    </cfRule>
  </conditionalFormatting>
  <conditionalFormatting sqref="H62:H71">
    <cfRule type="cellIs" dxfId="166" priority="36" operator="lessThan">
      <formula>0</formula>
    </cfRule>
  </conditionalFormatting>
  <conditionalFormatting sqref="I62:I71">
    <cfRule type="cellIs" dxfId="165" priority="35" operator="lessThan">
      <formula>0</formula>
    </cfRule>
  </conditionalFormatting>
  <conditionalFormatting sqref="G72:G81">
    <cfRule type="cellIs" dxfId="164" priority="34" operator="lessThan">
      <formula>0</formula>
    </cfRule>
  </conditionalFormatting>
  <conditionalFormatting sqref="H72:H81">
    <cfRule type="cellIs" dxfId="163" priority="33" operator="lessThan">
      <formula>0</formula>
    </cfRule>
  </conditionalFormatting>
  <conditionalFormatting sqref="I72:I81">
    <cfRule type="cellIs" dxfId="162" priority="32" operator="lessThan">
      <formula>0</formula>
    </cfRule>
  </conditionalFormatting>
  <conditionalFormatting sqref="G82:G91">
    <cfRule type="cellIs" dxfId="161" priority="31" operator="lessThan">
      <formula>0</formula>
    </cfRule>
  </conditionalFormatting>
  <conditionalFormatting sqref="H82:H91">
    <cfRule type="cellIs" dxfId="160" priority="30" operator="lessThan">
      <formula>0</formula>
    </cfRule>
  </conditionalFormatting>
  <conditionalFormatting sqref="I82:I91">
    <cfRule type="cellIs" dxfId="159" priority="29" operator="lessThan">
      <formula>0</formula>
    </cfRule>
  </conditionalFormatting>
  <conditionalFormatting sqref="G92:G101">
    <cfRule type="cellIs" dxfId="158" priority="28" operator="lessThan">
      <formula>0</formula>
    </cfRule>
  </conditionalFormatting>
  <conditionalFormatting sqref="H92:H101">
    <cfRule type="cellIs" dxfId="157" priority="27" operator="lessThan">
      <formula>0</formula>
    </cfRule>
  </conditionalFormatting>
  <conditionalFormatting sqref="I92:I101">
    <cfRule type="cellIs" dxfId="156" priority="26" operator="lessThan">
      <formula>0</formula>
    </cfRule>
  </conditionalFormatting>
  <conditionalFormatting sqref="G102:G111">
    <cfRule type="cellIs" dxfId="155" priority="25" operator="lessThan">
      <formula>0</formula>
    </cfRule>
  </conditionalFormatting>
  <conditionalFormatting sqref="H102:H111">
    <cfRule type="cellIs" dxfId="154" priority="24" operator="lessThan">
      <formula>0</formula>
    </cfRule>
  </conditionalFormatting>
  <conditionalFormatting sqref="I102:I111">
    <cfRule type="cellIs" dxfId="153" priority="23" operator="lessThan">
      <formula>0</formula>
    </cfRule>
  </conditionalFormatting>
  <conditionalFormatting sqref="G112:G121">
    <cfRule type="cellIs" dxfId="152" priority="22" operator="lessThan">
      <formula>0</formula>
    </cfRule>
  </conditionalFormatting>
  <conditionalFormatting sqref="H112:H121">
    <cfRule type="cellIs" dxfId="151" priority="21" operator="lessThan">
      <formula>0</formula>
    </cfRule>
  </conditionalFormatting>
  <conditionalFormatting sqref="I112:I121">
    <cfRule type="cellIs" dxfId="150" priority="20" operator="lessThan">
      <formula>0</formula>
    </cfRule>
  </conditionalFormatting>
  <conditionalFormatting sqref="G122:G131">
    <cfRule type="cellIs" dxfId="149" priority="19" operator="lessThan">
      <formula>0</formula>
    </cfRule>
  </conditionalFormatting>
  <conditionalFormatting sqref="H122:H131">
    <cfRule type="cellIs" dxfId="148" priority="18" operator="lessThan">
      <formula>0</formula>
    </cfRule>
  </conditionalFormatting>
  <conditionalFormatting sqref="I122:I131">
    <cfRule type="cellIs" dxfId="147" priority="17" operator="lessThan">
      <formula>0</formula>
    </cfRule>
  </conditionalFormatting>
  <conditionalFormatting sqref="G132:G141">
    <cfRule type="cellIs" dxfId="146" priority="16" operator="lessThan">
      <formula>0</formula>
    </cfRule>
  </conditionalFormatting>
  <conditionalFormatting sqref="H132:H141">
    <cfRule type="cellIs" dxfId="145" priority="15" operator="lessThan">
      <formula>0</formula>
    </cfRule>
  </conditionalFormatting>
  <conditionalFormatting sqref="I132:I141">
    <cfRule type="cellIs" dxfId="144" priority="14" operator="lessThan">
      <formula>0</formula>
    </cfRule>
  </conditionalFormatting>
  <conditionalFormatting sqref="G142:G151">
    <cfRule type="cellIs" dxfId="143" priority="13" operator="lessThan">
      <formula>0</formula>
    </cfRule>
  </conditionalFormatting>
  <conditionalFormatting sqref="H142:H151">
    <cfRule type="cellIs" dxfId="142" priority="12" operator="lessThan">
      <formula>0</formula>
    </cfRule>
  </conditionalFormatting>
  <conditionalFormatting sqref="I142:I151">
    <cfRule type="cellIs" dxfId="141" priority="11" operator="lessThan">
      <formula>0</formula>
    </cfRule>
  </conditionalFormatting>
  <conditionalFormatting sqref="K152:K213">
    <cfRule type="cellIs" dxfId="140" priority="10" operator="lessThan">
      <formula>0</formula>
    </cfRule>
  </conditionalFormatting>
  <conditionalFormatting sqref="G152:G213">
    <cfRule type="cellIs" dxfId="139" priority="9" operator="lessThan">
      <formula>0</formula>
    </cfRule>
  </conditionalFormatting>
  <conditionalFormatting sqref="H152:H213">
    <cfRule type="cellIs" dxfId="138" priority="8" operator="lessThan">
      <formula>0</formula>
    </cfRule>
  </conditionalFormatting>
  <conditionalFormatting sqref="I152:I213">
    <cfRule type="cellIs" dxfId="137" priority="7" operator="lessThan">
      <formula>0</formula>
    </cfRule>
  </conditionalFormatting>
  <conditionalFormatting sqref="H4:I4">
    <cfRule type="cellIs" dxfId="136" priority="6" operator="lessThan">
      <formula>0</formula>
    </cfRule>
  </conditionalFormatting>
  <conditionalFormatting sqref="M4">
    <cfRule type="cellIs" dxfId="135" priority="5" operator="lessThan">
      <formula>0</formula>
    </cfRule>
  </conditionalFormatting>
  <conditionalFormatting sqref="N7:N240">
    <cfRule type="cellIs" dxfId="134" priority="3" operator="lessThan">
      <formula>0</formula>
    </cfRule>
    <cfRule type="cellIs" dxfId="133" priority="4" operator="greaterThanOrEqual">
      <formula>0.05</formula>
    </cfRule>
  </conditionalFormatting>
  <conditionalFormatting sqref="N4:O4">
    <cfRule type="cellIs" dxfId="132" priority="2" operator="greaterThan">
      <formula>0</formula>
    </cfRule>
  </conditionalFormatting>
  <conditionalFormatting sqref="H12:H16">
    <cfRule type="cellIs" dxfId="131" priority="1" operator="lessThan">
      <formula>0</formula>
    </cfRule>
  </conditionalFormatting>
  <printOptions horizontalCentered="1" verticalCentered="1"/>
  <pageMargins left="0.22755905511811023" right="0.22755905511811023" top="0.19881889763779528" bottom="0.19881889763779528" header="0.30000000000000004" footer="0.30000000000000004"/>
  <pageSetup scale="7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48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G212" sqref="G212"/>
    </sheetView>
  </sheetViews>
  <sheetFormatPr baseColWidth="10" defaultRowHeight="16" x14ac:dyDescent="0.2"/>
  <cols>
    <col min="1" max="1" width="4.1640625" style="7" customWidth="1"/>
    <col min="2" max="2" width="17.33203125" style="8" customWidth="1"/>
    <col min="3" max="3" width="16.5" customWidth="1"/>
    <col min="4" max="4" width="12.83203125" customWidth="1"/>
    <col min="5" max="5" width="12.33203125" customWidth="1"/>
    <col min="6" max="6" width="11.1640625" customWidth="1"/>
    <col min="7" max="7" width="10.83203125" customWidth="1"/>
    <col min="8" max="9" width="10.83203125" style="37" customWidth="1"/>
    <col min="10" max="10" width="9.33203125" customWidth="1"/>
    <col min="11" max="11" width="11.1640625" customWidth="1"/>
    <col min="12" max="12" width="10.83203125" customWidth="1"/>
    <col min="13" max="13" width="10.83203125" style="32" customWidth="1"/>
    <col min="14" max="15" width="10.83203125" style="32"/>
  </cols>
  <sheetData>
    <row r="1" spans="1:15" x14ac:dyDescent="0.2">
      <c r="C1" s="28" t="s">
        <v>278</v>
      </c>
    </row>
    <row r="2" spans="1:15" s="32" customFormat="1" x14ac:dyDescent="0.2">
      <c r="A2" s="38"/>
      <c r="B2" s="49" t="s">
        <v>303</v>
      </c>
      <c r="C2" s="156" t="s">
        <v>292</v>
      </c>
      <c r="D2" s="40"/>
      <c r="E2" s="40"/>
      <c r="F2" s="40"/>
      <c r="G2" s="41"/>
      <c r="H2" s="158"/>
      <c r="I2" s="159"/>
      <c r="J2" s="42"/>
    </row>
    <row r="3" spans="1:15" s="32" customFormat="1" x14ac:dyDescent="0.2">
      <c r="A3" s="35" t="s">
        <v>162</v>
      </c>
      <c r="B3" s="35" t="s">
        <v>163</v>
      </c>
      <c r="C3" s="35" t="s">
        <v>164</v>
      </c>
      <c r="D3" s="35" t="s">
        <v>165</v>
      </c>
      <c r="E3" s="35" t="s">
        <v>166</v>
      </c>
      <c r="F3" s="35" t="s">
        <v>167</v>
      </c>
      <c r="G3" s="35" t="s">
        <v>168</v>
      </c>
      <c r="H3" s="141" t="s">
        <v>169</v>
      </c>
      <c r="I3" s="141" t="s">
        <v>170</v>
      </c>
      <c r="J3" s="35" t="s">
        <v>171</v>
      </c>
      <c r="K3" s="35" t="s">
        <v>172</v>
      </c>
      <c r="L3" s="35" t="s">
        <v>173</v>
      </c>
      <c r="M3" s="35" t="s">
        <v>174</v>
      </c>
      <c r="N3" s="50" t="s">
        <v>175</v>
      </c>
      <c r="O3" s="50" t="s">
        <v>176</v>
      </c>
    </row>
    <row r="4" spans="1:15" x14ac:dyDescent="0.2">
      <c r="C4" s="9"/>
      <c r="D4" s="9"/>
      <c r="H4" s="52">
        <f>SUBTOTAL(9,H7:H285)</f>
        <v>35000</v>
      </c>
      <c r="I4" s="52">
        <f>SUBTOTAL(9,I7:I285)</f>
        <v>34216</v>
      </c>
      <c r="K4" s="53" t="e">
        <f>SUBTOTAL(9,K7:K285)</f>
        <v>#DIV/0!</v>
      </c>
      <c r="M4" s="52" t="e">
        <f>SUBTOTAL(9,M7:M285)</f>
        <v>#DIV/0!</v>
      </c>
      <c r="N4" s="137" t="e">
        <f>O4/H4</f>
        <v>#DIV/0!</v>
      </c>
      <c r="O4" s="138" t="e">
        <f>SUBTOTAL(9,O7:O387)</f>
        <v>#DIV/0!</v>
      </c>
    </row>
    <row r="5" spans="1:15" s="6" customFormat="1" ht="20" customHeight="1" x14ac:dyDescent="0.2">
      <c r="A5" s="119" t="s">
        <v>7</v>
      </c>
      <c r="B5" s="121" t="s">
        <v>9</v>
      </c>
      <c r="C5" s="121" t="s">
        <v>10</v>
      </c>
      <c r="D5" s="121" t="s">
        <v>11</v>
      </c>
      <c r="E5" s="121" t="s">
        <v>8</v>
      </c>
      <c r="F5" s="121" t="s">
        <v>13</v>
      </c>
      <c r="G5" s="121" t="s">
        <v>115</v>
      </c>
      <c r="H5" s="160" t="s">
        <v>12</v>
      </c>
      <c r="I5" s="161" t="s">
        <v>14</v>
      </c>
      <c r="J5" s="121" t="s">
        <v>15</v>
      </c>
      <c r="K5" s="119" t="s">
        <v>264</v>
      </c>
      <c r="L5" s="10" t="s">
        <v>114</v>
      </c>
      <c r="M5" s="119" t="s">
        <v>19</v>
      </c>
      <c r="N5" s="119" t="s">
        <v>16</v>
      </c>
      <c r="O5" s="119" t="s">
        <v>5</v>
      </c>
    </row>
    <row r="6" spans="1:15" s="6" customFormat="1" ht="16" customHeight="1" x14ac:dyDescent="0.2">
      <c r="A6" s="120"/>
      <c r="B6" s="122"/>
      <c r="C6" s="122"/>
      <c r="D6" s="122"/>
      <c r="E6" s="122"/>
      <c r="F6" s="122"/>
      <c r="G6" s="122"/>
      <c r="H6" s="162"/>
      <c r="I6" s="163"/>
      <c r="J6" s="122"/>
      <c r="K6" s="120"/>
      <c r="L6" s="61">
        <f>'Table A'!E6</f>
        <v>44138</v>
      </c>
      <c r="M6" s="120"/>
      <c r="N6" s="120"/>
      <c r="O6" s="120">
        <f>Summary!B3</f>
        <v>44134</v>
      </c>
    </row>
    <row r="7" spans="1:15" s="32" customFormat="1" x14ac:dyDescent="0.2">
      <c r="A7" s="16">
        <v>1</v>
      </c>
      <c r="B7" s="123" t="s">
        <v>44</v>
      </c>
      <c r="C7" s="13" t="s">
        <v>17</v>
      </c>
      <c r="D7" s="157" t="s">
        <v>293</v>
      </c>
      <c r="E7" s="152">
        <v>44109</v>
      </c>
      <c r="F7" s="24" t="s">
        <v>87</v>
      </c>
      <c r="G7" s="44">
        <v>112</v>
      </c>
      <c r="H7" s="44">
        <v>5000</v>
      </c>
      <c r="I7" s="44">
        <f>H7-G7</f>
        <v>4888</v>
      </c>
      <c r="J7" s="153">
        <v>0.76559999999999995</v>
      </c>
      <c r="K7" s="34">
        <f>ROUND(I7/J7,0)</f>
        <v>6385</v>
      </c>
      <c r="L7" s="26">
        <f>VLOOKUP($B7,'Table A'!C7:H19,6,0)</f>
        <v>0.81589999999999996</v>
      </c>
      <c r="M7" s="12">
        <f>K7*L7</f>
        <v>5209.5214999999998</v>
      </c>
      <c r="N7" s="31">
        <f t="shared" ref="N7:N70" si="0">O7/H7</f>
        <v>4.1904299999999964E-2</v>
      </c>
      <c r="O7" s="12">
        <f t="shared" ref="O7:O70" si="1">M7-H7</f>
        <v>209.52149999999983</v>
      </c>
    </row>
    <row r="8" spans="1:15" s="32" customFormat="1" x14ac:dyDescent="0.2">
      <c r="A8" s="16">
        <v>2</v>
      </c>
      <c r="B8" s="123" t="s">
        <v>44</v>
      </c>
      <c r="C8" s="13" t="s">
        <v>17</v>
      </c>
      <c r="D8" s="157" t="s">
        <v>294</v>
      </c>
      <c r="E8" s="152">
        <v>44081</v>
      </c>
      <c r="F8" s="24" t="s">
        <v>87</v>
      </c>
      <c r="G8" s="44">
        <v>112</v>
      </c>
      <c r="H8" s="44">
        <v>5000</v>
      </c>
      <c r="I8" s="44">
        <f>H8-G8</f>
        <v>4888</v>
      </c>
      <c r="J8" s="154">
        <v>0.76590000000000003</v>
      </c>
      <c r="K8" s="34">
        <f>ROUND(I8/J8,0)</f>
        <v>6382</v>
      </c>
      <c r="L8" s="26">
        <f>VLOOKUP($B8,'Table A'!C7:$H19,6,0)</f>
        <v>0.81589999999999996</v>
      </c>
      <c r="M8" s="12">
        <f>K8*L8</f>
        <v>5207.0738000000001</v>
      </c>
      <c r="N8" s="31">
        <f>O8/H8</f>
        <v>4.1414760000000023E-2</v>
      </c>
      <c r="O8" s="12">
        <f>M8-H8</f>
        <v>207.07380000000012</v>
      </c>
    </row>
    <row r="9" spans="1:15" s="32" customFormat="1" x14ac:dyDescent="0.2">
      <c r="A9" s="16">
        <v>3</v>
      </c>
      <c r="B9" s="123" t="s">
        <v>44</v>
      </c>
      <c r="C9" s="13" t="s">
        <v>17</v>
      </c>
      <c r="D9" s="157" t="s">
        <v>295</v>
      </c>
      <c r="E9" s="152">
        <v>44048</v>
      </c>
      <c r="F9" s="24" t="s">
        <v>87</v>
      </c>
      <c r="G9" s="44">
        <v>112</v>
      </c>
      <c r="H9" s="44">
        <v>5000</v>
      </c>
      <c r="I9" s="44">
        <f>H9-G9</f>
        <v>4888</v>
      </c>
      <c r="J9" s="154">
        <v>0.75229999999999997</v>
      </c>
      <c r="K9" s="34">
        <f>ROUND(I9/J9,0)</f>
        <v>6497</v>
      </c>
      <c r="L9" s="26">
        <f>VLOOKUP($B9,'Table A'!C7:$H19,6,0)</f>
        <v>0.81589999999999996</v>
      </c>
      <c r="M9" s="12">
        <f>K9*L9</f>
        <v>5300.9022999999997</v>
      </c>
      <c r="N9" s="31">
        <f>O9/H9</f>
        <v>6.018045999999995E-2</v>
      </c>
      <c r="O9" s="12">
        <f>M9-H9</f>
        <v>300.90229999999974</v>
      </c>
    </row>
    <row r="10" spans="1:15" s="32" customFormat="1" x14ac:dyDescent="0.2">
      <c r="A10" s="16">
        <v>4</v>
      </c>
      <c r="B10" s="123" t="s">
        <v>44</v>
      </c>
      <c r="C10" s="13" t="s">
        <v>17</v>
      </c>
      <c r="D10" s="157" t="s">
        <v>296</v>
      </c>
      <c r="E10" s="15">
        <v>44018</v>
      </c>
      <c r="F10" s="24" t="s">
        <v>87</v>
      </c>
      <c r="G10" s="44">
        <v>112</v>
      </c>
      <c r="H10" s="44">
        <v>5000</v>
      </c>
      <c r="I10" s="44">
        <f>H10-G10</f>
        <v>4888</v>
      </c>
      <c r="J10" s="26">
        <v>0.81769999999999998</v>
      </c>
      <c r="K10" s="34">
        <f>ROUND(I10/J10,0)</f>
        <v>5978</v>
      </c>
      <c r="L10" s="26">
        <f>VLOOKUP($B10,'Table A'!C7:$H19,6,0)</f>
        <v>0.81589999999999996</v>
      </c>
      <c r="M10" s="12">
        <f>K10*L10</f>
        <v>4877.4501999999993</v>
      </c>
      <c r="N10" s="31">
        <f>O10/H10</f>
        <v>-2.4509960000000136E-2</v>
      </c>
      <c r="O10" s="12">
        <f>M10-H10</f>
        <v>-122.54980000000069</v>
      </c>
    </row>
    <row r="11" spans="1:15" s="32" customFormat="1" x14ac:dyDescent="0.2">
      <c r="A11" s="16">
        <v>5</v>
      </c>
      <c r="B11" s="123" t="s">
        <v>44</v>
      </c>
      <c r="C11" s="13" t="s">
        <v>17</v>
      </c>
      <c r="D11" s="157" t="s">
        <v>297</v>
      </c>
      <c r="E11" s="15">
        <v>43987</v>
      </c>
      <c r="F11" s="24" t="s">
        <v>87</v>
      </c>
      <c r="G11" s="44">
        <v>112</v>
      </c>
      <c r="H11" s="44">
        <v>5000</v>
      </c>
      <c r="I11" s="44">
        <f>H11-G11</f>
        <v>4888</v>
      </c>
      <c r="J11" s="13">
        <v>0.83389999999999997</v>
      </c>
      <c r="K11" s="34">
        <f>ROUND(I11/J11,0)</f>
        <v>5862</v>
      </c>
      <c r="L11" s="26">
        <f>VLOOKUP($B11,'Table A'!C7:$H19,6,0)</f>
        <v>0.81589999999999996</v>
      </c>
      <c r="M11" s="12">
        <f>K11*L11</f>
        <v>4782.8058000000001</v>
      </c>
      <c r="N11" s="31">
        <f>O11/H11</f>
        <v>-4.3438839999999979E-2</v>
      </c>
      <c r="O11" s="12">
        <f>M11-H11</f>
        <v>-217.19419999999991</v>
      </c>
    </row>
    <row r="12" spans="1:15" s="32" customFormat="1" x14ac:dyDescent="0.2">
      <c r="A12" s="16">
        <v>6</v>
      </c>
      <c r="B12" s="123" t="s">
        <v>44</v>
      </c>
      <c r="C12" s="13" t="s">
        <v>17</v>
      </c>
      <c r="D12" s="157" t="s">
        <v>298</v>
      </c>
      <c r="E12" s="152">
        <v>43956</v>
      </c>
      <c r="F12" s="24" t="s">
        <v>87</v>
      </c>
      <c r="G12" s="44">
        <v>112</v>
      </c>
      <c r="H12" s="44">
        <v>5000</v>
      </c>
      <c r="I12" s="44">
        <f>H12-G12</f>
        <v>4888</v>
      </c>
      <c r="J12" s="13">
        <v>0.73140000000000005</v>
      </c>
      <c r="K12" s="34">
        <f>ROUND(I12/J12,0)</f>
        <v>6683</v>
      </c>
      <c r="L12" s="26">
        <f>VLOOKUP($B12,'Table A'!C7:$H19,6,0)</f>
        <v>0.81589999999999996</v>
      </c>
      <c r="M12" s="12">
        <f>K12*L12</f>
        <v>5452.6597000000002</v>
      </c>
      <c r="N12" s="31">
        <f>O12/H12</f>
        <v>9.0531940000000033E-2</v>
      </c>
      <c r="O12" s="12">
        <f>M12-H12</f>
        <v>452.65970000000016</v>
      </c>
    </row>
    <row r="13" spans="1:15" s="32" customFormat="1" x14ac:dyDescent="0.2">
      <c r="A13" s="16">
        <v>7</v>
      </c>
      <c r="B13" s="123" t="s">
        <v>44</v>
      </c>
      <c r="C13" s="13" t="s">
        <v>17</v>
      </c>
      <c r="D13" s="157" t="s">
        <v>299</v>
      </c>
      <c r="E13" s="152">
        <v>43927</v>
      </c>
      <c r="F13" s="24" t="s">
        <v>87</v>
      </c>
      <c r="G13" s="44">
        <v>112</v>
      </c>
      <c r="H13" s="44">
        <v>5000</v>
      </c>
      <c r="I13" s="44">
        <f>H13-G13</f>
        <v>4888</v>
      </c>
      <c r="J13" s="13">
        <v>0.7198</v>
      </c>
      <c r="K13" s="34">
        <f>ROUND(I13/J13,0)</f>
        <v>6791</v>
      </c>
      <c r="L13" s="26">
        <f>VLOOKUP($B13,'Table A'!C7:$H19,6,0)</f>
        <v>0.81589999999999996</v>
      </c>
      <c r="M13" s="12">
        <f>K13*L13</f>
        <v>5540.7768999999998</v>
      </c>
      <c r="N13" s="31">
        <f>O13/H13</f>
        <v>0.10815537999999997</v>
      </c>
      <c r="O13" s="12">
        <f>M13-H13</f>
        <v>540.77689999999984</v>
      </c>
    </row>
    <row r="14" spans="1:15" s="32" customFormat="1" x14ac:dyDescent="0.2">
      <c r="A14" s="16">
        <v>8</v>
      </c>
      <c r="B14" s="123"/>
      <c r="C14" s="13"/>
      <c r="D14" s="11"/>
      <c r="E14" s="152"/>
      <c r="F14" s="24"/>
      <c r="G14" s="44">
        <v>0</v>
      </c>
      <c r="H14" s="44"/>
      <c r="I14" s="44">
        <f>H14-G14</f>
        <v>0</v>
      </c>
      <c r="J14" s="13"/>
      <c r="K14" s="34" t="e">
        <f>ROUND(I14/J14,0)</f>
        <v>#DIV/0!</v>
      </c>
      <c r="L14" s="26" t="e">
        <f>VLOOKUP($B14,'Table A'!C7:$H19,6,0)</f>
        <v>#N/A</v>
      </c>
      <c r="M14" s="12" t="e">
        <f>K14*L14</f>
        <v>#DIV/0!</v>
      </c>
      <c r="N14" s="31" t="e">
        <f>O14/H14</f>
        <v>#DIV/0!</v>
      </c>
      <c r="O14" s="12" t="e">
        <f>M14-H14</f>
        <v>#DIV/0!</v>
      </c>
    </row>
    <row r="15" spans="1:15" s="32" customFormat="1" x14ac:dyDescent="0.2">
      <c r="A15" s="16">
        <v>9</v>
      </c>
      <c r="B15" s="123"/>
      <c r="C15" s="13"/>
      <c r="D15" s="11"/>
      <c r="E15" s="152"/>
      <c r="F15" s="24"/>
      <c r="G15" s="44">
        <v>0</v>
      </c>
      <c r="H15" s="44"/>
      <c r="I15" s="44">
        <f>H15-G15</f>
        <v>0</v>
      </c>
      <c r="J15" s="13"/>
      <c r="K15" s="34" t="e">
        <f>ROUND(I15/J15,0)</f>
        <v>#DIV/0!</v>
      </c>
      <c r="L15" s="26" t="e">
        <f>VLOOKUP($B15,'Table A'!C7:$H19,6,0)</f>
        <v>#N/A</v>
      </c>
      <c r="M15" s="12" t="e">
        <f>K15*L15</f>
        <v>#DIV/0!</v>
      </c>
      <c r="N15" s="31" t="e">
        <f>O15/H15</f>
        <v>#DIV/0!</v>
      </c>
      <c r="O15" s="12" t="e">
        <f>M15-H15</f>
        <v>#DIV/0!</v>
      </c>
    </row>
    <row r="16" spans="1:15" s="32" customFormat="1" x14ac:dyDescent="0.2">
      <c r="A16" s="16">
        <v>10</v>
      </c>
      <c r="B16" s="123"/>
      <c r="C16" s="13"/>
      <c r="D16" s="11"/>
      <c r="E16" s="15"/>
      <c r="F16" s="24"/>
      <c r="G16" s="44">
        <v>0</v>
      </c>
      <c r="H16" s="44"/>
      <c r="I16" s="44">
        <f>H16-G16</f>
        <v>0</v>
      </c>
      <c r="J16" s="13"/>
      <c r="K16" s="34" t="e">
        <f>ROUND(I16/J16,0)</f>
        <v>#DIV/0!</v>
      </c>
      <c r="L16" s="26" t="e">
        <f>VLOOKUP($B16,'Table A'!C7:$H19,6,0)</f>
        <v>#N/A</v>
      </c>
      <c r="M16" s="12" t="e">
        <f>K16*L16</f>
        <v>#DIV/0!</v>
      </c>
      <c r="N16" s="31" t="e">
        <f>O16/H16</f>
        <v>#DIV/0!</v>
      </c>
      <c r="O16" s="12" t="e">
        <f>M16-H16</f>
        <v>#DIV/0!</v>
      </c>
    </row>
    <row r="17" spans="1:15" s="32" customFormat="1" x14ac:dyDescent="0.2">
      <c r="A17" s="16">
        <v>11</v>
      </c>
      <c r="B17" s="25"/>
      <c r="C17" s="13"/>
      <c r="D17" s="11"/>
      <c r="E17" s="15"/>
      <c r="F17" s="24"/>
      <c r="G17" s="44">
        <v>0</v>
      </c>
      <c r="H17" s="44"/>
      <c r="I17" s="44">
        <f t="shared" ref="I17:I80" si="2">H17-G17</f>
        <v>0</v>
      </c>
      <c r="J17" s="13"/>
      <c r="K17" s="34" t="e">
        <f t="shared" ref="K17:K53" si="3">ROUND(I17/J17,0)</f>
        <v>#DIV/0!</v>
      </c>
      <c r="L17" s="26" t="e">
        <f>VLOOKUP($B17,'Table A'!C7:$H19,6,0)</f>
        <v>#N/A</v>
      </c>
      <c r="M17" s="12" t="e">
        <f t="shared" ref="M17:M80" si="4">K17*L17</f>
        <v>#DIV/0!</v>
      </c>
      <c r="N17" s="31" t="e">
        <f t="shared" si="0"/>
        <v>#DIV/0!</v>
      </c>
      <c r="O17" s="12" t="e">
        <f t="shared" si="1"/>
        <v>#DIV/0!</v>
      </c>
    </row>
    <row r="18" spans="1:15" s="32" customFormat="1" x14ac:dyDescent="0.2">
      <c r="A18" s="16">
        <v>12</v>
      </c>
      <c r="B18" s="25"/>
      <c r="C18" s="13"/>
      <c r="D18" s="11"/>
      <c r="E18" s="15"/>
      <c r="F18" s="24"/>
      <c r="G18" s="44">
        <v>0</v>
      </c>
      <c r="H18" s="44"/>
      <c r="I18" s="44">
        <f t="shared" si="2"/>
        <v>0</v>
      </c>
      <c r="J18" s="13"/>
      <c r="K18" s="34" t="e">
        <f t="shared" si="3"/>
        <v>#DIV/0!</v>
      </c>
      <c r="L18" s="26" t="e">
        <f>VLOOKUP($B18,'Table A'!C7:$H19,6,0)</f>
        <v>#N/A</v>
      </c>
      <c r="M18" s="12" t="e">
        <f t="shared" si="4"/>
        <v>#DIV/0!</v>
      </c>
      <c r="N18" s="31" t="e">
        <f t="shared" si="0"/>
        <v>#DIV/0!</v>
      </c>
      <c r="O18" s="12" t="e">
        <f t="shared" si="1"/>
        <v>#DIV/0!</v>
      </c>
    </row>
    <row r="19" spans="1:15" s="32" customFormat="1" x14ac:dyDescent="0.2">
      <c r="A19" s="16">
        <v>13</v>
      </c>
      <c r="B19" s="25"/>
      <c r="C19" s="13"/>
      <c r="D19" s="11"/>
      <c r="E19" s="15"/>
      <c r="F19" s="24"/>
      <c r="G19" s="44">
        <v>0</v>
      </c>
      <c r="H19" s="44"/>
      <c r="I19" s="44">
        <f t="shared" si="2"/>
        <v>0</v>
      </c>
      <c r="J19" s="13"/>
      <c r="K19" s="34" t="e">
        <f t="shared" si="3"/>
        <v>#DIV/0!</v>
      </c>
      <c r="L19" s="26" t="e">
        <f>VLOOKUP($B19,'Table A'!C7:$H19,6,0)</f>
        <v>#N/A</v>
      </c>
      <c r="M19" s="12" t="e">
        <f t="shared" si="4"/>
        <v>#DIV/0!</v>
      </c>
      <c r="N19" s="31" t="e">
        <f t="shared" si="0"/>
        <v>#DIV/0!</v>
      </c>
      <c r="O19" s="12" t="e">
        <f t="shared" si="1"/>
        <v>#DIV/0!</v>
      </c>
    </row>
    <row r="20" spans="1:15" s="32" customFormat="1" x14ac:dyDescent="0.2">
      <c r="A20" s="16">
        <v>14</v>
      </c>
      <c r="B20" s="25"/>
      <c r="C20" s="13"/>
      <c r="D20" s="11"/>
      <c r="E20" s="15"/>
      <c r="F20" s="24"/>
      <c r="G20" s="44">
        <v>0</v>
      </c>
      <c r="H20" s="44"/>
      <c r="I20" s="44">
        <f t="shared" si="2"/>
        <v>0</v>
      </c>
      <c r="J20" s="13"/>
      <c r="K20" s="34" t="e">
        <f t="shared" si="3"/>
        <v>#DIV/0!</v>
      </c>
      <c r="L20" s="26" t="e">
        <f>VLOOKUP($B20,'Table A'!C7:$H19,6,0)</f>
        <v>#N/A</v>
      </c>
      <c r="M20" s="12" t="e">
        <f t="shared" si="4"/>
        <v>#DIV/0!</v>
      </c>
      <c r="N20" s="31" t="e">
        <f t="shared" si="0"/>
        <v>#DIV/0!</v>
      </c>
      <c r="O20" s="12" t="e">
        <f t="shared" si="1"/>
        <v>#DIV/0!</v>
      </c>
    </row>
    <row r="21" spans="1:15" s="32" customFormat="1" x14ac:dyDescent="0.2">
      <c r="A21" s="16">
        <v>15</v>
      </c>
      <c r="B21" s="25"/>
      <c r="C21" s="13"/>
      <c r="D21" s="11"/>
      <c r="E21" s="15"/>
      <c r="F21" s="24"/>
      <c r="G21" s="44">
        <v>0</v>
      </c>
      <c r="H21" s="44"/>
      <c r="I21" s="44">
        <f t="shared" si="2"/>
        <v>0</v>
      </c>
      <c r="J21" s="13"/>
      <c r="K21" s="34" t="e">
        <f t="shared" si="3"/>
        <v>#DIV/0!</v>
      </c>
      <c r="L21" s="26" t="e">
        <f>VLOOKUP($B21,'Table A'!C7:$H19,6,0)</f>
        <v>#N/A</v>
      </c>
      <c r="M21" s="12" t="e">
        <f t="shared" si="4"/>
        <v>#DIV/0!</v>
      </c>
      <c r="N21" s="31" t="e">
        <f t="shared" si="0"/>
        <v>#DIV/0!</v>
      </c>
      <c r="O21" s="12" t="e">
        <f t="shared" si="1"/>
        <v>#DIV/0!</v>
      </c>
    </row>
    <row r="22" spans="1:15" s="32" customFormat="1" x14ac:dyDescent="0.2">
      <c r="A22" s="16">
        <v>16</v>
      </c>
      <c r="B22" s="25"/>
      <c r="C22" s="13"/>
      <c r="D22" s="11"/>
      <c r="E22" s="15"/>
      <c r="F22" s="24"/>
      <c r="G22" s="44">
        <v>0</v>
      </c>
      <c r="H22" s="44"/>
      <c r="I22" s="44">
        <f t="shared" si="2"/>
        <v>0</v>
      </c>
      <c r="J22" s="13"/>
      <c r="K22" s="34" t="e">
        <f t="shared" si="3"/>
        <v>#DIV/0!</v>
      </c>
      <c r="L22" s="26" t="e">
        <f>VLOOKUP($B22,'Table A'!C7:$H19,6,0)</f>
        <v>#N/A</v>
      </c>
      <c r="M22" s="12" t="e">
        <f t="shared" si="4"/>
        <v>#DIV/0!</v>
      </c>
      <c r="N22" s="31" t="e">
        <f t="shared" si="0"/>
        <v>#DIV/0!</v>
      </c>
      <c r="O22" s="12" t="e">
        <f t="shared" si="1"/>
        <v>#DIV/0!</v>
      </c>
    </row>
    <row r="23" spans="1:15" s="32" customFormat="1" x14ac:dyDescent="0.2">
      <c r="A23" s="16">
        <v>17</v>
      </c>
      <c r="B23" s="25"/>
      <c r="C23" s="13"/>
      <c r="D23" s="11"/>
      <c r="E23" s="15"/>
      <c r="F23" s="24"/>
      <c r="G23" s="44">
        <v>0</v>
      </c>
      <c r="H23" s="44"/>
      <c r="I23" s="44">
        <f t="shared" si="2"/>
        <v>0</v>
      </c>
      <c r="J23" s="13"/>
      <c r="K23" s="34" t="e">
        <f t="shared" si="3"/>
        <v>#DIV/0!</v>
      </c>
      <c r="L23" s="26" t="e">
        <f>VLOOKUP($B23,'Table A'!C7:$H19,6,0)</f>
        <v>#N/A</v>
      </c>
      <c r="M23" s="12" t="e">
        <f t="shared" si="4"/>
        <v>#DIV/0!</v>
      </c>
      <c r="N23" s="31" t="e">
        <f t="shared" si="0"/>
        <v>#DIV/0!</v>
      </c>
      <c r="O23" s="12" t="e">
        <f t="shared" si="1"/>
        <v>#DIV/0!</v>
      </c>
    </row>
    <row r="24" spans="1:15" s="32" customFormat="1" x14ac:dyDescent="0.2">
      <c r="A24" s="16">
        <v>18</v>
      </c>
      <c r="B24" s="25"/>
      <c r="C24" s="13"/>
      <c r="D24" s="11"/>
      <c r="E24" s="15"/>
      <c r="F24" s="24"/>
      <c r="G24" s="44">
        <v>0</v>
      </c>
      <c r="H24" s="44"/>
      <c r="I24" s="44">
        <f t="shared" si="2"/>
        <v>0</v>
      </c>
      <c r="J24" s="13"/>
      <c r="K24" s="34" t="e">
        <f t="shared" si="3"/>
        <v>#DIV/0!</v>
      </c>
      <c r="L24" s="26" t="e">
        <f>VLOOKUP($B24,'Table A'!C7:$H19,6,0)</f>
        <v>#N/A</v>
      </c>
      <c r="M24" s="12" t="e">
        <f t="shared" si="4"/>
        <v>#DIV/0!</v>
      </c>
      <c r="N24" s="31" t="e">
        <f t="shared" si="0"/>
        <v>#DIV/0!</v>
      </c>
      <c r="O24" s="12" t="e">
        <f t="shared" si="1"/>
        <v>#DIV/0!</v>
      </c>
    </row>
    <row r="25" spans="1:15" s="32" customFormat="1" x14ac:dyDescent="0.2">
      <c r="A25" s="16">
        <v>19</v>
      </c>
      <c r="B25" s="25"/>
      <c r="C25" s="13"/>
      <c r="D25" s="11"/>
      <c r="E25" s="15"/>
      <c r="F25" s="24"/>
      <c r="G25" s="44">
        <v>0</v>
      </c>
      <c r="H25" s="44"/>
      <c r="I25" s="44">
        <f t="shared" si="2"/>
        <v>0</v>
      </c>
      <c r="J25" s="13"/>
      <c r="K25" s="34" t="e">
        <f t="shared" si="3"/>
        <v>#DIV/0!</v>
      </c>
      <c r="L25" s="26" t="e">
        <f>VLOOKUP($B25,'Table A'!C7:$H19,6,0)</f>
        <v>#N/A</v>
      </c>
      <c r="M25" s="12" t="e">
        <f t="shared" si="4"/>
        <v>#DIV/0!</v>
      </c>
      <c r="N25" s="31" t="e">
        <f t="shared" si="0"/>
        <v>#DIV/0!</v>
      </c>
      <c r="O25" s="12" t="e">
        <f t="shared" si="1"/>
        <v>#DIV/0!</v>
      </c>
    </row>
    <row r="26" spans="1:15" s="32" customFormat="1" x14ac:dyDescent="0.2">
      <c r="A26" s="16">
        <v>20</v>
      </c>
      <c r="B26" s="25"/>
      <c r="C26" s="13"/>
      <c r="D26" s="11"/>
      <c r="E26" s="15"/>
      <c r="F26" s="24"/>
      <c r="G26" s="44">
        <v>0</v>
      </c>
      <c r="H26" s="44"/>
      <c r="I26" s="44">
        <f t="shared" si="2"/>
        <v>0</v>
      </c>
      <c r="J26" s="13"/>
      <c r="K26" s="34" t="e">
        <f t="shared" si="3"/>
        <v>#DIV/0!</v>
      </c>
      <c r="L26" s="26" t="e">
        <f>VLOOKUP($B26,'Table A'!C7:$H19,6,0)</f>
        <v>#N/A</v>
      </c>
      <c r="M26" s="12" t="e">
        <f t="shared" si="4"/>
        <v>#DIV/0!</v>
      </c>
      <c r="N26" s="31" t="e">
        <f t="shared" si="0"/>
        <v>#DIV/0!</v>
      </c>
      <c r="O26" s="12" t="e">
        <f t="shared" si="1"/>
        <v>#DIV/0!</v>
      </c>
    </row>
    <row r="27" spans="1:15" s="32" customFormat="1" x14ac:dyDescent="0.2">
      <c r="A27" s="16">
        <v>21</v>
      </c>
      <c r="B27" s="25"/>
      <c r="C27" s="13"/>
      <c r="D27" s="11"/>
      <c r="E27" s="15"/>
      <c r="F27" s="24"/>
      <c r="G27" s="44">
        <v>0</v>
      </c>
      <c r="H27" s="44"/>
      <c r="I27" s="44">
        <f t="shared" si="2"/>
        <v>0</v>
      </c>
      <c r="J27" s="13"/>
      <c r="K27" s="34" t="e">
        <f t="shared" si="3"/>
        <v>#DIV/0!</v>
      </c>
      <c r="L27" s="26" t="e">
        <f>VLOOKUP($B27,'Table A'!C7:$H19,6,0)</f>
        <v>#N/A</v>
      </c>
      <c r="M27" s="12" t="e">
        <f t="shared" si="4"/>
        <v>#DIV/0!</v>
      </c>
      <c r="N27" s="31" t="e">
        <f t="shared" si="0"/>
        <v>#DIV/0!</v>
      </c>
      <c r="O27" s="12" t="e">
        <f t="shared" si="1"/>
        <v>#DIV/0!</v>
      </c>
    </row>
    <row r="28" spans="1:15" s="32" customFormat="1" x14ac:dyDescent="0.2">
      <c r="A28" s="16">
        <v>22</v>
      </c>
      <c r="B28" s="25"/>
      <c r="C28" s="13"/>
      <c r="D28" s="11"/>
      <c r="E28" s="15"/>
      <c r="F28" s="24"/>
      <c r="G28" s="44">
        <v>0</v>
      </c>
      <c r="H28" s="44"/>
      <c r="I28" s="44">
        <f t="shared" si="2"/>
        <v>0</v>
      </c>
      <c r="J28" s="13"/>
      <c r="K28" s="34" t="e">
        <f t="shared" si="3"/>
        <v>#DIV/0!</v>
      </c>
      <c r="L28" s="26" t="e">
        <f>VLOOKUP($B28,'Table A'!C7:$H19,6,0)</f>
        <v>#N/A</v>
      </c>
      <c r="M28" s="12" t="e">
        <f t="shared" si="4"/>
        <v>#DIV/0!</v>
      </c>
      <c r="N28" s="31" t="e">
        <f t="shared" si="0"/>
        <v>#DIV/0!</v>
      </c>
      <c r="O28" s="12" t="e">
        <f t="shared" si="1"/>
        <v>#DIV/0!</v>
      </c>
    </row>
    <row r="29" spans="1:15" s="32" customFormat="1" x14ac:dyDescent="0.2">
      <c r="A29" s="16">
        <v>23</v>
      </c>
      <c r="B29" s="25"/>
      <c r="C29" s="13"/>
      <c r="D29" s="11"/>
      <c r="E29" s="15"/>
      <c r="F29" s="24"/>
      <c r="G29" s="44">
        <v>0</v>
      </c>
      <c r="H29" s="44"/>
      <c r="I29" s="44">
        <f t="shared" si="2"/>
        <v>0</v>
      </c>
      <c r="J29" s="13"/>
      <c r="K29" s="34" t="e">
        <f t="shared" si="3"/>
        <v>#DIV/0!</v>
      </c>
      <c r="L29" s="26" t="e">
        <f>VLOOKUP($B29,'Table A'!C7:$H19,6,0)</f>
        <v>#N/A</v>
      </c>
      <c r="M29" s="12" t="e">
        <f t="shared" si="4"/>
        <v>#DIV/0!</v>
      </c>
      <c r="N29" s="31" t="e">
        <f t="shared" si="0"/>
        <v>#DIV/0!</v>
      </c>
      <c r="O29" s="12" t="e">
        <f t="shared" si="1"/>
        <v>#DIV/0!</v>
      </c>
    </row>
    <row r="30" spans="1:15" s="32" customFormat="1" x14ac:dyDescent="0.2">
      <c r="A30" s="16">
        <v>24</v>
      </c>
      <c r="B30" s="25"/>
      <c r="C30" s="13"/>
      <c r="D30" s="11"/>
      <c r="E30" s="15"/>
      <c r="F30" s="24"/>
      <c r="G30" s="44">
        <v>0</v>
      </c>
      <c r="H30" s="44"/>
      <c r="I30" s="44">
        <f t="shared" si="2"/>
        <v>0</v>
      </c>
      <c r="J30" s="13"/>
      <c r="K30" s="34" t="e">
        <f t="shared" si="3"/>
        <v>#DIV/0!</v>
      </c>
      <c r="L30" s="26" t="e">
        <f>VLOOKUP($B30,'Table A'!C7:$H19,6,0)</f>
        <v>#N/A</v>
      </c>
      <c r="M30" s="12" t="e">
        <f t="shared" si="4"/>
        <v>#DIV/0!</v>
      </c>
      <c r="N30" s="31" t="e">
        <f t="shared" si="0"/>
        <v>#DIV/0!</v>
      </c>
      <c r="O30" s="12" t="e">
        <f t="shared" si="1"/>
        <v>#DIV/0!</v>
      </c>
    </row>
    <row r="31" spans="1:15" s="32" customFormat="1" x14ac:dyDescent="0.2">
      <c r="A31" s="16">
        <v>25</v>
      </c>
      <c r="B31" s="25"/>
      <c r="C31" s="13"/>
      <c r="D31" s="11"/>
      <c r="E31" s="15"/>
      <c r="F31" s="24"/>
      <c r="G31" s="44">
        <v>0</v>
      </c>
      <c r="H31" s="44"/>
      <c r="I31" s="44">
        <f t="shared" si="2"/>
        <v>0</v>
      </c>
      <c r="J31" s="13"/>
      <c r="K31" s="34" t="e">
        <f t="shared" si="3"/>
        <v>#DIV/0!</v>
      </c>
      <c r="L31" s="26" t="e">
        <f>VLOOKUP($B31,'Table A'!C7:$H19,6,0)</f>
        <v>#N/A</v>
      </c>
      <c r="M31" s="12" t="e">
        <f t="shared" si="4"/>
        <v>#DIV/0!</v>
      </c>
      <c r="N31" s="31" t="e">
        <f t="shared" si="0"/>
        <v>#DIV/0!</v>
      </c>
      <c r="O31" s="12" t="e">
        <f t="shared" si="1"/>
        <v>#DIV/0!</v>
      </c>
    </row>
    <row r="32" spans="1:15" s="32" customFormat="1" x14ac:dyDescent="0.2">
      <c r="A32" s="16">
        <v>26</v>
      </c>
      <c r="B32" s="25"/>
      <c r="C32" s="13"/>
      <c r="D32" s="11"/>
      <c r="E32" s="15"/>
      <c r="F32" s="24"/>
      <c r="G32" s="44">
        <v>0</v>
      </c>
      <c r="H32" s="44"/>
      <c r="I32" s="44">
        <f t="shared" si="2"/>
        <v>0</v>
      </c>
      <c r="J32" s="13"/>
      <c r="K32" s="34" t="e">
        <f t="shared" si="3"/>
        <v>#DIV/0!</v>
      </c>
      <c r="L32" s="26" t="e">
        <f>VLOOKUP($B32,'Table A'!C7:$H19,6,0)</f>
        <v>#N/A</v>
      </c>
      <c r="M32" s="12" t="e">
        <f t="shared" si="4"/>
        <v>#DIV/0!</v>
      </c>
      <c r="N32" s="31" t="e">
        <f t="shared" si="0"/>
        <v>#DIV/0!</v>
      </c>
      <c r="O32" s="12" t="e">
        <f t="shared" si="1"/>
        <v>#DIV/0!</v>
      </c>
    </row>
    <row r="33" spans="1:15" s="32" customFormat="1" x14ac:dyDescent="0.2">
      <c r="A33" s="16">
        <v>27</v>
      </c>
      <c r="B33" s="25"/>
      <c r="C33" s="13"/>
      <c r="D33" s="11"/>
      <c r="E33" s="15"/>
      <c r="F33" s="24"/>
      <c r="G33" s="44">
        <v>0</v>
      </c>
      <c r="H33" s="44"/>
      <c r="I33" s="44">
        <f t="shared" si="2"/>
        <v>0</v>
      </c>
      <c r="J33" s="13"/>
      <c r="K33" s="34" t="e">
        <f t="shared" si="3"/>
        <v>#DIV/0!</v>
      </c>
      <c r="L33" s="26" t="e">
        <f>VLOOKUP($B33,'Table A'!C7:$H19,6,0)</f>
        <v>#N/A</v>
      </c>
      <c r="M33" s="12" t="e">
        <f t="shared" si="4"/>
        <v>#DIV/0!</v>
      </c>
      <c r="N33" s="31" t="e">
        <f t="shared" si="0"/>
        <v>#DIV/0!</v>
      </c>
      <c r="O33" s="12" t="e">
        <f t="shared" si="1"/>
        <v>#DIV/0!</v>
      </c>
    </row>
    <row r="34" spans="1:15" s="32" customFormat="1" x14ac:dyDescent="0.2">
      <c r="A34" s="16">
        <v>28</v>
      </c>
      <c r="B34" s="25"/>
      <c r="C34" s="13"/>
      <c r="D34" s="11"/>
      <c r="E34" s="15"/>
      <c r="F34" s="24"/>
      <c r="G34" s="44">
        <v>0</v>
      </c>
      <c r="H34" s="44"/>
      <c r="I34" s="44">
        <f t="shared" si="2"/>
        <v>0</v>
      </c>
      <c r="J34" s="13"/>
      <c r="K34" s="34" t="e">
        <f t="shared" si="3"/>
        <v>#DIV/0!</v>
      </c>
      <c r="L34" s="26" t="e">
        <f>VLOOKUP($B34,'Table A'!C7:$H19,6,0)</f>
        <v>#N/A</v>
      </c>
      <c r="M34" s="12" t="e">
        <f t="shared" si="4"/>
        <v>#DIV/0!</v>
      </c>
      <c r="N34" s="31" t="e">
        <f t="shared" si="0"/>
        <v>#DIV/0!</v>
      </c>
      <c r="O34" s="12" t="e">
        <f t="shared" si="1"/>
        <v>#DIV/0!</v>
      </c>
    </row>
    <row r="35" spans="1:15" s="32" customFormat="1" x14ac:dyDescent="0.2">
      <c r="A35" s="16">
        <v>29</v>
      </c>
      <c r="B35" s="25"/>
      <c r="C35" s="13"/>
      <c r="D35" s="11"/>
      <c r="E35" s="15"/>
      <c r="F35" s="24"/>
      <c r="G35" s="44">
        <v>0</v>
      </c>
      <c r="H35" s="44"/>
      <c r="I35" s="44">
        <f t="shared" si="2"/>
        <v>0</v>
      </c>
      <c r="J35" s="13"/>
      <c r="K35" s="34" t="e">
        <f t="shared" si="3"/>
        <v>#DIV/0!</v>
      </c>
      <c r="L35" s="26" t="e">
        <f>VLOOKUP($B35,'Table A'!C7:$H19,6,0)</f>
        <v>#N/A</v>
      </c>
      <c r="M35" s="12" t="e">
        <f t="shared" si="4"/>
        <v>#DIV/0!</v>
      </c>
      <c r="N35" s="31" t="e">
        <f t="shared" si="0"/>
        <v>#DIV/0!</v>
      </c>
      <c r="O35" s="12" t="e">
        <f t="shared" si="1"/>
        <v>#DIV/0!</v>
      </c>
    </row>
    <row r="36" spans="1:15" s="32" customFormat="1" x14ac:dyDescent="0.2">
      <c r="A36" s="16">
        <v>30</v>
      </c>
      <c r="B36" s="25"/>
      <c r="C36" s="13"/>
      <c r="D36" s="11"/>
      <c r="E36" s="15"/>
      <c r="F36" s="24"/>
      <c r="G36" s="44">
        <v>0</v>
      </c>
      <c r="H36" s="44"/>
      <c r="I36" s="44">
        <f t="shared" si="2"/>
        <v>0</v>
      </c>
      <c r="J36" s="13"/>
      <c r="K36" s="34" t="e">
        <f t="shared" si="3"/>
        <v>#DIV/0!</v>
      </c>
      <c r="L36" s="26" t="e">
        <f>VLOOKUP($B36,'Table A'!C7:$H19,6,0)</f>
        <v>#N/A</v>
      </c>
      <c r="M36" s="12" t="e">
        <f t="shared" si="4"/>
        <v>#DIV/0!</v>
      </c>
      <c r="N36" s="31" t="e">
        <f t="shared" si="0"/>
        <v>#DIV/0!</v>
      </c>
      <c r="O36" s="12" t="e">
        <f t="shared" si="1"/>
        <v>#DIV/0!</v>
      </c>
    </row>
    <row r="37" spans="1:15" s="32" customFormat="1" x14ac:dyDescent="0.2">
      <c r="A37" s="16">
        <v>31</v>
      </c>
      <c r="B37" s="25"/>
      <c r="C37" s="13"/>
      <c r="D37" s="11"/>
      <c r="E37" s="15"/>
      <c r="F37" s="24"/>
      <c r="G37" s="44">
        <v>0</v>
      </c>
      <c r="H37" s="44"/>
      <c r="I37" s="44">
        <f t="shared" si="2"/>
        <v>0</v>
      </c>
      <c r="J37" s="13"/>
      <c r="K37" s="34" t="e">
        <f t="shared" si="3"/>
        <v>#DIV/0!</v>
      </c>
      <c r="L37" s="26" t="e">
        <f>VLOOKUP($B37,'Table A'!C7:$H19,6,0)</f>
        <v>#N/A</v>
      </c>
      <c r="M37" s="12" t="e">
        <f t="shared" si="4"/>
        <v>#DIV/0!</v>
      </c>
      <c r="N37" s="31" t="e">
        <f t="shared" si="0"/>
        <v>#DIV/0!</v>
      </c>
      <c r="O37" s="12" t="e">
        <f t="shared" si="1"/>
        <v>#DIV/0!</v>
      </c>
    </row>
    <row r="38" spans="1:15" s="32" customFormat="1" x14ac:dyDescent="0.2">
      <c r="A38" s="16">
        <v>32</v>
      </c>
      <c r="B38" s="25"/>
      <c r="C38" s="13"/>
      <c r="D38" s="11"/>
      <c r="E38" s="15"/>
      <c r="F38" s="24"/>
      <c r="G38" s="44">
        <v>0</v>
      </c>
      <c r="H38" s="44"/>
      <c r="I38" s="44">
        <f t="shared" si="2"/>
        <v>0</v>
      </c>
      <c r="J38" s="13"/>
      <c r="K38" s="34" t="e">
        <f t="shared" si="3"/>
        <v>#DIV/0!</v>
      </c>
      <c r="L38" s="26" t="e">
        <f>VLOOKUP($B38,'Table A'!C7:$H19,6,0)</f>
        <v>#N/A</v>
      </c>
      <c r="M38" s="12" t="e">
        <f t="shared" si="4"/>
        <v>#DIV/0!</v>
      </c>
      <c r="N38" s="31" t="e">
        <f t="shared" si="0"/>
        <v>#DIV/0!</v>
      </c>
      <c r="O38" s="12" t="e">
        <f t="shared" si="1"/>
        <v>#DIV/0!</v>
      </c>
    </row>
    <row r="39" spans="1:15" s="32" customFormat="1" x14ac:dyDescent="0.2">
      <c r="A39" s="16">
        <v>33</v>
      </c>
      <c r="B39" s="25"/>
      <c r="C39" s="13"/>
      <c r="D39" s="11"/>
      <c r="E39" s="15"/>
      <c r="F39" s="24"/>
      <c r="G39" s="44">
        <v>0</v>
      </c>
      <c r="H39" s="44"/>
      <c r="I39" s="44">
        <f t="shared" si="2"/>
        <v>0</v>
      </c>
      <c r="J39" s="13"/>
      <c r="K39" s="34" t="e">
        <f t="shared" si="3"/>
        <v>#DIV/0!</v>
      </c>
      <c r="L39" s="26" t="e">
        <f>VLOOKUP($B39,'Table A'!C7:$H19,6,0)</f>
        <v>#N/A</v>
      </c>
      <c r="M39" s="12" t="e">
        <f t="shared" si="4"/>
        <v>#DIV/0!</v>
      </c>
      <c r="N39" s="31" t="e">
        <f t="shared" si="0"/>
        <v>#DIV/0!</v>
      </c>
      <c r="O39" s="12" t="e">
        <f t="shared" si="1"/>
        <v>#DIV/0!</v>
      </c>
    </row>
    <row r="40" spans="1:15" s="32" customFormat="1" x14ac:dyDescent="0.2">
      <c r="A40" s="16">
        <v>34</v>
      </c>
      <c r="B40" s="25"/>
      <c r="C40" s="13"/>
      <c r="D40" s="11"/>
      <c r="E40" s="15"/>
      <c r="F40" s="24"/>
      <c r="G40" s="44">
        <v>0</v>
      </c>
      <c r="H40" s="44"/>
      <c r="I40" s="44">
        <f t="shared" si="2"/>
        <v>0</v>
      </c>
      <c r="J40" s="13"/>
      <c r="K40" s="34" t="e">
        <f t="shared" si="3"/>
        <v>#DIV/0!</v>
      </c>
      <c r="L40" s="26" t="e">
        <f>VLOOKUP($B40,'Table A'!C7:$H19,6,0)</f>
        <v>#N/A</v>
      </c>
      <c r="M40" s="12" t="e">
        <f t="shared" si="4"/>
        <v>#DIV/0!</v>
      </c>
      <c r="N40" s="31" t="e">
        <f t="shared" si="0"/>
        <v>#DIV/0!</v>
      </c>
      <c r="O40" s="12" t="e">
        <f t="shared" si="1"/>
        <v>#DIV/0!</v>
      </c>
    </row>
    <row r="41" spans="1:15" s="32" customFormat="1" x14ac:dyDescent="0.2">
      <c r="A41" s="16">
        <v>35</v>
      </c>
      <c r="B41" s="25"/>
      <c r="C41" s="13"/>
      <c r="D41" s="11"/>
      <c r="E41" s="15"/>
      <c r="F41" s="24"/>
      <c r="G41" s="44">
        <v>0</v>
      </c>
      <c r="H41" s="44"/>
      <c r="I41" s="44">
        <f t="shared" si="2"/>
        <v>0</v>
      </c>
      <c r="J41" s="13"/>
      <c r="K41" s="34" t="e">
        <f t="shared" si="3"/>
        <v>#DIV/0!</v>
      </c>
      <c r="L41" s="26" t="e">
        <f>VLOOKUP($B41,'Table A'!C7:$H19,6,0)</f>
        <v>#N/A</v>
      </c>
      <c r="M41" s="12" t="e">
        <f t="shared" si="4"/>
        <v>#DIV/0!</v>
      </c>
      <c r="N41" s="31" t="e">
        <f t="shared" si="0"/>
        <v>#DIV/0!</v>
      </c>
      <c r="O41" s="12" t="e">
        <f t="shared" si="1"/>
        <v>#DIV/0!</v>
      </c>
    </row>
    <row r="42" spans="1:15" s="32" customFormat="1" x14ac:dyDescent="0.2">
      <c r="A42" s="16">
        <v>36</v>
      </c>
      <c r="B42" s="25"/>
      <c r="C42" s="13"/>
      <c r="D42" s="11"/>
      <c r="E42" s="15"/>
      <c r="F42" s="24"/>
      <c r="G42" s="44">
        <v>0</v>
      </c>
      <c r="H42" s="44"/>
      <c r="I42" s="44">
        <f t="shared" si="2"/>
        <v>0</v>
      </c>
      <c r="J42" s="13"/>
      <c r="K42" s="34" t="e">
        <f t="shared" si="3"/>
        <v>#DIV/0!</v>
      </c>
      <c r="L42" s="26" t="e">
        <f>VLOOKUP($B42,'Table A'!C7:$H19,6,0)</f>
        <v>#N/A</v>
      </c>
      <c r="M42" s="12" t="e">
        <f t="shared" si="4"/>
        <v>#DIV/0!</v>
      </c>
      <c r="N42" s="31" t="e">
        <f t="shared" si="0"/>
        <v>#DIV/0!</v>
      </c>
      <c r="O42" s="12" t="e">
        <f t="shared" si="1"/>
        <v>#DIV/0!</v>
      </c>
    </row>
    <row r="43" spans="1:15" s="32" customFormat="1" x14ac:dyDescent="0.2">
      <c r="A43" s="16">
        <v>37</v>
      </c>
      <c r="B43" s="25"/>
      <c r="C43" s="13"/>
      <c r="D43" s="11"/>
      <c r="E43" s="15"/>
      <c r="F43" s="24"/>
      <c r="G43" s="44">
        <v>0</v>
      </c>
      <c r="H43" s="44"/>
      <c r="I43" s="44">
        <f t="shared" si="2"/>
        <v>0</v>
      </c>
      <c r="J43" s="13"/>
      <c r="K43" s="34" t="e">
        <f t="shared" si="3"/>
        <v>#DIV/0!</v>
      </c>
      <c r="L43" s="26" t="e">
        <f>VLOOKUP($B43,'Table A'!C7:$H19,6,0)</f>
        <v>#N/A</v>
      </c>
      <c r="M43" s="12" t="e">
        <f t="shared" si="4"/>
        <v>#DIV/0!</v>
      </c>
      <c r="N43" s="31" t="e">
        <f t="shared" si="0"/>
        <v>#DIV/0!</v>
      </c>
      <c r="O43" s="12" t="e">
        <f t="shared" si="1"/>
        <v>#DIV/0!</v>
      </c>
    </row>
    <row r="44" spans="1:15" s="32" customFormat="1" x14ac:dyDescent="0.2">
      <c r="A44" s="16">
        <v>38</v>
      </c>
      <c r="B44" s="25"/>
      <c r="C44" s="13"/>
      <c r="D44" s="11"/>
      <c r="E44" s="15"/>
      <c r="F44" s="24"/>
      <c r="G44" s="44">
        <v>0</v>
      </c>
      <c r="H44" s="44"/>
      <c r="I44" s="44">
        <f t="shared" si="2"/>
        <v>0</v>
      </c>
      <c r="J44" s="13"/>
      <c r="K44" s="34" t="e">
        <f t="shared" si="3"/>
        <v>#DIV/0!</v>
      </c>
      <c r="L44" s="26" t="e">
        <f>VLOOKUP($B44,'Table A'!C7:$H19,6,0)</f>
        <v>#N/A</v>
      </c>
      <c r="M44" s="12" t="e">
        <f t="shared" si="4"/>
        <v>#DIV/0!</v>
      </c>
      <c r="N44" s="31" t="e">
        <f t="shared" si="0"/>
        <v>#DIV/0!</v>
      </c>
      <c r="O44" s="12" t="e">
        <f t="shared" si="1"/>
        <v>#DIV/0!</v>
      </c>
    </row>
    <row r="45" spans="1:15" s="32" customFormat="1" x14ac:dyDescent="0.2">
      <c r="A45" s="16">
        <v>39</v>
      </c>
      <c r="B45" s="25"/>
      <c r="C45" s="13"/>
      <c r="D45" s="11"/>
      <c r="E45" s="15"/>
      <c r="F45" s="24"/>
      <c r="G45" s="44">
        <v>0</v>
      </c>
      <c r="H45" s="44"/>
      <c r="I45" s="44">
        <f t="shared" si="2"/>
        <v>0</v>
      </c>
      <c r="J45" s="13"/>
      <c r="K45" s="34" t="e">
        <f>ROUND(I45/J45,0)</f>
        <v>#DIV/0!</v>
      </c>
      <c r="L45" s="26" t="e">
        <f>VLOOKUP($B45,'Table A'!C7:$H19,6,0)</f>
        <v>#N/A</v>
      </c>
      <c r="M45" s="12" t="e">
        <f t="shared" si="4"/>
        <v>#DIV/0!</v>
      </c>
      <c r="N45" s="31" t="e">
        <f t="shared" si="0"/>
        <v>#DIV/0!</v>
      </c>
      <c r="O45" s="12" t="e">
        <f t="shared" si="1"/>
        <v>#DIV/0!</v>
      </c>
    </row>
    <row r="46" spans="1:15" s="32" customFormat="1" x14ac:dyDescent="0.2">
      <c r="A46" s="16">
        <v>40</v>
      </c>
      <c r="B46" s="25"/>
      <c r="C46" s="13"/>
      <c r="D46" s="11"/>
      <c r="E46" s="15"/>
      <c r="F46" s="24"/>
      <c r="G46" s="44">
        <v>0</v>
      </c>
      <c r="H46" s="44"/>
      <c r="I46" s="44">
        <f t="shared" si="2"/>
        <v>0</v>
      </c>
      <c r="J46" s="13"/>
      <c r="K46" s="34" t="e">
        <f>ROUND(I46/J46,0)</f>
        <v>#DIV/0!</v>
      </c>
      <c r="L46" s="26" t="e">
        <f>VLOOKUP($B46,'Table A'!C7:$H19,6,0)</f>
        <v>#N/A</v>
      </c>
      <c r="M46" s="12" t="e">
        <f t="shared" si="4"/>
        <v>#DIV/0!</v>
      </c>
      <c r="N46" s="31" t="e">
        <f t="shared" si="0"/>
        <v>#DIV/0!</v>
      </c>
      <c r="O46" s="12" t="e">
        <f t="shared" si="1"/>
        <v>#DIV/0!</v>
      </c>
    </row>
    <row r="47" spans="1:15" s="32" customFormat="1" x14ac:dyDescent="0.2">
      <c r="A47" s="16">
        <v>41</v>
      </c>
      <c r="B47" s="25"/>
      <c r="C47" s="13"/>
      <c r="D47" s="11"/>
      <c r="E47" s="15"/>
      <c r="F47" s="24"/>
      <c r="G47" s="44">
        <v>0</v>
      </c>
      <c r="H47" s="44"/>
      <c r="I47" s="44">
        <f t="shared" si="2"/>
        <v>0</v>
      </c>
      <c r="J47" s="13"/>
      <c r="K47" s="34" t="e">
        <f t="shared" ref="K47:K110" si="5">ROUND(I47/J47,0)</f>
        <v>#DIV/0!</v>
      </c>
      <c r="L47" s="26" t="e">
        <f>VLOOKUP($B47,'Table A'!C7:$H19,6,0)</f>
        <v>#N/A</v>
      </c>
      <c r="M47" s="12" t="e">
        <f t="shared" si="4"/>
        <v>#DIV/0!</v>
      </c>
      <c r="N47" s="31" t="e">
        <f t="shared" si="0"/>
        <v>#DIV/0!</v>
      </c>
      <c r="O47" s="12" t="e">
        <f t="shared" si="1"/>
        <v>#DIV/0!</v>
      </c>
    </row>
    <row r="48" spans="1:15" s="32" customFormat="1" x14ac:dyDescent="0.2">
      <c r="A48" s="16">
        <v>42</v>
      </c>
      <c r="B48" s="25"/>
      <c r="C48" s="13"/>
      <c r="D48" s="11"/>
      <c r="E48" s="15"/>
      <c r="F48" s="24"/>
      <c r="G48" s="44">
        <v>0</v>
      </c>
      <c r="H48" s="44"/>
      <c r="I48" s="44">
        <f t="shared" si="2"/>
        <v>0</v>
      </c>
      <c r="J48" s="13"/>
      <c r="K48" s="34" t="e">
        <f t="shared" si="5"/>
        <v>#DIV/0!</v>
      </c>
      <c r="L48" s="26" t="e">
        <f>VLOOKUP($B48,'Table A'!C7:$H19,6,0)</f>
        <v>#N/A</v>
      </c>
      <c r="M48" s="12" t="e">
        <f t="shared" si="4"/>
        <v>#DIV/0!</v>
      </c>
      <c r="N48" s="31" t="e">
        <f t="shared" si="0"/>
        <v>#DIV/0!</v>
      </c>
      <c r="O48" s="12" t="e">
        <f t="shared" si="1"/>
        <v>#DIV/0!</v>
      </c>
    </row>
    <row r="49" spans="1:15" s="32" customFormat="1" x14ac:dyDescent="0.2">
      <c r="A49" s="16">
        <v>43</v>
      </c>
      <c r="B49" s="25"/>
      <c r="C49" s="13"/>
      <c r="D49" s="11"/>
      <c r="E49" s="15"/>
      <c r="F49" s="24"/>
      <c r="G49" s="44">
        <v>0</v>
      </c>
      <c r="H49" s="44"/>
      <c r="I49" s="44">
        <f t="shared" si="2"/>
        <v>0</v>
      </c>
      <c r="J49" s="13"/>
      <c r="K49" s="34" t="e">
        <f t="shared" si="5"/>
        <v>#DIV/0!</v>
      </c>
      <c r="L49" s="26" t="e">
        <f>VLOOKUP($B49,'Table A'!C7:$H19,6,0)</f>
        <v>#N/A</v>
      </c>
      <c r="M49" s="12" t="e">
        <f t="shared" si="4"/>
        <v>#DIV/0!</v>
      </c>
      <c r="N49" s="31" t="e">
        <f t="shared" si="0"/>
        <v>#DIV/0!</v>
      </c>
      <c r="O49" s="12" t="e">
        <f t="shared" si="1"/>
        <v>#DIV/0!</v>
      </c>
    </row>
    <row r="50" spans="1:15" s="32" customFormat="1" x14ac:dyDescent="0.2">
      <c r="A50" s="16">
        <v>44</v>
      </c>
      <c r="B50" s="25"/>
      <c r="C50" s="13"/>
      <c r="D50" s="11"/>
      <c r="E50" s="15"/>
      <c r="F50" s="24"/>
      <c r="G50" s="44">
        <v>0</v>
      </c>
      <c r="H50" s="44"/>
      <c r="I50" s="44">
        <f t="shared" si="2"/>
        <v>0</v>
      </c>
      <c r="J50" s="13"/>
      <c r="K50" s="34" t="e">
        <f t="shared" si="5"/>
        <v>#DIV/0!</v>
      </c>
      <c r="L50" s="26" t="e">
        <f>VLOOKUP($B50,'Table A'!C7:$H19,6,0)</f>
        <v>#N/A</v>
      </c>
      <c r="M50" s="12" t="e">
        <f t="shared" si="4"/>
        <v>#DIV/0!</v>
      </c>
      <c r="N50" s="31" t="e">
        <f t="shared" si="0"/>
        <v>#DIV/0!</v>
      </c>
      <c r="O50" s="12" t="e">
        <f t="shared" si="1"/>
        <v>#DIV/0!</v>
      </c>
    </row>
    <row r="51" spans="1:15" s="32" customFormat="1" x14ac:dyDescent="0.2">
      <c r="A51" s="16">
        <v>45</v>
      </c>
      <c r="B51" s="25"/>
      <c r="C51" s="13"/>
      <c r="D51" s="11"/>
      <c r="E51" s="15"/>
      <c r="F51" s="24"/>
      <c r="G51" s="44">
        <v>0</v>
      </c>
      <c r="H51" s="44"/>
      <c r="I51" s="44">
        <f t="shared" si="2"/>
        <v>0</v>
      </c>
      <c r="J51" s="13"/>
      <c r="K51" s="34" t="e">
        <f t="shared" si="5"/>
        <v>#DIV/0!</v>
      </c>
      <c r="L51" s="26" t="e">
        <f>VLOOKUP($B51,'Table A'!C7:$H19,6,0)</f>
        <v>#N/A</v>
      </c>
      <c r="M51" s="12" t="e">
        <f t="shared" si="4"/>
        <v>#DIV/0!</v>
      </c>
      <c r="N51" s="31" t="e">
        <f t="shared" si="0"/>
        <v>#DIV/0!</v>
      </c>
      <c r="O51" s="12" t="e">
        <f t="shared" si="1"/>
        <v>#DIV/0!</v>
      </c>
    </row>
    <row r="52" spans="1:15" s="32" customFormat="1" x14ac:dyDescent="0.2">
      <c r="A52" s="16">
        <v>46</v>
      </c>
      <c r="B52" s="25"/>
      <c r="C52" s="13"/>
      <c r="D52" s="11"/>
      <c r="E52" s="15"/>
      <c r="F52" s="24"/>
      <c r="G52" s="44">
        <v>0</v>
      </c>
      <c r="H52" s="44"/>
      <c r="I52" s="44">
        <f t="shared" si="2"/>
        <v>0</v>
      </c>
      <c r="J52" s="13"/>
      <c r="K52" s="34" t="e">
        <f t="shared" si="5"/>
        <v>#DIV/0!</v>
      </c>
      <c r="L52" s="26" t="e">
        <f>VLOOKUP($B52,'Table A'!C7:$H19,6,0)</f>
        <v>#N/A</v>
      </c>
      <c r="M52" s="12" t="e">
        <f t="shared" si="4"/>
        <v>#DIV/0!</v>
      </c>
      <c r="N52" s="31" t="e">
        <f t="shared" si="0"/>
        <v>#DIV/0!</v>
      </c>
      <c r="O52" s="12" t="e">
        <f t="shared" si="1"/>
        <v>#DIV/0!</v>
      </c>
    </row>
    <row r="53" spans="1:15" s="32" customFormat="1" x14ac:dyDescent="0.2">
      <c r="A53" s="16">
        <v>47</v>
      </c>
      <c r="B53" s="25"/>
      <c r="C53" s="13"/>
      <c r="D53" s="11"/>
      <c r="E53" s="15"/>
      <c r="F53" s="24"/>
      <c r="G53" s="44">
        <v>0</v>
      </c>
      <c r="H53" s="44"/>
      <c r="I53" s="44">
        <f t="shared" si="2"/>
        <v>0</v>
      </c>
      <c r="J53" s="13"/>
      <c r="K53" s="34" t="e">
        <f t="shared" si="5"/>
        <v>#DIV/0!</v>
      </c>
      <c r="L53" s="26" t="e">
        <f>VLOOKUP($B53,'Table A'!C7:$H19,6,0)</f>
        <v>#N/A</v>
      </c>
      <c r="M53" s="12" t="e">
        <f t="shared" si="4"/>
        <v>#DIV/0!</v>
      </c>
      <c r="N53" s="31" t="e">
        <f t="shared" si="0"/>
        <v>#DIV/0!</v>
      </c>
      <c r="O53" s="12" t="e">
        <f t="shared" si="1"/>
        <v>#DIV/0!</v>
      </c>
    </row>
    <row r="54" spans="1:15" s="32" customFormat="1" x14ac:dyDescent="0.2">
      <c r="A54" s="16">
        <v>48</v>
      </c>
      <c r="B54" s="25"/>
      <c r="C54" s="13"/>
      <c r="D54" s="11"/>
      <c r="E54" s="15"/>
      <c r="F54" s="24"/>
      <c r="G54" s="44">
        <v>0</v>
      </c>
      <c r="H54" s="44"/>
      <c r="I54" s="44">
        <f t="shared" si="2"/>
        <v>0</v>
      </c>
      <c r="J54" s="13"/>
      <c r="K54" s="34" t="e">
        <f t="shared" si="5"/>
        <v>#DIV/0!</v>
      </c>
      <c r="L54" s="26" t="e">
        <f>VLOOKUP($B54,'Table A'!C7:$H19,6,0)</f>
        <v>#N/A</v>
      </c>
      <c r="M54" s="12" t="e">
        <f t="shared" si="4"/>
        <v>#DIV/0!</v>
      </c>
      <c r="N54" s="31" t="e">
        <f t="shared" si="0"/>
        <v>#DIV/0!</v>
      </c>
      <c r="O54" s="12" t="e">
        <f t="shared" si="1"/>
        <v>#DIV/0!</v>
      </c>
    </row>
    <row r="55" spans="1:15" s="32" customFormat="1" x14ac:dyDescent="0.2">
      <c r="A55" s="16">
        <v>49</v>
      </c>
      <c r="B55" s="25"/>
      <c r="C55" s="13"/>
      <c r="D55" s="11"/>
      <c r="E55" s="15"/>
      <c r="F55" s="24"/>
      <c r="G55" s="44">
        <v>0</v>
      </c>
      <c r="H55" s="44"/>
      <c r="I55" s="44">
        <f t="shared" si="2"/>
        <v>0</v>
      </c>
      <c r="J55" s="13"/>
      <c r="K55" s="34" t="e">
        <f t="shared" si="5"/>
        <v>#DIV/0!</v>
      </c>
      <c r="L55" s="26" t="e">
        <f>VLOOKUP($B55,'Table A'!C7:$H19,6,0)</f>
        <v>#N/A</v>
      </c>
      <c r="M55" s="12" t="e">
        <f t="shared" si="4"/>
        <v>#DIV/0!</v>
      </c>
      <c r="N55" s="31" t="e">
        <f t="shared" si="0"/>
        <v>#DIV/0!</v>
      </c>
      <c r="O55" s="12" t="e">
        <f t="shared" si="1"/>
        <v>#DIV/0!</v>
      </c>
    </row>
    <row r="56" spans="1:15" s="32" customFormat="1" x14ac:dyDescent="0.2">
      <c r="A56" s="16">
        <v>50</v>
      </c>
      <c r="B56" s="25"/>
      <c r="C56" s="13"/>
      <c r="D56" s="11"/>
      <c r="E56" s="15"/>
      <c r="F56" s="24"/>
      <c r="G56" s="44">
        <v>0</v>
      </c>
      <c r="H56" s="44"/>
      <c r="I56" s="44">
        <f t="shared" si="2"/>
        <v>0</v>
      </c>
      <c r="J56" s="13"/>
      <c r="K56" s="34" t="e">
        <f t="shared" si="5"/>
        <v>#DIV/0!</v>
      </c>
      <c r="L56" s="26" t="e">
        <f>VLOOKUP($B56,'Table A'!C7:$H19,6,0)</f>
        <v>#N/A</v>
      </c>
      <c r="M56" s="12" t="e">
        <f t="shared" si="4"/>
        <v>#DIV/0!</v>
      </c>
      <c r="N56" s="31" t="e">
        <f t="shared" si="0"/>
        <v>#DIV/0!</v>
      </c>
      <c r="O56" s="12" t="e">
        <f t="shared" si="1"/>
        <v>#DIV/0!</v>
      </c>
    </row>
    <row r="57" spans="1:15" s="32" customFormat="1" x14ac:dyDescent="0.2">
      <c r="A57" s="16">
        <v>51</v>
      </c>
      <c r="B57" s="25"/>
      <c r="C57" s="13"/>
      <c r="D57" s="11"/>
      <c r="E57" s="15"/>
      <c r="F57" s="24"/>
      <c r="G57" s="44">
        <v>0</v>
      </c>
      <c r="H57" s="44"/>
      <c r="I57" s="44">
        <f t="shared" si="2"/>
        <v>0</v>
      </c>
      <c r="J57" s="13"/>
      <c r="K57" s="34" t="e">
        <f t="shared" si="5"/>
        <v>#DIV/0!</v>
      </c>
      <c r="L57" s="26" t="e">
        <f>VLOOKUP($B57,'Table A'!C7:$H19,6,0)</f>
        <v>#N/A</v>
      </c>
      <c r="M57" s="12" t="e">
        <f t="shared" si="4"/>
        <v>#DIV/0!</v>
      </c>
      <c r="N57" s="31" t="e">
        <f t="shared" si="0"/>
        <v>#DIV/0!</v>
      </c>
      <c r="O57" s="12" t="e">
        <f t="shared" si="1"/>
        <v>#DIV/0!</v>
      </c>
    </row>
    <row r="58" spans="1:15" s="32" customFormat="1" x14ac:dyDescent="0.2">
      <c r="A58" s="16">
        <v>52</v>
      </c>
      <c r="B58" s="25"/>
      <c r="C58" s="13"/>
      <c r="D58" s="11"/>
      <c r="E58" s="15"/>
      <c r="F58" s="24"/>
      <c r="G58" s="44">
        <v>0</v>
      </c>
      <c r="H58" s="44"/>
      <c r="I58" s="44">
        <f t="shared" si="2"/>
        <v>0</v>
      </c>
      <c r="J58" s="13"/>
      <c r="K58" s="34" t="e">
        <f t="shared" si="5"/>
        <v>#DIV/0!</v>
      </c>
      <c r="L58" s="26" t="e">
        <f>VLOOKUP($B58,'Table A'!C7:$H19,6,0)</f>
        <v>#N/A</v>
      </c>
      <c r="M58" s="12" t="e">
        <f t="shared" si="4"/>
        <v>#DIV/0!</v>
      </c>
      <c r="N58" s="31" t="e">
        <f t="shared" si="0"/>
        <v>#DIV/0!</v>
      </c>
      <c r="O58" s="12" t="e">
        <f t="shared" si="1"/>
        <v>#DIV/0!</v>
      </c>
    </row>
    <row r="59" spans="1:15" s="32" customFormat="1" x14ac:dyDescent="0.2">
      <c r="A59" s="16">
        <v>53</v>
      </c>
      <c r="B59" s="25"/>
      <c r="C59" s="13"/>
      <c r="D59" s="11"/>
      <c r="E59" s="15"/>
      <c r="F59" s="24"/>
      <c r="G59" s="44">
        <v>0</v>
      </c>
      <c r="H59" s="44"/>
      <c r="I59" s="44">
        <f t="shared" si="2"/>
        <v>0</v>
      </c>
      <c r="J59" s="13"/>
      <c r="K59" s="34" t="e">
        <f t="shared" si="5"/>
        <v>#DIV/0!</v>
      </c>
      <c r="L59" s="26" t="e">
        <f>VLOOKUP($B59,'Table A'!C7:$H19,6,0)</f>
        <v>#N/A</v>
      </c>
      <c r="M59" s="12" t="e">
        <f t="shared" si="4"/>
        <v>#DIV/0!</v>
      </c>
      <c r="N59" s="31" t="e">
        <f t="shared" si="0"/>
        <v>#DIV/0!</v>
      </c>
      <c r="O59" s="12" t="e">
        <f t="shared" si="1"/>
        <v>#DIV/0!</v>
      </c>
    </row>
    <row r="60" spans="1:15" s="32" customFormat="1" x14ac:dyDescent="0.2">
      <c r="A60" s="16">
        <v>54</v>
      </c>
      <c r="B60" s="25"/>
      <c r="C60" s="13"/>
      <c r="D60" s="11"/>
      <c r="E60" s="15"/>
      <c r="F60" s="24"/>
      <c r="G60" s="44">
        <v>0</v>
      </c>
      <c r="H60" s="44"/>
      <c r="I60" s="44">
        <f t="shared" si="2"/>
        <v>0</v>
      </c>
      <c r="J60" s="13"/>
      <c r="K60" s="34" t="e">
        <f t="shared" si="5"/>
        <v>#DIV/0!</v>
      </c>
      <c r="L60" s="26" t="e">
        <f>VLOOKUP($B60,'Table A'!C7:$H19,6,0)</f>
        <v>#N/A</v>
      </c>
      <c r="M60" s="12" t="e">
        <f t="shared" si="4"/>
        <v>#DIV/0!</v>
      </c>
      <c r="N60" s="31" t="e">
        <f t="shared" si="0"/>
        <v>#DIV/0!</v>
      </c>
      <c r="O60" s="12" t="e">
        <f t="shared" si="1"/>
        <v>#DIV/0!</v>
      </c>
    </row>
    <row r="61" spans="1:15" s="32" customFormat="1" x14ac:dyDescent="0.2">
      <c r="A61" s="16">
        <v>55</v>
      </c>
      <c r="B61" s="25"/>
      <c r="C61" s="13"/>
      <c r="D61" s="11"/>
      <c r="E61" s="15"/>
      <c r="F61" s="24"/>
      <c r="G61" s="44">
        <v>0</v>
      </c>
      <c r="H61" s="44"/>
      <c r="I61" s="44">
        <f t="shared" si="2"/>
        <v>0</v>
      </c>
      <c r="J61" s="13"/>
      <c r="K61" s="34" t="e">
        <f t="shared" si="5"/>
        <v>#DIV/0!</v>
      </c>
      <c r="L61" s="26" t="e">
        <f>VLOOKUP($B61,'Table A'!C7:$H19,6,0)</f>
        <v>#N/A</v>
      </c>
      <c r="M61" s="12" t="e">
        <f t="shared" si="4"/>
        <v>#DIV/0!</v>
      </c>
      <c r="N61" s="31" t="e">
        <f t="shared" si="0"/>
        <v>#DIV/0!</v>
      </c>
      <c r="O61" s="12" t="e">
        <f t="shared" si="1"/>
        <v>#DIV/0!</v>
      </c>
    </row>
    <row r="62" spans="1:15" s="32" customFormat="1" x14ac:dyDescent="0.2">
      <c r="A62" s="16">
        <v>56</v>
      </c>
      <c r="B62" s="25"/>
      <c r="C62" s="13"/>
      <c r="D62" s="11"/>
      <c r="E62" s="15"/>
      <c r="F62" s="24"/>
      <c r="G62" s="44">
        <v>0</v>
      </c>
      <c r="H62" s="44"/>
      <c r="I62" s="44">
        <f t="shared" si="2"/>
        <v>0</v>
      </c>
      <c r="J62" s="13"/>
      <c r="K62" s="34" t="e">
        <f t="shared" si="5"/>
        <v>#DIV/0!</v>
      </c>
      <c r="L62" s="26" t="e">
        <f>VLOOKUP($B62,'Table A'!C7:$H19,6,0)</f>
        <v>#N/A</v>
      </c>
      <c r="M62" s="12" t="e">
        <f t="shared" si="4"/>
        <v>#DIV/0!</v>
      </c>
      <c r="N62" s="31" t="e">
        <f t="shared" si="0"/>
        <v>#DIV/0!</v>
      </c>
      <c r="O62" s="12" t="e">
        <f t="shared" si="1"/>
        <v>#DIV/0!</v>
      </c>
    </row>
    <row r="63" spans="1:15" s="32" customFormat="1" x14ac:dyDescent="0.2">
      <c r="A63" s="16">
        <v>57</v>
      </c>
      <c r="B63" s="25"/>
      <c r="C63" s="13"/>
      <c r="D63" s="11"/>
      <c r="E63" s="15"/>
      <c r="F63" s="24"/>
      <c r="G63" s="44">
        <v>0</v>
      </c>
      <c r="H63" s="44"/>
      <c r="I63" s="44">
        <f t="shared" si="2"/>
        <v>0</v>
      </c>
      <c r="J63" s="13"/>
      <c r="K63" s="34" t="e">
        <f t="shared" si="5"/>
        <v>#DIV/0!</v>
      </c>
      <c r="L63" s="26" t="e">
        <f>VLOOKUP($B63,'Table A'!C7:$H19,6,0)</f>
        <v>#N/A</v>
      </c>
      <c r="M63" s="12" t="e">
        <f t="shared" si="4"/>
        <v>#DIV/0!</v>
      </c>
      <c r="N63" s="31" t="e">
        <f t="shared" si="0"/>
        <v>#DIV/0!</v>
      </c>
      <c r="O63" s="12" t="e">
        <f t="shared" si="1"/>
        <v>#DIV/0!</v>
      </c>
    </row>
    <row r="64" spans="1:15" s="32" customFormat="1" x14ac:dyDescent="0.2">
      <c r="A64" s="16">
        <v>58</v>
      </c>
      <c r="B64" s="25"/>
      <c r="C64" s="13"/>
      <c r="D64" s="11"/>
      <c r="E64" s="15"/>
      <c r="F64" s="24"/>
      <c r="G64" s="44">
        <v>0</v>
      </c>
      <c r="H64" s="44"/>
      <c r="I64" s="44">
        <f t="shared" si="2"/>
        <v>0</v>
      </c>
      <c r="J64" s="13"/>
      <c r="K64" s="34" t="e">
        <f t="shared" si="5"/>
        <v>#DIV/0!</v>
      </c>
      <c r="L64" s="26" t="e">
        <f>VLOOKUP($B64,'Table A'!C7:$H19,6,0)</f>
        <v>#N/A</v>
      </c>
      <c r="M64" s="12" t="e">
        <f t="shared" si="4"/>
        <v>#DIV/0!</v>
      </c>
      <c r="N64" s="31" t="e">
        <f t="shared" si="0"/>
        <v>#DIV/0!</v>
      </c>
      <c r="O64" s="12" t="e">
        <f t="shared" si="1"/>
        <v>#DIV/0!</v>
      </c>
    </row>
    <row r="65" spans="1:15" s="32" customFormat="1" x14ac:dyDescent="0.2">
      <c r="A65" s="16">
        <v>59</v>
      </c>
      <c r="B65" s="25"/>
      <c r="C65" s="13"/>
      <c r="D65" s="11"/>
      <c r="E65" s="15"/>
      <c r="F65" s="24"/>
      <c r="G65" s="44">
        <v>0</v>
      </c>
      <c r="H65" s="44"/>
      <c r="I65" s="44">
        <f t="shared" si="2"/>
        <v>0</v>
      </c>
      <c r="J65" s="13"/>
      <c r="K65" s="34" t="e">
        <f t="shared" si="5"/>
        <v>#DIV/0!</v>
      </c>
      <c r="L65" s="26" t="e">
        <f>VLOOKUP($B65,'Table A'!C7:$H19,6,0)</f>
        <v>#N/A</v>
      </c>
      <c r="M65" s="12" t="e">
        <f t="shared" si="4"/>
        <v>#DIV/0!</v>
      </c>
      <c r="N65" s="31" t="e">
        <f t="shared" si="0"/>
        <v>#DIV/0!</v>
      </c>
      <c r="O65" s="12" t="e">
        <f t="shared" si="1"/>
        <v>#DIV/0!</v>
      </c>
    </row>
    <row r="66" spans="1:15" s="32" customFormat="1" x14ac:dyDescent="0.2">
      <c r="A66" s="16">
        <v>60</v>
      </c>
      <c r="B66" s="25"/>
      <c r="C66" s="13"/>
      <c r="D66" s="11"/>
      <c r="E66" s="15"/>
      <c r="F66" s="24"/>
      <c r="G66" s="44">
        <v>0</v>
      </c>
      <c r="H66" s="44"/>
      <c r="I66" s="44">
        <f t="shared" si="2"/>
        <v>0</v>
      </c>
      <c r="J66" s="13"/>
      <c r="K66" s="34" t="e">
        <f t="shared" si="5"/>
        <v>#DIV/0!</v>
      </c>
      <c r="L66" s="26" t="e">
        <f>VLOOKUP($B66,'Table A'!C7:$H19,6,0)</f>
        <v>#N/A</v>
      </c>
      <c r="M66" s="12" t="e">
        <f t="shared" si="4"/>
        <v>#DIV/0!</v>
      </c>
      <c r="N66" s="31" t="e">
        <f t="shared" si="0"/>
        <v>#DIV/0!</v>
      </c>
      <c r="O66" s="12" t="e">
        <f t="shared" si="1"/>
        <v>#DIV/0!</v>
      </c>
    </row>
    <row r="67" spans="1:15" s="32" customFormat="1" x14ac:dyDescent="0.2">
      <c r="A67" s="16">
        <v>61</v>
      </c>
      <c r="B67" s="25"/>
      <c r="C67" s="13"/>
      <c r="D67" s="11"/>
      <c r="E67" s="15"/>
      <c r="F67" s="24"/>
      <c r="G67" s="44">
        <v>0</v>
      </c>
      <c r="H67" s="44"/>
      <c r="I67" s="44">
        <f t="shared" si="2"/>
        <v>0</v>
      </c>
      <c r="J67" s="13"/>
      <c r="K67" s="34" t="e">
        <f t="shared" si="5"/>
        <v>#DIV/0!</v>
      </c>
      <c r="L67" s="26" t="e">
        <f>VLOOKUP($B67,'Table A'!C7:$H19,6,0)</f>
        <v>#N/A</v>
      </c>
      <c r="M67" s="12" t="e">
        <f t="shared" si="4"/>
        <v>#DIV/0!</v>
      </c>
      <c r="N67" s="31" t="e">
        <f t="shared" si="0"/>
        <v>#DIV/0!</v>
      </c>
      <c r="O67" s="12" t="e">
        <f t="shared" si="1"/>
        <v>#DIV/0!</v>
      </c>
    </row>
    <row r="68" spans="1:15" s="32" customFormat="1" x14ac:dyDescent="0.2">
      <c r="A68" s="16">
        <v>62</v>
      </c>
      <c r="B68" s="25"/>
      <c r="C68" s="13"/>
      <c r="D68" s="11"/>
      <c r="E68" s="15"/>
      <c r="F68" s="24"/>
      <c r="G68" s="44">
        <v>0</v>
      </c>
      <c r="H68" s="44"/>
      <c r="I68" s="44">
        <f t="shared" si="2"/>
        <v>0</v>
      </c>
      <c r="J68" s="13"/>
      <c r="K68" s="34" t="e">
        <f t="shared" si="5"/>
        <v>#DIV/0!</v>
      </c>
      <c r="L68" s="26" t="e">
        <f>VLOOKUP($B68,'Table A'!C7:$H19,6,0)</f>
        <v>#N/A</v>
      </c>
      <c r="M68" s="12" t="e">
        <f t="shared" si="4"/>
        <v>#DIV/0!</v>
      </c>
      <c r="N68" s="31" t="e">
        <f t="shared" si="0"/>
        <v>#DIV/0!</v>
      </c>
      <c r="O68" s="12" t="e">
        <f t="shared" si="1"/>
        <v>#DIV/0!</v>
      </c>
    </row>
    <row r="69" spans="1:15" s="32" customFormat="1" x14ac:dyDescent="0.2">
      <c r="A69" s="16">
        <v>63</v>
      </c>
      <c r="B69" s="25"/>
      <c r="C69" s="13"/>
      <c r="D69" s="11"/>
      <c r="E69" s="15"/>
      <c r="F69" s="24"/>
      <c r="G69" s="44">
        <v>0</v>
      </c>
      <c r="H69" s="44"/>
      <c r="I69" s="44">
        <f t="shared" si="2"/>
        <v>0</v>
      </c>
      <c r="J69" s="13"/>
      <c r="K69" s="34" t="e">
        <f t="shared" si="5"/>
        <v>#DIV/0!</v>
      </c>
      <c r="L69" s="26" t="e">
        <f>VLOOKUP($B69,'Table A'!C7:$H19,6,0)</f>
        <v>#N/A</v>
      </c>
      <c r="M69" s="12" t="e">
        <f t="shared" si="4"/>
        <v>#DIV/0!</v>
      </c>
      <c r="N69" s="31" t="e">
        <f t="shared" si="0"/>
        <v>#DIV/0!</v>
      </c>
      <c r="O69" s="12" t="e">
        <f t="shared" si="1"/>
        <v>#DIV/0!</v>
      </c>
    </row>
    <row r="70" spans="1:15" s="32" customFormat="1" x14ac:dyDescent="0.2">
      <c r="A70" s="16">
        <v>64</v>
      </c>
      <c r="B70" s="25"/>
      <c r="C70" s="13"/>
      <c r="D70" s="11"/>
      <c r="E70" s="15"/>
      <c r="F70" s="24"/>
      <c r="G70" s="44">
        <v>0</v>
      </c>
      <c r="H70" s="44"/>
      <c r="I70" s="44">
        <f t="shared" si="2"/>
        <v>0</v>
      </c>
      <c r="J70" s="13"/>
      <c r="K70" s="34" t="e">
        <f t="shared" si="5"/>
        <v>#DIV/0!</v>
      </c>
      <c r="L70" s="26" t="e">
        <f>VLOOKUP($B70,'Table A'!C7:$H19,6,0)</f>
        <v>#N/A</v>
      </c>
      <c r="M70" s="12" t="e">
        <f t="shared" si="4"/>
        <v>#DIV/0!</v>
      </c>
      <c r="N70" s="31" t="e">
        <f t="shared" si="0"/>
        <v>#DIV/0!</v>
      </c>
      <c r="O70" s="12" t="e">
        <f t="shared" si="1"/>
        <v>#DIV/0!</v>
      </c>
    </row>
    <row r="71" spans="1:15" s="32" customFormat="1" x14ac:dyDescent="0.2">
      <c r="A71" s="16">
        <v>65</v>
      </c>
      <c r="B71" s="25"/>
      <c r="C71" s="13"/>
      <c r="D71" s="11"/>
      <c r="E71" s="15"/>
      <c r="F71" s="24"/>
      <c r="G71" s="44">
        <v>0</v>
      </c>
      <c r="H71" s="44"/>
      <c r="I71" s="44">
        <f t="shared" si="2"/>
        <v>0</v>
      </c>
      <c r="J71" s="13"/>
      <c r="K71" s="34" t="e">
        <f t="shared" si="5"/>
        <v>#DIV/0!</v>
      </c>
      <c r="L71" s="26" t="e">
        <f>VLOOKUP($B71,'Table A'!C7:$H19,6,0)</f>
        <v>#N/A</v>
      </c>
      <c r="M71" s="12" t="e">
        <f t="shared" si="4"/>
        <v>#DIV/0!</v>
      </c>
      <c r="N71" s="31" t="e">
        <f t="shared" ref="N71:N134" si="6">O71/H71</f>
        <v>#DIV/0!</v>
      </c>
      <c r="O71" s="12" t="e">
        <f t="shared" ref="O71:O134" si="7">M71-H71</f>
        <v>#DIV/0!</v>
      </c>
    </row>
    <row r="72" spans="1:15" s="32" customFormat="1" x14ac:dyDescent="0.2">
      <c r="A72" s="16">
        <v>66</v>
      </c>
      <c r="B72" s="25"/>
      <c r="C72" s="13"/>
      <c r="D72" s="11"/>
      <c r="E72" s="15"/>
      <c r="F72" s="24"/>
      <c r="G72" s="44">
        <v>0</v>
      </c>
      <c r="H72" s="44"/>
      <c r="I72" s="44">
        <f t="shared" si="2"/>
        <v>0</v>
      </c>
      <c r="J72" s="13"/>
      <c r="K72" s="34" t="e">
        <f t="shared" si="5"/>
        <v>#DIV/0!</v>
      </c>
      <c r="L72" s="26" t="e">
        <f>VLOOKUP($B72,'Table A'!C7:$H19,6,0)</f>
        <v>#N/A</v>
      </c>
      <c r="M72" s="12" t="e">
        <f t="shared" si="4"/>
        <v>#DIV/0!</v>
      </c>
      <c r="N72" s="31" t="e">
        <f t="shared" si="6"/>
        <v>#DIV/0!</v>
      </c>
      <c r="O72" s="12" t="e">
        <f t="shared" si="7"/>
        <v>#DIV/0!</v>
      </c>
    </row>
    <row r="73" spans="1:15" s="32" customFormat="1" x14ac:dyDescent="0.2">
      <c r="A73" s="16">
        <v>67</v>
      </c>
      <c r="B73" s="25"/>
      <c r="C73" s="13"/>
      <c r="D73" s="11"/>
      <c r="E73" s="15"/>
      <c r="F73" s="24"/>
      <c r="G73" s="44">
        <v>0</v>
      </c>
      <c r="H73" s="44"/>
      <c r="I73" s="44">
        <f t="shared" si="2"/>
        <v>0</v>
      </c>
      <c r="J73" s="13"/>
      <c r="K73" s="34" t="e">
        <f t="shared" si="5"/>
        <v>#DIV/0!</v>
      </c>
      <c r="L73" s="26" t="e">
        <f>VLOOKUP($B73,'Table A'!C7:$H19,6,0)</f>
        <v>#N/A</v>
      </c>
      <c r="M73" s="12" t="e">
        <f t="shared" si="4"/>
        <v>#DIV/0!</v>
      </c>
      <c r="N73" s="31" t="e">
        <f t="shared" si="6"/>
        <v>#DIV/0!</v>
      </c>
      <c r="O73" s="12" t="e">
        <f t="shared" si="7"/>
        <v>#DIV/0!</v>
      </c>
    </row>
    <row r="74" spans="1:15" s="32" customFormat="1" x14ac:dyDescent="0.2">
      <c r="A74" s="16">
        <v>68</v>
      </c>
      <c r="B74" s="25"/>
      <c r="C74" s="13"/>
      <c r="D74" s="11"/>
      <c r="E74" s="15"/>
      <c r="F74" s="24"/>
      <c r="G74" s="44">
        <v>0</v>
      </c>
      <c r="H74" s="44"/>
      <c r="I74" s="44">
        <f t="shared" si="2"/>
        <v>0</v>
      </c>
      <c r="J74" s="13"/>
      <c r="K74" s="34" t="e">
        <f t="shared" si="5"/>
        <v>#DIV/0!</v>
      </c>
      <c r="L74" s="26" t="e">
        <f>VLOOKUP($B74,'Table A'!C7:$H19,6,0)</f>
        <v>#N/A</v>
      </c>
      <c r="M74" s="12" t="e">
        <f t="shared" si="4"/>
        <v>#DIV/0!</v>
      </c>
      <c r="N74" s="31" t="e">
        <f t="shared" si="6"/>
        <v>#DIV/0!</v>
      </c>
      <c r="O74" s="12" t="e">
        <f t="shared" si="7"/>
        <v>#DIV/0!</v>
      </c>
    </row>
    <row r="75" spans="1:15" s="32" customFormat="1" x14ac:dyDescent="0.2">
      <c r="A75" s="16">
        <v>69</v>
      </c>
      <c r="B75" s="25"/>
      <c r="C75" s="13"/>
      <c r="D75" s="11"/>
      <c r="E75" s="15"/>
      <c r="F75" s="24"/>
      <c r="G75" s="44">
        <v>0</v>
      </c>
      <c r="H75" s="44"/>
      <c r="I75" s="44">
        <f t="shared" si="2"/>
        <v>0</v>
      </c>
      <c r="J75" s="13"/>
      <c r="K75" s="34" t="e">
        <f t="shared" si="5"/>
        <v>#DIV/0!</v>
      </c>
      <c r="L75" s="26" t="e">
        <f>VLOOKUP($B75,'Table A'!C7:$H19,6,0)</f>
        <v>#N/A</v>
      </c>
      <c r="M75" s="12" t="e">
        <f t="shared" si="4"/>
        <v>#DIV/0!</v>
      </c>
      <c r="N75" s="31" t="e">
        <f t="shared" si="6"/>
        <v>#DIV/0!</v>
      </c>
      <c r="O75" s="12" t="e">
        <f t="shared" si="7"/>
        <v>#DIV/0!</v>
      </c>
    </row>
    <row r="76" spans="1:15" s="32" customFormat="1" x14ac:dyDescent="0.2">
      <c r="A76" s="16">
        <v>70</v>
      </c>
      <c r="B76" s="25"/>
      <c r="C76" s="13"/>
      <c r="D76" s="11"/>
      <c r="E76" s="15"/>
      <c r="F76" s="24"/>
      <c r="G76" s="44">
        <v>0</v>
      </c>
      <c r="H76" s="44"/>
      <c r="I76" s="44">
        <f t="shared" si="2"/>
        <v>0</v>
      </c>
      <c r="J76" s="13"/>
      <c r="K76" s="34" t="e">
        <f t="shared" si="5"/>
        <v>#DIV/0!</v>
      </c>
      <c r="L76" s="26" t="e">
        <f>VLOOKUP($B76,'Table A'!C7:$H19,6,0)</f>
        <v>#N/A</v>
      </c>
      <c r="M76" s="12" t="e">
        <f t="shared" si="4"/>
        <v>#DIV/0!</v>
      </c>
      <c r="N76" s="31" t="e">
        <f t="shared" si="6"/>
        <v>#DIV/0!</v>
      </c>
      <c r="O76" s="12" t="e">
        <f t="shared" si="7"/>
        <v>#DIV/0!</v>
      </c>
    </row>
    <row r="77" spans="1:15" s="32" customFormat="1" x14ac:dyDescent="0.2">
      <c r="A77" s="16">
        <v>71</v>
      </c>
      <c r="B77" s="25"/>
      <c r="C77" s="13"/>
      <c r="D77" s="11"/>
      <c r="E77" s="15"/>
      <c r="F77" s="24"/>
      <c r="G77" s="44">
        <v>0</v>
      </c>
      <c r="H77" s="44"/>
      <c r="I77" s="44">
        <f t="shared" si="2"/>
        <v>0</v>
      </c>
      <c r="J77" s="13"/>
      <c r="K77" s="34" t="e">
        <f t="shared" si="5"/>
        <v>#DIV/0!</v>
      </c>
      <c r="L77" s="26" t="e">
        <f>VLOOKUP($B77,'Table A'!C7:$H19,6,0)</f>
        <v>#N/A</v>
      </c>
      <c r="M77" s="12" t="e">
        <f t="shared" si="4"/>
        <v>#DIV/0!</v>
      </c>
      <c r="N77" s="31" t="e">
        <f t="shared" si="6"/>
        <v>#DIV/0!</v>
      </c>
      <c r="O77" s="12" t="e">
        <f t="shared" si="7"/>
        <v>#DIV/0!</v>
      </c>
    </row>
    <row r="78" spans="1:15" s="32" customFormat="1" x14ac:dyDescent="0.2">
      <c r="A78" s="16">
        <v>72</v>
      </c>
      <c r="B78" s="25"/>
      <c r="C78" s="13"/>
      <c r="D78" s="11"/>
      <c r="E78" s="15"/>
      <c r="F78" s="24"/>
      <c r="G78" s="44">
        <v>0</v>
      </c>
      <c r="H78" s="44"/>
      <c r="I78" s="44">
        <f t="shared" si="2"/>
        <v>0</v>
      </c>
      <c r="J78" s="13"/>
      <c r="K78" s="34" t="e">
        <f t="shared" si="5"/>
        <v>#DIV/0!</v>
      </c>
      <c r="L78" s="26" t="e">
        <f>VLOOKUP($B78,'Table A'!C7:$H19,6,0)</f>
        <v>#N/A</v>
      </c>
      <c r="M78" s="12" t="e">
        <f t="shared" si="4"/>
        <v>#DIV/0!</v>
      </c>
      <c r="N78" s="31" t="e">
        <f t="shared" si="6"/>
        <v>#DIV/0!</v>
      </c>
      <c r="O78" s="12" t="e">
        <f t="shared" si="7"/>
        <v>#DIV/0!</v>
      </c>
    </row>
    <row r="79" spans="1:15" s="32" customFormat="1" x14ac:dyDescent="0.2">
      <c r="A79" s="16">
        <v>73</v>
      </c>
      <c r="B79" s="25"/>
      <c r="C79" s="13"/>
      <c r="D79" s="11"/>
      <c r="E79" s="15"/>
      <c r="F79" s="24"/>
      <c r="G79" s="44">
        <v>0</v>
      </c>
      <c r="H79" s="44"/>
      <c r="I79" s="44">
        <f t="shared" si="2"/>
        <v>0</v>
      </c>
      <c r="J79" s="13"/>
      <c r="K79" s="34" t="e">
        <f t="shared" si="5"/>
        <v>#DIV/0!</v>
      </c>
      <c r="L79" s="26" t="e">
        <f>VLOOKUP($B79,'Table A'!C7:$H19,6,0)</f>
        <v>#N/A</v>
      </c>
      <c r="M79" s="12" t="e">
        <f t="shared" si="4"/>
        <v>#DIV/0!</v>
      </c>
      <c r="N79" s="31" t="e">
        <f t="shared" si="6"/>
        <v>#DIV/0!</v>
      </c>
      <c r="O79" s="12" t="e">
        <f t="shared" si="7"/>
        <v>#DIV/0!</v>
      </c>
    </row>
    <row r="80" spans="1:15" s="32" customFormat="1" x14ac:dyDescent="0.2">
      <c r="A80" s="16">
        <v>74</v>
      </c>
      <c r="B80" s="25"/>
      <c r="C80" s="13"/>
      <c r="D80" s="11"/>
      <c r="E80" s="15"/>
      <c r="F80" s="24"/>
      <c r="G80" s="44">
        <v>0</v>
      </c>
      <c r="H80" s="44"/>
      <c r="I80" s="44">
        <f t="shared" si="2"/>
        <v>0</v>
      </c>
      <c r="J80" s="13"/>
      <c r="K80" s="34" t="e">
        <f t="shared" si="5"/>
        <v>#DIV/0!</v>
      </c>
      <c r="L80" s="26" t="e">
        <f>VLOOKUP($B80,'Table A'!C7:$H19,6,0)</f>
        <v>#N/A</v>
      </c>
      <c r="M80" s="12" t="e">
        <f t="shared" si="4"/>
        <v>#DIV/0!</v>
      </c>
      <c r="N80" s="31" t="e">
        <f t="shared" si="6"/>
        <v>#DIV/0!</v>
      </c>
      <c r="O80" s="12" t="e">
        <f t="shared" si="7"/>
        <v>#DIV/0!</v>
      </c>
    </row>
    <row r="81" spans="1:15" s="32" customFormat="1" x14ac:dyDescent="0.2">
      <c r="A81" s="16">
        <v>75</v>
      </c>
      <c r="B81" s="25"/>
      <c r="C81" s="13"/>
      <c r="D81" s="11"/>
      <c r="E81" s="15"/>
      <c r="F81" s="24"/>
      <c r="G81" s="44">
        <v>0</v>
      </c>
      <c r="H81" s="44"/>
      <c r="I81" s="44">
        <f t="shared" ref="I81:I144" si="8">H81-G81</f>
        <v>0</v>
      </c>
      <c r="J81" s="13"/>
      <c r="K81" s="34" t="e">
        <f t="shared" si="5"/>
        <v>#DIV/0!</v>
      </c>
      <c r="L81" s="26" t="e">
        <f>VLOOKUP($B81,'Table A'!C7:$H19,6,0)</f>
        <v>#N/A</v>
      </c>
      <c r="M81" s="12" t="e">
        <f t="shared" ref="M81:M144" si="9">K81*L81</f>
        <v>#DIV/0!</v>
      </c>
      <c r="N81" s="31" t="e">
        <f t="shared" si="6"/>
        <v>#DIV/0!</v>
      </c>
      <c r="O81" s="12" t="e">
        <f t="shared" si="7"/>
        <v>#DIV/0!</v>
      </c>
    </row>
    <row r="82" spans="1:15" s="32" customFormat="1" x14ac:dyDescent="0.2">
      <c r="A82" s="16">
        <v>76</v>
      </c>
      <c r="B82" s="25"/>
      <c r="C82" s="13"/>
      <c r="D82" s="11"/>
      <c r="E82" s="15"/>
      <c r="F82" s="24"/>
      <c r="G82" s="44">
        <v>0</v>
      </c>
      <c r="H82" s="44"/>
      <c r="I82" s="44">
        <f t="shared" si="8"/>
        <v>0</v>
      </c>
      <c r="J82" s="13"/>
      <c r="K82" s="34" t="e">
        <f t="shared" si="5"/>
        <v>#DIV/0!</v>
      </c>
      <c r="L82" s="26" t="e">
        <f>VLOOKUP($B82,'Table A'!C7:$H19,6,0)</f>
        <v>#N/A</v>
      </c>
      <c r="M82" s="12" t="e">
        <f t="shared" si="9"/>
        <v>#DIV/0!</v>
      </c>
      <c r="N82" s="31" t="e">
        <f t="shared" si="6"/>
        <v>#DIV/0!</v>
      </c>
      <c r="O82" s="12" t="e">
        <f t="shared" si="7"/>
        <v>#DIV/0!</v>
      </c>
    </row>
    <row r="83" spans="1:15" s="32" customFormat="1" x14ac:dyDescent="0.2">
      <c r="A83" s="16">
        <v>77</v>
      </c>
      <c r="B83" s="25"/>
      <c r="C83" s="13"/>
      <c r="D83" s="11"/>
      <c r="E83" s="15"/>
      <c r="F83" s="24"/>
      <c r="G83" s="44">
        <v>0</v>
      </c>
      <c r="H83" s="44"/>
      <c r="I83" s="44">
        <f t="shared" si="8"/>
        <v>0</v>
      </c>
      <c r="J83" s="13"/>
      <c r="K83" s="34" t="e">
        <f t="shared" si="5"/>
        <v>#DIV/0!</v>
      </c>
      <c r="L83" s="26" t="e">
        <f>VLOOKUP($B83,'Table A'!C7:$H19,6,0)</f>
        <v>#N/A</v>
      </c>
      <c r="M83" s="12" t="e">
        <f t="shared" si="9"/>
        <v>#DIV/0!</v>
      </c>
      <c r="N83" s="31" t="e">
        <f t="shared" si="6"/>
        <v>#DIV/0!</v>
      </c>
      <c r="O83" s="12" t="e">
        <f t="shared" si="7"/>
        <v>#DIV/0!</v>
      </c>
    </row>
    <row r="84" spans="1:15" s="32" customFormat="1" x14ac:dyDescent="0.2">
      <c r="A84" s="16">
        <v>78</v>
      </c>
      <c r="B84" s="25"/>
      <c r="C84" s="13"/>
      <c r="D84" s="11"/>
      <c r="E84" s="15"/>
      <c r="F84" s="24"/>
      <c r="G84" s="44">
        <v>0</v>
      </c>
      <c r="H84" s="44"/>
      <c r="I84" s="44">
        <f t="shared" si="8"/>
        <v>0</v>
      </c>
      <c r="J84" s="13"/>
      <c r="K84" s="34" t="e">
        <f t="shared" si="5"/>
        <v>#DIV/0!</v>
      </c>
      <c r="L84" s="26" t="e">
        <f>VLOOKUP($B84,'Table A'!C7:$H19,6,0)</f>
        <v>#N/A</v>
      </c>
      <c r="M84" s="12" t="e">
        <f t="shared" si="9"/>
        <v>#DIV/0!</v>
      </c>
      <c r="N84" s="31" t="e">
        <f t="shared" si="6"/>
        <v>#DIV/0!</v>
      </c>
      <c r="O84" s="12" t="e">
        <f t="shared" si="7"/>
        <v>#DIV/0!</v>
      </c>
    </row>
    <row r="85" spans="1:15" s="32" customFormat="1" x14ac:dyDescent="0.2">
      <c r="A85" s="16">
        <v>79</v>
      </c>
      <c r="B85" s="25"/>
      <c r="C85" s="13"/>
      <c r="D85" s="11"/>
      <c r="E85" s="15"/>
      <c r="F85" s="24"/>
      <c r="G85" s="44">
        <v>0</v>
      </c>
      <c r="H85" s="44"/>
      <c r="I85" s="44">
        <f t="shared" si="8"/>
        <v>0</v>
      </c>
      <c r="J85" s="13"/>
      <c r="K85" s="34" t="e">
        <f t="shared" si="5"/>
        <v>#DIV/0!</v>
      </c>
      <c r="L85" s="26" t="e">
        <f>VLOOKUP($B85,'Table A'!C7:$H19,6,0)</f>
        <v>#N/A</v>
      </c>
      <c r="M85" s="12" t="e">
        <f t="shared" si="9"/>
        <v>#DIV/0!</v>
      </c>
      <c r="N85" s="31" t="e">
        <f t="shared" si="6"/>
        <v>#DIV/0!</v>
      </c>
      <c r="O85" s="12" t="e">
        <f t="shared" si="7"/>
        <v>#DIV/0!</v>
      </c>
    </row>
    <row r="86" spans="1:15" s="32" customFormat="1" x14ac:dyDescent="0.2">
      <c r="A86" s="16">
        <v>80</v>
      </c>
      <c r="B86" s="25"/>
      <c r="C86" s="13"/>
      <c r="D86" s="11"/>
      <c r="E86" s="15"/>
      <c r="F86" s="24"/>
      <c r="G86" s="44">
        <v>0</v>
      </c>
      <c r="H86" s="44"/>
      <c r="I86" s="44">
        <f t="shared" si="8"/>
        <v>0</v>
      </c>
      <c r="J86" s="13"/>
      <c r="K86" s="34" t="e">
        <f t="shared" si="5"/>
        <v>#DIV/0!</v>
      </c>
      <c r="L86" s="26" t="e">
        <f>VLOOKUP($B86,'Table A'!C7:$H19,6,0)</f>
        <v>#N/A</v>
      </c>
      <c r="M86" s="12" t="e">
        <f t="shared" si="9"/>
        <v>#DIV/0!</v>
      </c>
      <c r="N86" s="31" t="e">
        <f t="shared" si="6"/>
        <v>#DIV/0!</v>
      </c>
      <c r="O86" s="12" t="e">
        <f t="shared" si="7"/>
        <v>#DIV/0!</v>
      </c>
    </row>
    <row r="87" spans="1:15" s="32" customFormat="1" x14ac:dyDescent="0.2">
      <c r="A87" s="16">
        <v>81</v>
      </c>
      <c r="B87" s="25"/>
      <c r="C87" s="13"/>
      <c r="D87" s="11"/>
      <c r="E87" s="15"/>
      <c r="F87" s="24"/>
      <c r="G87" s="44">
        <v>0</v>
      </c>
      <c r="H87" s="44"/>
      <c r="I87" s="44">
        <f t="shared" si="8"/>
        <v>0</v>
      </c>
      <c r="J87" s="13"/>
      <c r="K87" s="34" t="e">
        <f t="shared" si="5"/>
        <v>#DIV/0!</v>
      </c>
      <c r="L87" s="26" t="e">
        <f>VLOOKUP($B87,'Table A'!C7:$H19,6,0)</f>
        <v>#N/A</v>
      </c>
      <c r="M87" s="12" t="e">
        <f t="shared" si="9"/>
        <v>#DIV/0!</v>
      </c>
      <c r="N87" s="31" t="e">
        <f t="shared" si="6"/>
        <v>#DIV/0!</v>
      </c>
      <c r="O87" s="12" t="e">
        <f t="shared" si="7"/>
        <v>#DIV/0!</v>
      </c>
    </row>
    <row r="88" spans="1:15" s="32" customFormat="1" x14ac:dyDescent="0.2">
      <c r="A88" s="16">
        <v>82</v>
      </c>
      <c r="B88" s="25"/>
      <c r="C88" s="13"/>
      <c r="D88" s="11"/>
      <c r="E88" s="15"/>
      <c r="F88" s="24"/>
      <c r="G88" s="44">
        <v>0</v>
      </c>
      <c r="H88" s="44"/>
      <c r="I88" s="44">
        <f t="shared" si="8"/>
        <v>0</v>
      </c>
      <c r="J88" s="13"/>
      <c r="K88" s="34" t="e">
        <f t="shared" si="5"/>
        <v>#DIV/0!</v>
      </c>
      <c r="L88" s="26" t="e">
        <f>VLOOKUP($B88,'Table A'!C7:$H19,6,0)</f>
        <v>#N/A</v>
      </c>
      <c r="M88" s="12" t="e">
        <f t="shared" si="9"/>
        <v>#DIV/0!</v>
      </c>
      <c r="N88" s="31" t="e">
        <f t="shared" si="6"/>
        <v>#DIV/0!</v>
      </c>
      <c r="O88" s="12" t="e">
        <f t="shared" si="7"/>
        <v>#DIV/0!</v>
      </c>
    </row>
    <row r="89" spans="1:15" s="32" customFormat="1" x14ac:dyDescent="0.2">
      <c r="A89" s="16">
        <v>83</v>
      </c>
      <c r="B89" s="25"/>
      <c r="C89" s="13"/>
      <c r="D89" s="11"/>
      <c r="E89" s="15"/>
      <c r="F89" s="24"/>
      <c r="G89" s="44">
        <v>0</v>
      </c>
      <c r="H89" s="44"/>
      <c r="I89" s="44">
        <f t="shared" si="8"/>
        <v>0</v>
      </c>
      <c r="J89" s="13"/>
      <c r="K89" s="34" t="e">
        <f t="shared" si="5"/>
        <v>#DIV/0!</v>
      </c>
      <c r="L89" s="26" t="e">
        <f>VLOOKUP($B89,'Table A'!C7:$H19,6,0)</f>
        <v>#N/A</v>
      </c>
      <c r="M89" s="12" t="e">
        <f t="shared" si="9"/>
        <v>#DIV/0!</v>
      </c>
      <c r="N89" s="31" t="e">
        <f t="shared" si="6"/>
        <v>#DIV/0!</v>
      </c>
      <c r="O89" s="12" t="e">
        <f t="shared" si="7"/>
        <v>#DIV/0!</v>
      </c>
    </row>
    <row r="90" spans="1:15" s="32" customFormat="1" x14ac:dyDescent="0.2">
      <c r="A90" s="16">
        <v>84</v>
      </c>
      <c r="B90" s="25"/>
      <c r="C90" s="13"/>
      <c r="D90" s="11"/>
      <c r="E90" s="15"/>
      <c r="F90" s="24"/>
      <c r="G90" s="44">
        <v>0</v>
      </c>
      <c r="H90" s="44"/>
      <c r="I90" s="44">
        <f t="shared" si="8"/>
        <v>0</v>
      </c>
      <c r="J90" s="13"/>
      <c r="K90" s="34" t="e">
        <f t="shared" si="5"/>
        <v>#DIV/0!</v>
      </c>
      <c r="L90" s="26" t="e">
        <f>VLOOKUP($B90,'Table A'!C7:$H19,6,0)</f>
        <v>#N/A</v>
      </c>
      <c r="M90" s="12" t="e">
        <f t="shared" si="9"/>
        <v>#DIV/0!</v>
      </c>
      <c r="N90" s="31" t="e">
        <f t="shared" si="6"/>
        <v>#DIV/0!</v>
      </c>
      <c r="O90" s="12" t="e">
        <f t="shared" si="7"/>
        <v>#DIV/0!</v>
      </c>
    </row>
    <row r="91" spans="1:15" s="32" customFormat="1" x14ac:dyDescent="0.2">
      <c r="A91" s="16">
        <v>85</v>
      </c>
      <c r="B91" s="25"/>
      <c r="C91" s="13"/>
      <c r="D91" s="11"/>
      <c r="E91" s="15"/>
      <c r="F91" s="24"/>
      <c r="G91" s="44">
        <v>0</v>
      </c>
      <c r="H91" s="44"/>
      <c r="I91" s="44">
        <f t="shared" si="8"/>
        <v>0</v>
      </c>
      <c r="J91" s="13"/>
      <c r="K91" s="34" t="e">
        <f t="shared" si="5"/>
        <v>#DIV/0!</v>
      </c>
      <c r="L91" s="26" t="e">
        <f>VLOOKUP($B91,'Table A'!C7:$H19,6,0)</f>
        <v>#N/A</v>
      </c>
      <c r="M91" s="12" t="e">
        <f t="shared" si="9"/>
        <v>#DIV/0!</v>
      </c>
      <c r="N91" s="31" t="e">
        <f t="shared" si="6"/>
        <v>#DIV/0!</v>
      </c>
      <c r="O91" s="12" t="e">
        <f t="shared" si="7"/>
        <v>#DIV/0!</v>
      </c>
    </row>
    <row r="92" spans="1:15" s="32" customFormat="1" x14ac:dyDescent="0.2">
      <c r="A92" s="16">
        <v>86</v>
      </c>
      <c r="B92" s="25"/>
      <c r="C92" s="13"/>
      <c r="D92" s="11"/>
      <c r="E92" s="15"/>
      <c r="F92" s="24"/>
      <c r="G92" s="44">
        <v>0</v>
      </c>
      <c r="H92" s="44"/>
      <c r="I92" s="44">
        <f t="shared" si="8"/>
        <v>0</v>
      </c>
      <c r="J92" s="13"/>
      <c r="K92" s="34" t="e">
        <f t="shared" si="5"/>
        <v>#DIV/0!</v>
      </c>
      <c r="L92" s="26" t="e">
        <f>VLOOKUP($B92,'Table A'!C7:$H19,6,0)</f>
        <v>#N/A</v>
      </c>
      <c r="M92" s="12" t="e">
        <f t="shared" si="9"/>
        <v>#DIV/0!</v>
      </c>
      <c r="N92" s="31" t="e">
        <f t="shared" si="6"/>
        <v>#DIV/0!</v>
      </c>
      <c r="O92" s="12" t="e">
        <f t="shared" si="7"/>
        <v>#DIV/0!</v>
      </c>
    </row>
    <row r="93" spans="1:15" s="32" customFormat="1" x14ac:dyDescent="0.2">
      <c r="A93" s="16">
        <v>87</v>
      </c>
      <c r="B93" s="25"/>
      <c r="C93" s="13"/>
      <c r="D93" s="11"/>
      <c r="E93" s="15"/>
      <c r="F93" s="24"/>
      <c r="G93" s="44">
        <v>0</v>
      </c>
      <c r="H93" s="44"/>
      <c r="I93" s="44">
        <f t="shared" si="8"/>
        <v>0</v>
      </c>
      <c r="J93" s="13"/>
      <c r="K93" s="34" t="e">
        <f t="shared" si="5"/>
        <v>#DIV/0!</v>
      </c>
      <c r="L93" s="26" t="e">
        <f>VLOOKUP($B93,'Table A'!C7:$H19,6,0)</f>
        <v>#N/A</v>
      </c>
      <c r="M93" s="12" t="e">
        <f t="shared" si="9"/>
        <v>#DIV/0!</v>
      </c>
      <c r="N93" s="31" t="e">
        <f t="shared" si="6"/>
        <v>#DIV/0!</v>
      </c>
      <c r="O93" s="12" t="e">
        <f t="shared" si="7"/>
        <v>#DIV/0!</v>
      </c>
    </row>
    <row r="94" spans="1:15" s="32" customFormat="1" x14ac:dyDescent="0.2">
      <c r="A94" s="16">
        <v>88</v>
      </c>
      <c r="B94" s="25"/>
      <c r="C94" s="13"/>
      <c r="D94" s="11"/>
      <c r="E94" s="15"/>
      <c r="F94" s="24"/>
      <c r="G94" s="44">
        <v>0</v>
      </c>
      <c r="H94" s="44"/>
      <c r="I94" s="44">
        <f t="shared" si="8"/>
        <v>0</v>
      </c>
      <c r="J94" s="13"/>
      <c r="K94" s="34" t="e">
        <f t="shared" si="5"/>
        <v>#DIV/0!</v>
      </c>
      <c r="L94" s="26" t="e">
        <f>VLOOKUP($B94,'Table A'!C7:$H19,6,0)</f>
        <v>#N/A</v>
      </c>
      <c r="M94" s="12" t="e">
        <f t="shared" si="9"/>
        <v>#DIV/0!</v>
      </c>
      <c r="N94" s="31" t="e">
        <f t="shared" si="6"/>
        <v>#DIV/0!</v>
      </c>
      <c r="O94" s="12" t="e">
        <f t="shared" si="7"/>
        <v>#DIV/0!</v>
      </c>
    </row>
    <row r="95" spans="1:15" s="32" customFormat="1" x14ac:dyDescent="0.2">
      <c r="A95" s="16">
        <v>89</v>
      </c>
      <c r="B95" s="25"/>
      <c r="C95" s="13"/>
      <c r="D95" s="11"/>
      <c r="E95" s="15"/>
      <c r="F95" s="24"/>
      <c r="G95" s="44">
        <v>0</v>
      </c>
      <c r="H95" s="44"/>
      <c r="I95" s="44">
        <f t="shared" si="8"/>
        <v>0</v>
      </c>
      <c r="J95" s="13"/>
      <c r="K95" s="34" t="e">
        <f t="shared" si="5"/>
        <v>#DIV/0!</v>
      </c>
      <c r="L95" s="26" t="e">
        <f>VLOOKUP($B95,'Table A'!C7:$H19,6,0)</f>
        <v>#N/A</v>
      </c>
      <c r="M95" s="12" t="e">
        <f t="shared" si="9"/>
        <v>#DIV/0!</v>
      </c>
      <c r="N95" s="31" t="e">
        <f t="shared" si="6"/>
        <v>#DIV/0!</v>
      </c>
      <c r="O95" s="12" t="e">
        <f t="shared" si="7"/>
        <v>#DIV/0!</v>
      </c>
    </row>
    <row r="96" spans="1:15" s="32" customFormat="1" x14ac:dyDescent="0.2">
      <c r="A96" s="16">
        <v>90</v>
      </c>
      <c r="B96" s="25"/>
      <c r="C96" s="13"/>
      <c r="D96" s="11"/>
      <c r="E96" s="15"/>
      <c r="F96" s="24"/>
      <c r="G96" s="44">
        <v>0</v>
      </c>
      <c r="H96" s="44"/>
      <c r="I96" s="44">
        <f t="shared" si="8"/>
        <v>0</v>
      </c>
      <c r="J96" s="13"/>
      <c r="K96" s="34" t="e">
        <f t="shared" si="5"/>
        <v>#DIV/0!</v>
      </c>
      <c r="L96" s="26" t="e">
        <f>VLOOKUP($B96,'Table A'!C7:$H19,6,0)</f>
        <v>#N/A</v>
      </c>
      <c r="M96" s="12" t="e">
        <f t="shared" si="9"/>
        <v>#DIV/0!</v>
      </c>
      <c r="N96" s="31" t="e">
        <f t="shared" si="6"/>
        <v>#DIV/0!</v>
      </c>
      <c r="O96" s="12" t="e">
        <f t="shared" si="7"/>
        <v>#DIV/0!</v>
      </c>
    </row>
    <row r="97" spans="1:15" s="32" customFormat="1" x14ac:dyDescent="0.2">
      <c r="A97" s="16">
        <v>91</v>
      </c>
      <c r="B97" s="25"/>
      <c r="C97" s="13"/>
      <c r="D97" s="11"/>
      <c r="E97" s="15"/>
      <c r="F97" s="24"/>
      <c r="G97" s="44">
        <v>0</v>
      </c>
      <c r="H97" s="44"/>
      <c r="I97" s="44">
        <f t="shared" si="8"/>
        <v>0</v>
      </c>
      <c r="J97" s="13"/>
      <c r="K97" s="34" t="e">
        <f t="shared" si="5"/>
        <v>#DIV/0!</v>
      </c>
      <c r="L97" s="26" t="e">
        <f>VLOOKUP($B97,'Table A'!C7:$H19,6,0)</f>
        <v>#N/A</v>
      </c>
      <c r="M97" s="12" t="e">
        <f t="shared" si="9"/>
        <v>#DIV/0!</v>
      </c>
      <c r="N97" s="31" t="e">
        <f t="shared" si="6"/>
        <v>#DIV/0!</v>
      </c>
      <c r="O97" s="12" t="e">
        <f t="shared" si="7"/>
        <v>#DIV/0!</v>
      </c>
    </row>
    <row r="98" spans="1:15" s="32" customFormat="1" x14ac:dyDescent="0.2">
      <c r="A98" s="16">
        <v>92</v>
      </c>
      <c r="B98" s="25"/>
      <c r="C98" s="13"/>
      <c r="D98" s="11"/>
      <c r="E98" s="15"/>
      <c r="F98" s="24"/>
      <c r="G98" s="44">
        <v>0</v>
      </c>
      <c r="H98" s="44"/>
      <c r="I98" s="44">
        <f t="shared" si="8"/>
        <v>0</v>
      </c>
      <c r="J98" s="13"/>
      <c r="K98" s="34" t="e">
        <f t="shared" si="5"/>
        <v>#DIV/0!</v>
      </c>
      <c r="L98" s="26" t="e">
        <f>VLOOKUP($B98,'Table A'!C7:$H19,6,0)</f>
        <v>#N/A</v>
      </c>
      <c r="M98" s="12" t="e">
        <f t="shared" si="9"/>
        <v>#DIV/0!</v>
      </c>
      <c r="N98" s="31" t="e">
        <f t="shared" si="6"/>
        <v>#DIV/0!</v>
      </c>
      <c r="O98" s="12" t="e">
        <f t="shared" si="7"/>
        <v>#DIV/0!</v>
      </c>
    </row>
    <row r="99" spans="1:15" s="32" customFormat="1" x14ac:dyDescent="0.2">
      <c r="A99" s="16">
        <v>93</v>
      </c>
      <c r="B99" s="25"/>
      <c r="C99" s="13"/>
      <c r="D99" s="11"/>
      <c r="E99" s="15"/>
      <c r="F99" s="24"/>
      <c r="G99" s="44">
        <v>0</v>
      </c>
      <c r="H99" s="44"/>
      <c r="I99" s="44">
        <f t="shared" si="8"/>
        <v>0</v>
      </c>
      <c r="J99" s="13"/>
      <c r="K99" s="34" t="e">
        <f t="shared" si="5"/>
        <v>#DIV/0!</v>
      </c>
      <c r="L99" s="26" t="e">
        <f>VLOOKUP($B99,'Table A'!C7:$H19,6,0)</f>
        <v>#N/A</v>
      </c>
      <c r="M99" s="12" t="e">
        <f t="shared" si="9"/>
        <v>#DIV/0!</v>
      </c>
      <c r="N99" s="31" t="e">
        <f t="shared" si="6"/>
        <v>#DIV/0!</v>
      </c>
      <c r="O99" s="12" t="e">
        <f t="shared" si="7"/>
        <v>#DIV/0!</v>
      </c>
    </row>
    <row r="100" spans="1:15" s="32" customFormat="1" x14ac:dyDescent="0.2">
      <c r="A100" s="16">
        <v>94</v>
      </c>
      <c r="B100" s="25"/>
      <c r="C100" s="13"/>
      <c r="D100" s="11"/>
      <c r="E100" s="15"/>
      <c r="F100" s="24"/>
      <c r="G100" s="44">
        <v>0</v>
      </c>
      <c r="H100" s="44"/>
      <c r="I100" s="44">
        <f t="shared" si="8"/>
        <v>0</v>
      </c>
      <c r="J100" s="13"/>
      <c r="K100" s="34" t="e">
        <f t="shared" si="5"/>
        <v>#DIV/0!</v>
      </c>
      <c r="L100" s="26" t="e">
        <f>VLOOKUP($B100,'Table A'!C7:$H19,6,0)</f>
        <v>#N/A</v>
      </c>
      <c r="M100" s="12" t="e">
        <f t="shared" si="9"/>
        <v>#DIV/0!</v>
      </c>
      <c r="N100" s="31" t="e">
        <f t="shared" si="6"/>
        <v>#DIV/0!</v>
      </c>
      <c r="O100" s="12" t="e">
        <f t="shared" si="7"/>
        <v>#DIV/0!</v>
      </c>
    </row>
    <row r="101" spans="1:15" s="32" customFormat="1" x14ac:dyDescent="0.2">
      <c r="A101" s="16">
        <v>95</v>
      </c>
      <c r="B101" s="25"/>
      <c r="C101" s="13"/>
      <c r="D101" s="11"/>
      <c r="E101" s="15"/>
      <c r="F101" s="24"/>
      <c r="G101" s="44">
        <v>0</v>
      </c>
      <c r="H101" s="44"/>
      <c r="I101" s="44">
        <f t="shared" si="8"/>
        <v>0</v>
      </c>
      <c r="J101" s="13"/>
      <c r="K101" s="34" t="e">
        <f t="shared" si="5"/>
        <v>#DIV/0!</v>
      </c>
      <c r="L101" s="26" t="e">
        <f>VLOOKUP($B101,'Table A'!C7:$H19,6,0)</f>
        <v>#N/A</v>
      </c>
      <c r="M101" s="12" t="e">
        <f t="shared" si="9"/>
        <v>#DIV/0!</v>
      </c>
      <c r="N101" s="31" t="e">
        <f t="shared" si="6"/>
        <v>#DIV/0!</v>
      </c>
      <c r="O101" s="12" t="e">
        <f t="shared" si="7"/>
        <v>#DIV/0!</v>
      </c>
    </row>
    <row r="102" spans="1:15" s="32" customFormat="1" x14ac:dyDescent="0.2">
      <c r="A102" s="16">
        <v>96</v>
      </c>
      <c r="B102" s="25"/>
      <c r="C102" s="13"/>
      <c r="D102" s="11"/>
      <c r="E102" s="15"/>
      <c r="F102" s="24"/>
      <c r="G102" s="44">
        <v>0</v>
      </c>
      <c r="H102" s="44"/>
      <c r="I102" s="44">
        <f t="shared" si="8"/>
        <v>0</v>
      </c>
      <c r="J102" s="13"/>
      <c r="K102" s="34" t="e">
        <f t="shared" si="5"/>
        <v>#DIV/0!</v>
      </c>
      <c r="L102" s="26" t="e">
        <f>VLOOKUP($B102,'Table A'!C7:$H19,6,0)</f>
        <v>#N/A</v>
      </c>
      <c r="M102" s="12" t="e">
        <f t="shared" si="9"/>
        <v>#DIV/0!</v>
      </c>
      <c r="N102" s="31" t="e">
        <f t="shared" si="6"/>
        <v>#DIV/0!</v>
      </c>
      <c r="O102" s="12" t="e">
        <f t="shared" si="7"/>
        <v>#DIV/0!</v>
      </c>
    </row>
    <row r="103" spans="1:15" s="32" customFormat="1" x14ac:dyDescent="0.2">
      <c r="A103" s="16">
        <v>97</v>
      </c>
      <c r="B103" s="25"/>
      <c r="C103" s="13"/>
      <c r="D103" s="11"/>
      <c r="E103" s="15"/>
      <c r="F103" s="24"/>
      <c r="G103" s="44">
        <v>0</v>
      </c>
      <c r="H103" s="44"/>
      <c r="I103" s="44">
        <f t="shared" si="8"/>
        <v>0</v>
      </c>
      <c r="J103" s="13"/>
      <c r="K103" s="34" t="e">
        <f t="shared" si="5"/>
        <v>#DIV/0!</v>
      </c>
      <c r="L103" s="26" t="e">
        <f>VLOOKUP($B103,'Table A'!C7:$H19,6,0)</f>
        <v>#N/A</v>
      </c>
      <c r="M103" s="12" t="e">
        <f t="shared" si="9"/>
        <v>#DIV/0!</v>
      </c>
      <c r="N103" s="31" t="e">
        <f t="shared" si="6"/>
        <v>#DIV/0!</v>
      </c>
      <c r="O103" s="12" t="e">
        <f t="shared" si="7"/>
        <v>#DIV/0!</v>
      </c>
    </row>
    <row r="104" spans="1:15" s="32" customFormat="1" x14ac:dyDescent="0.2">
      <c r="A104" s="16">
        <v>98</v>
      </c>
      <c r="B104" s="25"/>
      <c r="C104" s="13"/>
      <c r="D104" s="11"/>
      <c r="E104" s="15"/>
      <c r="F104" s="24"/>
      <c r="G104" s="44">
        <v>0</v>
      </c>
      <c r="H104" s="44"/>
      <c r="I104" s="44">
        <f t="shared" si="8"/>
        <v>0</v>
      </c>
      <c r="J104" s="13"/>
      <c r="K104" s="34" t="e">
        <f t="shared" si="5"/>
        <v>#DIV/0!</v>
      </c>
      <c r="L104" s="26" t="e">
        <f>VLOOKUP($B104,'Table A'!C7:$H19,6,0)</f>
        <v>#N/A</v>
      </c>
      <c r="M104" s="12" t="e">
        <f t="shared" si="9"/>
        <v>#DIV/0!</v>
      </c>
      <c r="N104" s="31" t="e">
        <f t="shared" si="6"/>
        <v>#DIV/0!</v>
      </c>
      <c r="O104" s="12" t="e">
        <f t="shared" si="7"/>
        <v>#DIV/0!</v>
      </c>
    </row>
    <row r="105" spans="1:15" s="32" customFormat="1" x14ac:dyDescent="0.2">
      <c r="A105" s="16">
        <v>99</v>
      </c>
      <c r="B105" s="25"/>
      <c r="C105" s="13"/>
      <c r="D105" s="11"/>
      <c r="E105" s="15"/>
      <c r="F105" s="24"/>
      <c r="G105" s="44">
        <v>0</v>
      </c>
      <c r="H105" s="44"/>
      <c r="I105" s="44">
        <f t="shared" si="8"/>
        <v>0</v>
      </c>
      <c r="J105" s="13"/>
      <c r="K105" s="34" t="e">
        <f t="shared" si="5"/>
        <v>#DIV/0!</v>
      </c>
      <c r="L105" s="26" t="e">
        <f>VLOOKUP($B105,'Table A'!C7:$H19,6,0)</f>
        <v>#N/A</v>
      </c>
      <c r="M105" s="12" t="e">
        <f t="shared" si="9"/>
        <v>#DIV/0!</v>
      </c>
      <c r="N105" s="31" t="e">
        <f t="shared" si="6"/>
        <v>#DIV/0!</v>
      </c>
      <c r="O105" s="12" t="e">
        <f t="shared" si="7"/>
        <v>#DIV/0!</v>
      </c>
    </row>
    <row r="106" spans="1:15" s="32" customFormat="1" x14ac:dyDescent="0.2">
      <c r="A106" s="16">
        <v>100</v>
      </c>
      <c r="B106" s="25"/>
      <c r="C106" s="13"/>
      <c r="D106" s="11"/>
      <c r="E106" s="15"/>
      <c r="F106" s="24"/>
      <c r="G106" s="44">
        <v>0</v>
      </c>
      <c r="H106" s="44"/>
      <c r="I106" s="44">
        <f t="shared" si="8"/>
        <v>0</v>
      </c>
      <c r="J106" s="13"/>
      <c r="K106" s="34" t="e">
        <f t="shared" si="5"/>
        <v>#DIV/0!</v>
      </c>
      <c r="L106" s="26" t="e">
        <f>VLOOKUP($B106,'Table A'!C7:$H19,6,0)</f>
        <v>#N/A</v>
      </c>
      <c r="M106" s="12" t="e">
        <f t="shared" si="9"/>
        <v>#DIV/0!</v>
      </c>
      <c r="N106" s="31" t="e">
        <f t="shared" si="6"/>
        <v>#DIV/0!</v>
      </c>
      <c r="O106" s="12" t="e">
        <f t="shared" si="7"/>
        <v>#DIV/0!</v>
      </c>
    </row>
    <row r="107" spans="1:15" s="32" customFormat="1" x14ac:dyDescent="0.2">
      <c r="A107" s="16">
        <v>101</v>
      </c>
      <c r="B107" s="25"/>
      <c r="C107" s="13"/>
      <c r="D107" s="11"/>
      <c r="E107" s="15"/>
      <c r="F107" s="24"/>
      <c r="G107" s="44">
        <v>0</v>
      </c>
      <c r="H107" s="44"/>
      <c r="I107" s="44">
        <f t="shared" si="8"/>
        <v>0</v>
      </c>
      <c r="J107" s="13"/>
      <c r="K107" s="34" t="e">
        <f t="shared" si="5"/>
        <v>#DIV/0!</v>
      </c>
      <c r="L107" s="26" t="e">
        <f>VLOOKUP($B107,'Table A'!C7:$H19,6,0)</f>
        <v>#N/A</v>
      </c>
      <c r="M107" s="12" t="e">
        <f t="shared" si="9"/>
        <v>#DIV/0!</v>
      </c>
      <c r="N107" s="31" t="e">
        <f t="shared" si="6"/>
        <v>#DIV/0!</v>
      </c>
      <c r="O107" s="12" t="e">
        <f t="shared" si="7"/>
        <v>#DIV/0!</v>
      </c>
    </row>
    <row r="108" spans="1:15" s="32" customFormat="1" x14ac:dyDescent="0.2">
      <c r="A108" s="16">
        <v>102</v>
      </c>
      <c r="B108" s="25"/>
      <c r="C108" s="13"/>
      <c r="D108" s="11"/>
      <c r="E108" s="15"/>
      <c r="F108" s="24"/>
      <c r="G108" s="44">
        <v>0</v>
      </c>
      <c r="H108" s="44"/>
      <c r="I108" s="44">
        <f t="shared" si="8"/>
        <v>0</v>
      </c>
      <c r="J108" s="13"/>
      <c r="K108" s="34" t="e">
        <f t="shared" si="5"/>
        <v>#DIV/0!</v>
      </c>
      <c r="L108" s="26" t="e">
        <f>VLOOKUP($B108,'Table A'!C7:$H19,6,0)</f>
        <v>#N/A</v>
      </c>
      <c r="M108" s="12" t="e">
        <f t="shared" si="9"/>
        <v>#DIV/0!</v>
      </c>
      <c r="N108" s="31" t="e">
        <f t="shared" si="6"/>
        <v>#DIV/0!</v>
      </c>
      <c r="O108" s="12" t="e">
        <f t="shared" si="7"/>
        <v>#DIV/0!</v>
      </c>
    </row>
    <row r="109" spans="1:15" s="32" customFormat="1" x14ac:dyDescent="0.2">
      <c r="A109" s="16">
        <v>103</v>
      </c>
      <c r="B109" s="25"/>
      <c r="C109" s="13"/>
      <c r="D109" s="11"/>
      <c r="E109" s="15"/>
      <c r="F109" s="24"/>
      <c r="G109" s="44">
        <v>0</v>
      </c>
      <c r="H109" s="44"/>
      <c r="I109" s="44">
        <f t="shared" si="8"/>
        <v>0</v>
      </c>
      <c r="J109" s="13"/>
      <c r="K109" s="34" t="e">
        <f t="shared" si="5"/>
        <v>#DIV/0!</v>
      </c>
      <c r="L109" s="26" t="e">
        <f>VLOOKUP($B109,'Table A'!C7:$H19,6,0)</f>
        <v>#N/A</v>
      </c>
      <c r="M109" s="12" t="e">
        <f t="shared" si="9"/>
        <v>#DIV/0!</v>
      </c>
      <c r="N109" s="31" t="e">
        <f t="shared" si="6"/>
        <v>#DIV/0!</v>
      </c>
      <c r="O109" s="12" t="e">
        <f t="shared" si="7"/>
        <v>#DIV/0!</v>
      </c>
    </row>
    <row r="110" spans="1:15" s="32" customFormat="1" x14ac:dyDescent="0.2">
      <c r="A110" s="16">
        <v>104</v>
      </c>
      <c r="B110" s="25"/>
      <c r="C110" s="13"/>
      <c r="D110" s="11"/>
      <c r="E110" s="15"/>
      <c r="F110" s="24"/>
      <c r="G110" s="44">
        <v>0</v>
      </c>
      <c r="H110" s="44"/>
      <c r="I110" s="44">
        <f t="shared" si="8"/>
        <v>0</v>
      </c>
      <c r="J110" s="13"/>
      <c r="K110" s="34" t="e">
        <f t="shared" si="5"/>
        <v>#DIV/0!</v>
      </c>
      <c r="L110" s="26" t="e">
        <f>VLOOKUP($B110,'Table A'!C7:$H19,6,0)</f>
        <v>#N/A</v>
      </c>
      <c r="M110" s="12" t="e">
        <f t="shared" si="9"/>
        <v>#DIV/0!</v>
      </c>
      <c r="N110" s="31" t="e">
        <f t="shared" si="6"/>
        <v>#DIV/0!</v>
      </c>
      <c r="O110" s="12" t="e">
        <f t="shared" si="7"/>
        <v>#DIV/0!</v>
      </c>
    </row>
    <row r="111" spans="1:15" s="32" customFormat="1" x14ac:dyDescent="0.2">
      <c r="A111" s="16">
        <v>105</v>
      </c>
      <c r="B111" s="25"/>
      <c r="C111" s="13"/>
      <c r="D111" s="11"/>
      <c r="E111" s="15"/>
      <c r="F111" s="24"/>
      <c r="G111" s="44">
        <v>0</v>
      </c>
      <c r="H111" s="44"/>
      <c r="I111" s="44">
        <f t="shared" si="8"/>
        <v>0</v>
      </c>
      <c r="J111" s="13"/>
      <c r="K111" s="34" t="e">
        <f t="shared" ref="K111:K174" si="10">ROUND(I111/J111,0)</f>
        <v>#DIV/0!</v>
      </c>
      <c r="L111" s="26" t="e">
        <f>VLOOKUP($B111,'Table A'!C7:$H19,6,0)</f>
        <v>#N/A</v>
      </c>
      <c r="M111" s="12" t="e">
        <f t="shared" si="9"/>
        <v>#DIV/0!</v>
      </c>
      <c r="N111" s="31" t="e">
        <f t="shared" si="6"/>
        <v>#DIV/0!</v>
      </c>
      <c r="O111" s="12" t="e">
        <f t="shared" si="7"/>
        <v>#DIV/0!</v>
      </c>
    </row>
    <row r="112" spans="1:15" s="32" customFormat="1" x14ac:dyDescent="0.2">
      <c r="A112" s="16">
        <v>106</v>
      </c>
      <c r="B112" s="25"/>
      <c r="C112" s="13"/>
      <c r="D112" s="11"/>
      <c r="E112" s="15"/>
      <c r="F112" s="24"/>
      <c r="G112" s="44">
        <v>0</v>
      </c>
      <c r="H112" s="44"/>
      <c r="I112" s="44">
        <f t="shared" si="8"/>
        <v>0</v>
      </c>
      <c r="J112" s="13"/>
      <c r="K112" s="34" t="e">
        <f t="shared" si="10"/>
        <v>#DIV/0!</v>
      </c>
      <c r="L112" s="26" t="e">
        <f>VLOOKUP($B112,'Table A'!C7:$H19,6,0)</f>
        <v>#N/A</v>
      </c>
      <c r="M112" s="12" t="e">
        <f t="shared" si="9"/>
        <v>#DIV/0!</v>
      </c>
      <c r="N112" s="31" t="e">
        <f t="shared" si="6"/>
        <v>#DIV/0!</v>
      </c>
      <c r="O112" s="12" t="e">
        <f t="shared" si="7"/>
        <v>#DIV/0!</v>
      </c>
    </row>
    <row r="113" spans="1:15" s="32" customFormat="1" x14ac:dyDescent="0.2">
      <c r="A113" s="16">
        <v>107</v>
      </c>
      <c r="B113" s="25"/>
      <c r="C113" s="13"/>
      <c r="D113" s="11"/>
      <c r="E113" s="15"/>
      <c r="F113" s="24"/>
      <c r="G113" s="44">
        <v>0</v>
      </c>
      <c r="H113" s="44"/>
      <c r="I113" s="44">
        <f t="shared" si="8"/>
        <v>0</v>
      </c>
      <c r="J113" s="13"/>
      <c r="K113" s="34" t="e">
        <f t="shared" si="10"/>
        <v>#DIV/0!</v>
      </c>
      <c r="L113" s="26" t="e">
        <f>VLOOKUP($B113,'Table A'!C7:$H19,6,0)</f>
        <v>#N/A</v>
      </c>
      <c r="M113" s="12" t="e">
        <f t="shared" si="9"/>
        <v>#DIV/0!</v>
      </c>
      <c r="N113" s="31" t="e">
        <f t="shared" si="6"/>
        <v>#DIV/0!</v>
      </c>
      <c r="O113" s="12" t="e">
        <f t="shared" si="7"/>
        <v>#DIV/0!</v>
      </c>
    </row>
    <row r="114" spans="1:15" s="32" customFormat="1" x14ac:dyDescent="0.2">
      <c r="A114" s="16">
        <v>108</v>
      </c>
      <c r="B114" s="25"/>
      <c r="C114" s="13"/>
      <c r="D114" s="11"/>
      <c r="E114" s="15"/>
      <c r="F114" s="24"/>
      <c r="G114" s="44">
        <v>0</v>
      </c>
      <c r="H114" s="44"/>
      <c r="I114" s="44">
        <f t="shared" si="8"/>
        <v>0</v>
      </c>
      <c r="J114" s="13"/>
      <c r="K114" s="34" t="e">
        <f t="shared" si="10"/>
        <v>#DIV/0!</v>
      </c>
      <c r="L114" s="26" t="e">
        <f>VLOOKUP($B114,'Table A'!C7:$H19,6,0)</f>
        <v>#N/A</v>
      </c>
      <c r="M114" s="12" t="e">
        <f t="shared" si="9"/>
        <v>#DIV/0!</v>
      </c>
      <c r="N114" s="31" t="e">
        <f t="shared" si="6"/>
        <v>#DIV/0!</v>
      </c>
      <c r="O114" s="12" t="e">
        <f t="shared" si="7"/>
        <v>#DIV/0!</v>
      </c>
    </row>
    <row r="115" spans="1:15" s="32" customFormat="1" x14ac:dyDescent="0.2">
      <c r="A115" s="16">
        <v>109</v>
      </c>
      <c r="B115" s="25"/>
      <c r="C115" s="13"/>
      <c r="D115" s="11"/>
      <c r="E115" s="15"/>
      <c r="F115" s="24"/>
      <c r="G115" s="44">
        <v>0</v>
      </c>
      <c r="H115" s="44"/>
      <c r="I115" s="44">
        <f t="shared" si="8"/>
        <v>0</v>
      </c>
      <c r="J115" s="13"/>
      <c r="K115" s="34" t="e">
        <f t="shared" si="10"/>
        <v>#DIV/0!</v>
      </c>
      <c r="L115" s="26" t="e">
        <f>VLOOKUP($B115,'Table A'!C7:$H19,6,0)</f>
        <v>#N/A</v>
      </c>
      <c r="M115" s="12" t="e">
        <f t="shared" si="9"/>
        <v>#DIV/0!</v>
      </c>
      <c r="N115" s="31" t="e">
        <f t="shared" si="6"/>
        <v>#DIV/0!</v>
      </c>
      <c r="O115" s="12" t="e">
        <f t="shared" si="7"/>
        <v>#DIV/0!</v>
      </c>
    </row>
    <row r="116" spans="1:15" s="32" customFormat="1" x14ac:dyDescent="0.2">
      <c r="A116" s="16">
        <v>110</v>
      </c>
      <c r="B116" s="25"/>
      <c r="C116" s="13"/>
      <c r="D116" s="11"/>
      <c r="E116" s="15"/>
      <c r="F116" s="24"/>
      <c r="G116" s="44">
        <v>0</v>
      </c>
      <c r="H116" s="44"/>
      <c r="I116" s="44">
        <f t="shared" si="8"/>
        <v>0</v>
      </c>
      <c r="J116" s="13"/>
      <c r="K116" s="34" t="e">
        <f t="shared" si="10"/>
        <v>#DIV/0!</v>
      </c>
      <c r="L116" s="26" t="e">
        <f>VLOOKUP($B116,'Table A'!C7:$H19,6,0)</f>
        <v>#N/A</v>
      </c>
      <c r="M116" s="12" t="e">
        <f t="shared" si="9"/>
        <v>#DIV/0!</v>
      </c>
      <c r="N116" s="31" t="e">
        <f t="shared" si="6"/>
        <v>#DIV/0!</v>
      </c>
      <c r="O116" s="12" t="e">
        <f t="shared" si="7"/>
        <v>#DIV/0!</v>
      </c>
    </row>
    <row r="117" spans="1:15" s="32" customFormat="1" x14ac:dyDescent="0.2">
      <c r="A117" s="16">
        <v>111</v>
      </c>
      <c r="B117" s="25"/>
      <c r="C117" s="13"/>
      <c r="D117" s="11"/>
      <c r="E117" s="15"/>
      <c r="F117" s="24"/>
      <c r="G117" s="44">
        <v>0</v>
      </c>
      <c r="H117" s="44"/>
      <c r="I117" s="44">
        <f t="shared" si="8"/>
        <v>0</v>
      </c>
      <c r="J117" s="13"/>
      <c r="K117" s="34" t="e">
        <f t="shared" si="10"/>
        <v>#DIV/0!</v>
      </c>
      <c r="L117" s="26" t="e">
        <f>VLOOKUP($B117,'Table A'!C7:$H19,6,0)</f>
        <v>#N/A</v>
      </c>
      <c r="M117" s="12" t="e">
        <f t="shared" si="9"/>
        <v>#DIV/0!</v>
      </c>
      <c r="N117" s="31" t="e">
        <f t="shared" si="6"/>
        <v>#DIV/0!</v>
      </c>
      <c r="O117" s="12" t="e">
        <f t="shared" si="7"/>
        <v>#DIV/0!</v>
      </c>
    </row>
    <row r="118" spans="1:15" s="32" customFormat="1" x14ac:dyDescent="0.2">
      <c r="A118" s="16">
        <v>112</v>
      </c>
      <c r="B118" s="25"/>
      <c r="C118" s="13"/>
      <c r="D118" s="11"/>
      <c r="E118" s="15"/>
      <c r="F118" s="24"/>
      <c r="G118" s="44">
        <v>0</v>
      </c>
      <c r="H118" s="44"/>
      <c r="I118" s="44">
        <f t="shared" si="8"/>
        <v>0</v>
      </c>
      <c r="J118" s="13"/>
      <c r="K118" s="34" t="e">
        <f t="shared" si="10"/>
        <v>#DIV/0!</v>
      </c>
      <c r="L118" s="26" t="e">
        <f>VLOOKUP($B118,'Table A'!C7:$H19,6,0)</f>
        <v>#N/A</v>
      </c>
      <c r="M118" s="12" t="e">
        <f t="shared" si="9"/>
        <v>#DIV/0!</v>
      </c>
      <c r="N118" s="31" t="e">
        <f t="shared" si="6"/>
        <v>#DIV/0!</v>
      </c>
      <c r="O118" s="12" t="e">
        <f t="shared" si="7"/>
        <v>#DIV/0!</v>
      </c>
    </row>
    <row r="119" spans="1:15" s="32" customFormat="1" x14ac:dyDescent="0.2">
      <c r="A119" s="16">
        <v>113</v>
      </c>
      <c r="B119" s="25"/>
      <c r="C119" s="13"/>
      <c r="D119" s="11"/>
      <c r="E119" s="15"/>
      <c r="F119" s="24"/>
      <c r="G119" s="44">
        <v>0</v>
      </c>
      <c r="H119" s="44"/>
      <c r="I119" s="44">
        <f t="shared" si="8"/>
        <v>0</v>
      </c>
      <c r="J119" s="13"/>
      <c r="K119" s="34" t="e">
        <f t="shared" si="10"/>
        <v>#DIV/0!</v>
      </c>
      <c r="L119" s="26" t="e">
        <f>VLOOKUP($B119,'Table A'!C7:$H19,6,0)</f>
        <v>#N/A</v>
      </c>
      <c r="M119" s="12" t="e">
        <f t="shared" si="9"/>
        <v>#DIV/0!</v>
      </c>
      <c r="N119" s="31" t="e">
        <f t="shared" si="6"/>
        <v>#DIV/0!</v>
      </c>
      <c r="O119" s="12" t="e">
        <f t="shared" si="7"/>
        <v>#DIV/0!</v>
      </c>
    </row>
    <row r="120" spans="1:15" s="32" customFormat="1" x14ac:dyDescent="0.2">
      <c r="A120" s="16">
        <v>114</v>
      </c>
      <c r="B120" s="25"/>
      <c r="C120" s="13"/>
      <c r="D120" s="11"/>
      <c r="E120" s="15"/>
      <c r="F120" s="24"/>
      <c r="G120" s="44">
        <v>0</v>
      </c>
      <c r="H120" s="44"/>
      <c r="I120" s="44">
        <f t="shared" si="8"/>
        <v>0</v>
      </c>
      <c r="J120" s="13"/>
      <c r="K120" s="34" t="e">
        <f t="shared" si="10"/>
        <v>#DIV/0!</v>
      </c>
      <c r="L120" s="26" t="e">
        <f>VLOOKUP($B120,'Table A'!C7:$H19,6,0)</f>
        <v>#N/A</v>
      </c>
      <c r="M120" s="12" t="e">
        <f t="shared" si="9"/>
        <v>#DIV/0!</v>
      </c>
      <c r="N120" s="31" t="e">
        <f t="shared" si="6"/>
        <v>#DIV/0!</v>
      </c>
      <c r="O120" s="12" t="e">
        <f t="shared" si="7"/>
        <v>#DIV/0!</v>
      </c>
    </row>
    <row r="121" spans="1:15" s="32" customFormat="1" x14ac:dyDescent="0.2">
      <c r="A121" s="16">
        <v>115</v>
      </c>
      <c r="B121" s="25"/>
      <c r="C121" s="13"/>
      <c r="D121" s="11"/>
      <c r="E121" s="15"/>
      <c r="F121" s="24"/>
      <c r="G121" s="44">
        <v>0</v>
      </c>
      <c r="H121" s="44"/>
      <c r="I121" s="44">
        <f t="shared" si="8"/>
        <v>0</v>
      </c>
      <c r="J121" s="13"/>
      <c r="K121" s="34" t="e">
        <f t="shared" si="10"/>
        <v>#DIV/0!</v>
      </c>
      <c r="L121" s="26" t="e">
        <f>VLOOKUP($B121,'Table A'!C7:$H19,6,0)</f>
        <v>#N/A</v>
      </c>
      <c r="M121" s="12" t="e">
        <f t="shared" si="9"/>
        <v>#DIV/0!</v>
      </c>
      <c r="N121" s="31" t="e">
        <f t="shared" si="6"/>
        <v>#DIV/0!</v>
      </c>
      <c r="O121" s="12" t="e">
        <f t="shared" si="7"/>
        <v>#DIV/0!</v>
      </c>
    </row>
    <row r="122" spans="1:15" s="32" customFormat="1" x14ac:dyDescent="0.2">
      <c r="A122" s="16">
        <v>116</v>
      </c>
      <c r="B122" s="25"/>
      <c r="C122" s="13"/>
      <c r="D122" s="11"/>
      <c r="E122" s="15"/>
      <c r="F122" s="24"/>
      <c r="G122" s="44">
        <v>0</v>
      </c>
      <c r="H122" s="44"/>
      <c r="I122" s="44">
        <f t="shared" si="8"/>
        <v>0</v>
      </c>
      <c r="J122" s="13"/>
      <c r="K122" s="34" t="e">
        <f t="shared" si="10"/>
        <v>#DIV/0!</v>
      </c>
      <c r="L122" s="26" t="e">
        <f>VLOOKUP($B122,'Table A'!C7:$H19,6,0)</f>
        <v>#N/A</v>
      </c>
      <c r="M122" s="12" t="e">
        <f t="shared" si="9"/>
        <v>#DIV/0!</v>
      </c>
      <c r="N122" s="31" t="e">
        <f t="shared" si="6"/>
        <v>#DIV/0!</v>
      </c>
      <c r="O122" s="12" t="e">
        <f t="shared" si="7"/>
        <v>#DIV/0!</v>
      </c>
    </row>
    <row r="123" spans="1:15" s="32" customFormat="1" x14ac:dyDescent="0.2">
      <c r="A123" s="16">
        <v>117</v>
      </c>
      <c r="B123" s="25"/>
      <c r="C123" s="13"/>
      <c r="D123" s="11"/>
      <c r="E123" s="15"/>
      <c r="F123" s="24"/>
      <c r="G123" s="44">
        <v>0</v>
      </c>
      <c r="H123" s="44"/>
      <c r="I123" s="44">
        <f t="shared" si="8"/>
        <v>0</v>
      </c>
      <c r="J123" s="13"/>
      <c r="K123" s="34" t="e">
        <f t="shared" si="10"/>
        <v>#DIV/0!</v>
      </c>
      <c r="L123" s="26" t="e">
        <f>VLOOKUP($B123,'Table A'!C7:$H19,6,0)</f>
        <v>#N/A</v>
      </c>
      <c r="M123" s="12" t="e">
        <f t="shared" si="9"/>
        <v>#DIV/0!</v>
      </c>
      <c r="N123" s="31" t="e">
        <f t="shared" si="6"/>
        <v>#DIV/0!</v>
      </c>
      <c r="O123" s="12" t="e">
        <f t="shared" si="7"/>
        <v>#DIV/0!</v>
      </c>
    </row>
    <row r="124" spans="1:15" s="32" customFormat="1" x14ac:dyDescent="0.2">
      <c r="A124" s="16">
        <v>118</v>
      </c>
      <c r="B124" s="25"/>
      <c r="C124" s="13"/>
      <c r="D124" s="11"/>
      <c r="E124" s="15"/>
      <c r="F124" s="24"/>
      <c r="G124" s="44">
        <v>0</v>
      </c>
      <c r="H124" s="44"/>
      <c r="I124" s="44">
        <f t="shared" si="8"/>
        <v>0</v>
      </c>
      <c r="J124" s="13"/>
      <c r="K124" s="34" t="e">
        <f t="shared" si="10"/>
        <v>#DIV/0!</v>
      </c>
      <c r="L124" s="26" t="e">
        <f>VLOOKUP($B124,'Table A'!C7:$H19,6,0)</f>
        <v>#N/A</v>
      </c>
      <c r="M124" s="12" t="e">
        <f t="shared" si="9"/>
        <v>#DIV/0!</v>
      </c>
      <c r="N124" s="31" t="e">
        <f t="shared" si="6"/>
        <v>#DIV/0!</v>
      </c>
      <c r="O124" s="12" t="e">
        <f t="shared" si="7"/>
        <v>#DIV/0!</v>
      </c>
    </row>
    <row r="125" spans="1:15" s="32" customFormat="1" x14ac:dyDescent="0.2">
      <c r="A125" s="16">
        <v>119</v>
      </c>
      <c r="B125" s="25"/>
      <c r="C125" s="13"/>
      <c r="D125" s="11"/>
      <c r="E125" s="15"/>
      <c r="F125" s="24"/>
      <c r="G125" s="44">
        <v>0</v>
      </c>
      <c r="H125" s="44"/>
      <c r="I125" s="44">
        <f t="shared" si="8"/>
        <v>0</v>
      </c>
      <c r="J125" s="13"/>
      <c r="K125" s="34" t="e">
        <f t="shared" si="10"/>
        <v>#DIV/0!</v>
      </c>
      <c r="L125" s="26" t="e">
        <f>VLOOKUP($B125,'Table A'!C7:$H19,6,0)</f>
        <v>#N/A</v>
      </c>
      <c r="M125" s="12" t="e">
        <f t="shared" si="9"/>
        <v>#DIV/0!</v>
      </c>
      <c r="N125" s="31" t="e">
        <f t="shared" si="6"/>
        <v>#DIV/0!</v>
      </c>
      <c r="O125" s="12" t="e">
        <f t="shared" si="7"/>
        <v>#DIV/0!</v>
      </c>
    </row>
    <row r="126" spans="1:15" s="32" customFormat="1" x14ac:dyDescent="0.2">
      <c r="A126" s="16">
        <v>120</v>
      </c>
      <c r="B126" s="25"/>
      <c r="C126" s="13"/>
      <c r="D126" s="11"/>
      <c r="E126" s="15"/>
      <c r="F126" s="24"/>
      <c r="G126" s="44">
        <v>0</v>
      </c>
      <c r="H126" s="44"/>
      <c r="I126" s="44">
        <f t="shared" si="8"/>
        <v>0</v>
      </c>
      <c r="J126" s="13"/>
      <c r="K126" s="34" t="e">
        <f t="shared" si="10"/>
        <v>#DIV/0!</v>
      </c>
      <c r="L126" s="26" t="e">
        <f>VLOOKUP($B126,'Table A'!C7:$H19,6,0)</f>
        <v>#N/A</v>
      </c>
      <c r="M126" s="12" t="e">
        <f t="shared" si="9"/>
        <v>#DIV/0!</v>
      </c>
      <c r="N126" s="31" t="e">
        <f t="shared" si="6"/>
        <v>#DIV/0!</v>
      </c>
      <c r="O126" s="12" t="e">
        <f t="shared" si="7"/>
        <v>#DIV/0!</v>
      </c>
    </row>
    <row r="127" spans="1:15" s="32" customFormat="1" x14ac:dyDescent="0.2">
      <c r="A127" s="16">
        <v>121</v>
      </c>
      <c r="B127" s="25"/>
      <c r="C127" s="13"/>
      <c r="D127" s="11"/>
      <c r="E127" s="15"/>
      <c r="F127" s="24"/>
      <c r="G127" s="44">
        <v>0</v>
      </c>
      <c r="H127" s="44"/>
      <c r="I127" s="44">
        <f t="shared" si="8"/>
        <v>0</v>
      </c>
      <c r="J127" s="13"/>
      <c r="K127" s="34" t="e">
        <f t="shared" si="10"/>
        <v>#DIV/0!</v>
      </c>
      <c r="L127" s="26" t="e">
        <f>VLOOKUP($B127,'Table A'!C7:$H19,6,0)</f>
        <v>#N/A</v>
      </c>
      <c r="M127" s="12" t="e">
        <f t="shared" si="9"/>
        <v>#DIV/0!</v>
      </c>
      <c r="N127" s="31" t="e">
        <f t="shared" si="6"/>
        <v>#DIV/0!</v>
      </c>
      <c r="O127" s="12" t="e">
        <f t="shared" si="7"/>
        <v>#DIV/0!</v>
      </c>
    </row>
    <row r="128" spans="1:15" s="32" customFormat="1" x14ac:dyDescent="0.2">
      <c r="A128" s="16">
        <v>122</v>
      </c>
      <c r="B128" s="25"/>
      <c r="C128" s="13"/>
      <c r="D128" s="11"/>
      <c r="E128" s="15"/>
      <c r="F128" s="24"/>
      <c r="G128" s="44">
        <v>0</v>
      </c>
      <c r="H128" s="44"/>
      <c r="I128" s="44">
        <f t="shared" si="8"/>
        <v>0</v>
      </c>
      <c r="J128" s="13"/>
      <c r="K128" s="34" t="e">
        <f t="shared" si="10"/>
        <v>#DIV/0!</v>
      </c>
      <c r="L128" s="26" t="e">
        <f>VLOOKUP($B128,'Table A'!C7:$H19,6,0)</f>
        <v>#N/A</v>
      </c>
      <c r="M128" s="12" t="e">
        <f t="shared" si="9"/>
        <v>#DIV/0!</v>
      </c>
      <c r="N128" s="31" t="e">
        <f t="shared" si="6"/>
        <v>#DIV/0!</v>
      </c>
      <c r="O128" s="12" t="e">
        <f t="shared" si="7"/>
        <v>#DIV/0!</v>
      </c>
    </row>
    <row r="129" spans="1:15" s="32" customFormat="1" x14ac:dyDescent="0.2">
      <c r="A129" s="16">
        <v>123</v>
      </c>
      <c r="B129" s="25"/>
      <c r="C129" s="13"/>
      <c r="D129" s="11"/>
      <c r="E129" s="15"/>
      <c r="F129" s="24"/>
      <c r="G129" s="44">
        <v>0</v>
      </c>
      <c r="H129" s="44"/>
      <c r="I129" s="44">
        <f t="shared" si="8"/>
        <v>0</v>
      </c>
      <c r="J129" s="13"/>
      <c r="K129" s="34" t="e">
        <f t="shared" si="10"/>
        <v>#DIV/0!</v>
      </c>
      <c r="L129" s="26" t="e">
        <f>VLOOKUP($B129,'Table A'!C7:$H19,6,0)</f>
        <v>#N/A</v>
      </c>
      <c r="M129" s="12" t="e">
        <f t="shared" si="9"/>
        <v>#DIV/0!</v>
      </c>
      <c r="N129" s="31" t="e">
        <f t="shared" si="6"/>
        <v>#DIV/0!</v>
      </c>
      <c r="O129" s="12" t="e">
        <f t="shared" si="7"/>
        <v>#DIV/0!</v>
      </c>
    </row>
    <row r="130" spans="1:15" s="32" customFormat="1" x14ac:dyDescent="0.2">
      <c r="A130" s="16">
        <v>124</v>
      </c>
      <c r="B130" s="25"/>
      <c r="C130" s="13"/>
      <c r="D130" s="11"/>
      <c r="E130" s="15"/>
      <c r="F130" s="24"/>
      <c r="G130" s="44">
        <v>0</v>
      </c>
      <c r="H130" s="44"/>
      <c r="I130" s="44">
        <f t="shared" si="8"/>
        <v>0</v>
      </c>
      <c r="J130" s="13"/>
      <c r="K130" s="34" t="e">
        <f t="shared" si="10"/>
        <v>#DIV/0!</v>
      </c>
      <c r="L130" s="26" t="e">
        <f>VLOOKUP($B130,'Table A'!C7:$H19,6,0)</f>
        <v>#N/A</v>
      </c>
      <c r="M130" s="12" t="e">
        <f t="shared" si="9"/>
        <v>#DIV/0!</v>
      </c>
      <c r="N130" s="31" t="e">
        <f t="shared" si="6"/>
        <v>#DIV/0!</v>
      </c>
      <c r="O130" s="12" t="e">
        <f t="shared" si="7"/>
        <v>#DIV/0!</v>
      </c>
    </row>
    <row r="131" spans="1:15" s="32" customFormat="1" x14ac:dyDescent="0.2">
      <c r="A131" s="16">
        <v>125</v>
      </c>
      <c r="B131" s="25"/>
      <c r="C131" s="13"/>
      <c r="D131" s="11"/>
      <c r="E131" s="15"/>
      <c r="F131" s="24"/>
      <c r="G131" s="44">
        <v>0</v>
      </c>
      <c r="H131" s="44"/>
      <c r="I131" s="44">
        <f t="shared" si="8"/>
        <v>0</v>
      </c>
      <c r="J131" s="13"/>
      <c r="K131" s="34" t="e">
        <f t="shared" si="10"/>
        <v>#DIV/0!</v>
      </c>
      <c r="L131" s="26" t="e">
        <f>VLOOKUP($B131,'Table A'!C7:$H19,6,0)</f>
        <v>#N/A</v>
      </c>
      <c r="M131" s="12" t="e">
        <f t="shared" si="9"/>
        <v>#DIV/0!</v>
      </c>
      <c r="N131" s="31" t="e">
        <f t="shared" si="6"/>
        <v>#DIV/0!</v>
      </c>
      <c r="O131" s="12" t="e">
        <f t="shared" si="7"/>
        <v>#DIV/0!</v>
      </c>
    </row>
    <row r="132" spans="1:15" s="32" customFormat="1" x14ac:dyDescent="0.2">
      <c r="A132" s="16">
        <v>126</v>
      </c>
      <c r="B132" s="25"/>
      <c r="C132" s="13"/>
      <c r="D132" s="11"/>
      <c r="E132" s="15"/>
      <c r="F132" s="24"/>
      <c r="G132" s="44">
        <v>0</v>
      </c>
      <c r="H132" s="44"/>
      <c r="I132" s="44">
        <f t="shared" si="8"/>
        <v>0</v>
      </c>
      <c r="J132" s="13"/>
      <c r="K132" s="34" t="e">
        <f t="shared" si="10"/>
        <v>#DIV/0!</v>
      </c>
      <c r="L132" s="26" t="e">
        <f>VLOOKUP($B132,'Table A'!C7:$H19,6,0)</f>
        <v>#N/A</v>
      </c>
      <c r="M132" s="12" t="e">
        <f t="shared" si="9"/>
        <v>#DIV/0!</v>
      </c>
      <c r="N132" s="31" t="e">
        <f t="shared" si="6"/>
        <v>#DIV/0!</v>
      </c>
      <c r="O132" s="12" t="e">
        <f t="shared" si="7"/>
        <v>#DIV/0!</v>
      </c>
    </row>
    <row r="133" spans="1:15" s="32" customFormat="1" x14ac:dyDescent="0.2">
      <c r="A133" s="16">
        <v>127</v>
      </c>
      <c r="B133" s="25"/>
      <c r="C133" s="13"/>
      <c r="D133" s="11"/>
      <c r="E133" s="15"/>
      <c r="F133" s="24"/>
      <c r="G133" s="44">
        <v>0</v>
      </c>
      <c r="H133" s="44"/>
      <c r="I133" s="44">
        <f t="shared" si="8"/>
        <v>0</v>
      </c>
      <c r="J133" s="13"/>
      <c r="K133" s="34" t="e">
        <f t="shared" si="10"/>
        <v>#DIV/0!</v>
      </c>
      <c r="L133" s="26" t="e">
        <f>VLOOKUP($B133,'Table A'!C7:$H19,6,0)</f>
        <v>#N/A</v>
      </c>
      <c r="M133" s="12" t="e">
        <f t="shared" si="9"/>
        <v>#DIV/0!</v>
      </c>
      <c r="N133" s="31" t="e">
        <f t="shared" si="6"/>
        <v>#DIV/0!</v>
      </c>
      <c r="O133" s="12" t="e">
        <f t="shared" si="7"/>
        <v>#DIV/0!</v>
      </c>
    </row>
    <row r="134" spans="1:15" s="32" customFormat="1" x14ac:dyDescent="0.2">
      <c r="A134" s="16">
        <v>128</v>
      </c>
      <c r="B134" s="25"/>
      <c r="C134" s="13"/>
      <c r="D134" s="11"/>
      <c r="E134" s="15"/>
      <c r="F134" s="24"/>
      <c r="G134" s="44">
        <v>0</v>
      </c>
      <c r="H134" s="44"/>
      <c r="I134" s="44">
        <f t="shared" si="8"/>
        <v>0</v>
      </c>
      <c r="J134" s="13"/>
      <c r="K134" s="34" t="e">
        <f t="shared" si="10"/>
        <v>#DIV/0!</v>
      </c>
      <c r="L134" s="26" t="e">
        <f>VLOOKUP($B134,'Table A'!C7:$H19,6,0)</f>
        <v>#N/A</v>
      </c>
      <c r="M134" s="12" t="e">
        <f t="shared" si="9"/>
        <v>#DIV/0!</v>
      </c>
      <c r="N134" s="31" t="e">
        <f t="shared" si="6"/>
        <v>#DIV/0!</v>
      </c>
      <c r="O134" s="12" t="e">
        <f t="shared" si="7"/>
        <v>#DIV/0!</v>
      </c>
    </row>
    <row r="135" spans="1:15" s="32" customFormat="1" x14ac:dyDescent="0.2">
      <c r="A135" s="16">
        <v>129</v>
      </c>
      <c r="B135" s="25"/>
      <c r="C135" s="13"/>
      <c r="D135" s="11"/>
      <c r="E135" s="15"/>
      <c r="F135" s="24"/>
      <c r="G135" s="44">
        <v>0</v>
      </c>
      <c r="H135" s="44"/>
      <c r="I135" s="44">
        <f t="shared" si="8"/>
        <v>0</v>
      </c>
      <c r="J135" s="13"/>
      <c r="K135" s="34" t="e">
        <f t="shared" si="10"/>
        <v>#DIV/0!</v>
      </c>
      <c r="L135" s="26" t="e">
        <f>VLOOKUP($B135,'Table A'!C7:$H19,6,0)</f>
        <v>#N/A</v>
      </c>
      <c r="M135" s="12" t="e">
        <f t="shared" si="9"/>
        <v>#DIV/0!</v>
      </c>
      <c r="N135" s="31" t="e">
        <f t="shared" ref="N135:N198" si="11">O135/H135</f>
        <v>#DIV/0!</v>
      </c>
      <c r="O135" s="12" t="e">
        <f t="shared" ref="O135:O198" si="12">M135-H135</f>
        <v>#DIV/0!</v>
      </c>
    </row>
    <row r="136" spans="1:15" s="32" customFormat="1" x14ac:dyDescent="0.2">
      <c r="A136" s="16">
        <v>130</v>
      </c>
      <c r="B136" s="25"/>
      <c r="C136" s="13"/>
      <c r="D136" s="11"/>
      <c r="E136" s="15"/>
      <c r="F136" s="24"/>
      <c r="G136" s="44">
        <v>0</v>
      </c>
      <c r="H136" s="44"/>
      <c r="I136" s="44">
        <f t="shared" si="8"/>
        <v>0</v>
      </c>
      <c r="J136" s="13"/>
      <c r="K136" s="34" t="e">
        <f t="shared" si="10"/>
        <v>#DIV/0!</v>
      </c>
      <c r="L136" s="26" t="e">
        <f>VLOOKUP($B136,'Table A'!C7:$H19,6,0)</f>
        <v>#N/A</v>
      </c>
      <c r="M136" s="12" t="e">
        <f t="shared" si="9"/>
        <v>#DIV/0!</v>
      </c>
      <c r="N136" s="31" t="e">
        <f t="shared" si="11"/>
        <v>#DIV/0!</v>
      </c>
      <c r="O136" s="12" t="e">
        <f t="shared" si="12"/>
        <v>#DIV/0!</v>
      </c>
    </row>
    <row r="137" spans="1:15" s="32" customFormat="1" x14ac:dyDescent="0.2">
      <c r="A137" s="16">
        <v>131</v>
      </c>
      <c r="B137" s="25"/>
      <c r="C137" s="13"/>
      <c r="D137" s="11"/>
      <c r="E137" s="15"/>
      <c r="F137" s="24"/>
      <c r="G137" s="44">
        <v>0</v>
      </c>
      <c r="H137" s="44"/>
      <c r="I137" s="44">
        <f t="shared" si="8"/>
        <v>0</v>
      </c>
      <c r="J137" s="13"/>
      <c r="K137" s="34" t="e">
        <f t="shared" si="10"/>
        <v>#DIV/0!</v>
      </c>
      <c r="L137" s="26" t="e">
        <f>VLOOKUP($B137,'Table A'!C7:$H19,6,0)</f>
        <v>#N/A</v>
      </c>
      <c r="M137" s="12" t="e">
        <f t="shared" si="9"/>
        <v>#DIV/0!</v>
      </c>
      <c r="N137" s="31" t="e">
        <f t="shared" si="11"/>
        <v>#DIV/0!</v>
      </c>
      <c r="O137" s="12" t="e">
        <f t="shared" si="12"/>
        <v>#DIV/0!</v>
      </c>
    </row>
    <row r="138" spans="1:15" s="32" customFormat="1" x14ac:dyDescent="0.2">
      <c r="A138" s="16">
        <v>132</v>
      </c>
      <c r="B138" s="25"/>
      <c r="C138" s="13"/>
      <c r="D138" s="11"/>
      <c r="E138" s="15"/>
      <c r="F138" s="24"/>
      <c r="G138" s="44">
        <v>0</v>
      </c>
      <c r="H138" s="44"/>
      <c r="I138" s="44">
        <f t="shared" si="8"/>
        <v>0</v>
      </c>
      <c r="J138" s="13"/>
      <c r="K138" s="34" t="e">
        <f t="shared" si="10"/>
        <v>#DIV/0!</v>
      </c>
      <c r="L138" s="26" t="e">
        <f>VLOOKUP($B138,'Table A'!C7:$H19,6,0)</f>
        <v>#N/A</v>
      </c>
      <c r="M138" s="12" t="e">
        <f t="shared" si="9"/>
        <v>#DIV/0!</v>
      </c>
      <c r="N138" s="31" t="e">
        <f t="shared" si="11"/>
        <v>#DIV/0!</v>
      </c>
      <c r="O138" s="12" t="e">
        <f t="shared" si="12"/>
        <v>#DIV/0!</v>
      </c>
    </row>
    <row r="139" spans="1:15" s="32" customFormat="1" x14ac:dyDescent="0.2">
      <c r="A139" s="16">
        <v>133</v>
      </c>
      <c r="B139" s="25"/>
      <c r="C139" s="13"/>
      <c r="D139" s="11"/>
      <c r="E139" s="15"/>
      <c r="F139" s="24"/>
      <c r="G139" s="44">
        <v>0</v>
      </c>
      <c r="H139" s="44"/>
      <c r="I139" s="44">
        <f t="shared" si="8"/>
        <v>0</v>
      </c>
      <c r="J139" s="13"/>
      <c r="K139" s="34" t="e">
        <f t="shared" si="10"/>
        <v>#DIV/0!</v>
      </c>
      <c r="L139" s="26" t="e">
        <f>VLOOKUP($B139,'Table A'!C7:$H19,6,0)</f>
        <v>#N/A</v>
      </c>
      <c r="M139" s="12" t="e">
        <f t="shared" si="9"/>
        <v>#DIV/0!</v>
      </c>
      <c r="N139" s="31" t="e">
        <f t="shared" si="11"/>
        <v>#DIV/0!</v>
      </c>
      <c r="O139" s="12" t="e">
        <f t="shared" si="12"/>
        <v>#DIV/0!</v>
      </c>
    </row>
    <row r="140" spans="1:15" s="32" customFormat="1" x14ac:dyDescent="0.2">
      <c r="A140" s="16">
        <v>134</v>
      </c>
      <c r="B140" s="25"/>
      <c r="C140" s="13"/>
      <c r="D140" s="11"/>
      <c r="E140" s="15"/>
      <c r="F140" s="24"/>
      <c r="G140" s="44">
        <v>0</v>
      </c>
      <c r="H140" s="44"/>
      <c r="I140" s="44">
        <f t="shared" si="8"/>
        <v>0</v>
      </c>
      <c r="J140" s="13"/>
      <c r="K140" s="34" t="e">
        <f t="shared" si="10"/>
        <v>#DIV/0!</v>
      </c>
      <c r="L140" s="26" t="e">
        <f>VLOOKUP($B140,'Table A'!C7:$H19,6,0)</f>
        <v>#N/A</v>
      </c>
      <c r="M140" s="12" t="e">
        <f t="shared" si="9"/>
        <v>#DIV/0!</v>
      </c>
      <c r="N140" s="31" t="e">
        <f t="shared" si="11"/>
        <v>#DIV/0!</v>
      </c>
      <c r="O140" s="12" t="e">
        <f t="shared" si="12"/>
        <v>#DIV/0!</v>
      </c>
    </row>
    <row r="141" spans="1:15" s="32" customFormat="1" x14ac:dyDescent="0.2">
      <c r="A141" s="16">
        <v>135</v>
      </c>
      <c r="B141" s="25"/>
      <c r="C141" s="13"/>
      <c r="D141" s="11"/>
      <c r="E141" s="15"/>
      <c r="F141" s="24"/>
      <c r="G141" s="44">
        <v>0</v>
      </c>
      <c r="H141" s="44"/>
      <c r="I141" s="44">
        <f t="shared" si="8"/>
        <v>0</v>
      </c>
      <c r="J141" s="13"/>
      <c r="K141" s="34" t="e">
        <f t="shared" si="10"/>
        <v>#DIV/0!</v>
      </c>
      <c r="L141" s="26" t="e">
        <f>VLOOKUP($B141,'Table A'!C7:$H19,6,0)</f>
        <v>#N/A</v>
      </c>
      <c r="M141" s="12" t="e">
        <f t="shared" si="9"/>
        <v>#DIV/0!</v>
      </c>
      <c r="N141" s="31" t="e">
        <f t="shared" si="11"/>
        <v>#DIV/0!</v>
      </c>
      <c r="O141" s="12" t="e">
        <f t="shared" si="12"/>
        <v>#DIV/0!</v>
      </c>
    </row>
    <row r="142" spans="1:15" s="32" customFormat="1" x14ac:dyDescent="0.2">
      <c r="A142" s="16">
        <v>136</v>
      </c>
      <c r="B142" s="25"/>
      <c r="C142" s="13"/>
      <c r="D142" s="11"/>
      <c r="E142" s="15"/>
      <c r="F142" s="24"/>
      <c r="G142" s="44">
        <v>0</v>
      </c>
      <c r="H142" s="44"/>
      <c r="I142" s="44">
        <f t="shared" si="8"/>
        <v>0</v>
      </c>
      <c r="J142" s="13"/>
      <c r="K142" s="34" t="e">
        <f t="shared" si="10"/>
        <v>#DIV/0!</v>
      </c>
      <c r="L142" s="26" t="e">
        <f>VLOOKUP($B142,'Table A'!C7:$H19,6,0)</f>
        <v>#N/A</v>
      </c>
      <c r="M142" s="12" t="e">
        <f t="shared" si="9"/>
        <v>#DIV/0!</v>
      </c>
      <c r="N142" s="31" t="e">
        <f t="shared" si="11"/>
        <v>#DIV/0!</v>
      </c>
      <c r="O142" s="12" t="e">
        <f t="shared" si="12"/>
        <v>#DIV/0!</v>
      </c>
    </row>
    <row r="143" spans="1:15" s="32" customFormat="1" x14ac:dyDescent="0.2">
      <c r="A143" s="16">
        <v>137</v>
      </c>
      <c r="B143" s="25"/>
      <c r="C143" s="13"/>
      <c r="D143" s="11"/>
      <c r="E143" s="15"/>
      <c r="F143" s="24"/>
      <c r="G143" s="44">
        <v>0</v>
      </c>
      <c r="H143" s="44"/>
      <c r="I143" s="44">
        <f t="shared" si="8"/>
        <v>0</v>
      </c>
      <c r="J143" s="13"/>
      <c r="K143" s="34" t="e">
        <f t="shared" si="10"/>
        <v>#DIV/0!</v>
      </c>
      <c r="L143" s="26" t="e">
        <f>VLOOKUP($B143,'Table A'!C7:$H19,6,0)</f>
        <v>#N/A</v>
      </c>
      <c r="M143" s="12" t="e">
        <f t="shared" si="9"/>
        <v>#DIV/0!</v>
      </c>
      <c r="N143" s="31" t="e">
        <f t="shared" si="11"/>
        <v>#DIV/0!</v>
      </c>
      <c r="O143" s="12" t="e">
        <f t="shared" si="12"/>
        <v>#DIV/0!</v>
      </c>
    </row>
    <row r="144" spans="1:15" s="32" customFormat="1" x14ac:dyDescent="0.2">
      <c r="A144" s="16">
        <v>138</v>
      </c>
      <c r="B144" s="25"/>
      <c r="C144" s="13"/>
      <c r="D144" s="11"/>
      <c r="E144" s="15"/>
      <c r="F144" s="24"/>
      <c r="G144" s="44">
        <v>0</v>
      </c>
      <c r="H144" s="44"/>
      <c r="I144" s="44">
        <f t="shared" si="8"/>
        <v>0</v>
      </c>
      <c r="J144" s="13"/>
      <c r="K144" s="34" t="e">
        <f t="shared" si="10"/>
        <v>#DIV/0!</v>
      </c>
      <c r="L144" s="26" t="e">
        <f>VLOOKUP($B144,'Table A'!C7:$H19,6,0)</f>
        <v>#N/A</v>
      </c>
      <c r="M144" s="12" t="e">
        <f t="shared" si="9"/>
        <v>#DIV/0!</v>
      </c>
      <c r="N144" s="31" t="e">
        <f t="shared" si="11"/>
        <v>#DIV/0!</v>
      </c>
      <c r="O144" s="12" t="e">
        <f t="shared" si="12"/>
        <v>#DIV/0!</v>
      </c>
    </row>
    <row r="145" spans="1:15" s="32" customFormat="1" x14ac:dyDescent="0.2">
      <c r="A145" s="16">
        <v>139</v>
      </c>
      <c r="B145" s="25"/>
      <c r="C145" s="13"/>
      <c r="D145" s="11"/>
      <c r="E145" s="15"/>
      <c r="F145" s="24"/>
      <c r="G145" s="44">
        <v>0</v>
      </c>
      <c r="H145" s="44"/>
      <c r="I145" s="44">
        <f t="shared" ref="I145:I208" si="13">H145-G145</f>
        <v>0</v>
      </c>
      <c r="J145" s="13"/>
      <c r="K145" s="34" t="e">
        <f t="shared" si="10"/>
        <v>#DIV/0!</v>
      </c>
      <c r="L145" s="26" t="e">
        <f>VLOOKUP($B145,'Table A'!C7:$H19,6,0)</f>
        <v>#N/A</v>
      </c>
      <c r="M145" s="12" t="e">
        <f t="shared" ref="M145:M159" si="14">K145*L145</f>
        <v>#DIV/0!</v>
      </c>
      <c r="N145" s="31" t="e">
        <f t="shared" si="11"/>
        <v>#DIV/0!</v>
      </c>
      <c r="O145" s="12" t="e">
        <f t="shared" si="12"/>
        <v>#DIV/0!</v>
      </c>
    </row>
    <row r="146" spans="1:15" s="32" customFormat="1" x14ac:dyDescent="0.2">
      <c r="A146" s="16">
        <v>140</v>
      </c>
      <c r="B146" s="25"/>
      <c r="C146" s="13"/>
      <c r="D146" s="11"/>
      <c r="E146" s="15"/>
      <c r="F146" s="24"/>
      <c r="G146" s="44">
        <v>0</v>
      </c>
      <c r="H146" s="44"/>
      <c r="I146" s="44">
        <f t="shared" si="13"/>
        <v>0</v>
      </c>
      <c r="J146" s="13"/>
      <c r="K146" s="34" t="e">
        <f t="shared" si="10"/>
        <v>#DIV/0!</v>
      </c>
      <c r="L146" s="26" t="e">
        <f>VLOOKUP($B146,'Table A'!C7:$H19,6,0)</f>
        <v>#N/A</v>
      </c>
      <c r="M146" s="12" t="e">
        <f t="shared" si="14"/>
        <v>#DIV/0!</v>
      </c>
      <c r="N146" s="31" t="e">
        <f t="shared" si="11"/>
        <v>#DIV/0!</v>
      </c>
      <c r="O146" s="12" t="e">
        <f t="shared" si="12"/>
        <v>#DIV/0!</v>
      </c>
    </row>
    <row r="147" spans="1:15" s="32" customFormat="1" x14ac:dyDescent="0.2">
      <c r="A147" s="16">
        <v>141</v>
      </c>
      <c r="B147" s="25"/>
      <c r="C147" s="13"/>
      <c r="D147" s="11"/>
      <c r="E147" s="15"/>
      <c r="F147" s="24"/>
      <c r="G147" s="44">
        <v>0</v>
      </c>
      <c r="H147" s="44"/>
      <c r="I147" s="44">
        <f t="shared" si="13"/>
        <v>0</v>
      </c>
      <c r="J147" s="13"/>
      <c r="K147" s="34" t="e">
        <f t="shared" si="10"/>
        <v>#DIV/0!</v>
      </c>
      <c r="L147" s="26" t="e">
        <f>VLOOKUP($B147,'Table A'!C7:$H19,6,0)</f>
        <v>#N/A</v>
      </c>
      <c r="M147" s="12" t="e">
        <f t="shared" si="14"/>
        <v>#DIV/0!</v>
      </c>
      <c r="N147" s="31" t="e">
        <f t="shared" si="11"/>
        <v>#DIV/0!</v>
      </c>
      <c r="O147" s="12" t="e">
        <f t="shared" si="12"/>
        <v>#DIV/0!</v>
      </c>
    </row>
    <row r="148" spans="1:15" s="32" customFormat="1" x14ac:dyDescent="0.2">
      <c r="A148" s="16">
        <v>142</v>
      </c>
      <c r="B148" s="25"/>
      <c r="C148" s="13"/>
      <c r="D148" s="11"/>
      <c r="E148" s="15"/>
      <c r="F148" s="24"/>
      <c r="G148" s="44">
        <v>0</v>
      </c>
      <c r="H148" s="44"/>
      <c r="I148" s="44">
        <f t="shared" si="13"/>
        <v>0</v>
      </c>
      <c r="J148" s="13"/>
      <c r="K148" s="34" t="e">
        <f t="shared" si="10"/>
        <v>#DIV/0!</v>
      </c>
      <c r="L148" s="26" t="e">
        <f>VLOOKUP($B148,'Table A'!C7:$H19,6,0)</f>
        <v>#N/A</v>
      </c>
      <c r="M148" s="12" t="e">
        <f t="shared" si="14"/>
        <v>#DIV/0!</v>
      </c>
      <c r="N148" s="31" t="e">
        <f t="shared" si="11"/>
        <v>#DIV/0!</v>
      </c>
      <c r="O148" s="12" t="e">
        <f t="shared" si="12"/>
        <v>#DIV/0!</v>
      </c>
    </row>
    <row r="149" spans="1:15" s="32" customFormat="1" x14ac:dyDescent="0.2">
      <c r="A149" s="16">
        <v>143</v>
      </c>
      <c r="B149" s="25"/>
      <c r="C149" s="13"/>
      <c r="D149" s="11"/>
      <c r="E149" s="15"/>
      <c r="F149" s="24"/>
      <c r="G149" s="44">
        <v>0</v>
      </c>
      <c r="H149" s="44"/>
      <c r="I149" s="44">
        <f t="shared" si="13"/>
        <v>0</v>
      </c>
      <c r="J149" s="13"/>
      <c r="K149" s="34" t="e">
        <f t="shared" si="10"/>
        <v>#DIV/0!</v>
      </c>
      <c r="L149" s="26" t="e">
        <f>VLOOKUP($B149,'Table A'!C7:$H19,6,0)</f>
        <v>#N/A</v>
      </c>
      <c r="M149" s="12" t="e">
        <f t="shared" si="14"/>
        <v>#DIV/0!</v>
      </c>
      <c r="N149" s="31" t="e">
        <f t="shared" si="11"/>
        <v>#DIV/0!</v>
      </c>
      <c r="O149" s="12" t="e">
        <f t="shared" si="12"/>
        <v>#DIV/0!</v>
      </c>
    </row>
    <row r="150" spans="1:15" s="32" customFormat="1" x14ac:dyDescent="0.2">
      <c r="A150" s="16">
        <v>144</v>
      </c>
      <c r="B150" s="25"/>
      <c r="C150" s="13"/>
      <c r="D150" s="11"/>
      <c r="E150" s="15"/>
      <c r="F150" s="24"/>
      <c r="G150" s="44">
        <v>0</v>
      </c>
      <c r="H150" s="44"/>
      <c r="I150" s="44">
        <f t="shared" si="13"/>
        <v>0</v>
      </c>
      <c r="J150" s="13"/>
      <c r="K150" s="34" t="e">
        <f t="shared" si="10"/>
        <v>#DIV/0!</v>
      </c>
      <c r="L150" s="26" t="e">
        <f>VLOOKUP($B150,'Table A'!C7:$H19,6,0)</f>
        <v>#N/A</v>
      </c>
      <c r="M150" s="12" t="e">
        <f t="shared" si="14"/>
        <v>#DIV/0!</v>
      </c>
      <c r="N150" s="31" t="e">
        <f t="shared" si="11"/>
        <v>#DIV/0!</v>
      </c>
      <c r="O150" s="12" t="e">
        <f t="shared" si="12"/>
        <v>#DIV/0!</v>
      </c>
    </row>
    <row r="151" spans="1:15" s="32" customFormat="1" x14ac:dyDescent="0.2">
      <c r="A151" s="16">
        <v>145</v>
      </c>
      <c r="B151" s="25"/>
      <c r="C151" s="13"/>
      <c r="D151" s="11"/>
      <c r="E151" s="15"/>
      <c r="F151" s="24"/>
      <c r="G151" s="44">
        <v>0</v>
      </c>
      <c r="H151" s="44"/>
      <c r="I151" s="44">
        <f t="shared" si="13"/>
        <v>0</v>
      </c>
      <c r="J151" s="13"/>
      <c r="K151" s="34" t="e">
        <f t="shared" si="10"/>
        <v>#DIV/0!</v>
      </c>
      <c r="L151" s="26" t="e">
        <f>VLOOKUP($B151,'Table A'!C7:$H19,6,0)</f>
        <v>#N/A</v>
      </c>
      <c r="M151" s="12" t="e">
        <f>K151*L151</f>
        <v>#DIV/0!</v>
      </c>
      <c r="N151" s="31" t="e">
        <f t="shared" si="11"/>
        <v>#DIV/0!</v>
      </c>
      <c r="O151" s="12" t="e">
        <f t="shared" si="12"/>
        <v>#DIV/0!</v>
      </c>
    </row>
    <row r="152" spans="1:15" s="32" customFormat="1" x14ac:dyDescent="0.2">
      <c r="A152" s="16">
        <v>146</v>
      </c>
      <c r="B152" s="25"/>
      <c r="C152" s="13"/>
      <c r="D152" s="11"/>
      <c r="E152" s="15"/>
      <c r="F152" s="24"/>
      <c r="G152" s="44">
        <v>0</v>
      </c>
      <c r="H152" s="44"/>
      <c r="I152" s="44">
        <f t="shared" si="13"/>
        <v>0</v>
      </c>
      <c r="J152" s="13"/>
      <c r="K152" s="34" t="e">
        <f t="shared" si="10"/>
        <v>#DIV/0!</v>
      </c>
      <c r="L152" s="26" t="e">
        <f>VLOOKUP($B152,'Table A'!C7:$H19,6,0)</f>
        <v>#N/A</v>
      </c>
      <c r="M152" s="12" t="e">
        <f t="shared" ref="M152:M213" si="15">K152*L152</f>
        <v>#DIV/0!</v>
      </c>
      <c r="N152" s="31" t="e">
        <f t="shared" si="11"/>
        <v>#DIV/0!</v>
      </c>
      <c r="O152" s="12" t="e">
        <f t="shared" si="12"/>
        <v>#DIV/0!</v>
      </c>
    </row>
    <row r="153" spans="1:15" s="32" customFormat="1" x14ac:dyDescent="0.2">
      <c r="A153" s="16">
        <v>147</v>
      </c>
      <c r="B153" s="25"/>
      <c r="C153" s="13"/>
      <c r="D153" s="11"/>
      <c r="E153" s="15"/>
      <c r="F153" s="24"/>
      <c r="G153" s="44">
        <v>0</v>
      </c>
      <c r="H153" s="44"/>
      <c r="I153" s="44">
        <f t="shared" si="13"/>
        <v>0</v>
      </c>
      <c r="J153" s="13"/>
      <c r="K153" s="34" t="e">
        <f t="shared" si="10"/>
        <v>#DIV/0!</v>
      </c>
      <c r="L153" s="26" t="e">
        <f>VLOOKUP($B153,'Table A'!C7:$H19,6,0)</f>
        <v>#N/A</v>
      </c>
      <c r="M153" s="12" t="e">
        <f t="shared" si="15"/>
        <v>#DIV/0!</v>
      </c>
      <c r="N153" s="31" t="e">
        <f t="shared" si="11"/>
        <v>#DIV/0!</v>
      </c>
      <c r="O153" s="12" t="e">
        <f t="shared" si="12"/>
        <v>#DIV/0!</v>
      </c>
    </row>
    <row r="154" spans="1:15" s="32" customFormat="1" x14ac:dyDescent="0.2">
      <c r="A154" s="16">
        <v>148</v>
      </c>
      <c r="B154" s="25"/>
      <c r="C154" s="13"/>
      <c r="D154" s="11"/>
      <c r="E154" s="15"/>
      <c r="F154" s="24"/>
      <c r="G154" s="44">
        <v>0</v>
      </c>
      <c r="H154" s="44"/>
      <c r="I154" s="44">
        <f t="shared" si="13"/>
        <v>0</v>
      </c>
      <c r="J154" s="13"/>
      <c r="K154" s="34" t="e">
        <f t="shared" si="10"/>
        <v>#DIV/0!</v>
      </c>
      <c r="L154" s="26" t="e">
        <f>VLOOKUP($B154,'Table A'!C7:$H19,6,0)</f>
        <v>#N/A</v>
      </c>
      <c r="M154" s="12" t="e">
        <f t="shared" si="15"/>
        <v>#DIV/0!</v>
      </c>
      <c r="N154" s="31" t="e">
        <f t="shared" si="11"/>
        <v>#DIV/0!</v>
      </c>
      <c r="O154" s="12" t="e">
        <f t="shared" si="12"/>
        <v>#DIV/0!</v>
      </c>
    </row>
    <row r="155" spans="1:15" s="32" customFormat="1" x14ac:dyDescent="0.2">
      <c r="A155" s="16">
        <v>149</v>
      </c>
      <c r="B155" s="25"/>
      <c r="C155" s="13"/>
      <c r="D155" s="11"/>
      <c r="E155" s="15"/>
      <c r="F155" s="24"/>
      <c r="G155" s="44">
        <v>0</v>
      </c>
      <c r="H155" s="44"/>
      <c r="I155" s="44">
        <f t="shared" si="13"/>
        <v>0</v>
      </c>
      <c r="J155" s="13"/>
      <c r="K155" s="34" t="e">
        <f t="shared" si="10"/>
        <v>#DIV/0!</v>
      </c>
      <c r="L155" s="26" t="e">
        <f>VLOOKUP($B155,'Table A'!C7:$H19,6,0)</f>
        <v>#N/A</v>
      </c>
      <c r="M155" s="12" t="e">
        <f t="shared" si="15"/>
        <v>#DIV/0!</v>
      </c>
      <c r="N155" s="31" t="e">
        <f t="shared" si="11"/>
        <v>#DIV/0!</v>
      </c>
      <c r="O155" s="12" t="e">
        <f t="shared" si="12"/>
        <v>#DIV/0!</v>
      </c>
    </row>
    <row r="156" spans="1:15" s="32" customFormat="1" x14ac:dyDescent="0.2">
      <c r="A156" s="16">
        <v>150</v>
      </c>
      <c r="B156" s="25"/>
      <c r="C156" s="13"/>
      <c r="D156" s="11"/>
      <c r="E156" s="15"/>
      <c r="F156" s="24"/>
      <c r="G156" s="44">
        <v>0</v>
      </c>
      <c r="H156" s="44"/>
      <c r="I156" s="44">
        <f t="shared" si="13"/>
        <v>0</v>
      </c>
      <c r="J156" s="13"/>
      <c r="K156" s="34" t="e">
        <f t="shared" si="10"/>
        <v>#DIV/0!</v>
      </c>
      <c r="L156" s="26" t="e">
        <f>VLOOKUP($B156,'Table A'!C7:$H19,6,0)</f>
        <v>#N/A</v>
      </c>
      <c r="M156" s="12" t="e">
        <f t="shared" si="15"/>
        <v>#DIV/0!</v>
      </c>
      <c r="N156" s="31" t="e">
        <f t="shared" si="11"/>
        <v>#DIV/0!</v>
      </c>
      <c r="O156" s="12" t="e">
        <f t="shared" si="12"/>
        <v>#DIV/0!</v>
      </c>
    </row>
    <row r="157" spans="1:15" s="32" customFormat="1" x14ac:dyDescent="0.2">
      <c r="A157" s="16">
        <v>151</v>
      </c>
      <c r="B157" s="25"/>
      <c r="C157" s="13"/>
      <c r="D157" s="11"/>
      <c r="E157" s="15"/>
      <c r="F157" s="24"/>
      <c r="G157" s="44">
        <v>0</v>
      </c>
      <c r="H157" s="44"/>
      <c r="I157" s="44">
        <f t="shared" si="13"/>
        <v>0</v>
      </c>
      <c r="J157" s="13"/>
      <c r="K157" s="34" t="e">
        <f t="shared" si="10"/>
        <v>#DIV/0!</v>
      </c>
      <c r="L157" s="26" t="e">
        <f>VLOOKUP($B157,'Table A'!C7:$H19,6,0)</f>
        <v>#N/A</v>
      </c>
      <c r="M157" s="12" t="e">
        <f t="shared" si="15"/>
        <v>#DIV/0!</v>
      </c>
      <c r="N157" s="31" t="e">
        <f t="shared" si="11"/>
        <v>#DIV/0!</v>
      </c>
      <c r="O157" s="12" t="e">
        <f t="shared" si="12"/>
        <v>#DIV/0!</v>
      </c>
    </row>
    <row r="158" spans="1:15" s="32" customFormat="1" x14ac:dyDescent="0.2">
      <c r="A158" s="16">
        <v>152</v>
      </c>
      <c r="B158" s="25"/>
      <c r="C158" s="13"/>
      <c r="D158" s="11"/>
      <c r="E158" s="15"/>
      <c r="F158" s="24"/>
      <c r="G158" s="44">
        <v>0</v>
      </c>
      <c r="H158" s="44"/>
      <c r="I158" s="44">
        <f t="shared" si="13"/>
        <v>0</v>
      </c>
      <c r="J158" s="13"/>
      <c r="K158" s="34" t="e">
        <f t="shared" si="10"/>
        <v>#DIV/0!</v>
      </c>
      <c r="L158" s="26" t="e">
        <f>VLOOKUP($B158,'Table A'!C7:$H19,6,0)</f>
        <v>#N/A</v>
      </c>
      <c r="M158" s="12" t="e">
        <f t="shared" si="15"/>
        <v>#DIV/0!</v>
      </c>
      <c r="N158" s="31" t="e">
        <f t="shared" si="11"/>
        <v>#DIV/0!</v>
      </c>
      <c r="O158" s="12" t="e">
        <f t="shared" si="12"/>
        <v>#DIV/0!</v>
      </c>
    </row>
    <row r="159" spans="1:15" s="32" customFormat="1" x14ac:dyDescent="0.2">
      <c r="A159" s="16">
        <v>153</v>
      </c>
      <c r="B159" s="25"/>
      <c r="C159" s="13"/>
      <c r="D159" s="11"/>
      <c r="E159" s="15"/>
      <c r="F159" s="24"/>
      <c r="G159" s="44">
        <v>0</v>
      </c>
      <c r="H159" s="44"/>
      <c r="I159" s="44">
        <f t="shared" si="13"/>
        <v>0</v>
      </c>
      <c r="J159" s="13"/>
      <c r="K159" s="34" t="e">
        <f t="shared" si="10"/>
        <v>#DIV/0!</v>
      </c>
      <c r="L159" s="26" t="e">
        <f>VLOOKUP($B159,'Table A'!C7:$H19,6,0)</f>
        <v>#N/A</v>
      </c>
      <c r="M159" s="12" t="e">
        <f t="shared" si="15"/>
        <v>#DIV/0!</v>
      </c>
      <c r="N159" s="31" t="e">
        <f t="shared" si="11"/>
        <v>#DIV/0!</v>
      </c>
      <c r="O159" s="12" t="e">
        <f t="shared" si="12"/>
        <v>#DIV/0!</v>
      </c>
    </row>
    <row r="160" spans="1:15" s="32" customFormat="1" x14ac:dyDescent="0.2">
      <c r="A160" s="16">
        <v>154</v>
      </c>
      <c r="B160" s="25"/>
      <c r="C160" s="13"/>
      <c r="D160" s="11"/>
      <c r="E160" s="15"/>
      <c r="F160" s="24"/>
      <c r="G160" s="44">
        <v>0</v>
      </c>
      <c r="H160" s="44"/>
      <c r="I160" s="44">
        <f t="shared" si="13"/>
        <v>0</v>
      </c>
      <c r="J160" s="13"/>
      <c r="K160" s="34" t="e">
        <f t="shared" si="10"/>
        <v>#DIV/0!</v>
      </c>
      <c r="L160" s="26" t="e">
        <f>VLOOKUP($B160,'Table A'!C7:$H19,6,0)</f>
        <v>#N/A</v>
      </c>
      <c r="M160" s="12" t="e">
        <f t="shared" si="15"/>
        <v>#DIV/0!</v>
      </c>
      <c r="N160" s="31" t="e">
        <f t="shared" si="11"/>
        <v>#DIV/0!</v>
      </c>
      <c r="O160" s="12" t="e">
        <f t="shared" si="12"/>
        <v>#DIV/0!</v>
      </c>
    </row>
    <row r="161" spans="1:15" s="32" customFormat="1" x14ac:dyDescent="0.2">
      <c r="A161" s="16">
        <v>155</v>
      </c>
      <c r="B161" s="25"/>
      <c r="C161" s="13"/>
      <c r="D161" s="11"/>
      <c r="E161" s="15"/>
      <c r="F161" s="24"/>
      <c r="G161" s="44">
        <v>0</v>
      </c>
      <c r="H161" s="44"/>
      <c r="I161" s="44">
        <f t="shared" si="13"/>
        <v>0</v>
      </c>
      <c r="J161" s="13"/>
      <c r="K161" s="34" t="e">
        <f t="shared" si="10"/>
        <v>#DIV/0!</v>
      </c>
      <c r="L161" s="26" t="e">
        <f>VLOOKUP($B161,'Table A'!C7:$H19,6,0)</f>
        <v>#N/A</v>
      </c>
      <c r="M161" s="12" t="e">
        <f t="shared" si="15"/>
        <v>#DIV/0!</v>
      </c>
      <c r="N161" s="31" t="e">
        <f t="shared" si="11"/>
        <v>#DIV/0!</v>
      </c>
      <c r="O161" s="12" t="e">
        <f t="shared" si="12"/>
        <v>#DIV/0!</v>
      </c>
    </row>
    <row r="162" spans="1:15" s="32" customFormat="1" x14ac:dyDescent="0.2">
      <c r="A162" s="16">
        <v>156</v>
      </c>
      <c r="B162" s="25"/>
      <c r="C162" s="13"/>
      <c r="D162" s="11"/>
      <c r="E162" s="15"/>
      <c r="F162" s="24"/>
      <c r="G162" s="44">
        <v>0</v>
      </c>
      <c r="H162" s="44"/>
      <c r="I162" s="44">
        <f t="shared" si="13"/>
        <v>0</v>
      </c>
      <c r="J162" s="13"/>
      <c r="K162" s="34" t="e">
        <f t="shared" si="10"/>
        <v>#DIV/0!</v>
      </c>
      <c r="L162" s="26" t="e">
        <f>VLOOKUP($B162,'Table A'!C7:$H19,6,0)</f>
        <v>#N/A</v>
      </c>
      <c r="M162" s="12" t="e">
        <f t="shared" si="15"/>
        <v>#DIV/0!</v>
      </c>
      <c r="N162" s="31" t="e">
        <f t="shared" si="11"/>
        <v>#DIV/0!</v>
      </c>
      <c r="O162" s="12" t="e">
        <f t="shared" si="12"/>
        <v>#DIV/0!</v>
      </c>
    </row>
    <row r="163" spans="1:15" s="32" customFormat="1" x14ac:dyDescent="0.2">
      <c r="A163" s="16">
        <v>157</v>
      </c>
      <c r="B163" s="25"/>
      <c r="C163" s="13"/>
      <c r="D163" s="11"/>
      <c r="E163" s="15"/>
      <c r="F163" s="24"/>
      <c r="G163" s="44">
        <v>0</v>
      </c>
      <c r="H163" s="44"/>
      <c r="I163" s="44">
        <f t="shared" si="13"/>
        <v>0</v>
      </c>
      <c r="J163" s="13"/>
      <c r="K163" s="34" t="e">
        <f t="shared" si="10"/>
        <v>#DIV/0!</v>
      </c>
      <c r="L163" s="26" t="e">
        <f>VLOOKUP($B163,'Table A'!C7:$H19,6,0)</f>
        <v>#N/A</v>
      </c>
      <c r="M163" s="12" t="e">
        <f t="shared" si="15"/>
        <v>#DIV/0!</v>
      </c>
      <c r="N163" s="31" t="e">
        <f t="shared" si="11"/>
        <v>#DIV/0!</v>
      </c>
      <c r="O163" s="12" t="e">
        <f t="shared" si="12"/>
        <v>#DIV/0!</v>
      </c>
    </row>
    <row r="164" spans="1:15" s="32" customFormat="1" x14ac:dyDescent="0.2">
      <c r="A164" s="16">
        <v>158</v>
      </c>
      <c r="B164" s="25"/>
      <c r="C164" s="13"/>
      <c r="D164" s="11"/>
      <c r="E164" s="15"/>
      <c r="F164" s="24"/>
      <c r="G164" s="44">
        <v>0</v>
      </c>
      <c r="H164" s="44"/>
      <c r="I164" s="44">
        <f t="shared" si="13"/>
        <v>0</v>
      </c>
      <c r="J164" s="13"/>
      <c r="K164" s="34" t="e">
        <f t="shared" si="10"/>
        <v>#DIV/0!</v>
      </c>
      <c r="L164" s="26" t="e">
        <f>VLOOKUP($B164,'Table A'!C7:$H19,6,0)</f>
        <v>#N/A</v>
      </c>
      <c r="M164" s="12" t="e">
        <f t="shared" si="15"/>
        <v>#DIV/0!</v>
      </c>
      <c r="N164" s="31" t="e">
        <f t="shared" si="11"/>
        <v>#DIV/0!</v>
      </c>
      <c r="O164" s="12" t="e">
        <f t="shared" si="12"/>
        <v>#DIV/0!</v>
      </c>
    </row>
    <row r="165" spans="1:15" s="32" customFormat="1" x14ac:dyDescent="0.2">
      <c r="A165" s="16">
        <v>159</v>
      </c>
      <c r="B165" s="25"/>
      <c r="C165" s="13"/>
      <c r="D165" s="11"/>
      <c r="E165" s="15"/>
      <c r="F165" s="24"/>
      <c r="G165" s="44">
        <v>0</v>
      </c>
      <c r="H165" s="44"/>
      <c r="I165" s="44">
        <f t="shared" si="13"/>
        <v>0</v>
      </c>
      <c r="J165" s="13"/>
      <c r="K165" s="34" t="e">
        <f t="shared" si="10"/>
        <v>#DIV/0!</v>
      </c>
      <c r="L165" s="26" t="e">
        <f>VLOOKUP($B165,'Table A'!C7:$H19,6,0)</f>
        <v>#N/A</v>
      </c>
      <c r="M165" s="12" t="e">
        <f t="shared" si="15"/>
        <v>#DIV/0!</v>
      </c>
      <c r="N165" s="31" t="e">
        <f t="shared" si="11"/>
        <v>#DIV/0!</v>
      </c>
      <c r="O165" s="12" t="e">
        <f t="shared" si="12"/>
        <v>#DIV/0!</v>
      </c>
    </row>
    <row r="166" spans="1:15" s="32" customFormat="1" x14ac:dyDescent="0.2">
      <c r="A166" s="16">
        <v>160</v>
      </c>
      <c r="B166" s="25"/>
      <c r="C166" s="13"/>
      <c r="D166" s="11"/>
      <c r="E166" s="15"/>
      <c r="F166" s="24"/>
      <c r="G166" s="44">
        <v>0</v>
      </c>
      <c r="H166" s="44"/>
      <c r="I166" s="44">
        <f t="shared" si="13"/>
        <v>0</v>
      </c>
      <c r="J166" s="13"/>
      <c r="K166" s="34" t="e">
        <f t="shared" si="10"/>
        <v>#DIV/0!</v>
      </c>
      <c r="L166" s="26" t="e">
        <f>VLOOKUP($B166,'Table A'!C7:$H19,6,0)</f>
        <v>#N/A</v>
      </c>
      <c r="M166" s="12" t="e">
        <f t="shared" si="15"/>
        <v>#DIV/0!</v>
      </c>
      <c r="N166" s="31" t="e">
        <f t="shared" si="11"/>
        <v>#DIV/0!</v>
      </c>
      <c r="O166" s="12" t="e">
        <f t="shared" si="12"/>
        <v>#DIV/0!</v>
      </c>
    </row>
    <row r="167" spans="1:15" s="32" customFormat="1" x14ac:dyDescent="0.2">
      <c r="A167" s="16">
        <v>161</v>
      </c>
      <c r="B167" s="25"/>
      <c r="C167" s="13"/>
      <c r="D167" s="11"/>
      <c r="E167" s="15"/>
      <c r="F167" s="24"/>
      <c r="G167" s="44">
        <v>0</v>
      </c>
      <c r="H167" s="44"/>
      <c r="I167" s="44">
        <f t="shared" si="13"/>
        <v>0</v>
      </c>
      <c r="J167" s="13"/>
      <c r="K167" s="34" t="e">
        <f t="shared" si="10"/>
        <v>#DIV/0!</v>
      </c>
      <c r="L167" s="26" t="e">
        <f>VLOOKUP($B167,'Table A'!C7:$H19,6,0)</f>
        <v>#N/A</v>
      </c>
      <c r="M167" s="12" t="e">
        <f t="shared" si="15"/>
        <v>#DIV/0!</v>
      </c>
      <c r="N167" s="31" t="e">
        <f t="shared" si="11"/>
        <v>#DIV/0!</v>
      </c>
      <c r="O167" s="12" t="e">
        <f t="shared" si="12"/>
        <v>#DIV/0!</v>
      </c>
    </row>
    <row r="168" spans="1:15" s="32" customFormat="1" x14ac:dyDescent="0.2">
      <c r="A168" s="16">
        <v>162</v>
      </c>
      <c r="B168" s="25"/>
      <c r="C168" s="13"/>
      <c r="D168" s="11"/>
      <c r="E168" s="15"/>
      <c r="F168" s="24"/>
      <c r="G168" s="44">
        <v>0</v>
      </c>
      <c r="H168" s="44"/>
      <c r="I168" s="44">
        <f t="shared" si="13"/>
        <v>0</v>
      </c>
      <c r="J168" s="13"/>
      <c r="K168" s="34" t="e">
        <f t="shared" si="10"/>
        <v>#DIV/0!</v>
      </c>
      <c r="L168" s="26" t="e">
        <f>VLOOKUP($B168,'Table A'!C7:$H19,6,0)</f>
        <v>#N/A</v>
      </c>
      <c r="M168" s="12" t="e">
        <f t="shared" si="15"/>
        <v>#DIV/0!</v>
      </c>
      <c r="N168" s="31" t="e">
        <f t="shared" si="11"/>
        <v>#DIV/0!</v>
      </c>
      <c r="O168" s="12" t="e">
        <f t="shared" si="12"/>
        <v>#DIV/0!</v>
      </c>
    </row>
    <row r="169" spans="1:15" s="32" customFormat="1" x14ac:dyDescent="0.2">
      <c r="A169" s="16">
        <v>163</v>
      </c>
      <c r="B169" s="25"/>
      <c r="C169" s="13"/>
      <c r="D169" s="11"/>
      <c r="E169" s="15"/>
      <c r="F169" s="24"/>
      <c r="G169" s="44">
        <v>0</v>
      </c>
      <c r="H169" s="44"/>
      <c r="I169" s="44">
        <f t="shared" si="13"/>
        <v>0</v>
      </c>
      <c r="J169" s="13"/>
      <c r="K169" s="34" t="e">
        <f t="shared" si="10"/>
        <v>#DIV/0!</v>
      </c>
      <c r="L169" s="26" t="e">
        <f>VLOOKUP($B169,'Table A'!C7:$H19,6,0)</f>
        <v>#N/A</v>
      </c>
      <c r="M169" s="12" t="e">
        <f t="shared" si="15"/>
        <v>#DIV/0!</v>
      </c>
      <c r="N169" s="31" t="e">
        <f t="shared" si="11"/>
        <v>#DIV/0!</v>
      </c>
      <c r="O169" s="12" t="e">
        <f t="shared" si="12"/>
        <v>#DIV/0!</v>
      </c>
    </row>
    <row r="170" spans="1:15" s="32" customFormat="1" x14ac:dyDescent="0.2">
      <c r="A170" s="16">
        <v>164</v>
      </c>
      <c r="B170" s="25"/>
      <c r="C170" s="13"/>
      <c r="D170" s="11"/>
      <c r="E170" s="15"/>
      <c r="F170" s="24"/>
      <c r="G170" s="44">
        <v>0</v>
      </c>
      <c r="H170" s="44"/>
      <c r="I170" s="44">
        <f t="shared" si="13"/>
        <v>0</v>
      </c>
      <c r="J170" s="13"/>
      <c r="K170" s="34" t="e">
        <f t="shared" si="10"/>
        <v>#DIV/0!</v>
      </c>
      <c r="L170" s="26" t="e">
        <f>VLOOKUP($B170,'Table A'!C7:$H19,6,0)</f>
        <v>#N/A</v>
      </c>
      <c r="M170" s="12" t="e">
        <f t="shared" si="15"/>
        <v>#DIV/0!</v>
      </c>
      <c r="N170" s="31" t="e">
        <f t="shared" si="11"/>
        <v>#DIV/0!</v>
      </c>
      <c r="O170" s="12" t="e">
        <f t="shared" si="12"/>
        <v>#DIV/0!</v>
      </c>
    </row>
    <row r="171" spans="1:15" s="32" customFormat="1" x14ac:dyDescent="0.2">
      <c r="A171" s="16">
        <v>165</v>
      </c>
      <c r="B171" s="25"/>
      <c r="C171" s="13"/>
      <c r="D171" s="11"/>
      <c r="E171" s="15"/>
      <c r="F171" s="24"/>
      <c r="G171" s="44">
        <v>0</v>
      </c>
      <c r="H171" s="44"/>
      <c r="I171" s="44">
        <f t="shared" si="13"/>
        <v>0</v>
      </c>
      <c r="J171" s="13"/>
      <c r="K171" s="34" t="e">
        <f t="shared" si="10"/>
        <v>#DIV/0!</v>
      </c>
      <c r="L171" s="26" t="e">
        <f>VLOOKUP($B171,'Table A'!C7:$H19,6,0)</f>
        <v>#N/A</v>
      </c>
      <c r="M171" s="12" t="e">
        <f t="shared" si="15"/>
        <v>#DIV/0!</v>
      </c>
      <c r="N171" s="31" t="e">
        <f t="shared" si="11"/>
        <v>#DIV/0!</v>
      </c>
      <c r="O171" s="12" t="e">
        <f t="shared" si="12"/>
        <v>#DIV/0!</v>
      </c>
    </row>
    <row r="172" spans="1:15" s="32" customFormat="1" x14ac:dyDescent="0.2">
      <c r="A172" s="16">
        <v>166</v>
      </c>
      <c r="B172" s="25"/>
      <c r="C172" s="13"/>
      <c r="D172" s="36"/>
      <c r="E172" s="15"/>
      <c r="F172" s="24"/>
      <c r="G172" s="44">
        <v>0</v>
      </c>
      <c r="H172" s="44"/>
      <c r="I172" s="44">
        <f t="shared" si="13"/>
        <v>0</v>
      </c>
      <c r="J172" s="13"/>
      <c r="K172" s="34" t="e">
        <f t="shared" si="10"/>
        <v>#DIV/0!</v>
      </c>
      <c r="L172" s="26" t="e">
        <f>VLOOKUP($B172,'Table A'!C7:$H19,6,0)</f>
        <v>#N/A</v>
      </c>
      <c r="M172" s="12" t="e">
        <f t="shared" si="15"/>
        <v>#DIV/0!</v>
      </c>
      <c r="N172" s="31" t="e">
        <f t="shared" si="11"/>
        <v>#DIV/0!</v>
      </c>
      <c r="O172" s="12" t="e">
        <f t="shared" si="12"/>
        <v>#DIV/0!</v>
      </c>
    </row>
    <row r="173" spans="1:15" s="32" customFormat="1" x14ac:dyDescent="0.2">
      <c r="A173" s="16">
        <v>167</v>
      </c>
      <c r="B173" s="25"/>
      <c r="C173" s="13"/>
      <c r="D173" s="11"/>
      <c r="E173" s="15"/>
      <c r="F173" s="24"/>
      <c r="G173" s="44">
        <v>0</v>
      </c>
      <c r="H173" s="44"/>
      <c r="I173" s="44">
        <f t="shared" si="13"/>
        <v>0</v>
      </c>
      <c r="J173" s="13"/>
      <c r="K173" s="34" t="e">
        <f t="shared" si="10"/>
        <v>#DIV/0!</v>
      </c>
      <c r="L173" s="26" t="e">
        <f>VLOOKUP($B173,'Table A'!C7:$H19,6,0)</f>
        <v>#N/A</v>
      </c>
      <c r="M173" s="12" t="e">
        <f t="shared" si="15"/>
        <v>#DIV/0!</v>
      </c>
      <c r="N173" s="31" t="e">
        <f t="shared" si="11"/>
        <v>#DIV/0!</v>
      </c>
      <c r="O173" s="12" t="e">
        <f t="shared" si="12"/>
        <v>#DIV/0!</v>
      </c>
    </row>
    <row r="174" spans="1:15" s="32" customFormat="1" x14ac:dyDescent="0.2">
      <c r="A174" s="16">
        <v>168</v>
      </c>
      <c r="B174" s="25"/>
      <c r="C174" s="13"/>
      <c r="D174" s="11"/>
      <c r="E174" s="15"/>
      <c r="F174" s="24"/>
      <c r="G174" s="44">
        <v>0</v>
      </c>
      <c r="H174" s="44"/>
      <c r="I174" s="44">
        <f t="shared" si="13"/>
        <v>0</v>
      </c>
      <c r="J174" s="13"/>
      <c r="K174" s="34" t="e">
        <f t="shared" si="10"/>
        <v>#DIV/0!</v>
      </c>
      <c r="L174" s="26" t="e">
        <f>VLOOKUP($B174,'Table A'!C7:$H19,6,0)</f>
        <v>#N/A</v>
      </c>
      <c r="M174" s="12" t="e">
        <f t="shared" si="15"/>
        <v>#DIV/0!</v>
      </c>
      <c r="N174" s="31" t="e">
        <f t="shared" si="11"/>
        <v>#DIV/0!</v>
      </c>
      <c r="O174" s="12" t="e">
        <f t="shared" si="12"/>
        <v>#DIV/0!</v>
      </c>
    </row>
    <row r="175" spans="1:15" s="32" customFormat="1" x14ac:dyDescent="0.2">
      <c r="A175" s="16">
        <v>169</v>
      </c>
      <c r="B175" s="25"/>
      <c r="C175" s="13"/>
      <c r="D175" s="11"/>
      <c r="E175" s="15"/>
      <c r="F175" s="24"/>
      <c r="G175" s="44">
        <v>0</v>
      </c>
      <c r="H175" s="44"/>
      <c r="I175" s="44">
        <f t="shared" si="13"/>
        <v>0</v>
      </c>
      <c r="J175" s="13"/>
      <c r="K175" s="34" t="e">
        <f t="shared" ref="K175:K213" si="16">ROUND(I175/J175,0)</f>
        <v>#DIV/0!</v>
      </c>
      <c r="L175" s="26" t="e">
        <f>VLOOKUP($B175,'Table A'!C7:$H19,6,0)</f>
        <v>#N/A</v>
      </c>
      <c r="M175" s="12" t="e">
        <f t="shared" si="15"/>
        <v>#DIV/0!</v>
      </c>
      <c r="N175" s="31" t="e">
        <f t="shared" si="11"/>
        <v>#DIV/0!</v>
      </c>
      <c r="O175" s="12" t="e">
        <f t="shared" si="12"/>
        <v>#DIV/0!</v>
      </c>
    </row>
    <row r="176" spans="1:15" s="32" customFormat="1" x14ac:dyDescent="0.2">
      <c r="A176" s="16">
        <v>170</v>
      </c>
      <c r="B176" s="25"/>
      <c r="C176" s="13"/>
      <c r="D176" s="11"/>
      <c r="E176" s="15"/>
      <c r="F176" s="24"/>
      <c r="G176" s="44">
        <v>0</v>
      </c>
      <c r="H176" s="44"/>
      <c r="I176" s="44">
        <f t="shared" si="13"/>
        <v>0</v>
      </c>
      <c r="J176" s="13"/>
      <c r="K176" s="34" t="e">
        <f t="shared" si="16"/>
        <v>#DIV/0!</v>
      </c>
      <c r="L176" s="26" t="e">
        <f>VLOOKUP($B176,'Table A'!C7:$H19,6,0)</f>
        <v>#N/A</v>
      </c>
      <c r="M176" s="12" t="e">
        <f t="shared" si="15"/>
        <v>#DIV/0!</v>
      </c>
      <c r="N176" s="31" t="e">
        <f t="shared" si="11"/>
        <v>#DIV/0!</v>
      </c>
      <c r="O176" s="12" t="e">
        <f t="shared" si="12"/>
        <v>#DIV/0!</v>
      </c>
    </row>
    <row r="177" spans="1:15" s="32" customFormat="1" x14ac:dyDescent="0.2">
      <c r="A177" s="16">
        <v>171</v>
      </c>
      <c r="B177" s="25"/>
      <c r="C177" s="13"/>
      <c r="D177" s="11"/>
      <c r="E177" s="15"/>
      <c r="F177" s="24"/>
      <c r="G177" s="44">
        <v>0</v>
      </c>
      <c r="H177" s="44"/>
      <c r="I177" s="44">
        <f t="shared" si="13"/>
        <v>0</v>
      </c>
      <c r="J177" s="13"/>
      <c r="K177" s="34" t="e">
        <f t="shared" si="16"/>
        <v>#DIV/0!</v>
      </c>
      <c r="L177" s="26" t="e">
        <f>VLOOKUP($B177,'Table A'!C7:$H19,6,0)</f>
        <v>#N/A</v>
      </c>
      <c r="M177" s="12" t="e">
        <f t="shared" si="15"/>
        <v>#DIV/0!</v>
      </c>
      <c r="N177" s="31" t="e">
        <f t="shared" si="11"/>
        <v>#DIV/0!</v>
      </c>
      <c r="O177" s="12" t="e">
        <f t="shared" si="12"/>
        <v>#DIV/0!</v>
      </c>
    </row>
    <row r="178" spans="1:15" s="32" customFormat="1" x14ac:dyDescent="0.2">
      <c r="A178" s="16">
        <v>172</v>
      </c>
      <c r="B178" s="25"/>
      <c r="C178" s="13"/>
      <c r="D178" s="11"/>
      <c r="E178" s="15"/>
      <c r="F178" s="24"/>
      <c r="G178" s="44">
        <v>0</v>
      </c>
      <c r="H178" s="44"/>
      <c r="I178" s="44">
        <f t="shared" si="13"/>
        <v>0</v>
      </c>
      <c r="J178" s="13"/>
      <c r="K178" s="34" t="e">
        <f t="shared" si="16"/>
        <v>#DIV/0!</v>
      </c>
      <c r="L178" s="26" t="e">
        <f>VLOOKUP($B178,'Table A'!C7:$H19,6,0)</f>
        <v>#N/A</v>
      </c>
      <c r="M178" s="12" t="e">
        <f t="shared" si="15"/>
        <v>#DIV/0!</v>
      </c>
      <c r="N178" s="31" t="e">
        <f t="shared" si="11"/>
        <v>#DIV/0!</v>
      </c>
      <c r="O178" s="12" t="e">
        <f t="shared" si="12"/>
        <v>#DIV/0!</v>
      </c>
    </row>
    <row r="179" spans="1:15" s="32" customFormat="1" x14ac:dyDescent="0.2">
      <c r="A179" s="16">
        <v>173</v>
      </c>
      <c r="B179" s="25"/>
      <c r="C179" s="13"/>
      <c r="D179" s="11"/>
      <c r="E179" s="15"/>
      <c r="F179" s="24"/>
      <c r="G179" s="44">
        <v>0</v>
      </c>
      <c r="H179" s="44"/>
      <c r="I179" s="44">
        <f t="shared" si="13"/>
        <v>0</v>
      </c>
      <c r="J179" s="13"/>
      <c r="K179" s="34" t="e">
        <f t="shared" si="16"/>
        <v>#DIV/0!</v>
      </c>
      <c r="L179" s="26" t="e">
        <f>VLOOKUP($B179,'Table A'!C7:$H19,6,0)</f>
        <v>#N/A</v>
      </c>
      <c r="M179" s="12" t="e">
        <f t="shared" si="15"/>
        <v>#DIV/0!</v>
      </c>
      <c r="N179" s="31" t="e">
        <f t="shared" si="11"/>
        <v>#DIV/0!</v>
      </c>
      <c r="O179" s="12" t="e">
        <f t="shared" si="12"/>
        <v>#DIV/0!</v>
      </c>
    </row>
    <row r="180" spans="1:15" s="32" customFormat="1" x14ac:dyDescent="0.2">
      <c r="A180" s="16">
        <v>174</v>
      </c>
      <c r="B180" s="25"/>
      <c r="C180" s="13"/>
      <c r="D180" s="11"/>
      <c r="E180" s="15"/>
      <c r="F180" s="24"/>
      <c r="G180" s="44">
        <v>0</v>
      </c>
      <c r="H180" s="44"/>
      <c r="I180" s="44">
        <f t="shared" si="13"/>
        <v>0</v>
      </c>
      <c r="J180" s="13"/>
      <c r="K180" s="34" t="e">
        <f t="shared" si="16"/>
        <v>#DIV/0!</v>
      </c>
      <c r="L180" s="26" t="e">
        <f>VLOOKUP($B180,'Table A'!C7:$H19,6,0)</f>
        <v>#N/A</v>
      </c>
      <c r="M180" s="12" t="e">
        <f t="shared" si="15"/>
        <v>#DIV/0!</v>
      </c>
      <c r="N180" s="31" t="e">
        <f t="shared" si="11"/>
        <v>#DIV/0!</v>
      </c>
      <c r="O180" s="12" t="e">
        <f t="shared" si="12"/>
        <v>#DIV/0!</v>
      </c>
    </row>
    <row r="181" spans="1:15" s="32" customFormat="1" x14ac:dyDescent="0.2">
      <c r="A181" s="16">
        <v>175</v>
      </c>
      <c r="B181" s="25"/>
      <c r="C181" s="13"/>
      <c r="D181" s="11"/>
      <c r="E181" s="15"/>
      <c r="F181" s="24"/>
      <c r="G181" s="44">
        <v>0</v>
      </c>
      <c r="H181" s="44"/>
      <c r="I181" s="44">
        <f t="shared" si="13"/>
        <v>0</v>
      </c>
      <c r="J181" s="13"/>
      <c r="K181" s="34" t="e">
        <f t="shared" si="16"/>
        <v>#DIV/0!</v>
      </c>
      <c r="L181" s="26" t="e">
        <f>VLOOKUP($B181,'Table A'!C7:$H19,6,0)</f>
        <v>#N/A</v>
      </c>
      <c r="M181" s="12" t="e">
        <f t="shared" si="15"/>
        <v>#DIV/0!</v>
      </c>
      <c r="N181" s="31" t="e">
        <f t="shared" si="11"/>
        <v>#DIV/0!</v>
      </c>
      <c r="O181" s="12" t="e">
        <f t="shared" si="12"/>
        <v>#DIV/0!</v>
      </c>
    </row>
    <row r="182" spans="1:15" s="32" customFormat="1" x14ac:dyDescent="0.2">
      <c r="A182" s="16">
        <v>176</v>
      </c>
      <c r="B182" s="25"/>
      <c r="C182" s="13"/>
      <c r="D182" s="11"/>
      <c r="E182" s="15"/>
      <c r="F182" s="24"/>
      <c r="G182" s="44">
        <v>0</v>
      </c>
      <c r="H182" s="44"/>
      <c r="I182" s="44">
        <f t="shared" si="13"/>
        <v>0</v>
      </c>
      <c r="J182" s="13"/>
      <c r="K182" s="34" t="e">
        <f t="shared" si="16"/>
        <v>#DIV/0!</v>
      </c>
      <c r="L182" s="26" t="e">
        <f>VLOOKUP($B182,'Table A'!C7:$H19,6,0)</f>
        <v>#N/A</v>
      </c>
      <c r="M182" s="12" t="e">
        <f t="shared" si="15"/>
        <v>#DIV/0!</v>
      </c>
      <c r="N182" s="31" t="e">
        <f t="shared" si="11"/>
        <v>#DIV/0!</v>
      </c>
      <c r="O182" s="12" t="e">
        <f t="shared" si="12"/>
        <v>#DIV/0!</v>
      </c>
    </row>
    <row r="183" spans="1:15" s="32" customFormat="1" x14ac:dyDescent="0.2">
      <c r="A183" s="16">
        <v>177</v>
      </c>
      <c r="B183" s="25"/>
      <c r="C183" s="13"/>
      <c r="D183" s="11"/>
      <c r="E183" s="15"/>
      <c r="F183" s="24"/>
      <c r="G183" s="44">
        <v>0</v>
      </c>
      <c r="H183" s="44"/>
      <c r="I183" s="44">
        <f t="shared" si="13"/>
        <v>0</v>
      </c>
      <c r="J183" s="13"/>
      <c r="K183" s="34" t="e">
        <f t="shared" si="16"/>
        <v>#DIV/0!</v>
      </c>
      <c r="L183" s="26" t="e">
        <f>VLOOKUP($B183,'Table A'!C7:$H19,6,0)</f>
        <v>#N/A</v>
      </c>
      <c r="M183" s="12" t="e">
        <f t="shared" si="15"/>
        <v>#DIV/0!</v>
      </c>
      <c r="N183" s="31" t="e">
        <f t="shared" si="11"/>
        <v>#DIV/0!</v>
      </c>
      <c r="O183" s="12" t="e">
        <f t="shared" si="12"/>
        <v>#DIV/0!</v>
      </c>
    </row>
    <row r="184" spans="1:15" s="32" customFormat="1" x14ac:dyDescent="0.2">
      <c r="A184" s="16">
        <v>178</v>
      </c>
      <c r="B184" s="25"/>
      <c r="C184" s="13"/>
      <c r="D184" s="11"/>
      <c r="E184" s="15"/>
      <c r="F184" s="24"/>
      <c r="G184" s="44">
        <v>0</v>
      </c>
      <c r="H184" s="44"/>
      <c r="I184" s="44">
        <f t="shared" si="13"/>
        <v>0</v>
      </c>
      <c r="J184" s="13"/>
      <c r="K184" s="34" t="e">
        <f t="shared" si="16"/>
        <v>#DIV/0!</v>
      </c>
      <c r="L184" s="26" t="e">
        <f>VLOOKUP($B184,'Table A'!C7:$H19,6,0)</f>
        <v>#N/A</v>
      </c>
      <c r="M184" s="12" t="e">
        <f t="shared" si="15"/>
        <v>#DIV/0!</v>
      </c>
      <c r="N184" s="31" t="e">
        <f t="shared" si="11"/>
        <v>#DIV/0!</v>
      </c>
      <c r="O184" s="12" t="e">
        <f t="shared" si="12"/>
        <v>#DIV/0!</v>
      </c>
    </row>
    <row r="185" spans="1:15" s="32" customFormat="1" x14ac:dyDescent="0.2">
      <c r="A185" s="16">
        <v>179</v>
      </c>
      <c r="B185" s="25"/>
      <c r="C185" s="13"/>
      <c r="D185" s="11"/>
      <c r="E185" s="15"/>
      <c r="F185" s="24"/>
      <c r="G185" s="44">
        <v>0</v>
      </c>
      <c r="H185" s="44"/>
      <c r="I185" s="44">
        <f t="shared" si="13"/>
        <v>0</v>
      </c>
      <c r="J185" s="13"/>
      <c r="K185" s="34" t="e">
        <f t="shared" si="16"/>
        <v>#DIV/0!</v>
      </c>
      <c r="L185" s="26" t="e">
        <f>VLOOKUP($B185,'Table A'!C7:$H19,6,0)</f>
        <v>#N/A</v>
      </c>
      <c r="M185" s="12" t="e">
        <f t="shared" si="15"/>
        <v>#DIV/0!</v>
      </c>
      <c r="N185" s="31" t="e">
        <f t="shared" si="11"/>
        <v>#DIV/0!</v>
      </c>
      <c r="O185" s="12" t="e">
        <f t="shared" si="12"/>
        <v>#DIV/0!</v>
      </c>
    </row>
    <row r="186" spans="1:15" s="32" customFormat="1" x14ac:dyDescent="0.2">
      <c r="A186" s="16">
        <v>180</v>
      </c>
      <c r="B186" s="25"/>
      <c r="C186" s="13"/>
      <c r="D186" s="11"/>
      <c r="E186" s="15"/>
      <c r="F186" s="24"/>
      <c r="G186" s="44">
        <v>0</v>
      </c>
      <c r="H186" s="44"/>
      <c r="I186" s="44">
        <f t="shared" si="13"/>
        <v>0</v>
      </c>
      <c r="J186" s="13"/>
      <c r="K186" s="34" t="e">
        <f t="shared" si="16"/>
        <v>#DIV/0!</v>
      </c>
      <c r="L186" s="26" t="e">
        <f>VLOOKUP($B186,'Table A'!C7:$H19,6,0)</f>
        <v>#N/A</v>
      </c>
      <c r="M186" s="12" t="e">
        <f t="shared" si="15"/>
        <v>#DIV/0!</v>
      </c>
      <c r="N186" s="31" t="e">
        <f t="shared" si="11"/>
        <v>#DIV/0!</v>
      </c>
      <c r="O186" s="12" t="e">
        <f t="shared" si="12"/>
        <v>#DIV/0!</v>
      </c>
    </row>
    <row r="187" spans="1:15" s="32" customFormat="1" x14ac:dyDescent="0.2">
      <c r="A187" s="16">
        <v>181</v>
      </c>
      <c r="B187" s="25"/>
      <c r="C187" s="13"/>
      <c r="D187" s="11"/>
      <c r="E187" s="15"/>
      <c r="F187" s="24"/>
      <c r="G187" s="44">
        <v>0</v>
      </c>
      <c r="H187" s="44"/>
      <c r="I187" s="44">
        <f t="shared" si="13"/>
        <v>0</v>
      </c>
      <c r="J187" s="13"/>
      <c r="K187" s="34" t="e">
        <f t="shared" si="16"/>
        <v>#DIV/0!</v>
      </c>
      <c r="L187" s="26" t="e">
        <f>VLOOKUP($B187,'Table A'!C7:$H19,6,0)</f>
        <v>#N/A</v>
      </c>
      <c r="M187" s="12" t="e">
        <f t="shared" si="15"/>
        <v>#DIV/0!</v>
      </c>
      <c r="N187" s="31" t="e">
        <f t="shared" si="11"/>
        <v>#DIV/0!</v>
      </c>
      <c r="O187" s="12" t="e">
        <f t="shared" si="12"/>
        <v>#DIV/0!</v>
      </c>
    </row>
    <row r="188" spans="1:15" s="32" customFormat="1" x14ac:dyDescent="0.2">
      <c r="A188" s="16">
        <v>182</v>
      </c>
      <c r="B188" s="25"/>
      <c r="C188" s="13"/>
      <c r="D188" s="11"/>
      <c r="E188" s="15"/>
      <c r="F188" s="24"/>
      <c r="G188" s="44">
        <v>0</v>
      </c>
      <c r="H188" s="44"/>
      <c r="I188" s="44">
        <f t="shared" si="13"/>
        <v>0</v>
      </c>
      <c r="J188" s="13"/>
      <c r="K188" s="34" t="e">
        <f t="shared" si="16"/>
        <v>#DIV/0!</v>
      </c>
      <c r="L188" s="26" t="e">
        <f>VLOOKUP($B188,'Table A'!C7:$H19,6,0)</f>
        <v>#N/A</v>
      </c>
      <c r="M188" s="12" t="e">
        <f t="shared" si="15"/>
        <v>#DIV/0!</v>
      </c>
      <c r="N188" s="31" t="e">
        <f t="shared" si="11"/>
        <v>#DIV/0!</v>
      </c>
      <c r="O188" s="12" t="e">
        <f t="shared" si="12"/>
        <v>#DIV/0!</v>
      </c>
    </row>
    <row r="189" spans="1:15" s="32" customFormat="1" x14ac:dyDescent="0.2">
      <c r="A189" s="16">
        <v>183</v>
      </c>
      <c r="B189" s="25"/>
      <c r="C189" s="13"/>
      <c r="D189" s="11"/>
      <c r="E189" s="15"/>
      <c r="F189" s="24"/>
      <c r="G189" s="44">
        <v>0</v>
      </c>
      <c r="H189" s="44"/>
      <c r="I189" s="44">
        <f t="shared" si="13"/>
        <v>0</v>
      </c>
      <c r="J189" s="13"/>
      <c r="K189" s="34" t="e">
        <f t="shared" si="16"/>
        <v>#DIV/0!</v>
      </c>
      <c r="L189" s="26" t="e">
        <f>VLOOKUP($B189,'Table A'!C7:$H19,6,0)</f>
        <v>#N/A</v>
      </c>
      <c r="M189" s="12" t="e">
        <f t="shared" si="15"/>
        <v>#DIV/0!</v>
      </c>
      <c r="N189" s="31" t="e">
        <f t="shared" si="11"/>
        <v>#DIV/0!</v>
      </c>
      <c r="O189" s="12" t="e">
        <f t="shared" si="12"/>
        <v>#DIV/0!</v>
      </c>
    </row>
    <row r="190" spans="1:15" s="32" customFormat="1" x14ac:dyDescent="0.2">
      <c r="A190" s="16">
        <v>184</v>
      </c>
      <c r="B190" s="25"/>
      <c r="C190" s="13"/>
      <c r="D190" s="11"/>
      <c r="E190" s="15"/>
      <c r="F190" s="24"/>
      <c r="G190" s="44">
        <v>0</v>
      </c>
      <c r="H190" s="44"/>
      <c r="I190" s="44">
        <f t="shared" si="13"/>
        <v>0</v>
      </c>
      <c r="J190" s="13"/>
      <c r="K190" s="34" t="e">
        <f t="shared" si="16"/>
        <v>#DIV/0!</v>
      </c>
      <c r="L190" s="26" t="e">
        <f>VLOOKUP($B190,'Table A'!C7:$H19,6,0)</f>
        <v>#N/A</v>
      </c>
      <c r="M190" s="12" t="e">
        <f t="shared" si="15"/>
        <v>#DIV/0!</v>
      </c>
      <c r="N190" s="31" t="e">
        <f t="shared" si="11"/>
        <v>#DIV/0!</v>
      </c>
      <c r="O190" s="12" t="e">
        <f t="shared" si="12"/>
        <v>#DIV/0!</v>
      </c>
    </row>
    <row r="191" spans="1:15" s="32" customFormat="1" x14ac:dyDescent="0.2">
      <c r="A191" s="16">
        <v>185</v>
      </c>
      <c r="B191" s="25"/>
      <c r="C191" s="13"/>
      <c r="D191" s="11"/>
      <c r="E191" s="15"/>
      <c r="F191" s="24"/>
      <c r="G191" s="44">
        <v>0</v>
      </c>
      <c r="H191" s="44"/>
      <c r="I191" s="44">
        <f t="shared" si="13"/>
        <v>0</v>
      </c>
      <c r="J191" s="13"/>
      <c r="K191" s="34" t="e">
        <f t="shared" si="16"/>
        <v>#DIV/0!</v>
      </c>
      <c r="L191" s="26" t="e">
        <f>VLOOKUP($B191,'Table A'!C7:$H19,6,0)</f>
        <v>#N/A</v>
      </c>
      <c r="M191" s="12" t="e">
        <f t="shared" si="15"/>
        <v>#DIV/0!</v>
      </c>
      <c r="N191" s="31" t="e">
        <f t="shared" si="11"/>
        <v>#DIV/0!</v>
      </c>
      <c r="O191" s="12" t="e">
        <f t="shared" si="12"/>
        <v>#DIV/0!</v>
      </c>
    </row>
    <row r="192" spans="1:15" s="32" customFormat="1" x14ac:dyDescent="0.2">
      <c r="A192" s="16">
        <v>186</v>
      </c>
      <c r="B192" s="25"/>
      <c r="C192" s="13"/>
      <c r="D192" s="11"/>
      <c r="E192" s="15"/>
      <c r="F192" s="24"/>
      <c r="G192" s="44">
        <v>0</v>
      </c>
      <c r="H192" s="44"/>
      <c r="I192" s="44">
        <f t="shared" si="13"/>
        <v>0</v>
      </c>
      <c r="J192" s="13"/>
      <c r="K192" s="34" t="e">
        <f t="shared" si="16"/>
        <v>#DIV/0!</v>
      </c>
      <c r="L192" s="26" t="e">
        <f>VLOOKUP($B192,'Table A'!C7:$H19,6,0)</f>
        <v>#N/A</v>
      </c>
      <c r="M192" s="12" t="e">
        <f t="shared" si="15"/>
        <v>#DIV/0!</v>
      </c>
      <c r="N192" s="31" t="e">
        <f t="shared" si="11"/>
        <v>#DIV/0!</v>
      </c>
      <c r="O192" s="12" t="e">
        <f t="shared" si="12"/>
        <v>#DIV/0!</v>
      </c>
    </row>
    <row r="193" spans="1:15" s="32" customFormat="1" x14ac:dyDescent="0.2">
      <c r="A193" s="16">
        <v>187</v>
      </c>
      <c r="B193" s="25"/>
      <c r="C193" s="13"/>
      <c r="D193" s="11"/>
      <c r="E193" s="15"/>
      <c r="F193" s="24"/>
      <c r="G193" s="44">
        <v>0</v>
      </c>
      <c r="H193" s="44"/>
      <c r="I193" s="44">
        <f t="shared" si="13"/>
        <v>0</v>
      </c>
      <c r="J193" s="13"/>
      <c r="K193" s="34" t="e">
        <f t="shared" si="16"/>
        <v>#DIV/0!</v>
      </c>
      <c r="L193" s="26" t="e">
        <f>VLOOKUP($B193,'Table A'!C7:$H19,6,0)</f>
        <v>#N/A</v>
      </c>
      <c r="M193" s="12" t="e">
        <f t="shared" si="15"/>
        <v>#DIV/0!</v>
      </c>
      <c r="N193" s="31" t="e">
        <f t="shared" si="11"/>
        <v>#DIV/0!</v>
      </c>
      <c r="O193" s="12" t="e">
        <f t="shared" si="12"/>
        <v>#DIV/0!</v>
      </c>
    </row>
    <row r="194" spans="1:15" s="32" customFormat="1" x14ac:dyDescent="0.2">
      <c r="A194" s="16">
        <v>188</v>
      </c>
      <c r="B194" s="25"/>
      <c r="C194" s="13"/>
      <c r="D194" s="11"/>
      <c r="E194" s="15"/>
      <c r="F194" s="24"/>
      <c r="G194" s="44">
        <v>0</v>
      </c>
      <c r="H194" s="44"/>
      <c r="I194" s="44">
        <f t="shared" si="13"/>
        <v>0</v>
      </c>
      <c r="J194" s="13"/>
      <c r="K194" s="34" t="e">
        <f t="shared" si="16"/>
        <v>#DIV/0!</v>
      </c>
      <c r="L194" s="26" t="e">
        <f>VLOOKUP($B194,'Table A'!C7:$H19,6,0)</f>
        <v>#N/A</v>
      </c>
      <c r="M194" s="12" t="e">
        <f t="shared" si="15"/>
        <v>#DIV/0!</v>
      </c>
      <c r="N194" s="31" t="e">
        <f t="shared" si="11"/>
        <v>#DIV/0!</v>
      </c>
      <c r="O194" s="12" t="e">
        <f t="shared" si="12"/>
        <v>#DIV/0!</v>
      </c>
    </row>
    <row r="195" spans="1:15" s="32" customFormat="1" x14ac:dyDescent="0.2">
      <c r="A195" s="16">
        <v>189</v>
      </c>
      <c r="B195" s="25"/>
      <c r="C195" s="13"/>
      <c r="D195" s="11"/>
      <c r="E195" s="15"/>
      <c r="F195" s="24"/>
      <c r="G195" s="44">
        <v>0</v>
      </c>
      <c r="H195" s="44"/>
      <c r="I195" s="44">
        <f t="shared" si="13"/>
        <v>0</v>
      </c>
      <c r="J195" s="13"/>
      <c r="K195" s="34" t="e">
        <f t="shared" si="16"/>
        <v>#DIV/0!</v>
      </c>
      <c r="L195" s="26" t="e">
        <f>VLOOKUP($B195,'Table A'!C7:$H19,6,0)</f>
        <v>#N/A</v>
      </c>
      <c r="M195" s="12" t="e">
        <f t="shared" si="15"/>
        <v>#DIV/0!</v>
      </c>
      <c r="N195" s="31" t="e">
        <f t="shared" si="11"/>
        <v>#DIV/0!</v>
      </c>
      <c r="O195" s="12" t="e">
        <f t="shared" si="12"/>
        <v>#DIV/0!</v>
      </c>
    </row>
    <row r="196" spans="1:15" s="32" customFormat="1" x14ac:dyDescent="0.2">
      <c r="A196" s="16">
        <v>190</v>
      </c>
      <c r="B196" s="25"/>
      <c r="C196" s="13"/>
      <c r="D196" s="11"/>
      <c r="E196" s="15"/>
      <c r="F196" s="24"/>
      <c r="G196" s="44">
        <v>0</v>
      </c>
      <c r="H196" s="44"/>
      <c r="I196" s="44">
        <f t="shared" si="13"/>
        <v>0</v>
      </c>
      <c r="J196" s="13"/>
      <c r="K196" s="34" t="e">
        <f t="shared" si="16"/>
        <v>#DIV/0!</v>
      </c>
      <c r="L196" s="26" t="e">
        <f>VLOOKUP($B196,'Table A'!C7:$H19,6,0)</f>
        <v>#N/A</v>
      </c>
      <c r="M196" s="12" t="e">
        <f t="shared" si="15"/>
        <v>#DIV/0!</v>
      </c>
      <c r="N196" s="31" t="e">
        <f t="shared" si="11"/>
        <v>#DIV/0!</v>
      </c>
      <c r="O196" s="12" t="e">
        <f t="shared" si="12"/>
        <v>#DIV/0!</v>
      </c>
    </row>
    <row r="197" spans="1:15" s="32" customFormat="1" x14ac:dyDescent="0.2">
      <c r="A197" s="16">
        <v>191</v>
      </c>
      <c r="B197" s="25"/>
      <c r="C197" s="13"/>
      <c r="D197" s="11"/>
      <c r="E197" s="15"/>
      <c r="F197" s="24"/>
      <c r="G197" s="44">
        <v>0</v>
      </c>
      <c r="H197" s="44"/>
      <c r="I197" s="44">
        <f t="shared" si="13"/>
        <v>0</v>
      </c>
      <c r="J197" s="13"/>
      <c r="K197" s="34" t="e">
        <f t="shared" si="16"/>
        <v>#DIV/0!</v>
      </c>
      <c r="L197" s="26" t="e">
        <f>VLOOKUP($B197,'Table A'!C7:$H19,6,0)</f>
        <v>#N/A</v>
      </c>
      <c r="M197" s="12" t="e">
        <f t="shared" si="15"/>
        <v>#DIV/0!</v>
      </c>
      <c r="N197" s="31" t="e">
        <f t="shared" si="11"/>
        <v>#DIV/0!</v>
      </c>
      <c r="O197" s="12" t="e">
        <f t="shared" si="12"/>
        <v>#DIV/0!</v>
      </c>
    </row>
    <row r="198" spans="1:15" s="32" customFormat="1" x14ac:dyDescent="0.2">
      <c r="A198" s="16">
        <v>192</v>
      </c>
      <c r="B198" s="25"/>
      <c r="C198" s="13"/>
      <c r="D198" s="11"/>
      <c r="E198" s="15"/>
      <c r="F198" s="24"/>
      <c r="G198" s="44">
        <v>0</v>
      </c>
      <c r="H198" s="44"/>
      <c r="I198" s="44">
        <f t="shared" si="13"/>
        <v>0</v>
      </c>
      <c r="J198" s="13"/>
      <c r="K198" s="34" t="e">
        <f t="shared" si="16"/>
        <v>#DIV/0!</v>
      </c>
      <c r="L198" s="26" t="e">
        <f>VLOOKUP($B198,'Table A'!C7:$H19,6,0)</f>
        <v>#N/A</v>
      </c>
      <c r="M198" s="12" t="e">
        <f t="shared" si="15"/>
        <v>#DIV/0!</v>
      </c>
      <c r="N198" s="31" t="e">
        <f t="shared" si="11"/>
        <v>#DIV/0!</v>
      </c>
      <c r="O198" s="12" t="e">
        <f t="shared" si="12"/>
        <v>#DIV/0!</v>
      </c>
    </row>
    <row r="199" spans="1:15" s="32" customFormat="1" x14ac:dyDescent="0.2">
      <c r="A199" s="16">
        <v>193</v>
      </c>
      <c r="B199" s="25"/>
      <c r="C199" s="13"/>
      <c r="D199" s="11"/>
      <c r="E199" s="15"/>
      <c r="F199" s="24"/>
      <c r="G199" s="44">
        <v>0</v>
      </c>
      <c r="H199" s="44"/>
      <c r="I199" s="44">
        <f t="shared" si="13"/>
        <v>0</v>
      </c>
      <c r="J199" s="13"/>
      <c r="K199" s="34" t="e">
        <f t="shared" si="16"/>
        <v>#DIV/0!</v>
      </c>
      <c r="L199" s="26" t="e">
        <f>VLOOKUP($B199,'Table A'!C7:$H19,6,0)</f>
        <v>#N/A</v>
      </c>
      <c r="M199" s="12" t="e">
        <f t="shared" si="15"/>
        <v>#DIV/0!</v>
      </c>
      <c r="N199" s="31" t="e">
        <f t="shared" ref="N199:N260" si="17">O199/H199</f>
        <v>#DIV/0!</v>
      </c>
      <c r="O199" s="12" t="e">
        <f t="shared" ref="O199:O260" si="18">M199-H199</f>
        <v>#DIV/0!</v>
      </c>
    </row>
    <row r="200" spans="1:15" s="32" customFormat="1" x14ac:dyDescent="0.2">
      <c r="A200" s="16">
        <v>194</v>
      </c>
      <c r="B200" s="25"/>
      <c r="C200" s="13"/>
      <c r="D200" s="11"/>
      <c r="E200" s="15"/>
      <c r="F200" s="24"/>
      <c r="G200" s="44">
        <v>0</v>
      </c>
      <c r="H200" s="44"/>
      <c r="I200" s="44">
        <f t="shared" si="13"/>
        <v>0</v>
      </c>
      <c r="J200" s="13"/>
      <c r="K200" s="34" t="e">
        <f t="shared" si="16"/>
        <v>#DIV/0!</v>
      </c>
      <c r="L200" s="26" t="e">
        <f>VLOOKUP($B200,'Table A'!C7:$H19,6,0)</f>
        <v>#N/A</v>
      </c>
      <c r="M200" s="12" t="e">
        <f t="shared" si="15"/>
        <v>#DIV/0!</v>
      </c>
      <c r="N200" s="31" t="e">
        <f t="shared" si="17"/>
        <v>#DIV/0!</v>
      </c>
      <c r="O200" s="12" t="e">
        <f t="shared" si="18"/>
        <v>#DIV/0!</v>
      </c>
    </row>
    <row r="201" spans="1:15" s="32" customFormat="1" x14ac:dyDescent="0.2">
      <c r="A201" s="16">
        <v>195</v>
      </c>
      <c r="B201" s="25"/>
      <c r="C201" s="13"/>
      <c r="D201" s="11"/>
      <c r="E201" s="15"/>
      <c r="F201" s="24"/>
      <c r="G201" s="44">
        <v>0</v>
      </c>
      <c r="H201" s="44"/>
      <c r="I201" s="44">
        <f t="shared" si="13"/>
        <v>0</v>
      </c>
      <c r="J201" s="13"/>
      <c r="K201" s="34" t="e">
        <f t="shared" si="16"/>
        <v>#DIV/0!</v>
      </c>
      <c r="L201" s="26" t="e">
        <f>VLOOKUP($B201,'Table A'!C7:$H19,6,0)</f>
        <v>#N/A</v>
      </c>
      <c r="M201" s="12" t="e">
        <f t="shared" si="15"/>
        <v>#DIV/0!</v>
      </c>
      <c r="N201" s="31" t="e">
        <f t="shared" si="17"/>
        <v>#DIV/0!</v>
      </c>
      <c r="O201" s="12" t="e">
        <f t="shared" si="18"/>
        <v>#DIV/0!</v>
      </c>
    </row>
    <row r="202" spans="1:15" s="32" customFormat="1" x14ac:dyDescent="0.2">
      <c r="A202" s="16">
        <v>196</v>
      </c>
      <c r="B202" s="25"/>
      <c r="C202" s="13"/>
      <c r="D202" s="11"/>
      <c r="E202" s="15"/>
      <c r="F202" s="24"/>
      <c r="G202" s="44">
        <v>0</v>
      </c>
      <c r="H202" s="44"/>
      <c r="I202" s="44">
        <f t="shared" si="13"/>
        <v>0</v>
      </c>
      <c r="J202" s="13"/>
      <c r="K202" s="34" t="e">
        <f t="shared" si="16"/>
        <v>#DIV/0!</v>
      </c>
      <c r="L202" s="26" t="e">
        <f>VLOOKUP($B202,'Table A'!C7:$H19,6,0)</f>
        <v>#N/A</v>
      </c>
      <c r="M202" s="12" t="e">
        <f t="shared" si="15"/>
        <v>#DIV/0!</v>
      </c>
      <c r="N202" s="31" t="e">
        <f t="shared" si="17"/>
        <v>#DIV/0!</v>
      </c>
      <c r="O202" s="12" t="e">
        <f t="shared" si="18"/>
        <v>#DIV/0!</v>
      </c>
    </row>
    <row r="203" spans="1:15" s="32" customFormat="1" x14ac:dyDescent="0.2">
      <c r="A203" s="16">
        <v>197</v>
      </c>
      <c r="B203" s="25"/>
      <c r="C203" s="13"/>
      <c r="D203" s="11"/>
      <c r="E203" s="15"/>
      <c r="F203" s="24"/>
      <c r="G203" s="44">
        <v>0</v>
      </c>
      <c r="H203" s="44"/>
      <c r="I203" s="44">
        <f t="shared" si="13"/>
        <v>0</v>
      </c>
      <c r="J203" s="13"/>
      <c r="K203" s="34" t="e">
        <f t="shared" si="16"/>
        <v>#DIV/0!</v>
      </c>
      <c r="L203" s="26" t="e">
        <f>VLOOKUP($B203,'Table A'!C7:$H19,6,0)</f>
        <v>#N/A</v>
      </c>
      <c r="M203" s="12" t="e">
        <f t="shared" si="15"/>
        <v>#DIV/0!</v>
      </c>
      <c r="N203" s="31" t="e">
        <f t="shared" si="17"/>
        <v>#DIV/0!</v>
      </c>
      <c r="O203" s="12" t="e">
        <f t="shared" si="18"/>
        <v>#DIV/0!</v>
      </c>
    </row>
    <row r="204" spans="1:15" s="32" customFormat="1" x14ac:dyDescent="0.2">
      <c r="A204" s="16">
        <v>198</v>
      </c>
      <c r="B204" s="25"/>
      <c r="C204" s="13"/>
      <c r="D204" s="11"/>
      <c r="E204" s="15"/>
      <c r="F204" s="24"/>
      <c r="G204" s="44">
        <v>0</v>
      </c>
      <c r="H204" s="44"/>
      <c r="I204" s="44">
        <f t="shared" si="13"/>
        <v>0</v>
      </c>
      <c r="J204" s="13"/>
      <c r="K204" s="34" t="e">
        <f t="shared" si="16"/>
        <v>#DIV/0!</v>
      </c>
      <c r="L204" s="26" t="e">
        <f>VLOOKUP($B204,'Table A'!C7:$H19,6,0)</f>
        <v>#N/A</v>
      </c>
      <c r="M204" s="12" t="e">
        <f t="shared" si="15"/>
        <v>#DIV/0!</v>
      </c>
      <c r="N204" s="31" t="e">
        <f t="shared" si="17"/>
        <v>#DIV/0!</v>
      </c>
      <c r="O204" s="12" t="e">
        <f t="shared" si="18"/>
        <v>#DIV/0!</v>
      </c>
    </row>
    <row r="205" spans="1:15" s="32" customFormat="1" x14ac:dyDescent="0.2">
      <c r="A205" s="16">
        <v>199</v>
      </c>
      <c r="B205" s="25"/>
      <c r="C205" s="13"/>
      <c r="D205" s="11"/>
      <c r="E205" s="15"/>
      <c r="F205" s="24"/>
      <c r="G205" s="44">
        <v>0</v>
      </c>
      <c r="H205" s="44"/>
      <c r="I205" s="44">
        <f t="shared" si="13"/>
        <v>0</v>
      </c>
      <c r="J205" s="13"/>
      <c r="K205" s="34" t="e">
        <f t="shared" si="16"/>
        <v>#DIV/0!</v>
      </c>
      <c r="L205" s="26" t="e">
        <f>VLOOKUP($B205,'Table A'!C7:$H19,6,0)</f>
        <v>#N/A</v>
      </c>
      <c r="M205" s="12" t="e">
        <f t="shared" si="15"/>
        <v>#DIV/0!</v>
      </c>
      <c r="N205" s="31" t="e">
        <f t="shared" si="17"/>
        <v>#DIV/0!</v>
      </c>
      <c r="O205" s="12" t="e">
        <f t="shared" si="18"/>
        <v>#DIV/0!</v>
      </c>
    </row>
    <row r="206" spans="1:15" s="32" customFormat="1" x14ac:dyDescent="0.2">
      <c r="A206" s="16">
        <v>200</v>
      </c>
      <c r="B206" s="25"/>
      <c r="C206" s="13"/>
      <c r="D206" s="11"/>
      <c r="E206" s="15"/>
      <c r="F206" s="24"/>
      <c r="G206" s="44">
        <v>0</v>
      </c>
      <c r="H206" s="44"/>
      <c r="I206" s="44">
        <f t="shared" si="13"/>
        <v>0</v>
      </c>
      <c r="J206" s="13"/>
      <c r="K206" s="34" t="e">
        <f t="shared" si="16"/>
        <v>#DIV/0!</v>
      </c>
      <c r="L206" s="26" t="e">
        <f>VLOOKUP($B206,'Table A'!C7:$H19,6,0)</f>
        <v>#N/A</v>
      </c>
      <c r="M206" s="12" t="e">
        <f t="shared" si="15"/>
        <v>#DIV/0!</v>
      </c>
      <c r="N206" s="31" t="e">
        <f t="shared" si="17"/>
        <v>#DIV/0!</v>
      </c>
      <c r="O206" s="12" t="e">
        <f t="shared" si="18"/>
        <v>#DIV/0!</v>
      </c>
    </row>
    <row r="207" spans="1:15" s="32" customFormat="1" x14ac:dyDescent="0.2">
      <c r="A207" s="16">
        <v>201</v>
      </c>
      <c r="B207" s="25"/>
      <c r="C207" s="13"/>
      <c r="D207" s="11"/>
      <c r="E207" s="15"/>
      <c r="F207" s="24"/>
      <c r="G207" s="44">
        <v>0</v>
      </c>
      <c r="H207" s="44"/>
      <c r="I207" s="44">
        <f t="shared" si="13"/>
        <v>0</v>
      </c>
      <c r="J207" s="13"/>
      <c r="K207" s="34" t="e">
        <f t="shared" si="16"/>
        <v>#DIV/0!</v>
      </c>
      <c r="L207" s="26" t="e">
        <f>VLOOKUP($B207,'Table A'!C7:$H19,6,0)</f>
        <v>#N/A</v>
      </c>
      <c r="M207" s="12" t="e">
        <f t="shared" si="15"/>
        <v>#DIV/0!</v>
      </c>
      <c r="N207" s="31" t="e">
        <f t="shared" si="17"/>
        <v>#DIV/0!</v>
      </c>
      <c r="O207" s="12" t="e">
        <f t="shared" si="18"/>
        <v>#DIV/0!</v>
      </c>
    </row>
    <row r="208" spans="1:15" s="32" customFormat="1" x14ac:dyDescent="0.2">
      <c r="A208" s="16">
        <v>202</v>
      </c>
      <c r="B208" s="25"/>
      <c r="C208" s="13"/>
      <c r="D208" s="11"/>
      <c r="E208" s="15"/>
      <c r="F208" s="24"/>
      <c r="G208" s="44">
        <v>0</v>
      </c>
      <c r="H208" s="44"/>
      <c r="I208" s="44">
        <f t="shared" si="13"/>
        <v>0</v>
      </c>
      <c r="J208" s="13"/>
      <c r="K208" s="34" t="e">
        <f t="shared" si="16"/>
        <v>#DIV/0!</v>
      </c>
      <c r="L208" s="26" t="e">
        <f>VLOOKUP($B208,'Table A'!C7:$H19,6,0)</f>
        <v>#N/A</v>
      </c>
      <c r="M208" s="12" t="e">
        <f t="shared" si="15"/>
        <v>#DIV/0!</v>
      </c>
      <c r="N208" s="31" t="e">
        <f t="shared" si="17"/>
        <v>#DIV/0!</v>
      </c>
      <c r="O208" s="12" t="e">
        <f t="shared" si="18"/>
        <v>#DIV/0!</v>
      </c>
    </row>
    <row r="209" spans="1:15" s="32" customFormat="1" x14ac:dyDescent="0.2">
      <c r="A209" s="16">
        <v>203</v>
      </c>
      <c r="B209" s="25"/>
      <c r="C209" s="13"/>
      <c r="D209" s="11"/>
      <c r="E209" s="15"/>
      <c r="F209" s="24"/>
      <c r="G209" s="44">
        <v>0</v>
      </c>
      <c r="H209" s="44"/>
      <c r="I209" s="44">
        <f t="shared" ref="I209:I270" si="19">H209-G209</f>
        <v>0</v>
      </c>
      <c r="J209" s="13"/>
      <c r="K209" s="34" t="e">
        <f t="shared" si="16"/>
        <v>#DIV/0!</v>
      </c>
      <c r="L209" s="26" t="e">
        <f>VLOOKUP($B209,'Table A'!C7:$H19,6,0)</f>
        <v>#N/A</v>
      </c>
      <c r="M209" s="12" t="e">
        <f t="shared" si="15"/>
        <v>#DIV/0!</v>
      </c>
      <c r="N209" s="31" t="e">
        <f t="shared" si="17"/>
        <v>#DIV/0!</v>
      </c>
      <c r="O209" s="12" t="e">
        <f t="shared" si="18"/>
        <v>#DIV/0!</v>
      </c>
    </row>
    <row r="210" spans="1:15" s="32" customFormat="1" x14ac:dyDescent="0.2">
      <c r="A210" s="16">
        <v>204</v>
      </c>
      <c r="B210" s="25"/>
      <c r="C210" s="13"/>
      <c r="D210" s="11"/>
      <c r="E210" s="15"/>
      <c r="F210" s="24"/>
      <c r="G210" s="44">
        <v>0</v>
      </c>
      <c r="H210" s="44"/>
      <c r="I210" s="44">
        <f t="shared" si="19"/>
        <v>0</v>
      </c>
      <c r="J210" s="13"/>
      <c r="K210" s="34" t="e">
        <f t="shared" si="16"/>
        <v>#DIV/0!</v>
      </c>
      <c r="L210" s="26" t="e">
        <f>VLOOKUP($B210,'Table A'!C7:$H19,6,0)</f>
        <v>#N/A</v>
      </c>
      <c r="M210" s="12" t="e">
        <f t="shared" si="15"/>
        <v>#DIV/0!</v>
      </c>
      <c r="N210" s="31" t="e">
        <f t="shared" si="17"/>
        <v>#DIV/0!</v>
      </c>
      <c r="O210" s="12" t="e">
        <f t="shared" si="18"/>
        <v>#DIV/0!</v>
      </c>
    </row>
    <row r="211" spans="1:15" s="32" customFormat="1" x14ac:dyDescent="0.2">
      <c r="A211" s="16">
        <v>205</v>
      </c>
      <c r="B211" s="25"/>
      <c r="C211" s="13"/>
      <c r="D211" s="11"/>
      <c r="E211" s="15"/>
      <c r="F211" s="24"/>
      <c r="G211" s="44">
        <v>0</v>
      </c>
      <c r="H211" s="44"/>
      <c r="I211" s="44">
        <f t="shared" si="19"/>
        <v>0</v>
      </c>
      <c r="J211" s="13"/>
      <c r="K211" s="34" t="e">
        <f t="shared" si="16"/>
        <v>#DIV/0!</v>
      </c>
      <c r="L211" s="26" t="e">
        <f>VLOOKUP($B211,'Table A'!C7:$H19,6,0)</f>
        <v>#N/A</v>
      </c>
      <c r="M211" s="12" t="e">
        <f t="shared" si="15"/>
        <v>#DIV/0!</v>
      </c>
      <c r="N211" s="31" t="e">
        <f t="shared" si="17"/>
        <v>#DIV/0!</v>
      </c>
      <c r="O211" s="12" t="e">
        <f t="shared" si="18"/>
        <v>#DIV/0!</v>
      </c>
    </row>
    <row r="212" spans="1:15" s="32" customFormat="1" x14ac:dyDescent="0.2">
      <c r="A212" s="16">
        <v>206</v>
      </c>
      <c r="B212" s="25"/>
      <c r="C212" s="13"/>
      <c r="D212" s="11"/>
      <c r="E212" s="15"/>
      <c r="F212" s="24"/>
      <c r="G212" s="44">
        <v>0</v>
      </c>
      <c r="H212" s="44"/>
      <c r="I212" s="44">
        <f t="shared" si="19"/>
        <v>0</v>
      </c>
      <c r="J212" s="13"/>
      <c r="K212" s="34" t="e">
        <f t="shared" si="16"/>
        <v>#DIV/0!</v>
      </c>
      <c r="L212" s="26" t="e">
        <f>VLOOKUP($B212,'Table A'!C7:$H19,6,0)</f>
        <v>#N/A</v>
      </c>
      <c r="M212" s="12" t="e">
        <f t="shared" si="15"/>
        <v>#DIV/0!</v>
      </c>
      <c r="N212" s="31" t="e">
        <f t="shared" si="17"/>
        <v>#DIV/0!</v>
      </c>
      <c r="O212" s="12" t="e">
        <f t="shared" si="18"/>
        <v>#DIV/0!</v>
      </c>
    </row>
    <row r="213" spans="1:15" s="32" customFormat="1" x14ac:dyDescent="0.2">
      <c r="A213" s="16">
        <v>207</v>
      </c>
      <c r="B213" s="25"/>
      <c r="C213" s="13"/>
      <c r="D213" s="11"/>
      <c r="E213" s="15"/>
      <c r="F213" s="24"/>
      <c r="G213" s="44">
        <v>0</v>
      </c>
      <c r="H213" s="44"/>
      <c r="I213" s="44">
        <f t="shared" si="19"/>
        <v>0</v>
      </c>
      <c r="J213" s="13"/>
      <c r="K213" s="34" t="e">
        <f t="shared" si="16"/>
        <v>#DIV/0!</v>
      </c>
      <c r="L213" s="26" t="e">
        <f>VLOOKUP($B213,'Table A'!C7:$H19,6,0)</f>
        <v>#N/A</v>
      </c>
      <c r="M213" s="12" t="e">
        <f t="shared" si="15"/>
        <v>#DIV/0!</v>
      </c>
      <c r="N213" s="31" t="e">
        <f t="shared" si="17"/>
        <v>#DIV/0!</v>
      </c>
      <c r="O213" s="12" t="e">
        <f t="shared" si="18"/>
        <v>#DIV/0!</v>
      </c>
    </row>
    <row r="214" spans="1:15" x14ac:dyDescent="0.2">
      <c r="B214" s="7"/>
      <c r="C214" s="18"/>
      <c r="D214" s="19"/>
      <c r="E214" s="17"/>
      <c r="F214" s="18"/>
      <c r="G214" s="45"/>
      <c r="H214" s="45"/>
      <c r="I214" s="45"/>
      <c r="J214" s="18"/>
      <c r="K214" s="20"/>
      <c r="L214" s="21"/>
      <c r="M214" s="48"/>
      <c r="N214" s="103"/>
      <c r="O214" s="47"/>
    </row>
    <row r="215" spans="1:15" ht="18" x14ac:dyDescent="0.2">
      <c r="B215"/>
      <c r="E215" s="23"/>
      <c r="G215" s="37"/>
    </row>
    <row r="216" spans="1:15" ht="18" x14ac:dyDescent="0.2">
      <c r="B216"/>
      <c r="E216" s="22"/>
      <c r="G216" s="37"/>
    </row>
    <row r="217" spans="1:15" ht="18" x14ac:dyDescent="0.2">
      <c r="B217"/>
      <c r="C217" s="22"/>
      <c r="G217" s="37"/>
    </row>
    <row r="218" spans="1:15" ht="18" x14ac:dyDescent="0.2">
      <c r="B218"/>
      <c r="C218" s="23"/>
      <c r="G218" s="37"/>
    </row>
    <row r="219" spans="1:15" ht="18" x14ac:dyDescent="0.2">
      <c r="B219"/>
      <c r="C219" s="22"/>
      <c r="G219" s="37"/>
    </row>
    <row r="220" spans="1:15" ht="18" x14ac:dyDescent="0.2">
      <c r="B220"/>
      <c r="C220" s="22"/>
      <c r="G220" s="37"/>
    </row>
    <row r="221" spans="1:15" ht="18" x14ac:dyDescent="0.2">
      <c r="B221"/>
      <c r="C221" s="23"/>
      <c r="G221" s="37"/>
    </row>
    <row r="222" spans="1:15" ht="18" x14ac:dyDescent="0.2">
      <c r="B222"/>
      <c r="C222" s="22"/>
      <c r="G222" s="37"/>
    </row>
    <row r="223" spans="1:15" ht="18" x14ac:dyDescent="0.2">
      <c r="B223"/>
      <c r="C223" s="22"/>
      <c r="G223" s="37"/>
    </row>
    <row r="224" spans="1:15" ht="18" x14ac:dyDescent="0.2">
      <c r="B224"/>
      <c r="C224" s="22"/>
      <c r="G224" s="37"/>
    </row>
    <row r="225" spans="2:7" ht="18" x14ac:dyDescent="0.2">
      <c r="B225"/>
      <c r="C225" s="22"/>
      <c r="G225" s="37"/>
    </row>
    <row r="226" spans="2:7" ht="18" x14ac:dyDescent="0.2">
      <c r="B226"/>
      <c r="C226" s="23"/>
      <c r="G226" s="37"/>
    </row>
    <row r="227" spans="2:7" ht="18" x14ac:dyDescent="0.2">
      <c r="B227"/>
      <c r="C227" s="22"/>
      <c r="G227" s="37"/>
    </row>
    <row r="228" spans="2:7" ht="18" x14ac:dyDescent="0.2">
      <c r="B228"/>
      <c r="C228" s="22"/>
      <c r="G228" s="37"/>
    </row>
    <row r="229" spans="2:7" ht="18" x14ac:dyDescent="0.2">
      <c r="B229"/>
      <c r="C229" s="23"/>
      <c r="G229" s="37"/>
    </row>
    <row r="230" spans="2:7" ht="18" x14ac:dyDescent="0.2">
      <c r="B230"/>
      <c r="C230" s="22"/>
      <c r="G230" s="37"/>
    </row>
    <row r="231" spans="2:7" ht="18" x14ac:dyDescent="0.2">
      <c r="B231"/>
      <c r="C231" s="22"/>
      <c r="G231" s="37"/>
    </row>
    <row r="232" spans="2:7" ht="18" x14ac:dyDescent="0.2">
      <c r="B232"/>
      <c r="C232" s="23"/>
      <c r="G232" s="37"/>
    </row>
    <row r="233" spans="2:7" ht="18" x14ac:dyDescent="0.2">
      <c r="B233"/>
      <c r="C233" s="22"/>
      <c r="G233" s="37"/>
    </row>
    <row r="234" spans="2:7" ht="18" x14ac:dyDescent="0.2">
      <c r="B234"/>
      <c r="C234" s="22"/>
      <c r="G234" s="37"/>
    </row>
    <row r="235" spans="2:7" ht="18" x14ac:dyDescent="0.2">
      <c r="B235"/>
      <c r="C235" s="22"/>
      <c r="G235" s="37"/>
    </row>
    <row r="236" spans="2:7" ht="18" x14ac:dyDescent="0.2">
      <c r="B236"/>
      <c r="C236" s="22"/>
      <c r="G236" s="37"/>
    </row>
    <row r="237" spans="2:7" ht="18" x14ac:dyDescent="0.2">
      <c r="B237"/>
      <c r="C237" s="23"/>
      <c r="G237" s="37"/>
    </row>
    <row r="238" spans="2:7" ht="18" x14ac:dyDescent="0.2">
      <c r="B238"/>
      <c r="C238" s="22"/>
      <c r="G238" s="37"/>
    </row>
    <row r="239" spans="2:7" ht="18" x14ac:dyDescent="0.2">
      <c r="B239"/>
      <c r="C239" s="22"/>
      <c r="G239" s="37"/>
    </row>
    <row r="240" spans="2:7" ht="18" x14ac:dyDescent="0.2">
      <c r="B240"/>
      <c r="C240" s="23"/>
      <c r="G240" s="37"/>
    </row>
    <row r="241" spans="2:7" ht="18" x14ac:dyDescent="0.2">
      <c r="B241"/>
      <c r="C241" s="22"/>
      <c r="G241" s="37"/>
    </row>
    <row r="242" spans="2:7" ht="18" x14ac:dyDescent="0.2">
      <c r="B242" s="22"/>
      <c r="G242" s="37"/>
    </row>
    <row r="243" spans="2:7" ht="18" x14ac:dyDescent="0.2">
      <c r="B243" s="23"/>
      <c r="G243" s="37"/>
    </row>
    <row r="244" spans="2:7" ht="18" x14ac:dyDescent="0.2">
      <c r="B244" s="22"/>
      <c r="G244" s="37"/>
    </row>
    <row r="245" spans="2:7" ht="18" x14ac:dyDescent="0.2">
      <c r="B245" s="22"/>
      <c r="G245" s="37"/>
    </row>
    <row r="246" spans="2:7" ht="18" x14ac:dyDescent="0.2">
      <c r="B246" s="22"/>
      <c r="G246" s="37"/>
    </row>
    <row r="247" spans="2:7" ht="18" x14ac:dyDescent="0.2">
      <c r="B247" s="22"/>
      <c r="G247" s="37"/>
    </row>
    <row r="248" spans="2:7" ht="18" x14ac:dyDescent="0.2">
      <c r="B248" s="23"/>
      <c r="G248" s="37"/>
    </row>
    <row r="249" spans="2:7" ht="18" x14ac:dyDescent="0.2">
      <c r="B249" s="22"/>
      <c r="G249" s="37"/>
    </row>
    <row r="250" spans="2:7" ht="18" x14ac:dyDescent="0.2">
      <c r="B250" s="22"/>
      <c r="G250" s="37"/>
    </row>
    <row r="251" spans="2:7" ht="18" x14ac:dyDescent="0.2">
      <c r="B251" s="23"/>
      <c r="G251" s="37"/>
    </row>
    <row r="252" spans="2:7" ht="18" x14ac:dyDescent="0.2">
      <c r="B252" s="22"/>
      <c r="G252" s="37"/>
    </row>
    <row r="253" spans="2:7" ht="18" x14ac:dyDescent="0.2">
      <c r="B253" s="22"/>
      <c r="G253" s="37"/>
    </row>
    <row r="254" spans="2:7" ht="18" x14ac:dyDescent="0.2">
      <c r="B254" s="23"/>
      <c r="G254" s="37"/>
    </row>
    <row r="255" spans="2:7" ht="18" x14ac:dyDescent="0.2">
      <c r="B255" s="22"/>
      <c r="G255" s="37"/>
    </row>
    <row r="256" spans="2:7" ht="18" x14ac:dyDescent="0.2">
      <c r="B256" s="22"/>
      <c r="G256" s="37"/>
    </row>
    <row r="257" spans="2:7" ht="18" x14ac:dyDescent="0.2">
      <c r="B257" s="22"/>
      <c r="G257" s="37"/>
    </row>
    <row r="258" spans="2:7" ht="18" x14ac:dyDescent="0.2">
      <c r="B258" s="22"/>
      <c r="G258" s="37"/>
    </row>
    <row r="259" spans="2:7" ht="18" x14ac:dyDescent="0.2">
      <c r="B259" s="23"/>
      <c r="G259" s="37"/>
    </row>
    <row r="260" spans="2:7" x14ac:dyDescent="0.2">
      <c r="G260" s="37"/>
    </row>
    <row r="261" spans="2:7" x14ac:dyDescent="0.2">
      <c r="G261" s="37"/>
    </row>
    <row r="262" spans="2:7" x14ac:dyDescent="0.2">
      <c r="G262" s="37"/>
    </row>
    <row r="263" spans="2:7" x14ac:dyDescent="0.2">
      <c r="G263" s="37"/>
    </row>
    <row r="264" spans="2:7" x14ac:dyDescent="0.2">
      <c r="G264" s="37"/>
    </row>
    <row r="265" spans="2:7" x14ac:dyDescent="0.2">
      <c r="G265" s="37"/>
    </row>
    <row r="266" spans="2:7" x14ac:dyDescent="0.2">
      <c r="G266" s="37"/>
    </row>
    <row r="267" spans="2:7" x14ac:dyDescent="0.2">
      <c r="G267" s="37"/>
    </row>
    <row r="268" spans="2:7" x14ac:dyDescent="0.2">
      <c r="G268" s="37"/>
    </row>
    <row r="269" spans="2:7" x14ac:dyDescent="0.2">
      <c r="G269" s="37"/>
    </row>
    <row r="270" spans="2:7" x14ac:dyDescent="0.2">
      <c r="G270" s="37"/>
    </row>
    <row r="271" spans="2:7" x14ac:dyDescent="0.2">
      <c r="G271" s="37"/>
    </row>
    <row r="272" spans="2:7" x14ac:dyDescent="0.2">
      <c r="G272" s="37"/>
    </row>
    <row r="273" spans="7:7" x14ac:dyDescent="0.2">
      <c r="G273" s="37"/>
    </row>
    <row r="274" spans="7:7" x14ac:dyDescent="0.2">
      <c r="G274" s="37"/>
    </row>
    <row r="275" spans="7:7" x14ac:dyDescent="0.2">
      <c r="G275" s="37"/>
    </row>
    <row r="276" spans="7:7" x14ac:dyDescent="0.2">
      <c r="G276" s="37"/>
    </row>
    <row r="277" spans="7:7" x14ac:dyDescent="0.2">
      <c r="G277" s="37"/>
    </row>
    <row r="278" spans="7:7" x14ac:dyDescent="0.2">
      <c r="G278" s="37"/>
    </row>
    <row r="279" spans="7:7" x14ac:dyDescent="0.2">
      <c r="G279" s="37"/>
    </row>
    <row r="280" spans="7:7" x14ac:dyDescent="0.2">
      <c r="G280" s="37"/>
    </row>
    <row r="281" spans="7:7" x14ac:dyDescent="0.2">
      <c r="G281" s="37"/>
    </row>
    <row r="282" spans="7:7" x14ac:dyDescent="0.2">
      <c r="G282" s="37"/>
    </row>
    <row r="283" spans="7:7" x14ac:dyDescent="0.2">
      <c r="G283" s="37"/>
    </row>
    <row r="284" spans="7:7" x14ac:dyDescent="0.2">
      <c r="G284" s="37"/>
    </row>
    <row r="285" spans="7:7" x14ac:dyDescent="0.2">
      <c r="G285" s="37"/>
    </row>
    <row r="286" spans="7:7" x14ac:dyDescent="0.2">
      <c r="G286" s="37"/>
    </row>
    <row r="287" spans="7:7" x14ac:dyDescent="0.2">
      <c r="G287" s="37"/>
    </row>
    <row r="288" spans="7:7" x14ac:dyDescent="0.2">
      <c r="G288" s="37"/>
    </row>
    <row r="289" spans="7:7" x14ac:dyDescent="0.2">
      <c r="G289" s="37"/>
    </row>
    <row r="290" spans="7:7" x14ac:dyDescent="0.2">
      <c r="G290" s="37"/>
    </row>
    <row r="291" spans="7:7" x14ac:dyDescent="0.2">
      <c r="G291" s="37"/>
    </row>
    <row r="292" spans="7:7" x14ac:dyDescent="0.2">
      <c r="G292" s="37"/>
    </row>
    <row r="293" spans="7:7" x14ac:dyDescent="0.2">
      <c r="G293" s="37"/>
    </row>
    <row r="294" spans="7:7" x14ac:dyDescent="0.2">
      <c r="G294" s="37"/>
    </row>
    <row r="295" spans="7:7" x14ac:dyDescent="0.2">
      <c r="G295" s="37"/>
    </row>
    <row r="296" spans="7:7" x14ac:dyDescent="0.2">
      <c r="G296" s="37"/>
    </row>
    <row r="297" spans="7:7" x14ac:dyDescent="0.2">
      <c r="G297" s="37"/>
    </row>
    <row r="298" spans="7:7" x14ac:dyDescent="0.2">
      <c r="G298" s="37"/>
    </row>
    <row r="299" spans="7:7" x14ac:dyDescent="0.2">
      <c r="G299" s="37"/>
    </row>
    <row r="300" spans="7:7" x14ac:dyDescent="0.2">
      <c r="G300" s="37"/>
    </row>
    <row r="301" spans="7:7" x14ac:dyDescent="0.2">
      <c r="G301" s="37"/>
    </row>
    <row r="302" spans="7:7" x14ac:dyDescent="0.2">
      <c r="G302" s="37"/>
    </row>
    <row r="303" spans="7:7" x14ac:dyDescent="0.2">
      <c r="G303" s="37"/>
    </row>
    <row r="304" spans="7:7" x14ac:dyDescent="0.2">
      <c r="G304" s="37"/>
    </row>
    <row r="305" spans="7:7" x14ac:dyDescent="0.2">
      <c r="G305" s="37"/>
    </row>
    <row r="306" spans="7:7" x14ac:dyDescent="0.2">
      <c r="G306" s="37"/>
    </row>
    <row r="307" spans="7:7" x14ac:dyDescent="0.2">
      <c r="G307" s="37"/>
    </row>
    <row r="308" spans="7:7" x14ac:dyDescent="0.2">
      <c r="G308" s="37"/>
    </row>
    <row r="309" spans="7:7" x14ac:dyDescent="0.2">
      <c r="G309" s="37"/>
    </row>
    <row r="310" spans="7:7" x14ac:dyDescent="0.2">
      <c r="G310" s="37"/>
    </row>
    <row r="311" spans="7:7" x14ac:dyDescent="0.2">
      <c r="G311" s="37"/>
    </row>
    <row r="312" spans="7:7" x14ac:dyDescent="0.2">
      <c r="G312" s="37"/>
    </row>
    <row r="313" spans="7:7" x14ac:dyDescent="0.2">
      <c r="G313" s="37"/>
    </row>
    <row r="314" spans="7:7" x14ac:dyDescent="0.2">
      <c r="G314" s="37"/>
    </row>
    <row r="315" spans="7:7" x14ac:dyDescent="0.2">
      <c r="G315" s="37"/>
    </row>
    <row r="316" spans="7:7" x14ac:dyDescent="0.2">
      <c r="G316" s="37"/>
    </row>
    <row r="317" spans="7:7" x14ac:dyDescent="0.2">
      <c r="G317" s="37"/>
    </row>
    <row r="318" spans="7:7" x14ac:dyDescent="0.2">
      <c r="G318" s="37"/>
    </row>
    <row r="319" spans="7:7" x14ac:dyDescent="0.2">
      <c r="G319" s="37"/>
    </row>
    <row r="320" spans="7:7" x14ac:dyDescent="0.2">
      <c r="G320" s="37"/>
    </row>
    <row r="321" spans="7:7" x14ac:dyDescent="0.2">
      <c r="G321" s="37"/>
    </row>
    <row r="322" spans="7:7" x14ac:dyDescent="0.2">
      <c r="G322" s="37"/>
    </row>
    <row r="323" spans="7:7" x14ac:dyDescent="0.2">
      <c r="G323" s="37"/>
    </row>
    <row r="324" spans="7:7" x14ac:dyDescent="0.2">
      <c r="G324" s="37"/>
    </row>
    <row r="325" spans="7:7" x14ac:dyDescent="0.2">
      <c r="G325" s="37"/>
    </row>
    <row r="326" spans="7:7" x14ac:dyDescent="0.2">
      <c r="G326" s="37"/>
    </row>
    <row r="327" spans="7:7" x14ac:dyDescent="0.2">
      <c r="G327" s="37"/>
    </row>
    <row r="328" spans="7:7" x14ac:dyDescent="0.2">
      <c r="G328" s="37"/>
    </row>
    <row r="329" spans="7:7" x14ac:dyDescent="0.2">
      <c r="G329" s="37"/>
    </row>
    <row r="330" spans="7:7" x14ac:dyDescent="0.2">
      <c r="G330" s="37"/>
    </row>
    <row r="331" spans="7:7" x14ac:dyDescent="0.2">
      <c r="G331" s="37"/>
    </row>
    <row r="332" spans="7:7" x14ac:dyDescent="0.2">
      <c r="G332" s="37"/>
    </row>
    <row r="333" spans="7:7" x14ac:dyDescent="0.2">
      <c r="G333" s="37"/>
    </row>
    <row r="334" spans="7:7" x14ac:dyDescent="0.2">
      <c r="G334" s="37"/>
    </row>
    <row r="335" spans="7:7" x14ac:dyDescent="0.2">
      <c r="G335" s="37"/>
    </row>
    <row r="336" spans="7:7" x14ac:dyDescent="0.2">
      <c r="G336" s="37"/>
    </row>
    <row r="337" spans="7:7" x14ac:dyDescent="0.2">
      <c r="G337" s="37"/>
    </row>
    <row r="338" spans="7:7" x14ac:dyDescent="0.2">
      <c r="G338" s="37"/>
    </row>
    <row r="339" spans="7:7" x14ac:dyDescent="0.2">
      <c r="G339" s="37"/>
    </row>
    <row r="340" spans="7:7" x14ac:dyDescent="0.2">
      <c r="G340" s="37"/>
    </row>
    <row r="341" spans="7:7" x14ac:dyDescent="0.2">
      <c r="G341" s="37"/>
    </row>
    <row r="342" spans="7:7" x14ac:dyDescent="0.2">
      <c r="G342" s="37"/>
    </row>
    <row r="343" spans="7:7" x14ac:dyDescent="0.2">
      <c r="G343" s="37"/>
    </row>
    <row r="344" spans="7:7" x14ac:dyDescent="0.2">
      <c r="G344" s="37"/>
    </row>
    <row r="345" spans="7:7" x14ac:dyDescent="0.2">
      <c r="G345" s="37"/>
    </row>
    <row r="346" spans="7:7" x14ac:dyDescent="0.2">
      <c r="G346" s="37"/>
    </row>
    <row r="347" spans="7:7" x14ac:dyDescent="0.2">
      <c r="G347" s="37"/>
    </row>
    <row r="348" spans="7:7" x14ac:dyDescent="0.2">
      <c r="G348" s="37"/>
    </row>
    <row r="349" spans="7:7" x14ac:dyDescent="0.2">
      <c r="G349" s="37"/>
    </row>
    <row r="350" spans="7:7" x14ac:dyDescent="0.2">
      <c r="G350" s="37"/>
    </row>
    <row r="351" spans="7:7" x14ac:dyDescent="0.2">
      <c r="G351" s="37"/>
    </row>
    <row r="352" spans="7:7" x14ac:dyDescent="0.2">
      <c r="G352" s="37"/>
    </row>
    <row r="353" spans="7:7" x14ac:dyDescent="0.2">
      <c r="G353" s="37"/>
    </row>
    <row r="354" spans="7:7" x14ac:dyDescent="0.2">
      <c r="G354" s="37"/>
    </row>
    <row r="355" spans="7:7" x14ac:dyDescent="0.2">
      <c r="G355" s="37"/>
    </row>
    <row r="356" spans="7:7" x14ac:dyDescent="0.2">
      <c r="G356" s="37"/>
    </row>
    <row r="357" spans="7:7" x14ac:dyDescent="0.2">
      <c r="G357" s="37"/>
    </row>
    <row r="358" spans="7:7" x14ac:dyDescent="0.2">
      <c r="G358" s="37"/>
    </row>
    <row r="359" spans="7:7" x14ac:dyDescent="0.2">
      <c r="G359" s="37"/>
    </row>
    <row r="360" spans="7:7" x14ac:dyDescent="0.2">
      <c r="G360" s="37"/>
    </row>
    <row r="361" spans="7:7" x14ac:dyDescent="0.2">
      <c r="G361" s="37"/>
    </row>
    <row r="362" spans="7:7" x14ac:dyDescent="0.2">
      <c r="G362" s="37"/>
    </row>
    <row r="363" spans="7:7" x14ac:dyDescent="0.2">
      <c r="G363" s="37"/>
    </row>
    <row r="364" spans="7:7" x14ac:dyDescent="0.2">
      <c r="G364" s="37"/>
    </row>
    <row r="365" spans="7:7" x14ac:dyDescent="0.2">
      <c r="G365" s="37"/>
    </row>
    <row r="366" spans="7:7" x14ac:dyDescent="0.2">
      <c r="G366" s="37"/>
    </row>
    <row r="367" spans="7:7" x14ac:dyDescent="0.2">
      <c r="G367" s="37"/>
    </row>
    <row r="368" spans="7:7" x14ac:dyDescent="0.2">
      <c r="G368" s="37"/>
    </row>
    <row r="369" spans="7:7" x14ac:dyDescent="0.2">
      <c r="G369" s="37"/>
    </row>
    <row r="370" spans="7:7" x14ac:dyDescent="0.2">
      <c r="G370" s="37"/>
    </row>
    <row r="371" spans="7:7" x14ac:dyDescent="0.2">
      <c r="G371" s="37"/>
    </row>
    <row r="372" spans="7:7" x14ac:dyDescent="0.2">
      <c r="G372" s="37"/>
    </row>
    <row r="373" spans="7:7" x14ac:dyDescent="0.2">
      <c r="G373" s="37"/>
    </row>
    <row r="374" spans="7:7" x14ac:dyDescent="0.2">
      <c r="G374" s="37"/>
    </row>
    <row r="375" spans="7:7" x14ac:dyDescent="0.2">
      <c r="G375" s="37"/>
    </row>
    <row r="376" spans="7:7" x14ac:dyDescent="0.2">
      <c r="G376" s="37"/>
    </row>
    <row r="377" spans="7:7" x14ac:dyDescent="0.2">
      <c r="G377" s="37"/>
    </row>
    <row r="378" spans="7:7" x14ac:dyDescent="0.2">
      <c r="G378" s="37"/>
    </row>
    <row r="379" spans="7:7" x14ac:dyDescent="0.2">
      <c r="G379" s="37"/>
    </row>
    <row r="380" spans="7:7" x14ac:dyDescent="0.2">
      <c r="G380" s="37"/>
    </row>
    <row r="381" spans="7:7" x14ac:dyDescent="0.2">
      <c r="G381" s="37"/>
    </row>
    <row r="382" spans="7:7" x14ac:dyDescent="0.2">
      <c r="G382" s="37"/>
    </row>
    <row r="383" spans="7:7" x14ac:dyDescent="0.2">
      <c r="G383" s="37"/>
    </row>
    <row r="384" spans="7:7" x14ac:dyDescent="0.2">
      <c r="G384" s="37"/>
    </row>
    <row r="385" spans="7:7" x14ac:dyDescent="0.2">
      <c r="G385" s="37"/>
    </row>
    <row r="386" spans="7:7" x14ac:dyDescent="0.2">
      <c r="G386" s="37"/>
    </row>
    <row r="387" spans="7:7" x14ac:dyDescent="0.2">
      <c r="G387" s="37"/>
    </row>
    <row r="388" spans="7:7" x14ac:dyDescent="0.2">
      <c r="G388" s="37"/>
    </row>
    <row r="389" spans="7:7" x14ac:dyDescent="0.2">
      <c r="G389" s="37"/>
    </row>
    <row r="390" spans="7:7" x14ac:dyDescent="0.2">
      <c r="G390" s="37"/>
    </row>
    <row r="391" spans="7:7" x14ac:dyDescent="0.2">
      <c r="G391" s="37"/>
    </row>
    <row r="392" spans="7:7" x14ac:dyDescent="0.2">
      <c r="G392" s="37"/>
    </row>
    <row r="393" spans="7:7" x14ac:dyDescent="0.2">
      <c r="G393" s="37"/>
    </row>
    <row r="394" spans="7:7" x14ac:dyDescent="0.2">
      <c r="G394" s="37"/>
    </row>
    <row r="395" spans="7:7" x14ac:dyDescent="0.2">
      <c r="G395" s="37"/>
    </row>
    <row r="396" spans="7:7" x14ac:dyDescent="0.2">
      <c r="G396" s="37"/>
    </row>
    <row r="397" spans="7:7" x14ac:dyDescent="0.2">
      <c r="G397" s="37"/>
    </row>
    <row r="398" spans="7:7" x14ac:dyDescent="0.2">
      <c r="G398" s="37"/>
    </row>
    <row r="399" spans="7:7" x14ac:dyDescent="0.2">
      <c r="G399" s="37"/>
    </row>
    <row r="400" spans="7:7" x14ac:dyDescent="0.2">
      <c r="G400" s="37"/>
    </row>
    <row r="401" spans="7:7" x14ac:dyDescent="0.2">
      <c r="G401" s="37"/>
    </row>
    <row r="402" spans="7:7" x14ac:dyDescent="0.2">
      <c r="G402" s="37"/>
    </row>
    <row r="403" spans="7:7" x14ac:dyDescent="0.2">
      <c r="G403" s="37"/>
    </row>
    <row r="404" spans="7:7" x14ac:dyDescent="0.2">
      <c r="G404" s="37"/>
    </row>
    <row r="405" spans="7:7" x14ac:dyDescent="0.2">
      <c r="G405" s="37"/>
    </row>
    <row r="406" spans="7:7" x14ac:dyDescent="0.2">
      <c r="G406" s="37"/>
    </row>
    <row r="407" spans="7:7" x14ac:dyDescent="0.2">
      <c r="G407" s="37"/>
    </row>
    <row r="408" spans="7:7" x14ac:dyDescent="0.2">
      <c r="G408" s="37"/>
    </row>
    <row r="409" spans="7:7" x14ac:dyDescent="0.2">
      <c r="G409" s="37"/>
    </row>
    <row r="410" spans="7:7" x14ac:dyDescent="0.2">
      <c r="G410" s="37"/>
    </row>
    <row r="411" spans="7:7" x14ac:dyDescent="0.2">
      <c r="G411" s="37"/>
    </row>
    <row r="412" spans="7:7" x14ac:dyDescent="0.2">
      <c r="G412" s="37"/>
    </row>
    <row r="413" spans="7:7" x14ac:dyDescent="0.2">
      <c r="G413" s="37"/>
    </row>
    <row r="414" spans="7:7" x14ac:dyDescent="0.2">
      <c r="G414" s="37"/>
    </row>
    <row r="415" spans="7:7" x14ac:dyDescent="0.2">
      <c r="G415" s="37"/>
    </row>
    <row r="416" spans="7:7" x14ac:dyDescent="0.2">
      <c r="G416" s="37"/>
    </row>
    <row r="417" spans="7:7" x14ac:dyDescent="0.2">
      <c r="G417" s="37"/>
    </row>
    <row r="418" spans="7:7" x14ac:dyDescent="0.2">
      <c r="G418" s="37"/>
    </row>
    <row r="419" spans="7:7" x14ac:dyDescent="0.2">
      <c r="G419" s="37"/>
    </row>
    <row r="420" spans="7:7" x14ac:dyDescent="0.2">
      <c r="G420" s="37"/>
    </row>
    <row r="421" spans="7:7" x14ac:dyDescent="0.2">
      <c r="G421" s="37"/>
    </row>
    <row r="422" spans="7:7" x14ac:dyDescent="0.2">
      <c r="G422" s="37"/>
    </row>
    <row r="423" spans="7:7" x14ac:dyDescent="0.2">
      <c r="G423" s="37"/>
    </row>
    <row r="424" spans="7:7" x14ac:dyDescent="0.2">
      <c r="G424" s="37"/>
    </row>
    <row r="425" spans="7:7" x14ac:dyDescent="0.2">
      <c r="G425" s="37"/>
    </row>
    <row r="426" spans="7:7" x14ac:dyDescent="0.2">
      <c r="G426" s="37"/>
    </row>
    <row r="427" spans="7:7" x14ac:dyDescent="0.2">
      <c r="G427" s="37"/>
    </row>
    <row r="428" spans="7:7" x14ac:dyDescent="0.2">
      <c r="G428" s="37"/>
    </row>
    <row r="429" spans="7:7" x14ac:dyDescent="0.2">
      <c r="G429" s="37"/>
    </row>
    <row r="430" spans="7:7" x14ac:dyDescent="0.2">
      <c r="G430" s="37"/>
    </row>
    <row r="431" spans="7:7" x14ac:dyDescent="0.2">
      <c r="G431" s="37"/>
    </row>
    <row r="432" spans="7:7" x14ac:dyDescent="0.2">
      <c r="G432" s="37"/>
    </row>
    <row r="433" spans="7:7" x14ac:dyDescent="0.2">
      <c r="G433" s="37"/>
    </row>
    <row r="434" spans="7:7" x14ac:dyDescent="0.2">
      <c r="G434" s="37"/>
    </row>
    <row r="435" spans="7:7" x14ac:dyDescent="0.2">
      <c r="G435" s="37"/>
    </row>
    <row r="436" spans="7:7" x14ac:dyDescent="0.2">
      <c r="G436" s="37"/>
    </row>
    <row r="437" spans="7:7" x14ac:dyDescent="0.2">
      <c r="G437" s="37"/>
    </row>
    <row r="438" spans="7:7" x14ac:dyDescent="0.2">
      <c r="G438" s="37"/>
    </row>
    <row r="439" spans="7:7" x14ac:dyDescent="0.2">
      <c r="G439" s="37"/>
    </row>
    <row r="440" spans="7:7" x14ac:dyDescent="0.2">
      <c r="G440" s="37"/>
    </row>
    <row r="441" spans="7:7" x14ac:dyDescent="0.2">
      <c r="G441" s="37"/>
    </row>
    <row r="442" spans="7:7" x14ac:dyDescent="0.2">
      <c r="G442" s="37"/>
    </row>
    <row r="443" spans="7:7" x14ac:dyDescent="0.2">
      <c r="G443" s="37"/>
    </row>
    <row r="444" spans="7:7" x14ac:dyDescent="0.2">
      <c r="G444" s="37"/>
    </row>
    <row r="445" spans="7:7" x14ac:dyDescent="0.2">
      <c r="G445" s="37"/>
    </row>
    <row r="446" spans="7:7" x14ac:dyDescent="0.2">
      <c r="G446" s="37"/>
    </row>
    <row r="447" spans="7:7" x14ac:dyDescent="0.2">
      <c r="G447" s="37"/>
    </row>
    <row r="448" spans="7:7" x14ac:dyDescent="0.2">
      <c r="G448" s="37"/>
    </row>
    <row r="449" spans="7:7" x14ac:dyDescent="0.2">
      <c r="G449" s="37"/>
    </row>
    <row r="450" spans="7:7" x14ac:dyDescent="0.2">
      <c r="G450" s="37"/>
    </row>
    <row r="451" spans="7:7" x14ac:dyDescent="0.2">
      <c r="G451" s="37"/>
    </row>
    <row r="452" spans="7:7" x14ac:dyDescent="0.2">
      <c r="G452" s="37"/>
    </row>
    <row r="453" spans="7:7" x14ac:dyDescent="0.2">
      <c r="G453" s="37"/>
    </row>
    <row r="454" spans="7:7" x14ac:dyDescent="0.2">
      <c r="G454" s="37"/>
    </row>
    <row r="455" spans="7:7" x14ac:dyDescent="0.2">
      <c r="G455" s="37"/>
    </row>
    <row r="456" spans="7:7" x14ac:dyDescent="0.2">
      <c r="G456" s="37"/>
    </row>
    <row r="457" spans="7:7" x14ac:dyDescent="0.2">
      <c r="G457" s="37"/>
    </row>
    <row r="458" spans="7:7" x14ac:dyDescent="0.2">
      <c r="G458" s="37"/>
    </row>
    <row r="459" spans="7:7" x14ac:dyDescent="0.2">
      <c r="G459" s="37"/>
    </row>
    <row r="460" spans="7:7" x14ac:dyDescent="0.2">
      <c r="G460" s="37"/>
    </row>
    <row r="461" spans="7:7" x14ac:dyDescent="0.2">
      <c r="G461" s="37"/>
    </row>
    <row r="462" spans="7:7" x14ac:dyDescent="0.2">
      <c r="G462" s="37"/>
    </row>
    <row r="463" spans="7:7" x14ac:dyDescent="0.2">
      <c r="G463" s="37"/>
    </row>
    <row r="464" spans="7:7" x14ac:dyDescent="0.2">
      <c r="G464" s="37"/>
    </row>
    <row r="465" spans="7:7" x14ac:dyDescent="0.2">
      <c r="G465" s="37"/>
    </row>
    <row r="466" spans="7:7" x14ac:dyDescent="0.2">
      <c r="G466" s="37"/>
    </row>
    <row r="467" spans="7:7" x14ac:dyDescent="0.2">
      <c r="G467" s="37"/>
    </row>
    <row r="468" spans="7:7" x14ac:dyDescent="0.2">
      <c r="G468" s="37"/>
    </row>
    <row r="469" spans="7:7" x14ac:dyDescent="0.2">
      <c r="G469" s="37"/>
    </row>
    <row r="470" spans="7:7" x14ac:dyDescent="0.2">
      <c r="G470" s="37"/>
    </row>
    <row r="471" spans="7:7" x14ac:dyDescent="0.2">
      <c r="G471" s="37"/>
    </row>
    <row r="472" spans="7:7" x14ac:dyDescent="0.2">
      <c r="G472" s="37"/>
    </row>
    <row r="473" spans="7:7" x14ac:dyDescent="0.2">
      <c r="G473" s="37"/>
    </row>
    <row r="474" spans="7:7" x14ac:dyDescent="0.2">
      <c r="G474" s="37"/>
    </row>
    <row r="475" spans="7:7" x14ac:dyDescent="0.2">
      <c r="G475" s="37"/>
    </row>
    <row r="476" spans="7:7" x14ac:dyDescent="0.2">
      <c r="G476" s="37"/>
    </row>
    <row r="477" spans="7:7" x14ac:dyDescent="0.2">
      <c r="G477" s="37"/>
    </row>
    <row r="478" spans="7:7" x14ac:dyDescent="0.2">
      <c r="G478" s="37"/>
    </row>
    <row r="479" spans="7:7" x14ac:dyDescent="0.2">
      <c r="G479" s="37"/>
    </row>
    <row r="480" spans="7:7" x14ac:dyDescent="0.2">
      <c r="G480" s="37"/>
    </row>
    <row r="481" spans="7:7" x14ac:dyDescent="0.2">
      <c r="G481" s="37"/>
    </row>
    <row r="482" spans="7:7" x14ac:dyDescent="0.2">
      <c r="G482" s="37"/>
    </row>
    <row r="483" spans="7:7" x14ac:dyDescent="0.2">
      <c r="G483" s="37"/>
    </row>
    <row r="484" spans="7:7" x14ac:dyDescent="0.2">
      <c r="G484" s="37"/>
    </row>
    <row r="485" spans="7:7" x14ac:dyDescent="0.2">
      <c r="G485" s="37"/>
    </row>
    <row r="486" spans="7:7" x14ac:dyDescent="0.2">
      <c r="G486" s="37"/>
    </row>
    <row r="487" spans="7:7" x14ac:dyDescent="0.2">
      <c r="G487" s="37"/>
    </row>
    <row r="488" spans="7:7" x14ac:dyDescent="0.2">
      <c r="G488" s="37"/>
    </row>
    <row r="489" spans="7:7" x14ac:dyDescent="0.2">
      <c r="G489" s="37"/>
    </row>
    <row r="490" spans="7:7" x14ac:dyDescent="0.2">
      <c r="G490" s="37"/>
    </row>
    <row r="491" spans="7:7" x14ac:dyDescent="0.2">
      <c r="G491" s="37"/>
    </row>
    <row r="492" spans="7:7" x14ac:dyDescent="0.2">
      <c r="G492" s="37"/>
    </row>
    <row r="493" spans="7:7" x14ac:dyDescent="0.2">
      <c r="G493" s="37"/>
    </row>
    <row r="494" spans="7:7" x14ac:dyDescent="0.2">
      <c r="G494" s="37"/>
    </row>
    <row r="495" spans="7:7" x14ac:dyDescent="0.2">
      <c r="G495" s="37"/>
    </row>
    <row r="496" spans="7:7" x14ac:dyDescent="0.2">
      <c r="G496" s="37"/>
    </row>
    <row r="497" spans="7:7" x14ac:dyDescent="0.2">
      <c r="G497" s="37"/>
    </row>
    <row r="498" spans="7:7" x14ac:dyDescent="0.2">
      <c r="G498" s="37"/>
    </row>
    <row r="499" spans="7:7" x14ac:dyDescent="0.2">
      <c r="G499" s="37"/>
    </row>
    <row r="500" spans="7:7" x14ac:dyDescent="0.2">
      <c r="G500" s="37"/>
    </row>
    <row r="501" spans="7:7" x14ac:dyDescent="0.2">
      <c r="G501" s="37"/>
    </row>
    <row r="502" spans="7:7" x14ac:dyDescent="0.2">
      <c r="G502" s="37"/>
    </row>
    <row r="503" spans="7:7" x14ac:dyDescent="0.2">
      <c r="G503" s="37"/>
    </row>
    <row r="504" spans="7:7" x14ac:dyDescent="0.2">
      <c r="G504" s="37"/>
    </row>
    <row r="505" spans="7:7" x14ac:dyDescent="0.2">
      <c r="G505" s="37"/>
    </row>
    <row r="506" spans="7:7" x14ac:dyDescent="0.2">
      <c r="G506" s="37"/>
    </row>
    <row r="507" spans="7:7" x14ac:dyDescent="0.2">
      <c r="G507" s="37"/>
    </row>
    <row r="508" spans="7:7" x14ac:dyDescent="0.2">
      <c r="G508" s="37"/>
    </row>
    <row r="509" spans="7:7" x14ac:dyDescent="0.2">
      <c r="G509" s="37"/>
    </row>
    <row r="510" spans="7:7" x14ac:dyDescent="0.2">
      <c r="G510" s="37"/>
    </row>
    <row r="511" spans="7:7" x14ac:dyDescent="0.2">
      <c r="G511" s="37"/>
    </row>
    <row r="512" spans="7:7" x14ac:dyDescent="0.2">
      <c r="G512" s="37"/>
    </row>
    <row r="513" spans="7:7" x14ac:dyDescent="0.2">
      <c r="G513" s="37"/>
    </row>
    <row r="514" spans="7:7" x14ac:dyDescent="0.2">
      <c r="G514" s="37"/>
    </row>
    <row r="515" spans="7:7" x14ac:dyDescent="0.2">
      <c r="G515" s="37"/>
    </row>
    <row r="516" spans="7:7" x14ac:dyDescent="0.2">
      <c r="G516" s="37"/>
    </row>
    <row r="517" spans="7:7" x14ac:dyDescent="0.2">
      <c r="G517" s="37"/>
    </row>
    <row r="518" spans="7:7" x14ac:dyDescent="0.2">
      <c r="G518" s="37"/>
    </row>
    <row r="519" spans="7:7" x14ac:dyDescent="0.2">
      <c r="G519" s="37"/>
    </row>
    <row r="520" spans="7:7" x14ac:dyDescent="0.2">
      <c r="G520" s="37"/>
    </row>
    <row r="521" spans="7:7" x14ac:dyDescent="0.2">
      <c r="G521" s="37"/>
    </row>
    <row r="522" spans="7:7" x14ac:dyDescent="0.2">
      <c r="G522" s="37"/>
    </row>
    <row r="523" spans="7:7" x14ac:dyDescent="0.2">
      <c r="G523" s="37"/>
    </row>
    <row r="524" spans="7:7" x14ac:dyDescent="0.2">
      <c r="G524" s="37"/>
    </row>
    <row r="525" spans="7:7" x14ac:dyDescent="0.2">
      <c r="G525" s="37"/>
    </row>
    <row r="526" spans="7:7" x14ac:dyDescent="0.2">
      <c r="G526" s="37"/>
    </row>
    <row r="527" spans="7:7" x14ac:dyDescent="0.2">
      <c r="G527" s="37"/>
    </row>
    <row r="528" spans="7:7" x14ac:dyDescent="0.2">
      <c r="G528" s="37"/>
    </row>
    <row r="529" spans="7:7" x14ac:dyDescent="0.2">
      <c r="G529" s="37"/>
    </row>
    <row r="530" spans="7:7" x14ac:dyDescent="0.2">
      <c r="G530" s="37"/>
    </row>
    <row r="531" spans="7:7" x14ac:dyDescent="0.2">
      <c r="G531" s="37"/>
    </row>
    <row r="532" spans="7:7" x14ac:dyDescent="0.2">
      <c r="G532" s="37"/>
    </row>
    <row r="533" spans="7:7" x14ac:dyDescent="0.2">
      <c r="G533" s="37"/>
    </row>
    <row r="534" spans="7:7" x14ac:dyDescent="0.2">
      <c r="G534" s="37"/>
    </row>
    <row r="535" spans="7:7" x14ac:dyDescent="0.2">
      <c r="G535" s="37"/>
    </row>
    <row r="536" spans="7:7" x14ac:dyDescent="0.2">
      <c r="G536" s="37"/>
    </row>
    <row r="537" spans="7:7" x14ac:dyDescent="0.2">
      <c r="G537" s="37"/>
    </row>
    <row r="538" spans="7:7" x14ac:dyDescent="0.2">
      <c r="G538" s="37"/>
    </row>
    <row r="539" spans="7:7" x14ac:dyDescent="0.2">
      <c r="G539" s="37"/>
    </row>
    <row r="540" spans="7:7" x14ac:dyDescent="0.2">
      <c r="G540" s="37"/>
    </row>
    <row r="541" spans="7:7" x14ac:dyDescent="0.2">
      <c r="G541" s="37"/>
    </row>
    <row r="542" spans="7:7" x14ac:dyDescent="0.2">
      <c r="G542" s="37"/>
    </row>
    <row r="543" spans="7:7" x14ac:dyDescent="0.2">
      <c r="G543" s="37"/>
    </row>
    <row r="544" spans="7:7" x14ac:dyDescent="0.2">
      <c r="G544" s="37"/>
    </row>
    <row r="545" spans="7:7" x14ac:dyDescent="0.2">
      <c r="G545" s="37"/>
    </row>
    <row r="546" spans="7:7" x14ac:dyDescent="0.2">
      <c r="G546" s="37"/>
    </row>
    <row r="547" spans="7:7" x14ac:dyDescent="0.2">
      <c r="G547" s="37"/>
    </row>
    <row r="548" spans="7:7" x14ac:dyDescent="0.2">
      <c r="G548" s="37"/>
    </row>
    <row r="549" spans="7:7" x14ac:dyDescent="0.2">
      <c r="G549" s="37"/>
    </row>
    <row r="550" spans="7:7" x14ac:dyDescent="0.2">
      <c r="G550" s="37"/>
    </row>
    <row r="551" spans="7:7" x14ac:dyDescent="0.2">
      <c r="G551" s="37"/>
    </row>
    <row r="552" spans="7:7" x14ac:dyDescent="0.2">
      <c r="G552" s="37"/>
    </row>
    <row r="553" spans="7:7" x14ac:dyDescent="0.2">
      <c r="G553" s="37"/>
    </row>
    <row r="554" spans="7:7" x14ac:dyDescent="0.2">
      <c r="G554" s="37"/>
    </row>
    <row r="555" spans="7:7" x14ac:dyDescent="0.2">
      <c r="G555" s="37"/>
    </row>
    <row r="556" spans="7:7" x14ac:dyDescent="0.2">
      <c r="G556" s="37"/>
    </row>
    <row r="557" spans="7:7" x14ac:dyDescent="0.2">
      <c r="G557" s="37"/>
    </row>
    <row r="558" spans="7:7" x14ac:dyDescent="0.2">
      <c r="G558" s="37"/>
    </row>
    <row r="559" spans="7:7" x14ac:dyDescent="0.2">
      <c r="G559" s="37"/>
    </row>
    <row r="560" spans="7:7" x14ac:dyDescent="0.2">
      <c r="G560" s="37"/>
    </row>
    <row r="561" spans="7:7" x14ac:dyDescent="0.2">
      <c r="G561" s="37"/>
    </row>
    <row r="562" spans="7:7" x14ac:dyDescent="0.2">
      <c r="G562" s="37"/>
    </row>
    <row r="563" spans="7:7" x14ac:dyDescent="0.2">
      <c r="G563" s="37"/>
    </row>
    <row r="564" spans="7:7" x14ac:dyDescent="0.2">
      <c r="G564" s="37"/>
    </row>
    <row r="565" spans="7:7" x14ac:dyDescent="0.2">
      <c r="G565" s="37"/>
    </row>
    <row r="566" spans="7:7" x14ac:dyDescent="0.2">
      <c r="G566" s="37"/>
    </row>
    <row r="567" spans="7:7" x14ac:dyDescent="0.2">
      <c r="G567" s="37"/>
    </row>
    <row r="568" spans="7:7" x14ac:dyDescent="0.2">
      <c r="G568" s="37"/>
    </row>
    <row r="569" spans="7:7" x14ac:dyDescent="0.2">
      <c r="G569" s="37"/>
    </row>
    <row r="570" spans="7:7" x14ac:dyDescent="0.2">
      <c r="G570" s="37"/>
    </row>
    <row r="571" spans="7:7" x14ac:dyDescent="0.2">
      <c r="G571" s="37"/>
    </row>
    <row r="572" spans="7:7" x14ac:dyDescent="0.2">
      <c r="G572" s="37"/>
    </row>
    <row r="573" spans="7:7" x14ac:dyDescent="0.2">
      <c r="G573" s="37"/>
    </row>
    <row r="574" spans="7:7" x14ac:dyDescent="0.2">
      <c r="G574" s="37"/>
    </row>
    <row r="575" spans="7:7" x14ac:dyDescent="0.2">
      <c r="G575" s="37"/>
    </row>
    <row r="576" spans="7:7" x14ac:dyDescent="0.2">
      <c r="G576" s="37"/>
    </row>
    <row r="577" spans="7:7" x14ac:dyDescent="0.2">
      <c r="G577" s="37"/>
    </row>
    <row r="578" spans="7:7" x14ac:dyDescent="0.2">
      <c r="G578" s="37"/>
    </row>
    <row r="579" spans="7:7" x14ac:dyDescent="0.2">
      <c r="G579" s="37"/>
    </row>
    <row r="580" spans="7:7" x14ac:dyDescent="0.2">
      <c r="G580" s="37"/>
    </row>
    <row r="581" spans="7:7" x14ac:dyDescent="0.2">
      <c r="G581" s="37"/>
    </row>
    <row r="582" spans="7:7" x14ac:dyDescent="0.2">
      <c r="G582" s="37"/>
    </row>
    <row r="583" spans="7:7" x14ac:dyDescent="0.2">
      <c r="G583" s="37"/>
    </row>
    <row r="584" spans="7:7" x14ac:dyDescent="0.2">
      <c r="G584" s="37"/>
    </row>
    <row r="585" spans="7:7" x14ac:dyDescent="0.2">
      <c r="G585" s="37"/>
    </row>
    <row r="586" spans="7:7" x14ac:dyDescent="0.2">
      <c r="G586" s="37"/>
    </row>
    <row r="587" spans="7:7" x14ac:dyDescent="0.2">
      <c r="G587" s="37"/>
    </row>
    <row r="588" spans="7:7" x14ac:dyDescent="0.2">
      <c r="G588" s="37"/>
    </row>
    <row r="589" spans="7:7" x14ac:dyDescent="0.2">
      <c r="G589" s="37"/>
    </row>
    <row r="590" spans="7:7" x14ac:dyDescent="0.2">
      <c r="G590" s="37"/>
    </row>
    <row r="591" spans="7:7" x14ac:dyDescent="0.2">
      <c r="G591" s="37"/>
    </row>
    <row r="592" spans="7:7" x14ac:dyDescent="0.2">
      <c r="G592" s="37"/>
    </row>
    <row r="593" spans="7:7" x14ac:dyDescent="0.2">
      <c r="G593" s="37"/>
    </row>
    <row r="594" spans="7:7" x14ac:dyDescent="0.2">
      <c r="G594" s="37"/>
    </row>
    <row r="595" spans="7:7" x14ac:dyDescent="0.2">
      <c r="G595" s="37"/>
    </row>
    <row r="596" spans="7:7" x14ac:dyDescent="0.2">
      <c r="G596" s="37"/>
    </row>
    <row r="597" spans="7:7" x14ac:dyDescent="0.2">
      <c r="G597" s="37"/>
    </row>
    <row r="598" spans="7:7" x14ac:dyDescent="0.2">
      <c r="G598" s="37"/>
    </row>
    <row r="599" spans="7:7" x14ac:dyDescent="0.2">
      <c r="G599" s="37"/>
    </row>
    <row r="600" spans="7:7" x14ac:dyDescent="0.2">
      <c r="G600" s="37"/>
    </row>
    <row r="601" spans="7:7" x14ac:dyDescent="0.2">
      <c r="G601" s="37"/>
    </row>
    <row r="602" spans="7:7" x14ac:dyDescent="0.2">
      <c r="G602" s="37"/>
    </row>
    <row r="603" spans="7:7" x14ac:dyDescent="0.2">
      <c r="G603" s="37"/>
    </row>
    <row r="604" spans="7:7" x14ac:dyDescent="0.2">
      <c r="G604" s="37"/>
    </row>
    <row r="605" spans="7:7" x14ac:dyDescent="0.2">
      <c r="G605" s="37"/>
    </row>
    <row r="606" spans="7:7" x14ac:dyDescent="0.2">
      <c r="G606" s="37"/>
    </row>
    <row r="607" spans="7:7" x14ac:dyDescent="0.2">
      <c r="G607" s="37"/>
    </row>
    <row r="608" spans="7:7" x14ac:dyDescent="0.2">
      <c r="G608" s="37"/>
    </row>
    <row r="609" spans="7:7" x14ac:dyDescent="0.2">
      <c r="G609" s="37"/>
    </row>
    <row r="610" spans="7:7" x14ac:dyDescent="0.2">
      <c r="G610" s="37"/>
    </row>
    <row r="611" spans="7:7" x14ac:dyDescent="0.2">
      <c r="G611" s="37"/>
    </row>
    <row r="612" spans="7:7" x14ac:dyDescent="0.2">
      <c r="G612" s="37"/>
    </row>
    <row r="613" spans="7:7" x14ac:dyDescent="0.2">
      <c r="G613" s="37"/>
    </row>
    <row r="614" spans="7:7" x14ac:dyDescent="0.2">
      <c r="G614" s="37"/>
    </row>
    <row r="615" spans="7:7" x14ac:dyDescent="0.2">
      <c r="G615" s="37"/>
    </row>
    <row r="616" spans="7:7" x14ac:dyDescent="0.2">
      <c r="G616" s="37"/>
    </row>
    <row r="617" spans="7:7" x14ac:dyDescent="0.2">
      <c r="G617" s="37"/>
    </row>
    <row r="618" spans="7:7" x14ac:dyDescent="0.2">
      <c r="G618" s="37"/>
    </row>
    <row r="619" spans="7:7" x14ac:dyDescent="0.2">
      <c r="G619" s="37"/>
    </row>
    <row r="620" spans="7:7" x14ac:dyDescent="0.2">
      <c r="G620" s="37"/>
    </row>
    <row r="621" spans="7:7" x14ac:dyDescent="0.2">
      <c r="G621" s="37"/>
    </row>
    <row r="622" spans="7:7" x14ac:dyDescent="0.2">
      <c r="G622" s="37"/>
    </row>
    <row r="623" spans="7:7" x14ac:dyDescent="0.2">
      <c r="G623" s="37"/>
    </row>
    <row r="624" spans="7:7" x14ac:dyDescent="0.2">
      <c r="G624" s="37"/>
    </row>
    <row r="625" spans="7:7" x14ac:dyDescent="0.2">
      <c r="G625" s="37"/>
    </row>
    <row r="626" spans="7:7" x14ac:dyDescent="0.2">
      <c r="G626" s="37"/>
    </row>
    <row r="627" spans="7:7" x14ac:dyDescent="0.2">
      <c r="G627" s="37"/>
    </row>
    <row r="628" spans="7:7" x14ac:dyDescent="0.2">
      <c r="G628" s="37"/>
    </row>
    <row r="629" spans="7:7" x14ac:dyDescent="0.2">
      <c r="G629" s="37"/>
    </row>
    <row r="630" spans="7:7" x14ac:dyDescent="0.2">
      <c r="G630" s="37"/>
    </row>
    <row r="631" spans="7:7" x14ac:dyDescent="0.2">
      <c r="G631" s="37"/>
    </row>
    <row r="632" spans="7:7" x14ac:dyDescent="0.2">
      <c r="G632" s="37"/>
    </row>
    <row r="633" spans="7:7" x14ac:dyDescent="0.2">
      <c r="G633" s="37"/>
    </row>
    <row r="634" spans="7:7" x14ac:dyDescent="0.2">
      <c r="G634" s="37"/>
    </row>
    <row r="635" spans="7:7" x14ac:dyDescent="0.2">
      <c r="G635" s="37"/>
    </row>
    <row r="636" spans="7:7" x14ac:dyDescent="0.2">
      <c r="G636" s="37"/>
    </row>
    <row r="637" spans="7:7" x14ac:dyDescent="0.2">
      <c r="G637" s="37"/>
    </row>
    <row r="638" spans="7:7" x14ac:dyDescent="0.2">
      <c r="G638" s="37"/>
    </row>
    <row r="639" spans="7:7" x14ac:dyDescent="0.2">
      <c r="G639" s="37"/>
    </row>
    <row r="640" spans="7:7" x14ac:dyDescent="0.2">
      <c r="G640" s="37"/>
    </row>
    <row r="641" spans="7:7" x14ac:dyDescent="0.2">
      <c r="G641" s="37"/>
    </row>
    <row r="642" spans="7:7" x14ac:dyDescent="0.2">
      <c r="G642" s="37"/>
    </row>
    <row r="643" spans="7:7" x14ac:dyDescent="0.2">
      <c r="G643" s="37"/>
    </row>
    <row r="644" spans="7:7" x14ac:dyDescent="0.2">
      <c r="G644" s="37"/>
    </row>
    <row r="645" spans="7:7" x14ac:dyDescent="0.2">
      <c r="G645" s="37"/>
    </row>
    <row r="646" spans="7:7" x14ac:dyDescent="0.2">
      <c r="G646" s="37"/>
    </row>
    <row r="647" spans="7:7" x14ac:dyDescent="0.2">
      <c r="G647" s="37"/>
    </row>
    <row r="648" spans="7:7" x14ac:dyDescent="0.2">
      <c r="G648" s="37"/>
    </row>
    <row r="649" spans="7:7" x14ac:dyDescent="0.2">
      <c r="G649" s="37"/>
    </row>
    <row r="650" spans="7:7" x14ac:dyDescent="0.2">
      <c r="G650" s="37"/>
    </row>
    <row r="651" spans="7:7" x14ac:dyDescent="0.2">
      <c r="G651" s="37"/>
    </row>
    <row r="652" spans="7:7" x14ac:dyDescent="0.2">
      <c r="G652" s="37"/>
    </row>
    <row r="653" spans="7:7" x14ac:dyDescent="0.2">
      <c r="G653" s="37"/>
    </row>
    <row r="654" spans="7:7" x14ac:dyDescent="0.2">
      <c r="G654" s="37"/>
    </row>
    <row r="655" spans="7:7" x14ac:dyDescent="0.2">
      <c r="G655" s="37"/>
    </row>
    <row r="656" spans="7:7" x14ac:dyDescent="0.2">
      <c r="G656" s="37"/>
    </row>
    <row r="657" spans="7:7" x14ac:dyDescent="0.2">
      <c r="G657" s="37"/>
    </row>
    <row r="658" spans="7:7" x14ac:dyDescent="0.2">
      <c r="G658" s="37"/>
    </row>
    <row r="659" spans="7:7" x14ac:dyDescent="0.2">
      <c r="G659" s="37"/>
    </row>
    <row r="660" spans="7:7" x14ac:dyDescent="0.2">
      <c r="G660" s="37"/>
    </row>
    <row r="661" spans="7:7" x14ac:dyDescent="0.2">
      <c r="G661" s="37"/>
    </row>
    <row r="662" spans="7:7" x14ac:dyDescent="0.2">
      <c r="G662" s="37"/>
    </row>
    <row r="663" spans="7:7" x14ac:dyDescent="0.2">
      <c r="G663" s="37"/>
    </row>
    <row r="664" spans="7:7" x14ac:dyDescent="0.2">
      <c r="G664" s="37"/>
    </row>
    <row r="665" spans="7:7" x14ac:dyDescent="0.2">
      <c r="G665" s="37"/>
    </row>
    <row r="666" spans="7:7" x14ac:dyDescent="0.2">
      <c r="G666" s="37"/>
    </row>
    <row r="667" spans="7:7" x14ac:dyDescent="0.2">
      <c r="G667" s="37"/>
    </row>
    <row r="668" spans="7:7" x14ac:dyDescent="0.2">
      <c r="G668" s="37"/>
    </row>
    <row r="669" spans="7:7" x14ac:dyDescent="0.2">
      <c r="G669" s="37"/>
    </row>
    <row r="670" spans="7:7" x14ac:dyDescent="0.2">
      <c r="G670" s="37"/>
    </row>
    <row r="671" spans="7:7" x14ac:dyDescent="0.2">
      <c r="G671" s="37"/>
    </row>
    <row r="672" spans="7:7" x14ac:dyDescent="0.2">
      <c r="G672" s="37"/>
    </row>
    <row r="673" spans="7:7" x14ac:dyDescent="0.2">
      <c r="G673" s="37"/>
    </row>
    <row r="674" spans="7:7" x14ac:dyDescent="0.2">
      <c r="G674" s="37"/>
    </row>
    <row r="675" spans="7:7" x14ac:dyDescent="0.2">
      <c r="G675" s="37"/>
    </row>
    <row r="676" spans="7:7" x14ac:dyDescent="0.2">
      <c r="G676" s="37"/>
    </row>
    <row r="677" spans="7:7" x14ac:dyDescent="0.2">
      <c r="G677" s="37"/>
    </row>
    <row r="678" spans="7:7" x14ac:dyDescent="0.2">
      <c r="G678" s="37"/>
    </row>
    <row r="679" spans="7:7" x14ac:dyDescent="0.2">
      <c r="G679" s="37"/>
    </row>
    <row r="680" spans="7:7" x14ac:dyDescent="0.2">
      <c r="G680" s="37"/>
    </row>
    <row r="681" spans="7:7" x14ac:dyDescent="0.2">
      <c r="G681" s="37"/>
    </row>
    <row r="682" spans="7:7" x14ac:dyDescent="0.2">
      <c r="G682" s="37"/>
    </row>
    <row r="683" spans="7:7" x14ac:dyDescent="0.2">
      <c r="G683" s="37"/>
    </row>
    <row r="684" spans="7:7" x14ac:dyDescent="0.2">
      <c r="G684" s="37"/>
    </row>
    <row r="685" spans="7:7" x14ac:dyDescent="0.2">
      <c r="G685" s="37"/>
    </row>
    <row r="686" spans="7:7" x14ac:dyDescent="0.2">
      <c r="G686" s="37"/>
    </row>
    <row r="687" spans="7:7" x14ac:dyDescent="0.2">
      <c r="G687" s="37"/>
    </row>
    <row r="688" spans="7:7" x14ac:dyDescent="0.2">
      <c r="G688" s="37"/>
    </row>
    <row r="689" spans="7:7" x14ac:dyDescent="0.2">
      <c r="G689" s="37"/>
    </row>
    <row r="690" spans="7:7" x14ac:dyDescent="0.2">
      <c r="G690" s="37"/>
    </row>
    <row r="691" spans="7:7" x14ac:dyDescent="0.2">
      <c r="G691" s="37"/>
    </row>
    <row r="692" spans="7:7" x14ac:dyDescent="0.2">
      <c r="G692" s="37"/>
    </row>
    <row r="693" spans="7:7" x14ac:dyDescent="0.2">
      <c r="G693" s="37"/>
    </row>
    <row r="694" spans="7:7" x14ac:dyDescent="0.2">
      <c r="G694" s="37"/>
    </row>
    <row r="695" spans="7:7" x14ac:dyDescent="0.2">
      <c r="G695" s="37"/>
    </row>
    <row r="696" spans="7:7" x14ac:dyDescent="0.2">
      <c r="G696" s="37"/>
    </row>
    <row r="697" spans="7:7" x14ac:dyDescent="0.2">
      <c r="G697" s="37"/>
    </row>
    <row r="698" spans="7:7" x14ac:dyDescent="0.2">
      <c r="G698" s="37"/>
    </row>
    <row r="699" spans="7:7" x14ac:dyDescent="0.2">
      <c r="G699" s="37"/>
    </row>
    <row r="700" spans="7:7" x14ac:dyDescent="0.2">
      <c r="G700" s="37"/>
    </row>
    <row r="701" spans="7:7" x14ac:dyDescent="0.2">
      <c r="G701" s="37"/>
    </row>
    <row r="702" spans="7:7" x14ac:dyDescent="0.2">
      <c r="G702" s="37"/>
    </row>
    <row r="703" spans="7:7" x14ac:dyDescent="0.2">
      <c r="G703" s="37"/>
    </row>
    <row r="704" spans="7:7" x14ac:dyDescent="0.2">
      <c r="G704" s="37"/>
    </row>
    <row r="705" spans="7:7" x14ac:dyDescent="0.2">
      <c r="G705" s="37"/>
    </row>
    <row r="706" spans="7:7" x14ac:dyDescent="0.2">
      <c r="G706" s="37"/>
    </row>
    <row r="707" spans="7:7" x14ac:dyDescent="0.2">
      <c r="G707" s="37"/>
    </row>
    <row r="708" spans="7:7" x14ac:dyDescent="0.2">
      <c r="G708" s="37"/>
    </row>
    <row r="709" spans="7:7" x14ac:dyDescent="0.2">
      <c r="G709" s="37"/>
    </row>
    <row r="710" spans="7:7" x14ac:dyDescent="0.2">
      <c r="G710" s="37"/>
    </row>
    <row r="711" spans="7:7" x14ac:dyDescent="0.2">
      <c r="G711" s="37"/>
    </row>
    <row r="712" spans="7:7" x14ac:dyDescent="0.2">
      <c r="G712" s="37"/>
    </row>
    <row r="713" spans="7:7" x14ac:dyDescent="0.2">
      <c r="G713" s="37"/>
    </row>
    <row r="714" spans="7:7" x14ac:dyDescent="0.2">
      <c r="G714" s="37"/>
    </row>
    <row r="715" spans="7:7" x14ac:dyDescent="0.2">
      <c r="G715" s="37"/>
    </row>
    <row r="716" spans="7:7" x14ac:dyDescent="0.2">
      <c r="G716" s="37"/>
    </row>
    <row r="717" spans="7:7" x14ac:dyDescent="0.2">
      <c r="G717" s="37"/>
    </row>
    <row r="718" spans="7:7" x14ac:dyDescent="0.2">
      <c r="G718" s="37"/>
    </row>
    <row r="719" spans="7:7" x14ac:dyDescent="0.2">
      <c r="G719" s="37"/>
    </row>
    <row r="720" spans="7:7" x14ac:dyDescent="0.2">
      <c r="G720" s="37"/>
    </row>
    <row r="721" spans="7:7" x14ac:dyDescent="0.2">
      <c r="G721" s="37"/>
    </row>
    <row r="722" spans="7:7" x14ac:dyDescent="0.2">
      <c r="G722" s="37"/>
    </row>
    <row r="723" spans="7:7" x14ac:dyDescent="0.2">
      <c r="G723" s="37"/>
    </row>
    <row r="724" spans="7:7" x14ac:dyDescent="0.2">
      <c r="G724" s="37"/>
    </row>
    <row r="725" spans="7:7" x14ac:dyDescent="0.2">
      <c r="G725" s="37"/>
    </row>
    <row r="726" spans="7:7" x14ac:dyDescent="0.2">
      <c r="G726" s="37"/>
    </row>
    <row r="727" spans="7:7" x14ac:dyDescent="0.2">
      <c r="G727" s="37"/>
    </row>
    <row r="728" spans="7:7" x14ac:dyDescent="0.2">
      <c r="G728" s="37"/>
    </row>
    <row r="729" spans="7:7" x14ac:dyDescent="0.2">
      <c r="G729" s="37"/>
    </row>
    <row r="730" spans="7:7" x14ac:dyDescent="0.2">
      <c r="G730" s="37"/>
    </row>
    <row r="731" spans="7:7" x14ac:dyDescent="0.2">
      <c r="G731" s="37"/>
    </row>
    <row r="732" spans="7:7" x14ac:dyDescent="0.2">
      <c r="G732" s="37"/>
    </row>
    <row r="733" spans="7:7" x14ac:dyDescent="0.2">
      <c r="G733" s="37"/>
    </row>
    <row r="734" spans="7:7" x14ac:dyDescent="0.2">
      <c r="G734" s="37"/>
    </row>
    <row r="735" spans="7:7" x14ac:dyDescent="0.2">
      <c r="G735" s="37"/>
    </row>
    <row r="736" spans="7:7" x14ac:dyDescent="0.2">
      <c r="G736" s="37"/>
    </row>
    <row r="737" spans="7:7" x14ac:dyDescent="0.2">
      <c r="G737" s="37"/>
    </row>
    <row r="738" spans="7:7" x14ac:dyDescent="0.2">
      <c r="G738" s="37"/>
    </row>
    <row r="739" spans="7:7" x14ac:dyDescent="0.2">
      <c r="G739" s="37"/>
    </row>
    <row r="740" spans="7:7" x14ac:dyDescent="0.2">
      <c r="G740" s="37"/>
    </row>
    <row r="741" spans="7:7" x14ac:dyDescent="0.2">
      <c r="G741" s="37"/>
    </row>
    <row r="742" spans="7:7" x14ac:dyDescent="0.2">
      <c r="G742" s="37"/>
    </row>
    <row r="743" spans="7:7" x14ac:dyDescent="0.2">
      <c r="G743" s="37"/>
    </row>
    <row r="744" spans="7:7" x14ac:dyDescent="0.2">
      <c r="G744" s="37"/>
    </row>
    <row r="745" spans="7:7" x14ac:dyDescent="0.2">
      <c r="G745" s="37"/>
    </row>
    <row r="746" spans="7:7" x14ac:dyDescent="0.2">
      <c r="G746" s="37"/>
    </row>
    <row r="747" spans="7:7" x14ac:dyDescent="0.2">
      <c r="G747" s="37"/>
    </row>
    <row r="748" spans="7:7" x14ac:dyDescent="0.2">
      <c r="G748" s="37"/>
    </row>
    <row r="749" spans="7:7" x14ac:dyDescent="0.2">
      <c r="G749" s="37"/>
    </row>
    <row r="750" spans="7:7" x14ac:dyDescent="0.2">
      <c r="G750" s="37"/>
    </row>
    <row r="751" spans="7:7" x14ac:dyDescent="0.2">
      <c r="G751" s="37"/>
    </row>
    <row r="752" spans="7:7" x14ac:dyDescent="0.2">
      <c r="G752" s="37"/>
    </row>
    <row r="753" spans="7:7" x14ac:dyDescent="0.2">
      <c r="G753" s="37"/>
    </row>
    <row r="754" spans="7:7" x14ac:dyDescent="0.2">
      <c r="G754" s="37"/>
    </row>
    <row r="755" spans="7:7" x14ac:dyDescent="0.2">
      <c r="G755" s="37"/>
    </row>
    <row r="756" spans="7:7" x14ac:dyDescent="0.2">
      <c r="G756" s="37"/>
    </row>
    <row r="757" spans="7:7" x14ac:dyDescent="0.2">
      <c r="G757" s="37"/>
    </row>
    <row r="758" spans="7:7" x14ac:dyDescent="0.2">
      <c r="G758" s="37"/>
    </row>
    <row r="759" spans="7:7" x14ac:dyDescent="0.2">
      <c r="G759" s="37"/>
    </row>
    <row r="760" spans="7:7" x14ac:dyDescent="0.2">
      <c r="G760" s="37"/>
    </row>
    <row r="761" spans="7:7" x14ac:dyDescent="0.2">
      <c r="G761" s="37"/>
    </row>
    <row r="762" spans="7:7" x14ac:dyDescent="0.2">
      <c r="G762" s="37"/>
    </row>
    <row r="763" spans="7:7" x14ac:dyDescent="0.2">
      <c r="G763" s="37"/>
    </row>
    <row r="764" spans="7:7" x14ac:dyDescent="0.2">
      <c r="G764" s="37"/>
    </row>
    <row r="765" spans="7:7" x14ac:dyDescent="0.2">
      <c r="G765" s="37"/>
    </row>
    <row r="766" spans="7:7" x14ac:dyDescent="0.2">
      <c r="G766" s="37"/>
    </row>
    <row r="767" spans="7:7" x14ac:dyDescent="0.2">
      <c r="G767" s="37"/>
    </row>
    <row r="768" spans="7:7" x14ac:dyDescent="0.2">
      <c r="G768" s="37"/>
    </row>
    <row r="769" spans="7:7" x14ac:dyDescent="0.2">
      <c r="G769" s="37"/>
    </row>
    <row r="770" spans="7:7" x14ac:dyDescent="0.2">
      <c r="G770" s="37"/>
    </row>
    <row r="771" spans="7:7" x14ac:dyDescent="0.2">
      <c r="G771" s="37"/>
    </row>
    <row r="772" spans="7:7" x14ac:dyDescent="0.2">
      <c r="G772" s="37"/>
    </row>
    <row r="773" spans="7:7" x14ac:dyDescent="0.2">
      <c r="G773" s="37"/>
    </row>
    <row r="774" spans="7:7" x14ac:dyDescent="0.2">
      <c r="G774" s="37"/>
    </row>
    <row r="775" spans="7:7" x14ac:dyDescent="0.2">
      <c r="G775" s="37"/>
    </row>
    <row r="776" spans="7:7" x14ac:dyDescent="0.2">
      <c r="G776" s="37"/>
    </row>
    <row r="777" spans="7:7" x14ac:dyDescent="0.2">
      <c r="G777" s="37"/>
    </row>
    <row r="778" spans="7:7" x14ac:dyDescent="0.2">
      <c r="G778" s="37"/>
    </row>
    <row r="779" spans="7:7" x14ac:dyDescent="0.2">
      <c r="G779" s="37"/>
    </row>
    <row r="780" spans="7:7" x14ac:dyDescent="0.2">
      <c r="G780" s="37"/>
    </row>
    <row r="781" spans="7:7" x14ac:dyDescent="0.2">
      <c r="G781" s="37"/>
    </row>
    <row r="782" spans="7:7" x14ac:dyDescent="0.2">
      <c r="G782" s="37"/>
    </row>
    <row r="783" spans="7:7" x14ac:dyDescent="0.2">
      <c r="G783" s="37"/>
    </row>
    <row r="784" spans="7:7" x14ac:dyDescent="0.2">
      <c r="G784" s="37"/>
    </row>
    <row r="785" spans="7:7" x14ac:dyDescent="0.2">
      <c r="G785" s="37"/>
    </row>
    <row r="786" spans="7:7" x14ac:dyDescent="0.2">
      <c r="G786" s="37"/>
    </row>
    <row r="787" spans="7:7" x14ac:dyDescent="0.2">
      <c r="G787" s="37"/>
    </row>
    <row r="788" spans="7:7" x14ac:dyDescent="0.2">
      <c r="G788" s="37"/>
    </row>
    <row r="789" spans="7:7" x14ac:dyDescent="0.2">
      <c r="G789" s="37"/>
    </row>
    <row r="790" spans="7:7" x14ac:dyDescent="0.2">
      <c r="G790" s="37"/>
    </row>
    <row r="791" spans="7:7" x14ac:dyDescent="0.2">
      <c r="G791" s="37"/>
    </row>
    <row r="792" spans="7:7" x14ac:dyDescent="0.2">
      <c r="G792" s="37"/>
    </row>
    <row r="793" spans="7:7" x14ac:dyDescent="0.2">
      <c r="G793" s="37"/>
    </row>
    <row r="794" spans="7:7" x14ac:dyDescent="0.2">
      <c r="G794" s="37"/>
    </row>
    <row r="795" spans="7:7" x14ac:dyDescent="0.2">
      <c r="G795" s="37"/>
    </row>
    <row r="796" spans="7:7" x14ac:dyDescent="0.2">
      <c r="G796" s="37"/>
    </row>
    <row r="797" spans="7:7" x14ac:dyDescent="0.2">
      <c r="G797" s="37"/>
    </row>
    <row r="798" spans="7:7" x14ac:dyDescent="0.2">
      <c r="G798" s="37"/>
    </row>
    <row r="799" spans="7:7" x14ac:dyDescent="0.2">
      <c r="G799" s="37"/>
    </row>
    <row r="800" spans="7:7" x14ac:dyDescent="0.2">
      <c r="G800" s="37"/>
    </row>
    <row r="801" spans="7:7" x14ac:dyDescent="0.2">
      <c r="G801" s="37"/>
    </row>
    <row r="802" spans="7:7" x14ac:dyDescent="0.2">
      <c r="G802" s="37"/>
    </row>
    <row r="803" spans="7:7" x14ac:dyDescent="0.2">
      <c r="G803" s="37"/>
    </row>
    <row r="804" spans="7:7" x14ac:dyDescent="0.2">
      <c r="G804" s="37"/>
    </row>
    <row r="805" spans="7:7" x14ac:dyDescent="0.2">
      <c r="G805" s="37"/>
    </row>
    <row r="806" spans="7:7" x14ac:dyDescent="0.2">
      <c r="G806" s="37"/>
    </row>
    <row r="807" spans="7:7" x14ac:dyDescent="0.2">
      <c r="G807" s="37"/>
    </row>
    <row r="808" spans="7:7" x14ac:dyDescent="0.2">
      <c r="G808" s="37"/>
    </row>
    <row r="809" spans="7:7" x14ac:dyDescent="0.2">
      <c r="G809" s="37"/>
    </row>
    <row r="810" spans="7:7" x14ac:dyDescent="0.2">
      <c r="G810" s="37"/>
    </row>
    <row r="811" spans="7:7" x14ac:dyDescent="0.2">
      <c r="G811" s="37"/>
    </row>
    <row r="812" spans="7:7" x14ac:dyDescent="0.2">
      <c r="G812" s="37"/>
    </row>
    <row r="813" spans="7:7" x14ac:dyDescent="0.2">
      <c r="G813" s="37"/>
    </row>
    <row r="814" spans="7:7" x14ac:dyDescent="0.2">
      <c r="G814" s="37"/>
    </row>
    <row r="815" spans="7:7" x14ac:dyDescent="0.2">
      <c r="G815" s="37"/>
    </row>
    <row r="816" spans="7:7" x14ac:dyDescent="0.2">
      <c r="G816" s="37"/>
    </row>
    <row r="817" spans="7:7" x14ac:dyDescent="0.2">
      <c r="G817" s="37"/>
    </row>
    <row r="818" spans="7:7" x14ac:dyDescent="0.2">
      <c r="G818" s="37"/>
    </row>
    <row r="819" spans="7:7" x14ac:dyDescent="0.2">
      <c r="G819" s="37"/>
    </row>
    <row r="820" spans="7:7" x14ac:dyDescent="0.2">
      <c r="G820" s="37"/>
    </row>
    <row r="821" spans="7:7" x14ac:dyDescent="0.2">
      <c r="G821" s="37"/>
    </row>
    <row r="822" spans="7:7" x14ac:dyDescent="0.2">
      <c r="G822" s="37"/>
    </row>
    <row r="823" spans="7:7" x14ac:dyDescent="0.2">
      <c r="G823" s="37"/>
    </row>
    <row r="824" spans="7:7" x14ac:dyDescent="0.2">
      <c r="G824" s="37"/>
    </row>
    <row r="825" spans="7:7" x14ac:dyDescent="0.2">
      <c r="G825" s="37"/>
    </row>
    <row r="826" spans="7:7" x14ac:dyDescent="0.2">
      <c r="G826" s="37"/>
    </row>
    <row r="827" spans="7:7" x14ac:dyDescent="0.2">
      <c r="G827" s="37"/>
    </row>
    <row r="828" spans="7:7" x14ac:dyDescent="0.2">
      <c r="G828" s="37"/>
    </row>
    <row r="829" spans="7:7" x14ac:dyDescent="0.2">
      <c r="G829" s="37"/>
    </row>
    <row r="830" spans="7:7" x14ac:dyDescent="0.2">
      <c r="G830" s="37"/>
    </row>
    <row r="831" spans="7:7" x14ac:dyDescent="0.2">
      <c r="G831" s="37"/>
    </row>
    <row r="832" spans="7:7" x14ac:dyDescent="0.2">
      <c r="G832" s="37"/>
    </row>
    <row r="833" spans="7:7" x14ac:dyDescent="0.2">
      <c r="G833" s="37"/>
    </row>
    <row r="834" spans="7:7" x14ac:dyDescent="0.2">
      <c r="G834" s="37"/>
    </row>
    <row r="835" spans="7:7" x14ac:dyDescent="0.2">
      <c r="G835" s="37"/>
    </row>
    <row r="836" spans="7:7" x14ac:dyDescent="0.2">
      <c r="G836" s="37"/>
    </row>
    <row r="837" spans="7:7" x14ac:dyDescent="0.2">
      <c r="G837" s="37"/>
    </row>
    <row r="838" spans="7:7" x14ac:dyDescent="0.2">
      <c r="G838" s="37"/>
    </row>
    <row r="839" spans="7:7" x14ac:dyDescent="0.2">
      <c r="G839" s="37"/>
    </row>
    <row r="840" spans="7:7" x14ac:dyDescent="0.2">
      <c r="G840" s="37"/>
    </row>
    <row r="841" spans="7:7" x14ac:dyDescent="0.2">
      <c r="G841" s="37"/>
    </row>
    <row r="842" spans="7:7" x14ac:dyDescent="0.2">
      <c r="G842" s="37"/>
    </row>
    <row r="843" spans="7:7" x14ac:dyDescent="0.2">
      <c r="G843" s="37"/>
    </row>
    <row r="844" spans="7:7" x14ac:dyDescent="0.2">
      <c r="G844" s="37"/>
    </row>
    <row r="845" spans="7:7" x14ac:dyDescent="0.2">
      <c r="G845" s="37"/>
    </row>
    <row r="846" spans="7:7" x14ac:dyDescent="0.2">
      <c r="G846" s="37"/>
    </row>
    <row r="847" spans="7:7" x14ac:dyDescent="0.2">
      <c r="G847" s="37"/>
    </row>
    <row r="848" spans="7:7" x14ac:dyDescent="0.2">
      <c r="G848" s="37"/>
    </row>
    <row r="849" spans="7:7" x14ac:dyDescent="0.2">
      <c r="G849" s="37"/>
    </row>
    <row r="850" spans="7:7" x14ac:dyDescent="0.2">
      <c r="G850" s="37"/>
    </row>
    <row r="851" spans="7:7" x14ac:dyDescent="0.2">
      <c r="G851" s="37"/>
    </row>
    <row r="852" spans="7:7" x14ac:dyDescent="0.2">
      <c r="G852" s="37"/>
    </row>
    <row r="853" spans="7:7" x14ac:dyDescent="0.2">
      <c r="G853" s="37"/>
    </row>
    <row r="854" spans="7:7" x14ac:dyDescent="0.2">
      <c r="G854" s="37"/>
    </row>
    <row r="855" spans="7:7" x14ac:dyDescent="0.2">
      <c r="G855" s="37"/>
    </row>
    <row r="856" spans="7:7" x14ac:dyDescent="0.2">
      <c r="G856" s="37"/>
    </row>
    <row r="857" spans="7:7" x14ac:dyDescent="0.2">
      <c r="G857" s="37"/>
    </row>
    <row r="858" spans="7:7" x14ac:dyDescent="0.2">
      <c r="G858" s="37"/>
    </row>
    <row r="859" spans="7:7" x14ac:dyDescent="0.2">
      <c r="G859" s="37"/>
    </row>
    <row r="860" spans="7:7" x14ac:dyDescent="0.2">
      <c r="G860" s="37"/>
    </row>
    <row r="861" spans="7:7" x14ac:dyDescent="0.2">
      <c r="G861" s="37"/>
    </row>
    <row r="862" spans="7:7" x14ac:dyDescent="0.2">
      <c r="G862" s="37"/>
    </row>
    <row r="863" spans="7:7" x14ac:dyDescent="0.2">
      <c r="G863" s="37"/>
    </row>
    <row r="864" spans="7:7" x14ac:dyDescent="0.2">
      <c r="G864" s="37"/>
    </row>
    <row r="865" spans="7:7" x14ac:dyDescent="0.2">
      <c r="G865" s="37"/>
    </row>
    <row r="866" spans="7:7" x14ac:dyDescent="0.2">
      <c r="G866" s="37"/>
    </row>
    <row r="867" spans="7:7" x14ac:dyDescent="0.2">
      <c r="G867" s="37"/>
    </row>
    <row r="868" spans="7:7" x14ac:dyDescent="0.2">
      <c r="G868" s="37"/>
    </row>
    <row r="869" spans="7:7" x14ac:dyDescent="0.2">
      <c r="G869" s="37"/>
    </row>
    <row r="870" spans="7:7" x14ac:dyDescent="0.2">
      <c r="G870" s="37"/>
    </row>
    <row r="871" spans="7:7" x14ac:dyDescent="0.2">
      <c r="G871" s="37"/>
    </row>
    <row r="872" spans="7:7" x14ac:dyDescent="0.2">
      <c r="G872" s="37"/>
    </row>
    <row r="873" spans="7:7" x14ac:dyDescent="0.2">
      <c r="G873" s="37"/>
    </row>
    <row r="874" spans="7:7" x14ac:dyDescent="0.2">
      <c r="G874" s="37"/>
    </row>
    <row r="875" spans="7:7" x14ac:dyDescent="0.2">
      <c r="G875" s="37"/>
    </row>
    <row r="876" spans="7:7" x14ac:dyDescent="0.2">
      <c r="G876" s="37"/>
    </row>
    <row r="877" spans="7:7" x14ac:dyDescent="0.2">
      <c r="G877" s="37"/>
    </row>
    <row r="878" spans="7:7" x14ac:dyDescent="0.2">
      <c r="G878" s="37"/>
    </row>
    <row r="879" spans="7:7" x14ac:dyDescent="0.2">
      <c r="G879" s="37"/>
    </row>
    <row r="880" spans="7:7" x14ac:dyDescent="0.2">
      <c r="G880" s="37"/>
    </row>
    <row r="881" spans="7:7" x14ac:dyDescent="0.2">
      <c r="G881" s="37"/>
    </row>
    <row r="882" spans="7:7" x14ac:dyDescent="0.2">
      <c r="G882" s="37"/>
    </row>
    <row r="883" spans="7:7" x14ac:dyDescent="0.2">
      <c r="G883" s="37"/>
    </row>
    <row r="884" spans="7:7" x14ac:dyDescent="0.2">
      <c r="G884" s="37"/>
    </row>
    <row r="885" spans="7:7" x14ac:dyDescent="0.2">
      <c r="G885" s="37"/>
    </row>
    <row r="886" spans="7:7" x14ac:dyDescent="0.2">
      <c r="G886" s="37"/>
    </row>
    <row r="887" spans="7:7" x14ac:dyDescent="0.2">
      <c r="G887" s="37"/>
    </row>
    <row r="888" spans="7:7" x14ac:dyDescent="0.2">
      <c r="G888" s="37"/>
    </row>
    <row r="889" spans="7:7" x14ac:dyDescent="0.2">
      <c r="G889" s="37"/>
    </row>
    <row r="890" spans="7:7" x14ac:dyDescent="0.2">
      <c r="G890" s="37"/>
    </row>
    <row r="891" spans="7:7" x14ac:dyDescent="0.2">
      <c r="G891" s="37"/>
    </row>
    <row r="892" spans="7:7" x14ac:dyDescent="0.2">
      <c r="G892" s="37"/>
    </row>
    <row r="893" spans="7:7" x14ac:dyDescent="0.2">
      <c r="G893" s="37"/>
    </row>
    <row r="894" spans="7:7" x14ac:dyDescent="0.2">
      <c r="G894" s="37"/>
    </row>
    <row r="895" spans="7:7" x14ac:dyDescent="0.2">
      <c r="G895" s="37"/>
    </row>
    <row r="896" spans="7:7" x14ac:dyDescent="0.2">
      <c r="G896" s="37"/>
    </row>
    <row r="897" spans="7:7" x14ac:dyDescent="0.2">
      <c r="G897" s="37"/>
    </row>
    <row r="898" spans="7:7" x14ac:dyDescent="0.2">
      <c r="G898" s="37"/>
    </row>
    <row r="899" spans="7:7" x14ac:dyDescent="0.2">
      <c r="G899" s="37"/>
    </row>
    <row r="900" spans="7:7" x14ac:dyDescent="0.2">
      <c r="G900" s="37"/>
    </row>
    <row r="901" spans="7:7" x14ac:dyDescent="0.2">
      <c r="G901" s="37"/>
    </row>
    <row r="902" spans="7:7" x14ac:dyDescent="0.2">
      <c r="G902" s="37"/>
    </row>
    <row r="903" spans="7:7" x14ac:dyDescent="0.2">
      <c r="G903" s="37"/>
    </row>
    <row r="904" spans="7:7" x14ac:dyDescent="0.2">
      <c r="G904" s="37"/>
    </row>
    <row r="905" spans="7:7" x14ac:dyDescent="0.2">
      <c r="G905" s="37"/>
    </row>
    <row r="906" spans="7:7" x14ac:dyDescent="0.2">
      <c r="G906" s="37"/>
    </row>
    <row r="907" spans="7:7" x14ac:dyDescent="0.2">
      <c r="G907" s="37"/>
    </row>
    <row r="908" spans="7:7" x14ac:dyDescent="0.2">
      <c r="G908" s="37"/>
    </row>
    <row r="909" spans="7:7" x14ac:dyDescent="0.2">
      <c r="G909" s="37"/>
    </row>
    <row r="910" spans="7:7" x14ac:dyDescent="0.2">
      <c r="G910" s="37"/>
    </row>
    <row r="911" spans="7:7" x14ac:dyDescent="0.2">
      <c r="G911" s="37"/>
    </row>
    <row r="912" spans="7:7" x14ac:dyDescent="0.2">
      <c r="G912" s="37"/>
    </row>
    <row r="913" spans="7:7" x14ac:dyDescent="0.2">
      <c r="G913" s="37"/>
    </row>
    <row r="914" spans="7:7" x14ac:dyDescent="0.2">
      <c r="G914" s="37"/>
    </row>
    <row r="915" spans="7:7" x14ac:dyDescent="0.2">
      <c r="G915" s="37"/>
    </row>
    <row r="916" spans="7:7" x14ac:dyDescent="0.2">
      <c r="G916" s="37"/>
    </row>
    <row r="917" spans="7:7" x14ac:dyDescent="0.2">
      <c r="G917" s="37"/>
    </row>
    <row r="918" spans="7:7" x14ac:dyDescent="0.2">
      <c r="G918" s="37"/>
    </row>
    <row r="919" spans="7:7" x14ac:dyDescent="0.2">
      <c r="G919" s="37"/>
    </row>
    <row r="920" spans="7:7" x14ac:dyDescent="0.2">
      <c r="G920" s="37"/>
    </row>
    <row r="921" spans="7:7" x14ac:dyDescent="0.2">
      <c r="G921" s="37"/>
    </row>
    <row r="922" spans="7:7" x14ac:dyDescent="0.2">
      <c r="G922" s="37"/>
    </row>
    <row r="923" spans="7:7" x14ac:dyDescent="0.2">
      <c r="G923" s="37"/>
    </row>
    <row r="924" spans="7:7" x14ac:dyDescent="0.2">
      <c r="G924" s="37"/>
    </row>
    <row r="925" spans="7:7" x14ac:dyDescent="0.2">
      <c r="G925" s="37"/>
    </row>
    <row r="926" spans="7:7" x14ac:dyDescent="0.2">
      <c r="G926" s="37"/>
    </row>
    <row r="927" spans="7:7" x14ac:dyDescent="0.2">
      <c r="G927" s="37"/>
    </row>
    <row r="928" spans="7:7" x14ac:dyDescent="0.2">
      <c r="G928" s="37"/>
    </row>
    <row r="929" spans="7:7" x14ac:dyDescent="0.2">
      <c r="G929" s="37"/>
    </row>
    <row r="930" spans="7:7" x14ac:dyDescent="0.2">
      <c r="G930" s="37"/>
    </row>
    <row r="931" spans="7:7" x14ac:dyDescent="0.2">
      <c r="G931" s="37"/>
    </row>
    <row r="932" spans="7:7" x14ac:dyDescent="0.2">
      <c r="G932" s="37"/>
    </row>
    <row r="933" spans="7:7" x14ac:dyDescent="0.2">
      <c r="G933" s="37"/>
    </row>
    <row r="934" spans="7:7" x14ac:dyDescent="0.2">
      <c r="G934" s="37"/>
    </row>
    <row r="935" spans="7:7" x14ac:dyDescent="0.2">
      <c r="G935" s="37"/>
    </row>
    <row r="936" spans="7:7" x14ac:dyDescent="0.2">
      <c r="G936" s="37"/>
    </row>
    <row r="937" spans="7:7" x14ac:dyDescent="0.2">
      <c r="G937" s="37"/>
    </row>
    <row r="938" spans="7:7" x14ac:dyDescent="0.2">
      <c r="G938" s="37"/>
    </row>
    <row r="939" spans="7:7" x14ac:dyDescent="0.2">
      <c r="G939" s="37"/>
    </row>
    <row r="940" spans="7:7" x14ac:dyDescent="0.2">
      <c r="G940" s="37"/>
    </row>
    <row r="941" spans="7:7" x14ac:dyDescent="0.2">
      <c r="G941" s="37"/>
    </row>
    <row r="942" spans="7:7" x14ac:dyDescent="0.2">
      <c r="G942" s="37"/>
    </row>
    <row r="943" spans="7:7" x14ac:dyDescent="0.2">
      <c r="G943" s="37"/>
    </row>
    <row r="944" spans="7:7" x14ac:dyDescent="0.2">
      <c r="G944" s="37"/>
    </row>
    <row r="945" spans="7:7" x14ac:dyDescent="0.2">
      <c r="G945" s="37"/>
    </row>
    <row r="946" spans="7:7" x14ac:dyDescent="0.2">
      <c r="G946" s="37"/>
    </row>
    <row r="947" spans="7:7" x14ac:dyDescent="0.2">
      <c r="G947" s="37"/>
    </row>
    <row r="948" spans="7:7" x14ac:dyDescent="0.2">
      <c r="G948" s="37"/>
    </row>
    <row r="949" spans="7:7" x14ac:dyDescent="0.2">
      <c r="G949" s="37"/>
    </row>
    <row r="950" spans="7:7" x14ac:dyDescent="0.2">
      <c r="G950" s="37"/>
    </row>
    <row r="951" spans="7:7" x14ac:dyDescent="0.2">
      <c r="G951" s="37"/>
    </row>
    <row r="952" spans="7:7" x14ac:dyDescent="0.2">
      <c r="G952" s="37"/>
    </row>
    <row r="953" spans="7:7" x14ac:dyDescent="0.2">
      <c r="G953" s="37"/>
    </row>
    <row r="954" spans="7:7" x14ac:dyDescent="0.2">
      <c r="G954" s="37"/>
    </row>
    <row r="955" spans="7:7" x14ac:dyDescent="0.2">
      <c r="G955" s="37"/>
    </row>
    <row r="956" spans="7:7" x14ac:dyDescent="0.2">
      <c r="G956" s="37"/>
    </row>
    <row r="957" spans="7:7" x14ac:dyDescent="0.2">
      <c r="G957" s="37"/>
    </row>
    <row r="958" spans="7:7" x14ac:dyDescent="0.2">
      <c r="G958" s="37"/>
    </row>
    <row r="959" spans="7:7" x14ac:dyDescent="0.2">
      <c r="G959" s="37"/>
    </row>
    <row r="960" spans="7:7" x14ac:dyDescent="0.2">
      <c r="G960" s="37"/>
    </row>
    <row r="961" spans="7:7" x14ac:dyDescent="0.2">
      <c r="G961" s="37"/>
    </row>
    <row r="962" spans="7:7" x14ac:dyDescent="0.2">
      <c r="G962" s="37"/>
    </row>
    <row r="963" spans="7:7" x14ac:dyDescent="0.2">
      <c r="G963" s="37"/>
    </row>
    <row r="964" spans="7:7" x14ac:dyDescent="0.2">
      <c r="G964" s="37"/>
    </row>
    <row r="965" spans="7:7" x14ac:dyDescent="0.2">
      <c r="G965" s="37"/>
    </row>
    <row r="966" spans="7:7" x14ac:dyDescent="0.2">
      <c r="G966" s="37"/>
    </row>
    <row r="967" spans="7:7" x14ac:dyDescent="0.2">
      <c r="G967" s="37"/>
    </row>
    <row r="968" spans="7:7" x14ac:dyDescent="0.2">
      <c r="G968" s="37"/>
    </row>
    <row r="969" spans="7:7" x14ac:dyDescent="0.2">
      <c r="G969" s="37"/>
    </row>
    <row r="970" spans="7:7" x14ac:dyDescent="0.2">
      <c r="G970" s="37"/>
    </row>
    <row r="971" spans="7:7" x14ac:dyDescent="0.2">
      <c r="G971" s="37"/>
    </row>
    <row r="972" spans="7:7" x14ac:dyDescent="0.2">
      <c r="G972" s="37"/>
    </row>
    <row r="973" spans="7:7" x14ac:dyDescent="0.2">
      <c r="G973" s="37"/>
    </row>
    <row r="974" spans="7:7" x14ac:dyDescent="0.2">
      <c r="G974" s="37"/>
    </row>
    <row r="975" spans="7:7" x14ac:dyDescent="0.2">
      <c r="G975" s="37"/>
    </row>
    <row r="976" spans="7:7" x14ac:dyDescent="0.2">
      <c r="G976" s="37"/>
    </row>
    <row r="977" spans="7:7" x14ac:dyDescent="0.2">
      <c r="G977" s="37"/>
    </row>
    <row r="978" spans="7:7" x14ac:dyDescent="0.2">
      <c r="G978" s="37"/>
    </row>
    <row r="979" spans="7:7" x14ac:dyDescent="0.2">
      <c r="G979" s="37"/>
    </row>
    <row r="980" spans="7:7" x14ac:dyDescent="0.2">
      <c r="G980" s="37"/>
    </row>
    <row r="981" spans="7:7" x14ac:dyDescent="0.2">
      <c r="G981" s="37"/>
    </row>
    <row r="982" spans="7:7" x14ac:dyDescent="0.2">
      <c r="G982" s="37"/>
    </row>
    <row r="983" spans="7:7" x14ac:dyDescent="0.2">
      <c r="G983" s="37"/>
    </row>
    <row r="984" spans="7:7" x14ac:dyDescent="0.2">
      <c r="G984" s="37"/>
    </row>
    <row r="985" spans="7:7" x14ac:dyDescent="0.2">
      <c r="G985" s="37"/>
    </row>
    <row r="986" spans="7:7" x14ac:dyDescent="0.2">
      <c r="G986" s="37"/>
    </row>
    <row r="987" spans="7:7" x14ac:dyDescent="0.2">
      <c r="G987" s="37"/>
    </row>
    <row r="988" spans="7:7" x14ac:dyDescent="0.2">
      <c r="G988" s="37"/>
    </row>
    <row r="989" spans="7:7" x14ac:dyDescent="0.2">
      <c r="G989" s="37"/>
    </row>
    <row r="990" spans="7:7" x14ac:dyDescent="0.2">
      <c r="G990" s="37"/>
    </row>
    <row r="991" spans="7:7" x14ac:dyDescent="0.2">
      <c r="G991" s="37"/>
    </row>
    <row r="992" spans="7:7" x14ac:dyDescent="0.2">
      <c r="G992" s="37"/>
    </row>
    <row r="993" spans="7:7" x14ac:dyDescent="0.2">
      <c r="G993" s="37"/>
    </row>
    <row r="994" spans="7:7" x14ac:dyDescent="0.2">
      <c r="G994" s="37"/>
    </row>
    <row r="995" spans="7:7" x14ac:dyDescent="0.2">
      <c r="G995" s="37"/>
    </row>
    <row r="996" spans="7:7" x14ac:dyDescent="0.2">
      <c r="G996" s="37"/>
    </row>
    <row r="997" spans="7:7" x14ac:dyDescent="0.2">
      <c r="G997" s="37"/>
    </row>
    <row r="998" spans="7:7" x14ac:dyDescent="0.2">
      <c r="G998" s="37"/>
    </row>
    <row r="999" spans="7:7" x14ac:dyDescent="0.2">
      <c r="G999" s="37"/>
    </row>
    <row r="1000" spans="7:7" x14ac:dyDescent="0.2">
      <c r="G1000" s="37"/>
    </row>
    <row r="1001" spans="7:7" x14ac:dyDescent="0.2">
      <c r="G1001" s="37"/>
    </row>
    <row r="1002" spans="7:7" x14ac:dyDescent="0.2">
      <c r="G1002" s="37"/>
    </row>
    <row r="1003" spans="7:7" x14ac:dyDescent="0.2">
      <c r="G1003" s="37"/>
    </row>
    <row r="1004" spans="7:7" x14ac:dyDescent="0.2">
      <c r="G1004" s="37"/>
    </row>
    <row r="1005" spans="7:7" x14ac:dyDescent="0.2">
      <c r="G1005" s="37"/>
    </row>
    <row r="1006" spans="7:7" x14ac:dyDescent="0.2">
      <c r="G1006" s="37"/>
    </row>
    <row r="1007" spans="7:7" x14ac:dyDescent="0.2">
      <c r="G1007" s="37"/>
    </row>
    <row r="1008" spans="7:7" x14ac:dyDescent="0.2">
      <c r="G1008" s="37"/>
    </row>
    <row r="1009" spans="7:7" x14ac:dyDescent="0.2">
      <c r="G1009" s="37"/>
    </row>
    <row r="1010" spans="7:7" x14ac:dyDescent="0.2">
      <c r="G1010" s="37"/>
    </row>
    <row r="1011" spans="7:7" x14ac:dyDescent="0.2">
      <c r="G1011" s="37"/>
    </row>
    <row r="1012" spans="7:7" x14ac:dyDescent="0.2">
      <c r="G1012" s="37"/>
    </row>
    <row r="1013" spans="7:7" x14ac:dyDescent="0.2">
      <c r="G1013" s="37"/>
    </row>
    <row r="1014" spans="7:7" x14ac:dyDescent="0.2">
      <c r="G1014" s="37"/>
    </row>
    <row r="1015" spans="7:7" x14ac:dyDescent="0.2">
      <c r="G1015" s="37"/>
    </row>
    <row r="1016" spans="7:7" x14ac:dyDescent="0.2">
      <c r="G1016" s="37"/>
    </row>
    <row r="1017" spans="7:7" x14ac:dyDescent="0.2">
      <c r="G1017" s="37"/>
    </row>
    <row r="1018" spans="7:7" x14ac:dyDescent="0.2">
      <c r="G1018" s="37"/>
    </row>
    <row r="1019" spans="7:7" x14ac:dyDescent="0.2">
      <c r="G1019" s="37"/>
    </row>
    <row r="1020" spans="7:7" x14ac:dyDescent="0.2">
      <c r="G1020" s="37"/>
    </row>
    <row r="1021" spans="7:7" x14ac:dyDescent="0.2">
      <c r="G1021" s="37"/>
    </row>
    <row r="1022" spans="7:7" x14ac:dyDescent="0.2">
      <c r="G1022" s="37"/>
    </row>
    <row r="1023" spans="7:7" x14ac:dyDescent="0.2">
      <c r="G1023" s="37"/>
    </row>
    <row r="1024" spans="7:7" x14ac:dyDescent="0.2">
      <c r="G1024" s="37"/>
    </row>
    <row r="1025" spans="7:7" x14ac:dyDescent="0.2">
      <c r="G1025" s="37"/>
    </row>
    <row r="1026" spans="7:7" x14ac:dyDescent="0.2">
      <c r="G1026" s="37"/>
    </row>
    <row r="1027" spans="7:7" x14ac:dyDescent="0.2">
      <c r="G1027" s="37"/>
    </row>
    <row r="1028" spans="7:7" x14ac:dyDescent="0.2">
      <c r="G1028" s="37"/>
    </row>
    <row r="1029" spans="7:7" x14ac:dyDescent="0.2">
      <c r="G1029" s="37"/>
    </row>
    <row r="1030" spans="7:7" x14ac:dyDescent="0.2">
      <c r="G1030" s="37"/>
    </row>
    <row r="1031" spans="7:7" x14ac:dyDescent="0.2">
      <c r="G1031" s="37"/>
    </row>
    <row r="1032" spans="7:7" x14ac:dyDescent="0.2">
      <c r="G1032" s="37"/>
    </row>
    <row r="1033" spans="7:7" x14ac:dyDescent="0.2">
      <c r="G1033" s="37"/>
    </row>
    <row r="1034" spans="7:7" x14ac:dyDescent="0.2">
      <c r="G1034" s="37"/>
    </row>
    <row r="1035" spans="7:7" x14ac:dyDescent="0.2">
      <c r="G1035" s="37"/>
    </row>
    <row r="1036" spans="7:7" x14ac:dyDescent="0.2">
      <c r="G1036" s="37"/>
    </row>
    <row r="1037" spans="7:7" x14ac:dyDescent="0.2">
      <c r="G1037" s="37"/>
    </row>
    <row r="1038" spans="7:7" x14ac:dyDescent="0.2">
      <c r="G1038" s="37"/>
    </row>
    <row r="1039" spans="7:7" x14ac:dyDescent="0.2">
      <c r="G1039" s="37"/>
    </row>
    <row r="1040" spans="7:7" x14ac:dyDescent="0.2">
      <c r="G1040" s="37"/>
    </row>
    <row r="1041" spans="7:7" x14ac:dyDescent="0.2">
      <c r="G1041" s="37"/>
    </row>
    <row r="1042" spans="7:7" x14ac:dyDescent="0.2">
      <c r="G1042" s="37"/>
    </row>
    <row r="1043" spans="7:7" x14ac:dyDescent="0.2">
      <c r="G1043" s="37"/>
    </row>
    <row r="1044" spans="7:7" x14ac:dyDescent="0.2">
      <c r="G1044" s="37"/>
    </row>
    <row r="1045" spans="7:7" x14ac:dyDescent="0.2">
      <c r="G1045" s="37"/>
    </row>
    <row r="1046" spans="7:7" x14ac:dyDescent="0.2">
      <c r="G1046" s="37"/>
    </row>
    <row r="1047" spans="7:7" x14ac:dyDescent="0.2">
      <c r="G1047" s="37"/>
    </row>
    <row r="1048" spans="7:7" x14ac:dyDescent="0.2">
      <c r="G1048" s="37"/>
    </row>
    <row r="1049" spans="7:7" x14ac:dyDescent="0.2">
      <c r="G1049" s="37"/>
    </row>
    <row r="1050" spans="7:7" x14ac:dyDescent="0.2">
      <c r="G1050" s="37"/>
    </row>
    <row r="1051" spans="7:7" x14ac:dyDescent="0.2">
      <c r="G1051" s="37"/>
    </row>
    <row r="1052" spans="7:7" x14ac:dyDescent="0.2">
      <c r="G1052" s="37"/>
    </row>
    <row r="1053" spans="7:7" x14ac:dyDescent="0.2">
      <c r="G1053" s="37"/>
    </row>
    <row r="1054" spans="7:7" x14ac:dyDescent="0.2">
      <c r="G1054" s="37"/>
    </row>
    <row r="1055" spans="7:7" x14ac:dyDescent="0.2">
      <c r="G1055" s="37"/>
    </row>
    <row r="1056" spans="7:7" x14ac:dyDescent="0.2">
      <c r="G1056" s="37"/>
    </row>
    <row r="1057" spans="7:7" x14ac:dyDescent="0.2">
      <c r="G1057" s="37"/>
    </row>
    <row r="1058" spans="7:7" x14ac:dyDescent="0.2">
      <c r="G1058" s="37"/>
    </row>
    <row r="1059" spans="7:7" x14ac:dyDescent="0.2">
      <c r="G1059" s="37"/>
    </row>
    <row r="1060" spans="7:7" x14ac:dyDescent="0.2">
      <c r="G1060" s="37"/>
    </row>
    <row r="1061" spans="7:7" x14ac:dyDescent="0.2">
      <c r="G1061" s="37"/>
    </row>
    <row r="1062" spans="7:7" x14ac:dyDescent="0.2">
      <c r="G1062" s="37"/>
    </row>
    <row r="1063" spans="7:7" x14ac:dyDescent="0.2">
      <c r="G1063" s="37"/>
    </row>
    <row r="1064" spans="7:7" x14ac:dyDescent="0.2">
      <c r="G1064" s="37"/>
    </row>
    <row r="1065" spans="7:7" x14ac:dyDescent="0.2">
      <c r="G1065" s="37"/>
    </row>
    <row r="1066" spans="7:7" x14ac:dyDescent="0.2">
      <c r="G1066" s="37"/>
    </row>
    <row r="1067" spans="7:7" x14ac:dyDescent="0.2">
      <c r="G1067" s="37"/>
    </row>
    <row r="1068" spans="7:7" x14ac:dyDescent="0.2">
      <c r="G1068" s="37"/>
    </row>
    <row r="1069" spans="7:7" x14ac:dyDescent="0.2">
      <c r="G1069" s="37"/>
    </row>
    <row r="1070" spans="7:7" x14ac:dyDescent="0.2">
      <c r="G1070" s="37"/>
    </row>
    <row r="1071" spans="7:7" x14ac:dyDescent="0.2">
      <c r="G1071" s="37"/>
    </row>
    <row r="1072" spans="7:7" x14ac:dyDescent="0.2">
      <c r="G1072" s="37"/>
    </row>
    <row r="1073" spans="7:7" x14ac:dyDescent="0.2">
      <c r="G1073" s="37"/>
    </row>
    <row r="1074" spans="7:7" x14ac:dyDescent="0.2">
      <c r="G1074" s="37"/>
    </row>
    <row r="1075" spans="7:7" x14ac:dyDescent="0.2">
      <c r="G1075" s="37"/>
    </row>
    <row r="1076" spans="7:7" x14ac:dyDescent="0.2">
      <c r="G1076" s="37"/>
    </row>
    <row r="1077" spans="7:7" x14ac:dyDescent="0.2">
      <c r="G1077" s="37"/>
    </row>
    <row r="1078" spans="7:7" x14ac:dyDescent="0.2">
      <c r="G1078" s="37"/>
    </row>
    <row r="1079" spans="7:7" x14ac:dyDescent="0.2">
      <c r="G1079" s="37"/>
    </row>
    <row r="1080" spans="7:7" x14ac:dyDescent="0.2">
      <c r="G1080" s="37"/>
    </row>
    <row r="1081" spans="7:7" x14ac:dyDescent="0.2">
      <c r="G1081" s="37"/>
    </row>
    <row r="1082" spans="7:7" x14ac:dyDescent="0.2">
      <c r="G1082" s="37"/>
    </row>
    <row r="1083" spans="7:7" x14ac:dyDescent="0.2">
      <c r="G1083" s="37"/>
    </row>
    <row r="1084" spans="7:7" x14ac:dyDescent="0.2">
      <c r="G1084" s="37"/>
    </row>
    <row r="1085" spans="7:7" x14ac:dyDescent="0.2">
      <c r="G1085" s="37"/>
    </row>
    <row r="1086" spans="7:7" x14ac:dyDescent="0.2">
      <c r="G1086" s="37"/>
    </row>
    <row r="1087" spans="7:7" x14ac:dyDescent="0.2">
      <c r="G1087" s="37"/>
    </row>
    <row r="1088" spans="7:7" x14ac:dyDescent="0.2">
      <c r="G1088" s="37"/>
    </row>
    <row r="1089" spans="7:7" x14ac:dyDescent="0.2">
      <c r="G1089" s="37"/>
    </row>
    <row r="1090" spans="7:7" x14ac:dyDescent="0.2">
      <c r="G1090" s="37"/>
    </row>
    <row r="1091" spans="7:7" x14ac:dyDescent="0.2">
      <c r="G1091" s="37"/>
    </row>
    <row r="1092" spans="7:7" x14ac:dyDescent="0.2">
      <c r="G1092" s="37"/>
    </row>
    <row r="1093" spans="7:7" x14ac:dyDescent="0.2">
      <c r="G1093" s="37"/>
    </row>
    <row r="1094" spans="7:7" x14ac:dyDescent="0.2">
      <c r="G1094" s="37"/>
    </row>
    <row r="1095" spans="7:7" x14ac:dyDescent="0.2">
      <c r="G1095" s="37"/>
    </row>
    <row r="1096" spans="7:7" x14ac:dyDescent="0.2">
      <c r="G1096" s="37"/>
    </row>
    <row r="1097" spans="7:7" x14ac:dyDescent="0.2">
      <c r="G1097" s="37"/>
    </row>
    <row r="1098" spans="7:7" x14ac:dyDescent="0.2">
      <c r="G1098" s="37"/>
    </row>
    <row r="1099" spans="7:7" x14ac:dyDescent="0.2">
      <c r="G1099" s="37"/>
    </row>
    <row r="1100" spans="7:7" x14ac:dyDescent="0.2">
      <c r="G1100" s="37"/>
    </row>
    <row r="1101" spans="7:7" x14ac:dyDescent="0.2">
      <c r="G1101" s="37"/>
    </row>
    <row r="1102" spans="7:7" x14ac:dyDescent="0.2">
      <c r="G1102" s="37"/>
    </row>
    <row r="1103" spans="7:7" x14ac:dyDescent="0.2">
      <c r="G1103" s="37"/>
    </row>
    <row r="1104" spans="7:7" x14ac:dyDescent="0.2">
      <c r="G1104" s="37"/>
    </row>
    <row r="1105" spans="7:7" x14ac:dyDescent="0.2">
      <c r="G1105" s="37"/>
    </row>
    <row r="1106" spans="7:7" x14ac:dyDescent="0.2">
      <c r="G1106" s="37"/>
    </row>
    <row r="1107" spans="7:7" x14ac:dyDescent="0.2">
      <c r="G1107" s="37"/>
    </row>
    <row r="1108" spans="7:7" x14ac:dyDescent="0.2">
      <c r="G1108" s="37"/>
    </row>
    <row r="1109" spans="7:7" x14ac:dyDescent="0.2">
      <c r="G1109" s="37"/>
    </row>
    <row r="1110" spans="7:7" x14ac:dyDescent="0.2">
      <c r="G1110" s="37"/>
    </row>
    <row r="1111" spans="7:7" x14ac:dyDescent="0.2">
      <c r="G1111" s="37"/>
    </row>
    <row r="1112" spans="7:7" x14ac:dyDescent="0.2">
      <c r="G1112" s="37"/>
    </row>
    <row r="1113" spans="7:7" x14ac:dyDescent="0.2">
      <c r="G1113" s="37"/>
    </row>
    <row r="1114" spans="7:7" x14ac:dyDescent="0.2">
      <c r="G1114" s="37"/>
    </row>
    <row r="1115" spans="7:7" x14ac:dyDescent="0.2">
      <c r="G1115" s="37"/>
    </row>
    <row r="1116" spans="7:7" x14ac:dyDescent="0.2">
      <c r="G1116" s="37"/>
    </row>
    <row r="1117" spans="7:7" x14ac:dyDescent="0.2">
      <c r="G1117" s="37"/>
    </row>
    <row r="1118" spans="7:7" x14ac:dyDescent="0.2">
      <c r="G1118" s="37"/>
    </row>
    <row r="1119" spans="7:7" x14ac:dyDescent="0.2">
      <c r="G1119" s="37"/>
    </row>
    <row r="1120" spans="7:7" x14ac:dyDescent="0.2">
      <c r="G1120" s="37"/>
    </row>
    <row r="1121" spans="7:7" x14ac:dyDescent="0.2">
      <c r="G1121" s="37"/>
    </row>
    <row r="1122" spans="7:7" x14ac:dyDescent="0.2">
      <c r="G1122" s="37"/>
    </row>
    <row r="1123" spans="7:7" x14ac:dyDescent="0.2">
      <c r="G1123" s="37"/>
    </row>
    <row r="1124" spans="7:7" x14ac:dyDescent="0.2">
      <c r="G1124" s="37"/>
    </row>
    <row r="1125" spans="7:7" x14ac:dyDescent="0.2">
      <c r="G1125" s="37"/>
    </row>
    <row r="1126" spans="7:7" x14ac:dyDescent="0.2">
      <c r="G1126" s="37"/>
    </row>
    <row r="1127" spans="7:7" x14ac:dyDescent="0.2">
      <c r="G1127" s="37"/>
    </row>
    <row r="1128" spans="7:7" x14ac:dyDescent="0.2">
      <c r="G1128" s="37"/>
    </row>
    <row r="1129" spans="7:7" x14ac:dyDescent="0.2">
      <c r="G1129" s="37"/>
    </row>
    <row r="1130" spans="7:7" x14ac:dyDescent="0.2">
      <c r="G1130" s="37"/>
    </row>
    <row r="1131" spans="7:7" x14ac:dyDescent="0.2">
      <c r="G1131" s="37"/>
    </row>
    <row r="1132" spans="7:7" x14ac:dyDescent="0.2">
      <c r="G1132" s="37"/>
    </row>
    <row r="1133" spans="7:7" x14ac:dyDescent="0.2">
      <c r="G1133" s="37"/>
    </row>
    <row r="1134" spans="7:7" x14ac:dyDescent="0.2">
      <c r="G1134" s="37"/>
    </row>
    <row r="1135" spans="7:7" x14ac:dyDescent="0.2">
      <c r="G1135" s="37"/>
    </row>
    <row r="1136" spans="7:7" x14ac:dyDescent="0.2">
      <c r="G1136" s="37"/>
    </row>
    <row r="1137" spans="7:7" x14ac:dyDescent="0.2">
      <c r="G1137" s="37"/>
    </row>
    <row r="1138" spans="7:7" x14ac:dyDescent="0.2">
      <c r="G1138" s="37"/>
    </row>
    <row r="1139" spans="7:7" x14ac:dyDescent="0.2">
      <c r="G1139" s="37"/>
    </row>
    <row r="1140" spans="7:7" x14ac:dyDescent="0.2">
      <c r="G1140" s="37"/>
    </row>
    <row r="1141" spans="7:7" x14ac:dyDescent="0.2">
      <c r="G1141" s="37"/>
    </row>
    <row r="1142" spans="7:7" x14ac:dyDescent="0.2">
      <c r="G1142" s="37"/>
    </row>
    <row r="1143" spans="7:7" x14ac:dyDescent="0.2">
      <c r="G1143" s="37"/>
    </row>
    <row r="1144" spans="7:7" x14ac:dyDescent="0.2">
      <c r="G1144" s="37"/>
    </row>
    <row r="1145" spans="7:7" x14ac:dyDescent="0.2">
      <c r="G1145" s="37"/>
    </row>
    <row r="1146" spans="7:7" x14ac:dyDescent="0.2">
      <c r="G1146" s="37"/>
    </row>
    <row r="1147" spans="7:7" x14ac:dyDescent="0.2">
      <c r="G1147" s="37"/>
    </row>
    <row r="1148" spans="7:7" x14ac:dyDescent="0.2">
      <c r="G1148" s="37"/>
    </row>
  </sheetData>
  <autoFilter ref="B5:O213"/>
  <mergeCells count="14">
    <mergeCell ref="N5:N6"/>
    <mergeCell ref="O5:O6"/>
    <mergeCell ref="G5:G6"/>
    <mergeCell ref="H5:H6"/>
    <mergeCell ref="I5:I6"/>
    <mergeCell ref="J5:J6"/>
    <mergeCell ref="K5:K6"/>
    <mergeCell ref="M5:M6"/>
    <mergeCell ref="A5:A6"/>
    <mergeCell ref="B5:B6"/>
    <mergeCell ref="C5:C6"/>
    <mergeCell ref="D5:D6"/>
    <mergeCell ref="E5:E6"/>
    <mergeCell ref="F5:F6"/>
  </mergeCells>
  <conditionalFormatting sqref="H214 M214 K7:K151 K4 K2 K214:K1048576">
    <cfRule type="cellIs" dxfId="130" priority="65" operator="lessThan">
      <formula>0</formula>
    </cfRule>
  </conditionalFormatting>
  <conditionalFormatting sqref="G7:G16">
    <cfRule type="cellIs" dxfId="129" priority="64" operator="lessThan">
      <formula>0</formula>
    </cfRule>
  </conditionalFormatting>
  <conditionalFormatting sqref="H7:H13">
    <cfRule type="cellIs" dxfId="128" priority="63" operator="lessThan">
      <formula>0</formula>
    </cfRule>
  </conditionalFormatting>
  <conditionalFormatting sqref="I7">
    <cfRule type="cellIs" dxfId="127" priority="62" operator="lessThan">
      <formula>0</formula>
    </cfRule>
  </conditionalFormatting>
  <conditionalFormatting sqref="G44">
    <cfRule type="cellIs" dxfId="126" priority="61" operator="lessThan">
      <formula>0</formula>
    </cfRule>
  </conditionalFormatting>
  <conditionalFormatting sqref="H44">
    <cfRule type="cellIs" dxfId="125" priority="60" operator="lessThan">
      <formula>0</formula>
    </cfRule>
  </conditionalFormatting>
  <conditionalFormatting sqref="I8:I14 I44">
    <cfRule type="cellIs" dxfId="124" priority="59" operator="lessThan">
      <formula>0</formula>
    </cfRule>
  </conditionalFormatting>
  <conditionalFormatting sqref="G17:G21">
    <cfRule type="cellIs" dxfId="123" priority="58" operator="lessThan">
      <formula>0</formula>
    </cfRule>
  </conditionalFormatting>
  <conditionalFormatting sqref="H17:H21">
    <cfRule type="cellIs" dxfId="122" priority="57" operator="lessThan">
      <formula>0</formula>
    </cfRule>
  </conditionalFormatting>
  <conditionalFormatting sqref="I15:I21">
    <cfRule type="cellIs" dxfId="121" priority="56" operator="lessThan">
      <formula>0</formula>
    </cfRule>
  </conditionalFormatting>
  <conditionalFormatting sqref="G22:G31">
    <cfRule type="cellIs" dxfId="120" priority="55" operator="lessThan">
      <formula>0</formula>
    </cfRule>
  </conditionalFormatting>
  <conditionalFormatting sqref="H22:H31">
    <cfRule type="cellIs" dxfId="119" priority="54" operator="lessThan">
      <formula>0</formula>
    </cfRule>
  </conditionalFormatting>
  <conditionalFormatting sqref="I22:I31">
    <cfRule type="cellIs" dxfId="118" priority="53" operator="lessThan">
      <formula>0</formula>
    </cfRule>
  </conditionalFormatting>
  <conditionalFormatting sqref="G32:G41">
    <cfRule type="cellIs" dxfId="117" priority="52" operator="lessThan">
      <formula>0</formula>
    </cfRule>
  </conditionalFormatting>
  <conditionalFormatting sqref="H32:H41">
    <cfRule type="cellIs" dxfId="116" priority="51" operator="lessThan">
      <formula>0</formula>
    </cfRule>
  </conditionalFormatting>
  <conditionalFormatting sqref="I32:I41">
    <cfRule type="cellIs" dxfId="115" priority="50" operator="lessThan">
      <formula>0</formula>
    </cfRule>
  </conditionalFormatting>
  <conditionalFormatting sqref="G42:G43">
    <cfRule type="cellIs" dxfId="114" priority="49" operator="lessThan">
      <formula>0</formula>
    </cfRule>
  </conditionalFormatting>
  <conditionalFormatting sqref="H42:H43">
    <cfRule type="cellIs" dxfId="113" priority="48" operator="lessThan">
      <formula>0</formula>
    </cfRule>
  </conditionalFormatting>
  <conditionalFormatting sqref="I42:I43">
    <cfRule type="cellIs" dxfId="112" priority="47" operator="lessThan">
      <formula>0</formula>
    </cfRule>
  </conditionalFormatting>
  <conditionalFormatting sqref="G45:G46">
    <cfRule type="cellIs" dxfId="111" priority="46" operator="lessThan">
      <formula>0</formula>
    </cfRule>
  </conditionalFormatting>
  <conditionalFormatting sqref="H45:H46">
    <cfRule type="cellIs" dxfId="110" priority="45" operator="lessThan">
      <formula>0</formula>
    </cfRule>
  </conditionalFormatting>
  <conditionalFormatting sqref="I45:I46">
    <cfRule type="cellIs" dxfId="109" priority="44" operator="lessThan">
      <formula>0</formula>
    </cfRule>
  </conditionalFormatting>
  <conditionalFormatting sqref="G47:G51">
    <cfRule type="cellIs" dxfId="108" priority="43" operator="lessThan">
      <formula>0</formula>
    </cfRule>
  </conditionalFormatting>
  <conditionalFormatting sqref="H47:H51">
    <cfRule type="cellIs" dxfId="107" priority="42" operator="lessThan">
      <formula>0</formula>
    </cfRule>
  </conditionalFormatting>
  <conditionalFormatting sqref="I47:I51">
    <cfRule type="cellIs" dxfId="106" priority="41" operator="lessThan">
      <formula>0</formula>
    </cfRule>
  </conditionalFormatting>
  <conditionalFormatting sqref="G52:G61">
    <cfRule type="cellIs" dxfId="105" priority="40" operator="lessThan">
      <formula>0</formula>
    </cfRule>
  </conditionalFormatting>
  <conditionalFormatting sqref="H52:H61">
    <cfRule type="cellIs" dxfId="104" priority="39" operator="lessThan">
      <formula>0</formula>
    </cfRule>
  </conditionalFormatting>
  <conditionalFormatting sqref="I52:I61">
    <cfRule type="cellIs" dxfId="103" priority="38" operator="lessThan">
      <formula>0</formula>
    </cfRule>
  </conditionalFormatting>
  <conditionalFormatting sqref="G62:G71">
    <cfRule type="cellIs" dxfId="102" priority="37" operator="lessThan">
      <formula>0</formula>
    </cfRule>
  </conditionalFormatting>
  <conditionalFormatting sqref="H62:H71">
    <cfRule type="cellIs" dxfId="101" priority="36" operator="lessThan">
      <formula>0</formula>
    </cfRule>
  </conditionalFormatting>
  <conditionalFormatting sqref="I62:I71">
    <cfRule type="cellIs" dxfId="100" priority="35" operator="lessThan">
      <formula>0</formula>
    </cfRule>
  </conditionalFormatting>
  <conditionalFormatting sqref="G72:G81">
    <cfRule type="cellIs" dxfId="99" priority="34" operator="lessThan">
      <formula>0</formula>
    </cfRule>
  </conditionalFormatting>
  <conditionalFormatting sqref="H72:H81">
    <cfRule type="cellIs" dxfId="98" priority="33" operator="lessThan">
      <formula>0</formula>
    </cfRule>
  </conditionalFormatting>
  <conditionalFormatting sqref="I72:I81">
    <cfRule type="cellIs" dxfId="97" priority="32" operator="lessThan">
      <formula>0</formula>
    </cfRule>
  </conditionalFormatting>
  <conditionalFormatting sqref="G82:G91">
    <cfRule type="cellIs" dxfId="96" priority="31" operator="lessThan">
      <formula>0</formula>
    </cfRule>
  </conditionalFormatting>
  <conditionalFormatting sqref="H82:H91">
    <cfRule type="cellIs" dxfId="95" priority="30" operator="lessThan">
      <formula>0</formula>
    </cfRule>
  </conditionalFormatting>
  <conditionalFormatting sqref="I82:I91">
    <cfRule type="cellIs" dxfId="94" priority="29" operator="lessThan">
      <formula>0</formula>
    </cfRule>
  </conditionalFormatting>
  <conditionalFormatting sqref="G92:G101">
    <cfRule type="cellIs" dxfId="93" priority="28" operator="lessThan">
      <formula>0</formula>
    </cfRule>
  </conditionalFormatting>
  <conditionalFormatting sqref="H92:H101">
    <cfRule type="cellIs" dxfId="92" priority="27" operator="lessThan">
      <formula>0</formula>
    </cfRule>
  </conditionalFormatting>
  <conditionalFormatting sqref="I92:I101">
    <cfRule type="cellIs" dxfId="91" priority="26" operator="lessThan">
      <formula>0</formula>
    </cfRule>
  </conditionalFormatting>
  <conditionalFormatting sqref="G102:G111">
    <cfRule type="cellIs" dxfId="90" priority="25" operator="lessThan">
      <formula>0</formula>
    </cfRule>
  </conditionalFormatting>
  <conditionalFormatting sqref="H102:H111">
    <cfRule type="cellIs" dxfId="89" priority="24" operator="lessThan">
      <formula>0</formula>
    </cfRule>
  </conditionalFormatting>
  <conditionalFormatting sqref="I102:I111">
    <cfRule type="cellIs" dxfId="88" priority="23" operator="lessThan">
      <formula>0</formula>
    </cfRule>
  </conditionalFormatting>
  <conditionalFormatting sqref="G112:G121">
    <cfRule type="cellIs" dxfId="87" priority="22" operator="lessThan">
      <formula>0</formula>
    </cfRule>
  </conditionalFormatting>
  <conditionalFormatting sqref="H112:H121">
    <cfRule type="cellIs" dxfId="86" priority="21" operator="lessThan">
      <formula>0</formula>
    </cfRule>
  </conditionalFormatting>
  <conditionalFormatting sqref="I112:I121">
    <cfRule type="cellIs" dxfId="85" priority="20" operator="lessThan">
      <formula>0</formula>
    </cfRule>
  </conditionalFormatting>
  <conditionalFormatting sqref="G122:G131">
    <cfRule type="cellIs" dxfId="84" priority="19" operator="lessThan">
      <formula>0</formula>
    </cfRule>
  </conditionalFormatting>
  <conditionalFormatting sqref="H122:H131">
    <cfRule type="cellIs" dxfId="83" priority="18" operator="lessThan">
      <formula>0</formula>
    </cfRule>
  </conditionalFormatting>
  <conditionalFormatting sqref="I122:I131">
    <cfRule type="cellIs" dxfId="82" priority="17" operator="lessThan">
      <formula>0</formula>
    </cfRule>
  </conditionalFormatting>
  <conditionalFormatting sqref="G132:G141">
    <cfRule type="cellIs" dxfId="81" priority="16" operator="lessThan">
      <formula>0</formula>
    </cfRule>
  </conditionalFormatting>
  <conditionalFormatting sqref="H132:H141">
    <cfRule type="cellIs" dxfId="80" priority="15" operator="lessThan">
      <formula>0</formula>
    </cfRule>
  </conditionalFormatting>
  <conditionalFormatting sqref="I132:I141">
    <cfRule type="cellIs" dxfId="79" priority="14" operator="lessThan">
      <formula>0</formula>
    </cfRule>
  </conditionalFormatting>
  <conditionalFormatting sqref="G142:G151">
    <cfRule type="cellIs" dxfId="78" priority="13" operator="lessThan">
      <formula>0</formula>
    </cfRule>
  </conditionalFormatting>
  <conditionalFormatting sqref="H142:H151">
    <cfRule type="cellIs" dxfId="77" priority="12" operator="lessThan">
      <formula>0</formula>
    </cfRule>
  </conditionalFormatting>
  <conditionalFormatting sqref="I142:I151">
    <cfRule type="cellIs" dxfId="76" priority="11" operator="lessThan">
      <formula>0</formula>
    </cfRule>
  </conditionalFormatting>
  <conditionalFormatting sqref="K152:K213">
    <cfRule type="cellIs" dxfId="75" priority="10" operator="lessThan">
      <formula>0</formula>
    </cfRule>
  </conditionalFormatting>
  <conditionalFormatting sqref="G152:G213">
    <cfRule type="cellIs" dxfId="74" priority="9" operator="lessThan">
      <formula>0</formula>
    </cfRule>
  </conditionalFormatting>
  <conditionalFormatting sqref="H152:H213">
    <cfRule type="cellIs" dxfId="73" priority="8" operator="lessThan">
      <formula>0</formula>
    </cfRule>
  </conditionalFormatting>
  <conditionalFormatting sqref="I152:I213">
    <cfRule type="cellIs" dxfId="72" priority="7" operator="lessThan">
      <formula>0</formula>
    </cfRule>
  </conditionalFormatting>
  <conditionalFormatting sqref="H4:I4">
    <cfRule type="cellIs" dxfId="71" priority="6" operator="lessThan">
      <formula>0</formula>
    </cfRule>
  </conditionalFormatting>
  <conditionalFormatting sqref="M4">
    <cfRule type="cellIs" dxfId="70" priority="5" operator="lessThan">
      <formula>0</formula>
    </cfRule>
  </conditionalFormatting>
  <conditionalFormatting sqref="N7:N240">
    <cfRule type="cellIs" dxfId="69" priority="3" operator="lessThan">
      <formula>0</formula>
    </cfRule>
    <cfRule type="cellIs" dxfId="68" priority="4" operator="greaterThanOrEqual">
      <formula>0.05</formula>
    </cfRule>
  </conditionalFormatting>
  <conditionalFormatting sqref="N4:O4">
    <cfRule type="cellIs" dxfId="67" priority="2" operator="greaterThan">
      <formula>0</formula>
    </cfRule>
  </conditionalFormatting>
  <conditionalFormatting sqref="H14:H16">
    <cfRule type="cellIs" dxfId="66" priority="1" operator="lessThan">
      <formula>0</formula>
    </cfRule>
  </conditionalFormatting>
  <printOptions horizontalCentered="1" verticalCentered="1"/>
  <pageMargins left="0.22755905511811023" right="0.22755905511811023" top="0.19881889763779528" bottom="0.19881889763779528" header="0.30000000000000004" footer="0.30000000000000004"/>
  <pageSetup scale="7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48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G211" sqref="G211"/>
    </sheetView>
  </sheetViews>
  <sheetFormatPr baseColWidth="10" defaultRowHeight="16" x14ac:dyDescent="0.2"/>
  <cols>
    <col min="1" max="1" width="4.1640625" style="7" customWidth="1"/>
    <col min="2" max="2" width="17.33203125" style="8" customWidth="1"/>
    <col min="3" max="3" width="16.5" customWidth="1"/>
    <col min="4" max="4" width="12.83203125" customWidth="1"/>
    <col min="5" max="5" width="12.33203125" customWidth="1"/>
    <col min="6" max="6" width="11.1640625" customWidth="1"/>
    <col min="7" max="7" width="10.83203125" customWidth="1"/>
    <col min="8" max="9" width="10.83203125" style="37" customWidth="1"/>
    <col min="10" max="10" width="9.33203125" customWidth="1"/>
    <col min="11" max="11" width="11.1640625" customWidth="1"/>
    <col min="12" max="12" width="10.83203125" customWidth="1"/>
    <col min="13" max="13" width="10.83203125" style="32" customWidth="1"/>
    <col min="14" max="15" width="10.83203125" style="32"/>
  </cols>
  <sheetData>
    <row r="1" spans="1:15" x14ac:dyDescent="0.2">
      <c r="C1" s="28" t="s">
        <v>278</v>
      </c>
    </row>
    <row r="2" spans="1:15" s="32" customFormat="1" x14ac:dyDescent="0.2">
      <c r="A2" s="38"/>
      <c r="B2" s="49" t="s">
        <v>301</v>
      </c>
      <c r="C2" s="156" t="s">
        <v>302</v>
      </c>
      <c r="D2" s="40"/>
      <c r="E2" s="40"/>
      <c r="F2" s="40"/>
      <c r="G2" s="41"/>
      <c r="H2" s="158"/>
      <c r="I2" s="159"/>
      <c r="J2" s="42"/>
    </row>
    <row r="3" spans="1:15" s="32" customFormat="1" x14ac:dyDescent="0.2">
      <c r="A3" s="35" t="s">
        <v>162</v>
      </c>
      <c r="B3" s="35" t="s">
        <v>163</v>
      </c>
      <c r="C3" s="35" t="s">
        <v>164</v>
      </c>
      <c r="D3" s="35" t="s">
        <v>165</v>
      </c>
      <c r="E3" s="35" t="s">
        <v>166</v>
      </c>
      <c r="F3" s="35" t="s">
        <v>167</v>
      </c>
      <c r="G3" s="35" t="s">
        <v>168</v>
      </c>
      <c r="H3" s="141" t="s">
        <v>169</v>
      </c>
      <c r="I3" s="141" t="s">
        <v>170</v>
      </c>
      <c r="J3" s="35" t="s">
        <v>171</v>
      </c>
      <c r="K3" s="35" t="s">
        <v>172</v>
      </c>
      <c r="L3" s="35" t="s">
        <v>173</v>
      </c>
      <c r="M3" s="35" t="s">
        <v>174</v>
      </c>
      <c r="N3" s="50" t="s">
        <v>175</v>
      </c>
      <c r="O3" s="50" t="s">
        <v>176</v>
      </c>
    </row>
    <row r="4" spans="1:15" x14ac:dyDescent="0.2">
      <c r="C4" s="9"/>
      <c r="D4" s="9"/>
      <c r="H4" s="52">
        <f>SUBTOTAL(9,H7:H285)</f>
        <v>480897.54000000004</v>
      </c>
      <c r="I4" s="52">
        <f>SUBTOTAL(9,I7:I285)</f>
        <v>480897.54000000004</v>
      </c>
      <c r="K4" s="53" t="e">
        <f>SUBTOTAL(9,K7:K285)</f>
        <v>#DIV/0!</v>
      </c>
      <c r="M4" s="52" t="e">
        <f>SUBTOTAL(9,M7:M285)</f>
        <v>#DIV/0!</v>
      </c>
      <c r="N4" s="137" t="e">
        <f>O4/H4</f>
        <v>#DIV/0!</v>
      </c>
      <c r="O4" s="138" t="e">
        <f>SUBTOTAL(9,O7:O387)</f>
        <v>#DIV/0!</v>
      </c>
    </row>
    <row r="5" spans="1:15" s="6" customFormat="1" ht="20" customHeight="1" x14ac:dyDescent="0.2">
      <c r="A5" s="119" t="s">
        <v>7</v>
      </c>
      <c r="B5" s="121" t="s">
        <v>9</v>
      </c>
      <c r="C5" s="121" t="s">
        <v>10</v>
      </c>
      <c r="D5" s="121" t="s">
        <v>11</v>
      </c>
      <c r="E5" s="121" t="s">
        <v>8</v>
      </c>
      <c r="F5" s="121" t="s">
        <v>13</v>
      </c>
      <c r="G5" s="121" t="s">
        <v>115</v>
      </c>
      <c r="H5" s="160" t="s">
        <v>12</v>
      </c>
      <c r="I5" s="161" t="s">
        <v>14</v>
      </c>
      <c r="J5" s="121" t="s">
        <v>15</v>
      </c>
      <c r="K5" s="119" t="s">
        <v>264</v>
      </c>
      <c r="L5" s="10" t="s">
        <v>114</v>
      </c>
      <c r="M5" s="119" t="s">
        <v>19</v>
      </c>
      <c r="N5" s="119" t="s">
        <v>16</v>
      </c>
      <c r="O5" s="119" t="s">
        <v>5</v>
      </c>
    </row>
    <row r="6" spans="1:15" s="6" customFormat="1" ht="16" customHeight="1" x14ac:dyDescent="0.2">
      <c r="A6" s="120"/>
      <c r="B6" s="122"/>
      <c r="C6" s="122"/>
      <c r="D6" s="122"/>
      <c r="E6" s="122"/>
      <c r="F6" s="122"/>
      <c r="G6" s="122"/>
      <c r="H6" s="162"/>
      <c r="I6" s="163"/>
      <c r="J6" s="122"/>
      <c r="K6" s="120"/>
      <c r="L6" s="61">
        <f>'Table A'!E6</f>
        <v>44138</v>
      </c>
      <c r="M6" s="120"/>
      <c r="N6" s="120"/>
      <c r="O6" s="120">
        <f>Summary!B3</f>
        <v>44134</v>
      </c>
    </row>
    <row r="7" spans="1:15" s="32" customFormat="1" x14ac:dyDescent="0.2">
      <c r="A7" s="16">
        <v>1</v>
      </c>
      <c r="B7" s="123" t="s">
        <v>76</v>
      </c>
      <c r="C7" s="13" t="s">
        <v>45</v>
      </c>
      <c r="D7" s="157" t="s">
        <v>304</v>
      </c>
      <c r="E7" s="152">
        <v>44138</v>
      </c>
      <c r="F7" s="24" t="s">
        <v>80</v>
      </c>
      <c r="G7" s="44">
        <v>0</v>
      </c>
      <c r="H7" s="44">
        <v>-102.14</v>
      </c>
      <c r="I7" s="44">
        <f>H7-G7</f>
        <v>-102.14</v>
      </c>
      <c r="J7" s="153">
        <v>1.2928999999999999</v>
      </c>
      <c r="K7" s="34">
        <f>ROUND(I7/J7,0)</f>
        <v>-79</v>
      </c>
      <c r="L7" s="26">
        <f>VLOOKUP($B7,'Table A'!C7:H19,6,0)</f>
        <v>1.2928999999999999</v>
      </c>
      <c r="M7" s="12">
        <f>K7*L7</f>
        <v>-102.1391</v>
      </c>
      <c r="N7" s="31">
        <f t="shared" ref="N7:N70" si="0">O7/H7</f>
        <v>-8.811435284917322E-6</v>
      </c>
      <c r="O7" s="12">
        <f t="shared" ref="O7:O70" si="1">M7-H7</f>
        <v>9.0000000000145519E-4</v>
      </c>
    </row>
    <row r="8" spans="1:15" s="32" customFormat="1" x14ac:dyDescent="0.2">
      <c r="A8" s="16">
        <v>2</v>
      </c>
      <c r="B8" s="123" t="s">
        <v>76</v>
      </c>
      <c r="C8" s="13" t="s">
        <v>45</v>
      </c>
      <c r="D8" s="157" t="s">
        <v>305</v>
      </c>
      <c r="E8" s="152">
        <v>44138</v>
      </c>
      <c r="F8" s="24" t="s">
        <v>80</v>
      </c>
      <c r="G8" s="44">
        <v>0</v>
      </c>
      <c r="H8" s="44">
        <v>-19900.32</v>
      </c>
      <c r="I8" s="44">
        <f>H8-G8</f>
        <v>-19900.32</v>
      </c>
      <c r="J8" s="154">
        <v>1.2928999999999999</v>
      </c>
      <c r="K8" s="34">
        <f>ROUND(I8/J8,0)</f>
        <v>-15392</v>
      </c>
      <c r="L8" s="26">
        <f>VLOOKUP($B8,'Table A'!C7:$H19,6,0)</f>
        <v>1.2928999999999999</v>
      </c>
      <c r="M8" s="12">
        <f>K8*L8</f>
        <v>-19900.316800000001</v>
      </c>
      <c r="N8" s="31">
        <f>O8/H8</f>
        <v>-1.6080143430842992E-7</v>
      </c>
      <c r="O8" s="12">
        <f>M8-H8</f>
        <v>3.1999999991967343E-3</v>
      </c>
    </row>
    <row r="9" spans="1:15" s="32" customFormat="1" x14ac:dyDescent="0.2">
      <c r="A9" s="16">
        <v>3</v>
      </c>
      <c r="B9" s="123" t="s">
        <v>76</v>
      </c>
      <c r="C9" s="13" t="s">
        <v>45</v>
      </c>
      <c r="D9" s="157" t="s">
        <v>305</v>
      </c>
      <c r="E9" s="152">
        <v>44138</v>
      </c>
      <c r="F9" s="24" t="s">
        <v>80</v>
      </c>
      <c r="G9" s="44">
        <v>0</v>
      </c>
      <c r="H9" s="44">
        <v>-20002.46</v>
      </c>
      <c r="I9" s="44">
        <f>H9-G9</f>
        <v>-20002.46</v>
      </c>
      <c r="J9" s="154">
        <v>1.2928999999999999</v>
      </c>
      <c r="K9" s="34">
        <f>ROUND(I9/J9,0)</f>
        <v>-15471</v>
      </c>
      <c r="L9" s="26">
        <f>VLOOKUP($B9,'Table A'!C7:$H19,6,0)</f>
        <v>1.2928999999999999</v>
      </c>
      <c r="M9" s="12">
        <f>K9*L9</f>
        <v>-20002.455900000001</v>
      </c>
      <c r="N9" s="31">
        <f>O9/H9</f>
        <v>-2.0497478801550885E-7</v>
      </c>
      <c r="O9" s="12">
        <f>M9-H9</f>
        <v>4.0999999982886948E-3</v>
      </c>
    </row>
    <row r="10" spans="1:15" s="32" customFormat="1" x14ac:dyDescent="0.2">
      <c r="A10" s="16">
        <v>4</v>
      </c>
      <c r="B10" s="123" t="s">
        <v>76</v>
      </c>
      <c r="C10" s="13" t="s">
        <v>17</v>
      </c>
      <c r="D10" s="157" t="s">
        <v>306</v>
      </c>
      <c r="E10" s="15">
        <v>44131</v>
      </c>
      <c r="F10" s="24" t="s">
        <v>80</v>
      </c>
      <c r="G10" s="44">
        <v>0</v>
      </c>
      <c r="H10" s="44">
        <v>300000</v>
      </c>
      <c r="I10" s="44">
        <f>H10-G10</f>
        <v>300000</v>
      </c>
      <c r="J10" s="26">
        <v>1.2925</v>
      </c>
      <c r="K10" s="34">
        <f>ROUND(I10/J10,0)</f>
        <v>232108</v>
      </c>
      <c r="L10" s="26">
        <f>VLOOKUP($B10,'Table A'!C7:$H19,6,0)</f>
        <v>1.2928999999999999</v>
      </c>
      <c r="M10" s="12">
        <f>K10*L10</f>
        <v>300092.43319999997</v>
      </c>
      <c r="N10" s="31">
        <f>O10/H10</f>
        <v>3.0811066666656793E-4</v>
      </c>
      <c r="O10" s="12">
        <f>M10-H10</f>
        <v>92.433199999970384</v>
      </c>
    </row>
    <row r="11" spans="1:15" s="32" customFormat="1" x14ac:dyDescent="0.2">
      <c r="A11" s="16">
        <v>5</v>
      </c>
      <c r="B11" s="123" t="s">
        <v>76</v>
      </c>
      <c r="C11" s="13" t="s">
        <v>17</v>
      </c>
      <c r="D11" s="157" t="s">
        <v>307</v>
      </c>
      <c r="E11" s="15">
        <v>43887</v>
      </c>
      <c r="F11" s="24" t="s">
        <v>80</v>
      </c>
      <c r="G11" s="44">
        <v>0</v>
      </c>
      <c r="H11" s="44">
        <v>100000</v>
      </c>
      <c r="I11" s="44">
        <f>H11-G11</f>
        <v>100000</v>
      </c>
      <c r="J11" s="13">
        <v>1.2708999999999999</v>
      </c>
      <c r="K11" s="34">
        <f>ROUND(I11/J11,0)</f>
        <v>78684</v>
      </c>
      <c r="L11" s="26">
        <f>VLOOKUP($B11,'Table A'!C7:$H19,6,0)</f>
        <v>1.2928999999999999</v>
      </c>
      <c r="M11" s="12">
        <f>K11*L11</f>
        <v>101730.54359999999</v>
      </c>
      <c r="N11" s="31">
        <f>O11/H11</f>
        <v>1.73054359999999E-2</v>
      </c>
      <c r="O11" s="12">
        <f>M11-H11</f>
        <v>1730.54359999999</v>
      </c>
    </row>
    <row r="12" spans="1:15" s="32" customFormat="1" x14ac:dyDescent="0.2">
      <c r="A12" s="16">
        <v>6</v>
      </c>
      <c r="B12" s="123" t="s">
        <v>76</v>
      </c>
      <c r="C12" s="13" t="s">
        <v>17</v>
      </c>
      <c r="D12" s="157" t="s">
        <v>305</v>
      </c>
      <c r="E12" s="152">
        <v>43865</v>
      </c>
      <c r="F12" s="24" t="s">
        <v>80</v>
      </c>
      <c r="G12" s="44">
        <v>0</v>
      </c>
      <c r="H12" s="44">
        <v>100000</v>
      </c>
      <c r="I12" s="44">
        <f>H12-G12</f>
        <v>100000</v>
      </c>
      <c r="J12" s="13">
        <v>1.2682</v>
      </c>
      <c r="K12" s="34">
        <f>ROUND(I12/J12,0)</f>
        <v>78852</v>
      </c>
      <c r="L12" s="26">
        <f>VLOOKUP($B12,'Table A'!C7:$H19,6,0)</f>
        <v>1.2928999999999999</v>
      </c>
      <c r="M12" s="12">
        <f>K12*L12</f>
        <v>101947.75079999999</v>
      </c>
      <c r="N12" s="31">
        <f>O12/H12</f>
        <v>1.9477507999999942E-2</v>
      </c>
      <c r="O12" s="12">
        <f>M12-H12</f>
        <v>1947.7507999999943</v>
      </c>
    </row>
    <row r="13" spans="1:15" s="32" customFormat="1" x14ac:dyDescent="0.2">
      <c r="A13" s="16">
        <v>7</v>
      </c>
      <c r="B13" s="123" t="s">
        <v>76</v>
      </c>
      <c r="C13" s="13" t="s">
        <v>17</v>
      </c>
      <c r="D13" s="157" t="s">
        <v>304</v>
      </c>
      <c r="E13" s="152">
        <v>43853</v>
      </c>
      <c r="F13" s="24" t="s">
        <v>80</v>
      </c>
      <c r="G13" s="44">
        <v>0</v>
      </c>
      <c r="H13" s="44">
        <v>100</v>
      </c>
      <c r="I13" s="44">
        <f>H13-G13</f>
        <v>100</v>
      </c>
      <c r="J13" s="13">
        <v>1.2670999999999999</v>
      </c>
      <c r="K13" s="34">
        <f>ROUND(I13/J13,0)</f>
        <v>79</v>
      </c>
      <c r="L13" s="26">
        <f>VLOOKUP($B13,'Table A'!C7:$H19,6,0)</f>
        <v>1.2928999999999999</v>
      </c>
      <c r="M13" s="12">
        <f>K13*L13</f>
        <v>102.1391</v>
      </c>
      <c r="N13" s="31">
        <f>O13/H13</f>
        <v>2.139099999999999E-2</v>
      </c>
      <c r="O13" s="12">
        <f>M13-H13</f>
        <v>2.1390999999999991</v>
      </c>
    </row>
    <row r="14" spans="1:15" s="32" customFormat="1" x14ac:dyDescent="0.2">
      <c r="A14" s="16">
        <v>8</v>
      </c>
      <c r="B14" s="123" t="s">
        <v>152</v>
      </c>
      <c r="C14" s="13" t="s">
        <v>45</v>
      </c>
      <c r="D14" s="11" t="s">
        <v>308</v>
      </c>
      <c r="E14" s="152">
        <v>44138</v>
      </c>
      <c r="F14" s="24" t="s">
        <v>80</v>
      </c>
      <c r="G14" s="44">
        <v>0</v>
      </c>
      <c r="H14" s="44">
        <f>1002.46</f>
        <v>1002.46</v>
      </c>
      <c r="I14" s="44">
        <f>H14-G14</f>
        <v>1002.46</v>
      </c>
      <c r="J14" s="13">
        <v>1.0508</v>
      </c>
      <c r="K14" s="34">
        <f>ROUND(I14/J14,0)</f>
        <v>954</v>
      </c>
      <c r="L14" s="26">
        <f>VLOOKUP($B14,'Table A'!C7:$H19,6,0)</f>
        <v>1.0508</v>
      </c>
      <c r="M14" s="12">
        <f>K14*L14</f>
        <v>1002.4631999999999</v>
      </c>
      <c r="N14" s="31">
        <f>O14/H14</f>
        <v>3.1921473174778595E-6</v>
      </c>
      <c r="O14" s="12">
        <f>M14-H14</f>
        <v>3.1999999998788553E-3</v>
      </c>
    </row>
    <row r="15" spans="1:15" s="32" customFormat="1" x14ac:dyDescent="0.2">
      <c r="A15" s="16">
        <v>9</v>
      </c>
      <c r="B15" s="123" t="s">
        <v>152</v>
      </c>
      <c r="C15" s="13" t="s">
        <v>17</v>
      </c>
      <c r="D15" s="11" t="s">
        <v>308</v>
      </c>
      <c r="E15" s="152">
        <v>43903</v>
      </c>
      <c r="F15" s="24" t="s">
        <v>80</v>
      </c>
      <c r="G15" s="44">
        <v>0</v>
      </c>
      <c r="H15" s="44">
        <v>19800</v>
      </c>
      <c r="I15" s="44">
        <f>H15-G15</f>
        <v>19800</v>
      </c>
      <c r="J15" s="13">
        <v>1.0395000000000001</v>
      </c>
      <c r="K15" s="34">
        <f>ROUND(I15/J15,0)</f>
        <v>19048</v>
      </c>
      <c r="L15" s="26">
        <f>VLOOKUP($B15,'Table A'!C7:$H19,6,0)</f>
        <v>1.0508</v>
      </c>
      <c r="M15" s="12">
        <f>K15*L15</f>
        <v>20015.6384</v>
      </c>
      <c r="N15" s="31">
        <f>O15/H15</f>
        <v>1.0890828282828273E-2</v>
      </c>
      <c r="O15" s="12">
        <f>M15-H15</f>
        <v>215.63839999999982</v>
      </c>
    </row>
    <row r="16" spans="1:15" s="32" customFormat="1" x14ac:dyDescent="0.2">
      <c r="A16" s="16">
        <v>10</v>
      </c>
      <c r="B16" s="123"/>
      <c r="C16" s="13"/>
      <c r="D16" s="11"/>
      <c r="E16" s="15"/>
      <c r="F16" s="24"/>
      <c r="G16" s="44">
        <v>0</v>
      </c>
      <c r="H16" s="44"/>
      <c r="I16" s="44">
        <f>H16-G16</f>
        <v>0</v>
      </c>
      <c r="J16" s="13"/>
      <c r="K16" s="34" t="e">
        <f>ROUND(I16/J16,0)</f>
        <v>#DIV/0!</v>
      </c>
      <c r="L16" s="26" t="e">
        <f>VLOOKUP($B16,'Table A'!C7:$H19,6,0)</f>
        <v>#N/A</v>
      </c>
      <c r="M16" s="12" t="e">
        <f>K16*L16</f>
        <v>#DIV/0!</v>
      </c>
      <c r="N16" s="31" t="e">
        <f>O16/H16</f>
        <v>#DIV/0!</v>
      </c>
      <c r="O16" s="12" t="e">
        <f>M16-H16</f>
        <v>#DIV/0!</v>
      </c>
    </row>
    <row r="17" spans="1:15" s="32" customFormat="1" x14ac:dyDescent="0.2">
      <c r="A17" s="16">
        <v>11</v>
      </c>
      <c r="B17" s="25"/>
      <c r="C17" s="13"/>
      <c r="D17" s="11"/>
      <c r="E17" s="15"/>
      <c r="F17" s="24"/>
      <c r="G17" s="44">
        <v>0</v>
      </c>
      <c r="H17" s="44"/>
      <c r="I17" s="44">
        <f t="shared" ref="I17:I80" si="2">H17-G17</f>
        <v>0</v>
      </c>
      <c r="J17" s="13"/>
      <c r="K17" s="34" t="e">
        <f t="shared" ref="K17:K53" si="3">ROUND(I17/J17,0)</f>
        <v>#DIV/0!</v>
      </c>
      <c r="L17" s="26" t="e">
        <f>VLOOKUP($B17,'Table A'!C7:$H19,6,0)</f>
        <v>#N/A</v>
      </c>
      <c r="M17" s="12" t="e">
        <f t="shared" ref="M17:M80" si="4">K17*L17</f>
        <v>#DIV/0!</v>
      </c>
      <c r="N17" s="31" t="e">
        <f t="shared" si="0"/>
        <v>#DIV/0!</v>
      </c>
      <c r="O17" s="12" t="e">
        <f t="shared" si="1"/>
        <v>#DIV/0!</v>
      </c>
    </row>
    <row r="18" spans="1:15" s="32" customFormat="1" x14ac:dyDescent="0.2">
      <c r="A18" s="16">
        <v>12</v>
      </c>
      <c r="B18" s="25"/>
      <c r="C18" s="13"/>
      <c r="D18" s="11"/>
      <c r="E18" s="15"/>
      <c r="F18" s="24"/>
      <c r="G18" s="44">
        <v>0</v>
      </c>
      <c r="H18" s="44"/>
      <c r="I18" s="44">
        <f t="shared" si="2"/>
        <v>0</v>
      </c>
      <c r="J18" s="13"/>
      <c r="K18" s="34" t="e">
        <f t="shared" si="3"/>
        <v>#DIV/0!</v>
      </c>
      <c r="L18" s="26" t="e">
        <f>VLOOKUP($B18,'Table A'!C7:$H19,6,0)</f>
        <v>#N/A</v>
      </c>
      <c r="M18" s="12" t="e">
        <f t="shared" si="4"/>
        <v>#DIV/0!</v>
      </c>
      <c r="N18" s="31" t="e">
        <f t="shared" si="0"/>
        <v>#DIV/0!</v>
      </c>
      <c r="O18" s="12" t="e">
        <f t="shared" si="1"/>
        <v>#DIV/0!</v>
      </c>
    </row>
    <row r="19" spans="1:15" s="32" customFormat="1" x14ac:dyDescent="0.2">
      <c r="A19" s="16">
        <v>13</v>
      </c>
      <c r="B19" s="25"/>
      <c r="C19" s="13"/>
      <c r="D19" s="11"/>
      <c r="E19" s="15"/>
      <c r="F19" s="24"/>
      <c r="G19" s="44">
        <v>0</v>
      </c>
      <c r="H19" s="44"/>
      <c r="I19" s="44">
        <f t="shared" si="2"/>
        <v>0</v>
      </c>
      <c r="J19" s="13"/>
      <c r="K19" s="34" t="e">
        <f t="shared" si="3"/>
        <v>#DIV/0!</v>
      </c>
      <c r="L19" s="26" t="e">
        <f>VLOOKUP($B19,'Table A'!C7:$H19,6,0)</f>
        <v>#N/A</v>
      </c>
      <c r="M19" s="12" t="e">
        <f t="shared" si="4"/>
        <v>#DIV/0!</v>
      </c>
      <c r="N19" s="31" t="e">
        <f t="shared" si="0"/>
        <v>#DIV/0!</v>
      </c>
      <c r="O19" s="12" t="e">
        <f t="shared" si="1"/>
        <v>#DIV/0!</v>
      </c>
    </row>
    <row r="20" spans="1:15" s="32" customFormat="1" x14ac:dyDescent="0.2">
      <c r="A20" s="16">
        <v>14</v>
      </c>
      <c r="B20" s="25"/>
      <c r="C20" s="13"/>
      <c r="D20" s="11"/>
      <c r="E20" s="15"/>
      <c r="F20" s="24"/>
      <c r="G20" s="44">
        <v>0</v>
      </c>
      <c r="H20" s="44"/>
      <c r="I20" s="44">
        <f t="shared" si="2"/>
        <v>0</v>
      </c>
      <c r="J20" s="13"/>
      <c r="K20" s="34" t="e">
        <f t="shared" si="3"/>
        <v>#DIV/0!</v>
      </c>
      <c r="L20" s="26" t="e">
        <f>VLOOKUP($B20,'Table A'!C7:$H19,6,0)</f>
        <v>#N/A</v>
      </c>
      <c r="M20" s="12" t="e">
        <f t="shared" si="4"/>
        <v>#DIV/0!</v>
      </c>
      <c r="N20" s="31" t="e">
        <f t="shared" si="0"/>
        <v>#DIV/0!</v>
      </c>
      <c r="O20" s="12" t="e">
        <f t="shared" si="1"/>
        <v>#DIV/0!</v>
      </c>
    </row>
    <row r="21" spans="1:15" s="32" customFormat="1" x14ac:dyDescent="0.2">
      <c r="A21" s="16">
        <v>15</v>
      </c>
      <c r="B21" s="25"/>
      <c r="C21" s="13"/>
      <c r="D21" s="11"/>
      <c r="E21" s="15"/>
      <c r="F21" s="24"/>
      <c r="G21" s="44">
        <v>0</v>
      </c>
      <c r="H21" s="44"/>
      <c r="I21" s="44">
        <f t="shared" si="2"/>
        <v>0</v>
      </c>
      <c r="J21" s="13"/>
      <c r="K21" s="34" t="e">
        <f t="shared" si="3"/>
        <v>#DIV/0!</v>
      </c>
      <c r="L21" s="26" t="e">
        <f>VLOOKUP($B21,'Table A'!C7:$H19,6,0)</f>
        <v>#N/A</v>
      </c>
      <c r="M21" s="12" t="e">
        <f t="shared" si="4"/>
        <v>#DIV/0!</v>
      </c>
      <c r="N21" s="31" t="e">
        <f t="shared" si="0"/>
        <v>#DIV/0!</v>
      </c>
      <c r="O21" s="12" t="e">
        <f t="shared" si="1"/>
        <v>#DIV/0!</v>
      </c>
    </row>
    <row r="22" spans="1:15" s="32" customFormat="1" x14ac:dyDescent="0.2">
      <c r="A22" s="16">
        <v>16</v>
      </c>
      <c r="B22" s="25"/>
      <c r="C22" s="13"/>
      <c r="D22" s="11"/>
      <c r="E22" s="15"/>
      <c r="F22" s="24"/>
      <c r="G22" s="44">
        <v>0</v>
      </c>
      <c r="H22" s="44"/>
      <c r="I22" s="44">
        <f t="shared" si="2"/>
        <v>0</v>
      </c>
      <c r="J22" s="13"/>
      <c r="K22" s="34" t="e">
        <f t="shared" si="3"/>
        <v>#DIV/0!</v>
      </c>
      <c r="L22" s="26" t="e">
        <f>VLOOKUP($B22,'Table A'!C7:$H19,6,0)</f>
        <v>#N/A</v>
      </c>
      <c r="M22" s="12" t="e">
        <f t="shared" si="4"/>
        <v>#DIV/0!</v>
      </c>
      <c r="N22" s="31" t="e">
        <f t="shared" si="0"/>
        <v>#DIV/0!</v>
      </c>
      <c r="O22" s="12" t="e">
        <f t="shared" si="1"/>
        <v>#DIV/0!</v>
      </c>
    </row>
    <row r="23" spans="1:15" s="32" customFormat="1" x14ac:dyDescent="0.2">
      <c r="A23" s="16">
        <v>17</v>
      </c>
      <c r="B23" s="25"/>
      <c r="C23" s="13"/>
      <c r="D23" s="11"/>
      <c r="E23" s="15"/>
      <c r="F23" s="24"/>
      <c r="G23" s="44">
        <v>0</v>
      </c>
      <c r="H23" s="44"/>
      <c r="I23" s="44">
        <f t="shared" si="2"/>
        <v>0</v>
      </c>
      <c r="J23" s="13"/>
      <c r="K23" s="34" t="e">
        <f t="shared" si="3"/>
        <v>#DIV/0!</v>
      </c>
      <c r="L23" s="26" t="e">
        <f>VLOOKUP($B23,'Table A'!C7:$H19,6,0)</f>
        <v>#N/A</v>
      </c>
      <c r="M23" s="12" t="e">
        <f t="shared" si="4"/>
        <v>#DIV/0!</v>
      </c>
      <c r="N23" s="31" t="e">
        <f t="shared" si="0"/>
        <v>#DIV/0!</v>
      </c>
      <c r="O23" s="12" t="e">
        <f t="shared" si="1"/>
        <v>#DIV/0!</v>
      </c>
    </row>
    <row r="24" spans="1:15" s="32" customFormat="1" x14ac:dyDescent="0.2">
      <c r="A24" s="16">
        <v>18</v>
      </c>
      <c r="B24" s="25"/>
      <c r="C24" s="13"/>
      <c r="D24" s="11"/>
      <c r="E24" s="15"/>
      <c r="F24" s="24"/>
      <c r="G24" s="44">
        <v>0</v>
      </c>
      <c r="H24" s="44"/>
      <c r="I24" s="44">
        <f t="shared" si="2"/>
        <v>0</v>
      </c>
      <c r="J24" s="13"/>
      <c r="K24" s="34" t="e">
        <f t="shared" si="3"/>
        <v>#DIV/0!</v>
      </c>
      <c r="L24" s="26" t="e">
        <f>VLOOKUP($B24,'Table A'!C7:$H19,6,0)</f>
        <v>#N/A</v>
      </c>
      <c r="M24" s="12" t="e">
        <f t="shared" si="4"/>
        <v>#DIV/0!</v>
      </c>
      <c r="N24" s="31" t="e">
        <f t="shared" si="0"/>
        <v>#DIV/0!</v>
      </c>
      <c r="O24" s="12" t="e">
        <f t="shared" si="1"/>
        <v>#DIV/0!</v>
      </c>
    </row>
    <row r="25" spans="1:15" s="32" customFormat="1" x14ac:dyDescent="0.2">
      <c r="A25" s="16">
        <v>19</v>
      </c>
      <c r="B25" s="25"/>
      <c r="C25" s="13"/>
      <c r="D25" s="11"/>
      <c r="E25" s="15"/>
      <c r="F25" s="24"/>
      <c r="G25" s="44">
        <v>0</v>
      </c>
      <c r="H25" s="44"/>
      <c r="I25" s="44">
        <f t="shared" si="2"/>
        <v>0</v>
      </c>
      <c r="J25" s="13"/>
      <c r="K25" s="34" t="e">
        <f t="shared" si="3"/>
        <v>#DIV/0!</v>
      </c>
      <c r="L25" s="26" t="e">
        <f>VLOOKUP($B25,'Table A'!C7:$H19,6,0)</f>
        <v>#N/A</v>
      </c>
      <c r="M25" s="12" t="e">
        <f t="shared" si="4"/>
        <v>#DIV/0!</v>
      </c>
      <c r="N25" s="31" t="e">
        <f t="shared" si="0"/>
        <v>#DIV/0!</v>
      </c>
      <c r="O25" s="12" t="e">
        <f t="shared" si="1"/>
        <v>#DIV/0!</v>
      </c>
    </row>
    <row r="26" spans="1:15" s="32" customFormat="1" x14ac:dyDescent="0.2">
      <c r="A26" s="16">
        <v>20</v>
      </c>
      <c r="B26" s="25"/>
      <c r="C26" s="13"/>
      <c r="D26" s="11"/>
      <c r="E26" s="15"/>
      <c r="F26" s="24"/>
      <c r="G26" s="44">
        <v>0</v>
      </c>
      <c r="H26" s="44"/>
      <c r="I26" s="44">
        <f t="shared" si="2"/>
        <v>0</v>
      </c>
      <c r="J26" s="13"/>
      <c r="K26" s="34" t="e">
        <f t="shared" si="3"/>
        <v>#DIV/0!</v>
      </c>
      <c r="L26" s="26" t="e">
        <f>VLOOKUP($B26,'Table A'!C7:$H19,6,0)</f>
        <v>#N/A</v>
      </c>
      <c r="M26" s="12" t="e">
        <f t="shared" si="4"/>
        <v>#DIV/0!</v>
      </c>
      <c r="N26" s="31" t="e">
        <f t="shared" si="0"/>
        <v>#DIV/0!</v>
      </c>
      <c r="O26" s="12" t="e">
        <f t="shared" si="1"/>
        <v>#DIV/0!</v>
      </c>
    </row>
    <row r="27" spans="1:15" s="32" customFormat="1" x14ac:dyDescent="0.2">
      <c r="A27" s="16">
        <v>21</v>
      </c>
      <c r="B27" s="25"/>
      <c r="C27" s="13"/>
      <c r="D27" s="11"/>
      <c r="E27" s="15"/>
      <c r="F27" s="24"/>
      <c r="G27" s="44">
        <v>0</v>
      </c>
      <c r="H27" s="44"/>
      <c r="I27" s="44">
        <f t="shared" si="2"/>
        <v>0</v>
      </c>
      <c r="J27" s="13"/>
      <c r="K27" s="34" t="e">
        <f t="shared" si="3"/>
        <v>#DIV/0!</v>
      </c>
      <c r="L27" s="26" t="e">
        <f>VLOOKUP($B27,'Table A'!C7:$H19,6,0)</f>
        <v>#N/A</v>
      </c>
      <c r="M27" s="12" t="e">
        <f t="shared" si="4"/>
        <v>#DIV/0!</v>
      </c>
      <c r="N27" s="31" t="e">
        <f t="shared" si="0"/>
        <v>#DIV/0!</v>
      </c>
      <c r="O27" s="12" t="e">
        <f t="shared" si="1"/>
        <v>#DIV/0!</v>
      </c>
    </row>
    <row r="28" spans="1:15" s="32" customFormat="1" x14ac:dyDescent="0.2">
      <c r="A28" s="16">
        <v>22</v>
      </c>
      <c r="B28" s="25"/>
      <c r="C28" s="13"/>
      <c r="D28" s="11"/>
      <c r="E28" s="15"/>
      <c r="F28" s="24"/>
      <c r="G28" s="44">
        <v>0</v>
      </c>
      <c r="H28" s="44"/>
      <c r="I28" s="44">
        <f t="shared" si="2"/>
        <v>0</v>
      </c>
      <c r="J28" s="13"/>
      <c r="K28" s="34" t="e">
        <f t="shared" si="3"/>
        <v>#DIV/0!</v>
      </c>
      <c r="L28" s="26" t="e">
        <f>VLOOKUP($B28,'Table A'!C7:$H19,6,0)</f>
        <v>#N/A</v>
      </c>
      <c r="M28" s="12" t="e">
        <f t="shared" si="4"/>
        <v>#DIV/0!</v>
      </c>
      <c r="N28" s="31" t="e">
        <f t="shared" si="0"/>
        <v>#DIV/0!</v>
      </c>
      <c r="O28" s="12" t="e">
        <f t="shared" si="1"/>
        <v>#DIV/0!</v>
      </c>
    </row>
    <row r="29" spans="1:15" s="32" customFormat="1" x14ac:dyDescent="0.2">
      <c r="A29" s="16">
        <v>23</v>
      </c>
      <c r="B29" s="25"/>
      <c r="C29" s="13"/>
      <c r="D29" s="11"/>
      <c r="E29" s="15"/>
      <c r="F29" s="24"/>
      <c r="G29" s="44">
        <v>0</v>
      </c>
      <c r="H29" s="44"/>
      <c r="I29" s="44">
        <f t="shared" si="2"/>
        <v>0</v>
      </c>
      <c r="J29" s="13"/>
      <c r="K29" s="34" t="e">
        <f t="shared" si="3"/>
        <v>#DIV/0!</v>
      </c>
      <c r="L29" s="26" t="e">
        <f>VLOOKUP($B29,'Table A'!C7:$H19,6,0)</f>
        <v>#N/A</v>
      </c>
      <c r="M29" s="12" t="e">
        <f t="shared" si="4"/>
        <v>#DIV/0!</v>
      </c>
      <c r="N29" s="31" t="e">
        <f t="shared" si="0"/>
        <v>#DIV/0!</v>
      </c>
      <c r="O29" s="12" t="e">
        <f t="shared" si="1"/>
        <v>#DIV/0!</v>
      </c>
    </row>
    <row r="30" spans="1:15" s="32" customFormat="1" x14ac:dyDescent="0.2">
      <c r="A30" s="16">
        <v>24</v>
      </c>
      <c r="B30" s="25"/>
      <c r="C30" s="13"/>
      <c r="D30" s="11"/>
      <c r="E30" s="15"/>
      <c r="F30" s="24"/>
      <c r="G30" s="44">
        <v>0</v>
      </c>
      <c r="H30" s="44"/>
      <c r="I30" s="44">
        <f t="shared" si="2"/>
        <v>0</v>
      </c>
      <c r="J30" s="13"/>
      <c r="K30" s="34" t="e">
        <f t="shared" si="3"/>
        <v>#DIV/0!</v>
      </c>
      <c r="L30" s="26" t="e">
        <f>VLOOKUP($B30,'Table A'!C7:$H19,6,0)</f>
        <v>#N/A</v>
      </c>
      <c r="M30" s="12" t="e">
        <f t="shared" si="4"/>
        <v>#DIV/0!</v>
      </c>
      <c r="N30" s="31" t="e">
        <f t="shared" si="0"/>
        <v>#DIV/0!</v>
      </c>
      <c r="O30" s="12" t="e">
        <f t="shared" si="1"/>
        <v>#DIV/0!</v>
      </c>
    </row>
    <row r="31" spans="1:15" s="32" customFormat="1" x14ac:dyDescent="0.2">
      <c r="A31" s="16">
        <v>25</v>
      </c>
      <c r="B31" s="25"/>
      <c r="C31" s="13"/>
      <c r="D31" s="11"/>
      <c r="E31" s="15"/>
      <c r="F31" s="24"/>
      <c r="G31" s="44">
        <v>0</v>
      </c>
      <c r="H31" s="44"/>
      <c r="I31" s="44">
        <f t="shared" si="2"/>
        <v>0</v>
      </c>
      <c r="J31" s="13"/>
      <c r="K31" s="34" t="e">
        <f t="shared" si="3"/>
        <v>#DIV/0!</v>
      </c>
      <c r="L31" s="26" t="e">
        <f>VLOOKUP($B31,'Table A'!C7:$H19,6,0)</f>
        <v>#N/A</v>
      </c>
      <c r="M31" s="12" t="e">
        <f t="shared" si="4"/>
        <v>#DIV/0!</v>
      </c>
      <c r="N31" s="31" t="e">
        <f t="shared" si="0"/>
        <v>#DIV/0!</v>
      </c>
      <c r="O31" s="12" t="e">
        <f t="shared" si="1"/>
        <v>#DIV/0!</v>
      </c>
    </row>
    <row r="32" spans="1:15" s="32" customFormat="1" x14ac:dyDescent="0.2">
      <c r="A32" s="16">
        <v>26</v>
      </c>
      <c r="B32" s="25"/>
      <c r="C32" s="13"/>
      <c r="D32" s="11"/>
      <c r="E32" s="15"/>
      <c r="F32" s="24"/>
      <c r="G32" s="44">
        <v>0</v>
      </c>
      <c r="H32" s="44"/>
      <c r="I32" s="44">
        <f t="shared" si="2"/>
        <v>0</v>
      </c>
      <c r="J32" s="13"/>
      <c r="K32" s="34" t="e">
        <f t="shared" si="3"/>
        <v>#DIV/0!</v>
      </c>
      <c r="L32" s="26" t="e">
        <f>VLOOKUP($B32,'Table A'!C7:$H19,6,0)</f>
        <v>#N/A</v>
      </c>
      <c r="M32" s="12" t="e">
        <f t="shared" si="4"/>
        <v>#DIV/0!</v>
      </c>
      <c r="N32" s="31" t="e">
        <f t="shared" si="0"/>
        <v>#DIV/0!</v>
      </c>
      <c r="O32" s="12" t="e">
        <f t="shared" si="1"/>
        <v>#DIV/0!</v>
      </c>
    </row>
    <row r="33" spans="1:15" s="32" customFormat="1" x14ac:dyDescent="0.2">
      <c r="A33" s="16">
        <v>27</v>
      </c>
      <c r="B33" s="25"/>
      <c r="C33" s="13"/>
      <c r="D33" s="11"/>
      <c r="E33" s="15"/>
      <c r="F33" s="24"/>
      <c r="G33" s="44">
        <v>0</v>
      </c>
      <c r="H33" s="44"/>
      <c r="I33" s="44">
        <f t="shared" si="2"/>
        <v>0</v>
      </c>
      <c r="J33" s="13"/>
      <c r="K33" s="34" t="e">
        <f t="shared" si="3"/>
        <v>#DIV/0!</v>
      </c>
      <c r="L33" s="26" t="e">
        <f>VLOOKUP($B33,'Table A'!C7:$H19,6,0)</f>
        <v>#N/A</v>
      </c>
      <c r="M33" s="12" t="e">
        <f t="shared" si="4"/>
        <v>#DIV/0!</v>
      </c>
      <c r="N33" s="31" t="e">
        <f t="shared" si="0"/>
        <v>#DIV/0!</v>
      </c>
      <c r="O33" s="12" t="e">
        <f t="shared" si="1"/>
        <v>#DIV/0!</v>
      </c>
    </row>
    <row r="34" spans="1:15" s="32" customFormat="1" x14ac:dyDescent="0.2">
      <c r="A34" s="16">
        <v>28</v>
      </c>
      <c r="B34" s="25"/>
      <c r="C34" s="13"/>
      <c r="D34" s="11"/>
      <c r="E34" s="15"/>
      <c r="F34" s="24"/>
      <c r="G34" s="44">
        <v>0</v>
      </c>
      <c r="H34" s="44"/>
      <c r="I34" s="44">
        <f t="shared" si="2"/>
        <v>0</v>
      </c>
      <c r="J34" s="13"/>
      <c r="K34" s="34" t="e">
        <f t="shared" si="3"/>
        <v>#DIV/0!</v>
      </c>
      <c r="L34" s="26" t="e">
        <f>VLOOKUP($B34,'Table A'!C7:$H19,6,0)</f>
        <v>#N/A</v>
      </c>
      <c r="M34" s="12" t="e">
        <f t="shared" si="4"/>
        <v>#DIV/0!</v>
      </c>
      <c r="N34" s="31" t="e">
        <f t="shared" si="0"/>
        <v>#DIV/0!</v>
      </c>
      <c r="O34" s="12" t="e">
        <f t="shared" si="1"/>
        <v>#DIV/0!</v>
      </c>
    </row>
    <row r="35" spans="1:15" s="32" customFormat="1" x14ac:dyDescent="0.2">
      <c r="A35" s="16">
        <v>29</v>
      </c>
      <c r="B35" s="25"/>
      <c r="C35" s="13"/>
      <c r="D35" s="11"/>
      <c r="E35" s="15"/>
      <c r="F35" s="24"/>
      <c r="G35" s="44">
        <v>0</v>
      </c>
      <c r="H35" s="44"/>
      <c r="I35" s="44">
        <f t="shared" si="2"/>
        <v>0</v>
      </c>
      <c r="J35" s="13"/>
      <c r="K35" s="34" t="e">
        <f t="shared" si="3"/>
        <v>#DIV/0!</v>
      </c>
      <c r="L35" s="26" t="e">
        <f>VLOOKUP($B35,'Table A'!C7:$H19,6,0)</f>
        <v>#N/A</v>
      </c>
      <c r="M35" s="12" t="e">
        <f t="shared" si="4"/>
        <v>#DIV/0!</v>
      </c>
      <c r="N35" s="31" t="e">
        <f t="shared" si="0"/>
        <v>#DIV/0!</v>
      </c>
      <c r="O35" s="12" t="e">
        <f t="shared" si="1"/>
        <v>#DIV/0!</v>
      </c>
    </row>
    <row r="36" spans="1:15" s="32" customFormat="1" x14ac:dyDescent="0.2">
      <c r="A36" s="16">
        <v>30</v>
      </c>
      <c r="B36" s="25"/>
      <c r="C36" s="13"/>
      <c r="D36" s="11"/>
      <c r="E36" s="15"/>
      <c r="F36" s="24"/>
      <c r="G36" s="44">
        <v>0</v>
      </c>
      <c r="H36" s="44"/>
      <c r="I36" s="44">
        <f t="shared" si="2"/>
        <v>0</v>
      </c>
      <c r="J36" s="13"/>
      <c r="K36" s="34" t="e">
        <f t="shared" si="3"/>
        <v>#DIV/0!</v>
      </c>
      <c r="L36" s="26" t="e">
        <f>VLOOKUP($B36,'Table A'!C7:$H19,6,0)</f>
        <v>#N/A</v>
      </c>
      <c r="M36" s="12" t="e">
        <f t="shared" si="4"/>
        <v>#DIV/0!</v>
      </c>
      <c r="N36" s="31" t="e">
        <f t="shared" si="0"/>
        <v>#DIV/0!</v>
      </c>
      <c r="O36" s="12" t="e">
        <f t="shared" si="1"/>
        <v>#DIV/0!</v>
      </c>
    </row>
    <row r="37" spans="1:15" s="32" customFormat="1" x14ac:dyDescent="0.2">
      <c r="A37" s="16">
        <v>31</v>
      </c>
      <c r="B37" s="25"/>
      <c r="C37" s="13"/>
      <c r="D37" s="11"/>
      <c r="E37" s="15"/>
      <c r="F37" s="24"/>
      <c r="G37" s="44">
        <v>0</v>
      </c>
      <c r="H37" s="44"/>
      <c r="I37" s="44">
        <f t="shared" si="2"/>
        <v>0</v>
      </c>
      <c r="J37" s="13"/>
      <c r="K37" s="34" t="e">
        <f t="shared" si="3"/>
        <v>#DIV/0!</v>
      </c>
      <c r="L37" s="26" t="e">
        <f>VLOOKUP($B37,'Table A'!C7:$H19,6,0)</f>
        <v>#N/A</v>
      </c>
      <c r="M37" s="12" t="e">
        <f t="shared" si="4"/>
        <v>#DIV/0!</v>
      </c>
      <c r="N37" s="31" t="e">
        <f t="shared" si="0"/>
        <v>#DIV/0!</v>
      </c>
      <c r="O37" s="12" t="e">
        <f t="shared" si="1"/>
        <v>#DIV/0!</v>
      </c>
    </row>
    <row r="38" spans="1:15" s="32" customFormat="1" x14ac:dyDescent="0.2">
      <c r="A38" s="16">
        <v>32</v>
      </c>
      <c r="B38" s="25"/>
      <c r="C38" s="13"/>
      <c r="D38" s="11"/>
      <c r="E38" s="15"/>
      <c r="F38" s="24"/>
      <c r="G38" s="44">
        <v>0</v>
      </c>
      <c r="H38" s="44"/>
      <c r="I38" s="44">
        <f t="shared" si="2"/>
        <v>0</v>
      </c>
      <c r="J38" s="13"/>
      <c r="K38" s="34" t="e">
        <f t="shared" si="3"/>
        <v>#DIV/0!</v>
      </c>
      <c r="L38" s="26" t="e">
        <f>VLOOKUP($B38,'Table A'!C7:$H19,6,0)</f>
        <v>#N/A</v>
      </c>
      <c r="M38" s="12" t="e">
        <f t="shared" si="4"/>
        <v>#DIV/0!</v>
      </c>
      <c r="N38" s="31" t="e">
        <f t="shared" si="0"/>
        <v>#DIV/0!</v>
      </c>
      <c r="O38" s="12" t="e">
        <f t="shared" si="1"/>
        <v>#DIV/0!</v>
      </c>
    </row>
    <row r="39" spans="1:15" s="32" customFormat="1" x14ac:dyDescent="0.2">
      <c r="A39" s="16">
        <v>33</v>
      </c>
      <c r="B39" s="25"/>
      <c r="C39" s="13"/>
      <c r="D39" s="11"/>
      <c r="E39" s="15"/>
      <c r="F39" s="24"/>
      <c r="G39" s="44">
        <v>0</v>
      </c>
      <c r="H39" s="44"/>
      <c r="I39" s="44">
        <f t="shared" si="2"/>
        <v>0</v>
      </c>
      <c r="J39" s="13"/>
      <c r="K39" s="34" t="e">
        <f t="shared" si="3"/>
        <v>#DIV/0!</v>
      </c>
      <c r="L39" s="26" t="e">
        <f>VLOOKUP($B39,'Table A'!C7:$H19,6,0)</f>
        <v>#N/A</v>
      </c>
      <c r="M39" s="12" t="e">
        <f t="shared" si="4"/>
        <v>#DIV/0!</v>
      </c>
      <c r="N39" s="31" t="e">
        <f t="shared" si="0"/>
        <v>#DIV/0!</v>
      </c>
      <c r="O39" s="12" t="e">
        <f t="shared" si="1"/>
        <v>#DIV/0!</v>
      </c>
    </row>
    <row r="40" spans="1:15" s="32" customFormat="1" x14ac:dyDescent="0.2">
      <c r="A40" s="16">
        <v>34</v>
      </c>
      <c r="B40" s="25"/>
      <c r="C40" s="13"/>
      <c r="D40" s="11"/>
      <c r="E40" s="15"/>
      <c r="F40" s="24"/>
      <c r="G40" s="44">
        <v>0</v>
      </c>
      <c r="H40" s="44"/>
      <c r="I40" s="44">
        <f t="shared" si="2"/>
        <v>0</v>
      </c>
      <c r="J40" s="13"/>
      <c r="K40" s="34" t="e">
        <f t="shared" si="3"/>
        <v>#DIV/0!</v>
      </c>
      <c r="L40" s="26" t="e">
        <f>VLOOKUP($B40,'Table A'!C7:$H19,6,0)</f>
        <v>#N/A</v>
      </c>
      <c r="M40" s="12" t="e">
        <f t="shared" si="4"/>
        <v>#DIV/0!</v>
      </c>
      <c r="N40" s="31" t="e">
        <f t="shared" si="0"/>
        <v>#DIV/0!</v>
      </c>
      <c r="O40" s="12" t="e">
        <f t="shared" si="1"/>
        <v>#DIV/0!</v>
      </c>
    </row>
    <row r="41" spans="1:15" s="32" customFormat="1" x14ac:dyDescent="0.2">
      <c r="A41" s="16">
        <v>35</v>
      </c>
      <c r="B41" s="25"/>
      <c r="C41" s="13"/>
      <c r="D41" s="11"/>
      <c r="E41" s="15"/>
      <c r="F41" s="24"/>
      <c r="G41" s="44">
        <v>0</v>
      </c>
      <c r="H41" s="44"/>
      <c r="I41" s="44">
        <f t="shared" si="2"/>
        <v>0</v>
      </c>
      <c r="J41" s="13"/>
      <c r="K41" s="34" t="e">
        <f t="shared" si="3"/>
        <v>#DIV/0!</v>
      </c>
      <c r="L41" s="26" t="e">
        <f>VLOOKUP($B41,'Table A'!C7:$H19,6,0)</f>
        <v>#N/A</v>
      </c>
      <c r="M41" s="12" t="e">
        <f t="shared" si="4"/>
        <v>#DIV/0!</v>
      </c>
      <c r="N41" s="31" t="e">
        <f t="shared" si="0"/>
        <v>#DIV/0!</v>
      </c>
      <c r="O41" s="12" t="e">
        <f t="shared" si="1"/>
        <v>#DIV/0!</v>
      </c>
    </row>
    <row r="42" spans="1:15" s="32" customFormat="1" x14ac:dyDescent="0.2">
      <c r="A42" s="16">
        <v>36</v>
      </c>
      <c r="B42" s="25"/>
      <c r="C42" s="13"/>
      <c r="D42" s="11"/>
      <c r="E42" s="15"/>
      <c r="F42" s="24"/>
      <c r="G42" s="44">
        <v>0</v>
      </c>
      <c r="H42" s="44"/>
      <c r="I42" s="44">
        <f t="shared" si="2"/>
        <v>0</v>
      </c>
      <c r="J42" s="13"/>
      <c r="K42" s="34" t="e">
        <f t="shared" si="3"/>
        <v>#DIV/0!</v>
      </c>
      <c r="L42" s="26" t="e">
        <f>VLOOKUP($B42,'Table A'!C7:$H19,6,0)</f>
        <v>#N/A</v>
      </c>
      <c r="M42" s="12" t="e">
        <f t="shared" si="4"/>
        <v>#DIV/0!</v>
      </c>
      <c r="N42" s="31" t="e">
        <f t="shared" si="0"/>
        <v>#DIV/0!</v>
      </c>
      <c r="O42" s="12" t="e">
        <f t="shared" si="1"/>
        <v>#DIV/0!</v>
      </c>
    </row>
    <row r="43" spans="1:15" s="32" customFormat="1" x14ac:dyDescent="0.2">
      <c r="A43" s="16">
        <v>37</v>
      </c>
      <c r="B43" s="25"/>
      <c r="C43" s="13"/>
      <c r="D43" s="11"/>
      <c r="E43" s="15"/>
      <c r="F43" s="24"/>
      <c r="G43" s="44">
        <v>0</v>
      </c>
      <c r="H43" s="44"/>
      <c r="I43" s="44">
        <f t="shared" si="2"/>
        <v>0</v>
      </c>
      <c r="J43" s="13"/>
      <c r="K43" s="34" t="e">
        <f t="shared" si="3"/>
        <v>#DIV/0!</v>
      </c>
      <c r="L43" s="26" t="e">
        <f>VLOOKUP($B43,'Table A'!C7:$H19,6,0)</f>
        <v>#N/A</v>
      </c>
      <c r="M43" s="12" t="e">
        <f t="shared" si="4"/>
        <v>#DIV/0!</v>
      </c>
      <c r="N43" s="31" t="e">
        <f t="shared" si="0"/>
        <v>#DIV/0!</v>
      </c>
      <c r="O43" s="12" t="e">
        <f t="shared" si="1"/>
        <v>#DIV/0!</v>
      </c>
    </row>
    <row r="44" spans="1:15" s="32" customFormat="1" x14ac:dyDescent="0.2">
      <c r="A44" s="16">
        <v>38</v>
      </c>
      <c r="B44" s="25"/>
      <c r="C44" s="13"/>
      <c r="D44" s="11"/>
      <c r="E44" s="15"/>
      <c r="F44" s="24"/>
      <c r="G44" s="44">
        <v>0</v>
      </c>
      <c r="H44" s="44"/>
      <c r="I44" s="44">
        <f t="shared" si="2"/>
        <v>0</v>
      </c>
      <c r="J44" s="13"/>
      <c r="K44" s="34" t="e">
        <f t="shared" si="3"/>
        <v>#DIV/0!</v>
      </c>
      <c r="L44" s="26" t="e">
        <f>VLOOKUP($B44,'Table A'!C7:$H19,6,0)</f>
        <v>#N/A</v>
      </c>
      <c r="M44" s="12" t="e">
        <f t="shared" si="4"/>
        <v>#DIV/0!</v>
      </c>
      <c r="N44" s="31" t="e">
        <f t="shared" si="0"/>
        <v>#DIV/0!</v>
      </c>
      <c r="O44" s="12" t="e">
        <f t="shared" si="1"/>
        <v>#DIV/0!</v>
      </c>
    </row>
    <row r="45" spans="1:15" s="32" customFormat="1" x14ac:dyDescent="0.2">
      <c r="A45" s="16">
        <v>39</v>
      </c>
      <c r="B45" s="25"/>
      <c r="C45" s="13"/>
      <c r="D45" s="11"/>
      <c r="E45" s="15"/>
      <c r="F45" s="24"/>
      <c r="G45" s="44">
        <v>0</v>
      </c>
      <c r="H45" s="44"/>
      <c r="I45" s="44">
        <f t="shared" si="2"/>
        <v>0</v>
      </c>
      <c r="J45" s="13"/>
      <c r="K45" s="34" t="e">
        <f>ROUND(I45/J45,0)</f>
        <v>#DIV/0!</v>
      </c>
      <c r="L45" s="26" t="e">
        <f>VLOOKUP($B45,'Table A'!C7:$H19,6,0)</f>
        <v>#N/A</v>
      </c>
      <c r="M45" s="12" t="e">
        <f t="shared" si="4"/>
        <v>#DIV/0!</v>
      </c>
      <c r="N45" s="31" t="e">
        <f t="shared" si="0"/>
        <v>#DIV/0!</v>
      </c>
      <c r="O45" s="12" t="e">
        <f t="shared" si="1"/>
        <v>#DIV/0!</v>
      </c>
    </row>
    <row r="46" spans="1:15" s="32" customFormat="1" x14ac:dyDescent="0.2">
      <c r="A46" s="16">
        <v>40</v>
      </c>
      <c r="B46" s="25"/>
      <c r="C46" s="13"/>
      <c r="D46" s="11"/>
      <c r="E46" s="15"/>
      <c r="F46" s="24"/>
      <c r="G46" s="44">
        <v>0</v>
      </c>
      <c r="H46" s="44"/>
      <c r="I46" s="44">
        <f t="shared" si="2"/>
        <v>0</v>
      </c>
      <c r="J46" s="13"/>
      <c r="K46" s="34" t="e">
        <f>ROUND(I46/J46,0)</f>
        <v>#DIV/0!</v>
      </c>
      <c r="L46" s="26" t="e">
        <f>VLOOKUP($B46,'Table A'!C7:$H19,6,0)</f>
        <v>#N/A</v>
      </c>
      <c r="M46" s="12" t="e">
        <f t="shared" si="4"/>
        <v>#DIV/0!</v>
      </c>
      <c r="N46" s="31" t="e">
        <f t="shared" si="0"/>
        <v>#DIV/0!</v>
      </c>
      <c r="O46" s="12" t="e">
        <f t="shared" si="1"/>
        <v>#DIV/0!</v>
      </c>
    </row>
    <row r="47" spans="1:15" s="32" customFormat="1" x14ac:dyDescent="0.2">
      <c r="A47" s="16">
        <v>41</v>
      </c>
      <c r="B47" s="25"/>
      <c r="C47" s="13"/>
      <c r="D47" s="11"/>
      <c r="E47" s="15"/>
      <c r="F47" s="24"/>
      <c r="G47" s="44">
        <v>0</v>
      </c>
      <c r="H47" s="44"/>
      <c r="I47" s="44">
        <f t="shared" si="2"/>
        <v>0</v>
      </c>
      <c r="J47" s="13"/>
      <c r="K47" s="34" t="e">
        <f t="shared" ref="K47:K110" si="5">ROUND(I47/J47,0)</f>
        <v>#DIV/0!</v>
      </c>
      <c r="L47" s="26" t="e">
        <f>VLOOKUP($B47,'Table A'!C7:$H19,6,0)</f>
        <v>#N/A</v>
      </c>
      <c r="M47" s="12" t="e">
        <f t="shared" si="4"/>
        <v>#DIV/0!</v>
      </c>
      <c r="N47" s="31" t="e">
        <f t="shared" si="0"/>
        <v>#DIV/0!</v>
      </c>
      <c r="O47" s="12" t="e">
        <f t="shared" si="1"/>
        <v>#DIV/0!</v>
      </c>
    </row>
    <row r="48" spans="1:15" s="32" customFormat="1" x14ac:dyDescent="0.2">
      <c r="A48" s="16">
        <v>42</v>
      </c>
      <c r="B48" s="25"/>
      <c r="C48" s="13"/>
      <c r="D48" s="11"/>
      <c r="E48" s="15"/>
      <c r="F48" s="24"/>
      <c r="G48" s="44">
        <v>0</v>
      </c>
      <c r="H48" s="44"/>
      <c r="I48" s="44">
        <f t="shared" si="2"/>
        <v>0</v>
      </c>
      <c r="J48" s="13"/>
      <c r="K48" s="34" t="e">
        <f t="shared" si="5"/>
        <v>#DIV/0!</v>
      </c>
      <c r="L48" s="26" t="e">
        <f>VLOOKUP($B48,'Table A'!C7:$H19,6,0)</f>
        <v>#N/A</v>
      </c>
      <c r="M48" s="12" t="e">
        <f t="shared" si="4"/>
        <v>#DIV/0!</v>
      </c>
      <c r="N48" s="31" t="e">
        <f t="shared" si="0"/>
        <v>#DIV/0!</v>
      </c>
      <c r="O48" s="12" t="e">
        <f t="shared" si="1"/>
        <v>#DIV/0!</v>
      </c>
    </row>
    <row r="49" spans="1:15" s="32" customFormat="1" x14ac:dyDescent="0.2">
      <c r="A49" s="16">
        <v>43</v>
      </c>
      <c r="B49" s="25"/>
      <c r="C49" s="13"/>
      <c r="D49" s="11"/>
      <c r="E49" s="15"/>
      <c r="F49" s="24"/>
      <c r="G49" s="44">
        <v>0</v>
      </c>
      <c r="H49" s="44"/>
      <c r="I49" s="44">
        <f t="shared" si="2"/>
        <v>0</v>
      </c>
      <c r="J49" s="13"/>
      <c r="K49" s="34" t="e">
        <f t="shared" si="5"/>
        <v>#DIV/0!</v>
      </c>
      <c r="L49" s="26" t="e">
        <f>VLOOKUP($B49,'Table A'!C7:$H19,6,0)</f>
        <v>#N/A</v>
      </c>
      <c r="M49" s="12" t="e">
        <f t="shared" si="4"/>
        <v>#DIV/0!</v>
      </c>
      <c r="N49" s="31" t="e">
        <f t="shared" si="0"/>
        <v>#DIV/0!</v>
      </c>
      <c r="O49" s="12" t="e">
        <f t="shared" si="1"/>
        <v>#DIV/0!</v>
      </c>
    </row>
    <row r="50" spans="1:15" s="32" customFormat="1" x14ac:dyDescent="0.2">
      <c r="A50" s="16">
        <v>44</v>
      </c>
      <c r="B50" s="25"/>
      <c r="C50" s="13"/>
      <c r="D50" s="11"/>
      <c r="E50" s="15"/>
      <c r="F50" s="24"/>
      <c r="G50" s="44">
        <v>0</v>
      </c>
      <c r="H50" s="44"/>
      <c r="I50" s="44">
        <f t="shared" si="2"/>
        <v>0</v>
      </c>
      <c r="J50" s="13"/>
      <c r="K50" s="34" t="e">
        <f t="shared" si="5"/>
        <v>#DIV/0!</v>
      </c>
      <c r="L50" s="26" t="e">
        <f>VLOOKUP($B50,'Table A'!C7:$H19,6,0)</f>
        <v>#N/A</v>
      </c>
      <c r="M50" s="12" t="e">
        <f t="shared" si="4"/>
        <v>#DIV/0!</v>
      </c>
      <c r="N50" s="31" t="e">
        <f t="shared" si="0"/>
        <v>#DIV/0!</v>
      </c>
      <c r="O50" s="12" t="e">
        <f t="shared" si="1"/>
        <v>#DIV/0!</v>
      </c>
    </row>
    <row r="51" spans="1:15" s="32" customFormat="1" x14ac:dyDescent="0.2">
      <c r="A51" s="16">
        <v>45</v>
      </c>
      <c r="B51" s="25"/>
      <c r="C51" s="13"/>
      <c r="D51" s="11"/>
      <c r="E51" s="15"/>
      <c r="F51" s="24"/>
      <c r="G51" s="44">
        <v>0</v>
      </c>
      <c r="H51" s="44"/>
      <c r="I51" s="44">
        <f t="shared" si="2"/>
        <v>0</v>
      </c>
      <c r="J51" s="13"/>
      <c r="K51" s="34" t="e">
        <f t="shared" si="5"/>
        <v>#DIV/0!</v>
      </c>
      <c r="L51" s="26" t="e">
        <f>VLOOKUP($B51,'Table A'!C7:$H19,6,0)</f>
        <v>#N/A</v>
      </c>
      <c r="M51" s="12" t="e">
        <f t="shared" si="4"/>
        <v>#DIV/0!</v>
      </c>
      <c r="N51" s="31" t="e">
        <f t="shared" si="0"/>
        <v>#DIV/0!</v>
      </c>
      <c r="O51" s="12" t="e">
        <f t="shared" si="1"/>
        <v>#DIV/0!</v>
      </c>
    </row>
    <row r="52" spans="1:15" s="32" customFormat="1" x14ac:dyDescent="0.2">
      <c r="A52" s="16">
        <v>46</v>
      </c>
      <c r="B52" s="25"/>
      <c r="C52" s="13"/>
      <c r="D52" s="11"/>
      <c r="E52" s="15"/>
      <c r="F52" s="24"/>
      <c r="G52" s="44">
        <v>0</v>
      </c>
      <c r="H52" s="44"/>
      <c r="I52" s="44">
        <f t="shared" si="2"/>
        <v>0</v>
      </c>
      <c r="J52" s="13"/>
      <c r="K52" s="34" t="e">
        <f t="shared" si="5"/>
        <v>#DIV/0!</v>
      </c>
      <c r="L52" s="26" t="e">
        <f>VLOOKUP($B52,'Table A'!C7:$H19,6,0)</f>
        <v>#N/A</v>
      </c>
      <c r="M52" s="12" t="e">
        <f t="shared" si="4"/>
        <v>#DIV/0!</v>
      </c>
      <c r="N52" s="31" t="e">
        <f t="shared" si="0"/>
        <v>#DIV/0!</v>
      </c>
      <c r="O52" s="12" t="e">
        <f t="shared" si="1"/>
        <v>#DIV/0!</v>
      </c>
    </row>
    <row r="53" spans="1:15" s="32" customFormat="1" x14ac:dyDescent="0.2">
      <c r="A53" s="16">
        <v>47</v>
      </c>
      <c r="B53" s="25"/>
      <c r="C53" s="13"/>
      <c r="D53" s="11"/>
      <c r="E53" s="15"/>
      <c r="F53" s="24"/>
      <c r="G53" s="44">
        <v>0</v>
      </c>
      <c r="H53" s="44"/>
      <c r="I53" s="44">
        <f t="shared" si="2"/>
        <v>0</v>
      </c>
      <c r="J53" s="13"/>
      <c r="K53" s="34" t="e">
        <f t="shared" si="5"/>
        <v>#DIV/0!</v>
      </c>
      <c r="L53" s="26" t="e">
        <f>VLOOKUP($B53,'Table A'!C7:$H19,6,0)</f>
        <v>#N/A</v>
      </c>
      <c r="M53" s="12" t="e">
        <f t="shared" si="4"/>
        <v>#DIV/0!</v>
      </c>
      <c r="N53" s="31" t="e">
        <f t="shared" si="0"/>
        <v>#DIV/0!</v>
      </c>
      <c r="O53" s="12" t="e">
        <f t="shared" si="1"/>
        <v>#DIV/0!</v>
      </c>
    </row>
    <row r="54" spans="1:15" s="32" customFormat="1" x14ac:dyDescent="0.2">
      <c r="A54" s="16">
        <v>48</v>
      </c>
      <c r="B54" s="25"/>
      <c r="C54" s="13"/>
      <c r="D54" s="11"/>
      <c r="E54" s="15"/>
      <c r="F54" s="24"/>
      <c r="G54" s="44">
        <v>0</v>
      </c>
      <c r="H54" s="44"/>
      <c r="I54" s="44">
        <f t="shared" si="2"/>
        <v>0</v>
      </c>
      <c r="J54" s="13"/>
      <c r="K54" s="34" t="e">
        <f t="shared" si="5"/>
        <v>#DIV/0!</v>
      </c>
      <c r="L54" s="26" t="e">
        <f>VLOOKUP($B54,'Table A'!C7:$H19,6,0)</f>
        <v>#N/A</v>
      </c>
      <c r="M54" s="12" t="e">
        <f t="shared" si="4"/>
        <v>#DIV/0!</v>
      </c>
      <c r="N54" s="31" t="e">
        <f t="shared" si="0"/>
        <v>#DIV/0!</v>
      </c>
      <c r="O54" s="12" t="e">
        <f t="shared" si="1"/>
        <v>#DIV/0!</v>
      </c>
    </row>
    <row r="55" spans="1:15" s="32" customFormat="1" x14ac:dyDescent="0.2">
      <c r="A55" s="16">
        <v>49</v>
      </c>
      <c r="B55" s="25"/>
      <c r="C55" s="13"/>
      <c r="D55" s="11"/>
      <c r="E55" s="15"/>
      <c r="F55" s="24"/>
      <c r="G55" s="44">
        <v>0</v>
      </c>
      <c r="H55" s="44"/>
      <c r="I55" s="44">
        <f t="shared" si="2"/>
        <v>0</v>
      </c>
      <c r="J55" s="13"/>
      <c r="K55" s="34" t="e">
        <f t="shared" si="5"/>
        <v>#DIV/0!</v>
      </c>
      <c r="L55" s="26" t="e">
        <f>VLOOKUP($B55,'Table A'!C7:$H19,6,0)</f>
        <v>#N/A</v>
      </c>
      <c r="M55" s="12" t="e">
        <f t="shared" si="4"/>
        <v>#DIV/0!</v>
      </c>
      <c r="N55" s="31" t="e">
        <f t="shared" si="0"/>
        <v>#DIV/0!</v>
      </c>
      <c r="O55" s="12" t="e">
        <f t="shared" si="1"/>
        <v>#DIV/0!</v>
      </c>
    </row>
    <row r="56" spans="1:15" s="32" customFormat="1" x14ac:dyDescent="0.2">
      <c r="A56" s="16">
        <v>50</v>
      </c>
      <c r="B56" s="25"/>
      <c r="C56" s="13"/>
      <c r="D56" s="11"/>
      <c r="E56" s="15"/>
      <c r="F56" s="24"/>
      <c r="G56" s="44">
        <v>0</v>
      </c>
      <c r="H56" s="44"/>
      <c r="I56" s="44">
        <f t="shared" si="2"/>
        <v>0</v>
      </c>
      <c r="J56" s="13"/>
      <c r="K56" s="34" t="e">
        <f t="shared" si="5"/>
        <v>#DIV/0!</v>
      </c>
      <c r="L56" s="26" t="e">
        <f>VLOOKUP($B56,'Table A'!C7:$H19,6,0)</f>
        <v>#N/A</v>
      </c>
      <c r="M56" s="12" t="e">
        <f t="shared" si="4"/>
        <v>#DIV/0!</v>
      </c>
      <c r="N56" s="31" t="e">
        <f t="shared" si="0"/>
        <v>#DIV/0!</v>
      </c>
      <c r="O56" s="12" t="e">
        <f t="shared" si="1"/>
        <v>#DIV/0!</v>
      </c>
    </row>
    <row r="57" spans="1:15" s="32" customFormat="1" x14ac:dyDescent="0.2">
      <c r="A57" s="16">
        <v>51</v>
      </c>
      <c r="B57" s="25"/>
      <c r="C57" s="13"/>
      <c r="D57" s="11"/>
      <c r="E57" s="15"/>
      <c r="F57" s="24"/>
      <c r="G57" s="44">
        <v>0</v>
      </c>
      <c r="H57" s="44"/>
      <c r="I57" s="44">
        <f t="shared" si="2"/>
        <v>0</v>
      </c>
      <c r="J57" s="13"/>
      <c r="K57" s="34" t="e">
        <f t="shared" si="5"/>
        <v>#DIV/0!</v>
      </c>
      <c r="L57" s="26" t="e">
        <f>VLOOKUP($B57,'Table A'!C7:$H19,6,0)</f>
        <v>#N/A</v>
      </c>
      <c r="M57" s="12" t="e">
        <f t="shared" si="4"/>
        <v>#DIV/0!</v>
      </c>
      <c r="N57" s="31" t="e">
        <f t="shared" si="0"/>
        <v>#DIV/0!</v>
      </c>
      <c r="O57" s="12" t="e">
        <f t="shared" si="1"/>
        <v>#DIV/0!</v>
      </c>
    </row>
    <row r="58" spans="1:15" s="32" customFormat="1" x14ac:dyDescent="0.2">
      <c r="A58" s="16">
        <v>52</v>
      </c>
      <c r="B58" s="25"/>
      <c r="C58" s="13"/>
      <c r="D58" s="11"/>
      <c r="E58" s="15"/>
      <c r="F58" s="24"/>
      <c r="G58" s="44">
        <v>0</v>
      </c>
      <c r="H58" s="44"/>
      <c r="I58" s="44">
        <f t="shared" si="2"/>
        <v>0</v>
      </c>
      <c r="J58" s="13"/>
      <c r="K58" s="34" t="e">
        <f t="shared" si="5"/>
        <v>#DIV/0!</v>
      </c>
      <c r="L58" s="26" t="e">
        <f>VLOOKUP($B58,'Table A'!C7:$H19,6,0)</f>
        <v>#N/A</v>
      </c>
      <c r="M58" s="12" t="e">
        <f t="shared" si="4"/>
        <v>#DIV/0!</v>
      </c>
      <c r="N58" s="31" t="e">
        <f t="shared" si="0"/>
        <v>#DIV/0!</v>
      </c>
      <c r="O58" s="12" t="e">
        <f t="shared" si="1"/>
        <v>#DIV/0!</v>
      </c>
    </row>
    <row r="59" spans="1:15" s="32" customFormat="1" x14ac:dyDescent="0.2">
      <c r="A59" s="16">
        <v>53</v>
      </c>
      <c r="B59" s="25"/>
      <c r="C59" s="13"/>
      <c r="D59" s="11"/>
      <c r="E59" s="15"/>
      <c r="F59" s="24"/>
      <c r="G59" s="44">
        <v>0</v>
      </c>
      <c r="H59" s="44"/>
      <c r="I59" s="44">
        <f t="shared" si="2"/>
        <v>0</v>
      </c>
      <c r="J59" s="13"/>
      <c r="K59" s="34" t="e">
        <f t="shared" si="5"/>
        <v>#DIV/0!</v>
      </c>
      <c r="L59" s="26" t="e">
        <f>VLOOKUP($B59,'Table A'!C7:$H19,6,0)</f>
        <v>#N/A</v>
      </c>
      <c r="M59" s="12" t="e">
        <f t="shared" si="4"/>
        <v>#DIV/0!</v>
      </c>
      <c r="N59" s="31" t="e">
        <f t="shared" si="0"/>
        <v>#DIV/0!</v>
      </c>
      <c r="O59" s="12" t="e">
        <f t="shared" si="1"/>
        <v>#DIV/0!</v>
      </c>
    </row>
    <row r="60" spans="1:15" s="32" customFormat="1" x14ac:dyDescent="0.2">
      <c r="A60" s="16">
        <v>54</v>
      </c>
      <c r="B60" s="25"/>
      <c r="C60" s="13"/>
      <c r="D60" s="11"/>
      <c r="E60" s="15"/>
      <c r="F60" s="24"/>
      <c r="G60" s="44">
        <v>0</v>
      </c>
      <c r="H60" s="44"/>
      <c r="I60" s="44">
        <f t="shared" si="2"/>
        <v>0</v>
      </c>
      <c r="J60" s="13"/>
      <c r="K60" s="34" t="e">
        <f t="shared" si="5"/>
        <v>#DIV/0!</v>
      </c>
      <c r="L60" s="26" t="e">
        <f>VLOOKUP($B60,'Table A'!C7:$H19,6,0)</f>
        <v>#N/A</v>
      </c>
      <c r="M60" s="12" t="e">
        <f t="shared" si="4"/>
        <v>#DIV/0!</v>
      </c>
      <c r="N60" s="31" t="e">
        <f t="shared" si="0"/>
        <v>#DIV/0!</v>
      </c>
      <c r="O60" s="12" t="e">
        <f t="shared" si="1"/>
        <v>#DIV/0!</v>
      </c>
    </row>
    <row r="61" spans="1:15" s="32" customFormat="1" x14ac:dyDescent="0.2">
      <c r="A61" s="16">
        <v>55</v>
      </c>
      <c r="B61" s="25"/>
      <c r="C61" s="13"/>
      <c r="D61" s="11"/>
      <c r="E61" s="15"/>
      <c r="F61" s="24"/>
      <c r="G61" s="44">
        <v>0</v>
      </c>
      <c r="H61" s="44"/>
      <c r="I61" s="44">
        <f t="shared" si="2"/>
        <v>0</v>
      </c>
      <c r="J61" s="13"/>
      <c r="K61" s="34" t="e">
        <f t="shared" si="5"/>
        <v>#DIV/0!</v>
      </c>
      <c r="L61" s="26" t="e">
        <f>VLOOKUP($B61,'Table A'!C7:$H19,6,0)</f>
        <v>#N/A</v>
      </c>
      <c r="M61" s="12" t="e">
        <f t="shared" si="4"/>
        <v>#DIV/0!</v>
      </c>
      <c r="N61" s="31" t="e">
        <f t="shared" si="0"/>
        <v>#DIV/0!</v>
      </c>
      <c r="O61" s="12" t="e">
        <f t="shared" si="1"/>
        <v>#DIV/0!</v>
      </c>
    </row>
    <row r="62" spans="1:15" s="32" customFormat="1" x14ac:dyDescent="0.2">
      <c r="A62" s="16">
        <v>56</v>
      </c>
      <c r="B62" s="25"/>
      <c r="C62" s="13"/>
      <c r="D62" s="11"/>
      <c r="E62" s="15"/>
      <c r="F62" s="24"/>
      <c r="G62" s="44">
        <v>0</v>
      </c>
      <c r="H62" s="44"/>
      <c r="I62" s="44">
        <f t="shared" si="2"/>
        <v>0</v>
      </c>
      <c r="J62" s="13"/>
      <c r="K62" s="34" t="e">
        <f t="shared" si="5"/>
        <v>#DIV/0!</v>
      </c>
      <c r="L62" s="26" t="e">
        <f>VLOOKUP($B62,'Table A'!C7:$H19,6,0)</f>
        <v>#N/A</v>
      </c>
      <c r="M62" s="12" t="e">
        <f t="shared" si="4"/>
        <v>#DIV/0!</v>
      </c>
      <c r="N62" s="31" t="e">
        <f t="shared" si="0"/>
        <v>#DIV/0!</v>
      </c>
      <c r="O62" s="12" t="e">
        <f t="shared" si="1"/>
        <v>#DIV/0!</v>
      </c>
    </row>
    <row r="63" spans="1:15" s="32" customFormat="1" x14ac:dyDescent="0.2">
      <c r="A63" s="16">
        <v>57</v>
      </c>
      <c r="B63" s="25"/>
      <c r="C63" s="13"/>
      <c r="D63" s="11"/>
      <c r="E63" s="15"/>
      <c r="F63" s="24"/>
      <c r="G63" s="44">
        <v>0</v>
      </c>
      <c r="H63" s="44"/>
      <c r="I63" s="44">
        <f t="shared" si="2"/>
        <v>0</v>
      </c>
      <c r="J63" s="13"/>
      <c r="K63" s="34" t="e">
        <f t="shared" si="5"/>
        <v>#DIV/0!</v>
      </c>
      <c r="L63" s="26" t="e">
        <f>VLOOKUP($B63,'Table A'!C7:$H19,6,0)</f>
        <v>#N/A</v>
      </c>
      <c r="M63" s="12" t="e">
        <f t="shared" si="4"/>
        <v>#DIV/0!</v>
      </c>
      <c r="N63" s="31" t="e">
        <f t="shared" si="0"/>
        <v>#DIV/0!</v>
      </c>
      <c r="O63" s="12" t="e">
        <f t="shared" si="1"/>
        <v>#DIV/0!</v>
      </c>
    </row>
    <row r="64" spans="1:15" s="32" customFormat="1" x14ac:dyDescent="0.2">
      <c r="A64" s="16">
        <v>58</v>
      </c>
      <c r="B64" s="25"/>
      <c r="C64" s="13"/>
      <c r="D64" s="11"/>
      <c r="E64" s="15"/>
      <c r="F64" s="24"/>
      <c r="G64" s="44">
        <v>0</v>
      </c>
      <c r="H64" s="44"/>
      <c r="I64" s="44">
        <f t="shared" si="2"/>
        <v>0</v>
      </c>
      <c r="J64" s="13"/>
      <c r="K64" s="34" t="e">
        <f t="shared" si="5"/>
        <v>#DIV/0!</v>
      </c>
      <c r="L64" s="26" t="e">
        <f>VLOOKUP($B64,'Table A'!C7:$H19,6,0)</f>
        <v>#N/A</v>
      </c>
      <c r="M64" s="12" t="e">
        <f t="shared" si="4"/>
        <v>#DIV/0!</v>
      </c>
      <c r="N64" s="31" t="e">
        <f t="shared" si="0"/>
        <v>#DIV/0!</v>
      </c>
      <c r="O64" s="12" t="e">
        <f t="shared" si="1"/>
        <v>#DIV/0!</v>
      </c>
    </row>
    <row r="65" spans="1:15" s="32" customFormat="1" x14ac:dyDescent="0.2">
      <c r="A65" s="16">
        <v>59</v>
      </c>
      <c r="B65" s="25"/>
      <c r="C65" s="13"/>
      <c r="D65" s="11"/>
      <c r="E65" s="15"/>
      <c r="F65" s="24"/>
      <c r="G65" s="44">
        <v>0</v>
      </c>
      <c r="H65" s="44"/>
      <c r="I65" s="44">
        <f t="shared" si="2"/>
        <v>0</v>
      </c>
      <c r="J65" s="13"/>
      <c r="K65" s="34" t="e">
        <f t="shared" si="5"/>
        <v>#DIV/0!</v>
      </c>
      <c r="L65" s="26" t="e">
        <f>VLOOKUP($B65,'Table A'!C7:$H19,6,0)</f>
        <v>#N/A</v>
      </c>
      <c r="M65" s="12" t="e">
        <f t="shared" si="4"/>
        <v>#DIV/0!</v>
      </c>
      <c r="N65" s="31" t="e">
        <f t="shared" si="0"/>
        <v>#DIV/0!</v>
      </c>
      <c r="O65" s="12" t="e">
        <f t="shared" si="1"/>
        <v>#DIV/0!</v>
      </c>
    </row>
    <row r="66" spans="1:15" s="32" customFormat="1" x14ac:dyDescent="0.2">
      <c r="A66" s="16">
        <v>60</v>
      </c>
      <c r="B66" s="25"/>
      <c r="C66" s="13"/>
      <c r="D66" s="11"/>
      <c r="E66" s="15"/>
      <c r="F66" s="24"/>
      <c r="G66" s="44">
        <v>0</v>
      </c>
      <c r="H66" s="44"/>
      <c r="I66" s="44">
        <f t="shared" si="2"/>
        <v>0</v>
      </c>
      <c r="J66" s="13"/>
      <c r="K66" s="34" t="e">
        <f t="shared" si="5"/>
        <v>#DIV/0!</v>
      </c>
      <c r="L66" s="26" t="e">
        <f>VLOOKUP($B66,'Table A'!C7:$H19,6,0)</f>
        <v>#N/A</v>
      </c>
      <c r="M66" s="12" t="e">
        <f t="shared" si="4"/>
        <v>#DIV/0!</v>
      </c>
      <c r="N66" s="31" t="e">
        <f t="shared" si="0"/>
        <v>#DIV/0!</v>
      </c>
      <c r="O66" s="12" t="e">
        <f t="shared" si="1"/>
        <v>#DIV/0!</v>
      </c>
    </row>
    <row r="67" spans="1:15" s="32" customFormat="1" x14ac:dyDescent="0.2">
      <c r="A67" s="16">
        <v>61</v>
      </c>
      <c r="B67" s="25"/>
      <c r="C67" s="13"/>
      <c r="D67" s="11"/>
      <c r="E67" s="15"/>
      <c r="F67" s="24"/>
      <c r="G67" s="44">
        <v>0</v>
      </c>
      <c r="H67" s="44"/>
      <c r="I67" s="44">
        <f t="shared" si="2"/>
        <v>0</v>
      </c>
      <c r="J67" s="13"/>
      <c r="K67" s="34" t="e">
        <f t="shared" si="5"/>
        <v>#DIV/0!</v>
      </c>
      <c r="L67" s="26" t="e">
        <f>VLOOKUP($B67,'Table A'!C7:$H19,6,0)</f>
        <v>#N/A</v>
      </c>
      <c r="M67" s="12" t="e">
        <f t="shared" si="4"/>
        <v>#DIV/0!</v>
      </c>
      <c r="N67" s="31" t="e">
        <f t="shared" si="0"/>
        <v>#DIV/0!</v>
      </c>
      <c r="O67" s="12" t="e">
        <f t="shared" si="1"/>
        <v>#DIV/0!</v>
      </c>
    </row>
    <row r="68" spans="1:15" s="32" customFormat="1" x14ac:dyDescent="0.2">
      <c r="A68" s="16">
        <v>62</v>
      </c>
      <c r="B68" s="25"/>
      <c r="C68" s="13"/>
      <c r="D68" s="11"/>
      <c r="E68" s="15"/>
      <c r="F68" s="24"/>
      <c r="G68" s="44">
        <v>0</v>
      </c>
      <c r="H68" s="44"/>
      <c r="I68" s="44">
        <f t="shared" si="2"/>
        <v>0</v>
      </c>
      <c r="J68" s="13"/>
      <c r="K68" s="34" t="e">
        <f t="shared" si="5"/>
        <v>#DIV/0!</v>
      </c>
      <c r="L68" s="26" t="e">
        <f>VLOOKUP($B68,'Table A'!C7:$H19,6,0)</f>
        <v>#N/A</v>
      </c>
      <c r="M68" s="12" t="e">
        <f t="shared" si="4"/>
        <v>#DIV/0!</v>
      </c>
      <c r="N68" s="31" t="e">
        <f t="shared" si="0"/>
        <v>#DIV/0!</v>
      </c>
      <c r="O68" s="12" t="e">
        <f t="shared" si="1"/>
        <v>#DIV/0!</v>
      </c>
    </row>
    <row r="69" spans="1:15" s="32" customFormat="1" x14ac:dyDescent="0.2">
      <c r="A69" s="16">
        <v>63</v>
      </c>
      <c r="B69" s="25"/>
      <c r="C69" s="13"/>
      <c r="D69" s="11"/>
      <c r="E69" s="15"/>
      <c r="F69" s="24"/>
      <c r="G69" s="44">
        <v>0</v>
      </c>
      <c r="H69" s="44"/>
      <c r="I69" s="44">
        <f t="shared" si="2"/>
        <v>0</v>
      </c>
      <c r="J69" s="13"/>
      <c r="K69" s="34" t="e">
        <f t="shared" si="5"/>
        <v>#DIV/0!</v>
      </c>
      <c r="L69" s="26" t="e">
        <f>VLOOKUP($B69,'Table A'!C7:$H19,6,0)</f>
        <v>#N/A</v>
      </c>
      <c r="M69" s="12" t="e">
        <f t="shared" si="4"/>
        <v>#DIV/0!</v>
      </c>
      <c r="N69" s="31" t="e">
        <f t="shared" si="0"/>
        <v>#DIV/0!</v>
      </c>
      <c r="O69" s="12" t="e">
        <f t="shared" si="1"/>
        <v>#DIV/0!</v>
      </c>
    </row>
    <row r="70" spans="1:15" s="32" customFormat="1" x14ac:dyDescent="0.2">
      <c r="A70" s="16">
        <v>64</v>
      </c>
      <c r="B70" s="25"/>
      <c r="C70" s="13"/>
      <c r="D70" s="11"/>
      <c r="E70" s="15"/>
      <c r="F70" s="24"/>
      <c r="G70" s="44">
        <v>0</v>
      </c>
      <c r="H70" s="44"/>
      <c r="I70" s="44">
        <f t="shared" si="2"/>
        <v>0</v>
      </c>
      <c r="J70" s="13"/>
      <c r="K70" s="34" t="e">
        <f t="shared" si="5"/>
        <v>#DIV/0!</v>
      </c>
      <c r="L70" s="26" t="e">
        <f>VLOOKUP($B70,'Table A'!C7:$H19,6,0)</f>
        <v>#N/A</v>
      </c>
      <c r="M70" s="12" t="e">
        <f t="shared" si="4"/>
        <v>#DIV/0!</v>
      </c>
      <c r="N70" s="31" t="e">
        <f t="shared" si="0"/>
        <v>#DIV/0!</v>
      </c>
      <c r="O70" s="12" t="e">
        <f t="shared" si="1"/>
        <v>#DIV/0!</v>
      </c>
    </row>
    <row r="71" spans="1:15" s="32" customFormat="1" x14ac:dyDescent="0.2">
      <c r="A71" s="16">
        <v>65</v>
      </c>
      <c r="B71" s="25"/>
      <c r="C71" s="13"/>
      <c r="D71" s="11"/>
      <c r="E71" s="15"/>
      <c r="F71" s="24"/>
      <c r="G71" s="44">
        <v>0</v>
      </c>
      <c r="H71" s="44"/>
      <c r="I71" s="44">
        <f t="shared" si="2"/>
        <v>0</v>
      </c>
      <c r="J71" s="13"/>
      <c r="K71" s="34" t="e">
        <f t="shared" si="5"/>
        <v>#DIV/0!</v>
      </c>
      <c r="L71" s="26" t="e">
        <f>VLOOKUP($B71,'Table A'!C7:$H19,6,0)</f>
        <v>#N/A</v>
      </c>
      <c r="M71" s="12" t="e">
        <f t="shared" si="4"/>
        <v>#DIV/0!</v>
      </c>
      <c r="N71" s="31" t="e">
        <f t="shared" ref="N71:N134" si="6">O71/H71</f>
        <v>#DIV/0!</v>
      </c>
      <c r="O71" s="12" t="e">
        <f t="shared" ref="O71:O134" si="7">M71-H71</f>
        <v>#DIV/0!</v>
      </c>
    </row>
    <row r="72" spans="1:15" s="32" customFormat="1" x14ac:dyDescent="0.2">
      <c r="A72" s="16">
        <v>66</v>
      </c>
      <c r="B72" s="25"/>
      <c r="C72" s="13"/>
      <c r="D72" s="11"/>
      <c r="E72" s="15"/>
      <c r="F72" s="24"/>
      <c r="G72" s="44">
        <v>0</v>
      </c>
      <c r="H72" s="44"/>
      <c r="I72" s="44">
        <f t="shared" si="2"/>
        <v>0</v>
      </c>
      <c r="J72" s="13"/>
      <c r="K72" s="34" t="e">
        <f t="shared" si="5"/>
        <v>#DIV/0!</v>
      </c>
      <c r="L72" s="26" t="e">
        <f>VLOOKUP($B72,'Table A'!C7:$H19,6,0)</f>
        <v>#N/A</v>
      </c>
      <c r="M72" s="12" t="e">
        <f t="shared" si="4"/>
        <v>#DIV/0!</v>
      </c>
      <c r="N72" s="31" t="e">
        <f t="shared" si="6"/>
        <v>#DIV/0!</v>
      </c>
      <c r="O72" s="12" t="e">
        <f t="shared" si="7"/>
        <v>#DIV/0!</v>
      </c>
    </row>
    <row r="73" spans="1:15" s="32" customFormat="1" x14ac:dyDescent="0.2">
      <c r="A73" s="16">
        <v>67</v>
      </c>
      <c r="B73" s="25"/>
      <c r="C73" s="13"/>
      <c r="D73" s="11"/>
      <c r="E73" s="15"/>
      <c r="F73" s="24"/>
      <c r="G73" s="44">
        <v>0</v>
      </c>
      <c r="H73" s="44"/>
      <c r="I73" s="44">
        <f t="shared" si="2"/>
        <v>0</v>
      </c>
      <c r="J73" s="13"/>
      <c r="K73" s="34" t="e">
        <f t="shared" si="5"/>
        <v>#DIV/0!</v>
      </c>
      <c r="L73" s="26" t="e">
        <f>VLOOKUP($B73,'Table A'!C7:$H19,6,0)</f>
        <v>#N/A</v>
      </c>
      <c r="M73" s="12" t="e">
        <f t="shared" si="4"/>
        <v>#DIV/0!</v>
      </c>
      <c r="N73" s="31" t="e">
        <f t="shared" si="6"/>
        <v>#DIV/0!</v>
      </c>
      <c r="O73" s="12" t="e">
        <f t="shared" si="7"/>
        <v>#DIV/0!</v>
      </c>
    </row>
    <row r="74" spans="1:15" s="32" customFormat="1" x14ac:dyDescent="0.2">
      <c r="A74" s="16">
        <v>68</v>
      </c>
      <c r="B74" s="25"/>
      <c r="C74" s="13"/>
      <c r="D74" s="11"/>
      <c r="E74" s="15"/>
      <c r="F74" s="24"/>
      <c r="G74" s="44">
        <v>0</v>
      </c>
      <c r="H74" s="44"/>
      <c r="I74" s="44">
        <f t="shared" si="2"/>
        <v>0</v>
      </c>
      <c r="J74" s="13"/>
      <c r="K74" s="34" t="e">
        <f t="shared" si="5"/>
        <v>#DIV/0!</v>
      </c>
      <c r="L74" s="26" t="e">
        <f>VLOOKUP($B74,'Table A'!C7:$H19,6,0)</f>
        <v>#N/A</v>
      </c>
      <c r="M74" s="12" t="e">
        <f t="shared" si="4"/>
        <v>#DIV/0!</v>
      </c>
      <c r="N74" s="31" t="e">
        <f t="shared" si="6"/>
        <v>#DIV/0!</v>
      </c>
      <c r="O74" s="12" t="e">
        <f t="shared" si="7"/>
        <v>#DIV/0!</v>
      </c>
    </row>
    <row r="75" spans="1:15" s="32" customFormat="1" x14ac:dyDescent="0.2">
      <c r="A75" s="16">
        <v>69</v>
      </c>
      <c r="B75" s="25"/>
      <c r="C75" s="13"/>
      <c r="D75" s="11"/>
      <c r="E75" s="15"/>
      <c r="F75" s="24"/>
      <c r="G75" s="44">
        <v>0</v>
      </c>
      <c r="H75" s="44"/>
      <c r="I75" s="44">
        <f t="shared" si="2"/>
        <v>0</v>
      </c>
      <c r="J75" s="13"/>
      <c r="K75" s="34" t="e">
        <f t="shared" si="5"/>
        <v>#DIV/0!</v>
      </c>
      <c r="L75" s="26" t="e">
        <f>VLOOKUP($B75,'Table A'!C7:$H19,6,0)</f>
        <v>#N/A</v>
      </c>
      <c r="M75" s="12" t="e">
        <f t="shared" si="4"/>
        <v>#DIV/0!</v>
      </c>
      <c r="N75" s="31" t="e">
        <f t="shared" si="6"/>
        <v>#DIV/0!</v>
      </c>
      <c r="O75" s="12" t="e">
        <f t="shared" si="7"/>
        <v>#DIV/0!</v>
      </c>
    </row>
    <row r="76" spans="1:15" s="32" customFormat="1" x14ac:dyDescent="0.2">
      <c r="A76" s="16">
        <v>70</v>
      </c>
      <c r="B76" s="25"/>
      <c r="C76" s="13"/>
      <c r="D76" s="11"/>
      <c r="E76" s="15"/>
      <c r="F76" s="24"/>
      <c r="G76" s="44">
        <v>0</v>
      </c>
      <c r="H76" s="44"/>
      <c r="I76" s="44">
        <f t="shared" si="2"/>
        <v>0</v>
      </c>
      <c r="J76" s="13"/>
      <c r="K76" s="34" t="e">
        <f t="shared" si="5"/>
        <v>#DIV/0!</v>
      </c>
      <c r="L76" s="26" t="e">
        <f>VLOOKUP($B76,'Table A'!C7:$H19,6,0)</f>
        <v>#N/A</v>
      </c>
      <c r="M76" s="12" t="e">
        <f t="shared" si="4"/>
        <v>#DIV/0!</v>
      </c>
      <c r="N76" s="31" t="e">
        <f t="shared" si="6"/>
        <v>#DIV/0!</v>
      </c>
      <c r="O76" s="12" t="e">
        <f t="shared" si="7"/>
        <v>#DIV/0!</v>
      </c>
    </row>
    <row r="77" spans="1:15" s="32" customFormat="1" x14ac:dyDescent="0.2">
      <c r="A77" s="16">
        <v>71</v>
      </c>
      <c r="B77" s="25"/>
      <c r="C77" s="13"/>
      <c r="D77" s="11"/>
      <c r="E77" s="15"/>
      <c r="F77" s="24"/>
      <c r="G77" s="44">
        <v>0</v>
      </c>
      <c r="H77" s="44"/>
      <c r="I77" s="44">
        <f t="shared" si="2"/>
        <v>0</v>
      </c>
      <c r="J77" s="13"/>
      <c r="K77" s="34" t="e">
        <f t="shared" si="5"/>
        <v>#DIV/0!</v>
      </c>
      <c r="L77" s="26" t="e">
        <f>VLOOKUP($B77,'Table A'!C7:$H19,6,0)</f>
        <v>#N/A</v>
      </c>
      <c r="M77" s="12" t="e">
        <f t="shared" si="4"/>
        <v>#DIV/0!</v>
      </c>
      <c r="N77" s="31" t="e">
        <f t="shared" si="6"/>
        <v>#DIV/0!</v>
      </c>
      <c r="O77" s="12" t="e">
        <f t="shared" si="7"/>
        <v>#DIV/0!</v>
      </c>
    </row>
    <row r="78" spans="1:15" s="32" customFormat="1" x14ac:dyDescent="0.2">
      <c r="A78" s="16">
        <v>72</v>
      </c>
      <c r="B78" s="25"/>
      <c r="C78" s="13"/>
      <c r="D78" s="11"/>
      <c r="E78" s="15"/>
      <c r="F78" s="24"/>
      <c r="G78" s="44">
        <v>0</v>
      </c>
      <c r="H78" s="44"/>
      <c r="I78" s="44">
        <f t="shared" si="2"/>
        <v>0</v>
      </c>
      <c r="J78" s="13"/>
      <c r="K78" s="34" t="e">
        <f t="shared" si="5"/>
        <v>#DIV/0!</v>
      </c>
      <c r="L78" s="26" t="e">
        <f>VLOOKUP($B78,'Table A'!C7:$H19,6,0)</f>
        <v>#N/A</v>
      </c>
      <c r="M78" s="12" t="e">
        <f t="shared" si="4"/>
        <v>#DIV/0!</v>
      </c>
      <c r="N78" s="31" t="e">
        <f t="shared" si="6"/>
        <v>#DIV/0!</v>
      </c>
      <c r="O78" s="12" t="e">
        <f t="shared" si="7"/>
        <v>#DIV/0!</v>
      </c>
    </row>
    <row r="79" spans="1:15" s="32" customFormat="1" x14ac:dyDescent="0.2">
      <c r="A79" s="16">
        <v>73</v>
      </c>
      <c r="B79" s="25"/>
      <c r="C79" s="13"/>
      <c r="D79" s="11"/>
      <c r="E79" s="15"/>
      <c r="F79" s="24"/>
      <c r="G79" s="44">
        <v>0</v>
      </c>
      <c r="H79" s="44"/>
      <c r="I79" s="44">
        <f t="shared" si="2"/>
        <v>0</v>
      </c>
      <c r="J79" s="13"/>
      <c r="K79" s="34" t="e">
        <f t="shared" si="5"/>
        <v>#DIV/0!</v>
      </c>
      <c r="L79" s="26" t="e">
        <f>VLOOKUP($B79,'Table A'!C7:$H19,6,0)</f>
        <v>#N/A</v>
      </c>
      <c r="M79" s="12" t="e">
        <f t="shared" si="4"/>
        <v>#DIV/0!</v>
      </c>
      <c r="N79" s="31" t="e">
        <f t="shared" si="6"/>
        <v>#DIV/0!</v>
      </c>
      <c r="O79" s="12" t="e">
        <f t="shared" si="7"/>
        <v>#DIV/0!</v>
      </c>
    </row>
    <row r="80" spans="1:15" s="32" customFormat="1" x14ac:dyDescent="0.2">
      <c r="A80" s="16">
        <v>74</v>
      </c>
      <c r="B80" s="25"/>
      <c r="C80" s="13"/>
      <c r="D80" s="11"/>
      <c r="E80" s="15"/>
      <c r="F80" s="24"/>
      <c r="G80" s="44">
        <v>0</v>
      </c>
      <c r="H80" s="44"/>
      <c r="I80" s="44">
        <f t="shared" si="2"/>
        <v>0</v>
      </c>
      <c r="J80" s="13"/>
      <c r="K80" s="34" t="e">
        <f t="shared" si="5"/>
        <v>#DIV/0!</v>
      </c>
      <c r="L80" s="26" t="e">
        <f>VLOOKUP($B80,'Table A'!C7:$H19,6,0)</f>
        <v>#N/A</v>
      </c>
      <c r="M80" s="12" t="e">
        <f t="shared" si="4"/>
        <v>#DIV/0!</v>
      </c>
      <c r="N80" s="31" t="e">
        <f t="shared" si="6"/>
        <v>#DIV/0!</v>
      </c>
      <c r="O80" s="12" t="e">
        <f t="shared" si="7"/>
        <v>#DIV/0!</v>
      </c>
    </row>
    <row r="81" spans="1:15" s="32" customFormat="1" x14ac:dyDescent="0.2">
      <c r="A81" s="16">
        <v>75</v>
      </c>
      <c r="B81" s="25"/>
      <c r="C81" s="13"/>
      <c r="D81" s="11"/>
      <c r="E81" s="15"/>
      <c r="F81" s="24"/>
      <c r="G81" s="44">
        <v>0</v>
      </c>
      <c r="H81" s="44"/>
      <c r="I81" s="44">
        <f t="shared" ref="I81:I144" si="8">H81-G81</f>
        <v>0</v>
      </c>
      <c r="J81" s="13"/>
      <c r="K81" s="34" t="e">
        <f t="shared" si="5"/>
        <v>#DIV/0!</v>
      </c>
      <c r="L81" s="26" t="e">
        <f>VLOOKUP($B81,'Table A'!C7:$H19,6,0)</f>
        <v>#N/A</v>
      </c>
      <c r="M81" s="12" t="e">
        <f t="shared" ref="M81:M144" si="9">K81*L81</f>
        <v>#DIV/0!</v>
      </c>
      <c r="N81" s="31" t="e">
        <f t="shared" si="6"/>
        <v>#DIV/0!</v>
      </c>
      <c r="O81" s="12" t="e">
        <f t="shared" si="7"/>
        <v>#DIV/0!</v>
      </c>
    </row>
    <row r="82" spans="1:15" s="32" customFormat="1" x14ac:dyDescent="0.2">
      <c r="A82" s="16">
        <v>76</v>
      </c>
      <c r="B82" s="25"/>
      <c r="C82" s="13"/>
      <c r="D82" s="11"/>
      <c r="E82" s="15"/>
      <c r="F82" s="24"/>
      <c r="G82" s="44">
        <v>0</v>
      </c>
      <c r="H82" s="44"/>
      <c r="I82" s="44">
        <f t="shared" si="8"/>
        <v>0</v>
      </c>
      <c r="J82" s="13"/>
      <c r="K82" s="34" t="e">
        <f t="shared" si="5"/>
        <v>#DIV/0!</v>
      </c>
      <c r="L82" s="26" t="e">
        <f>VLOOKUP($B82,'Table A'!C7:$H19,6,0)</f>
        <v>#N/A</v>
      </c>
      <c r="M82" s="12" t="e">
        <f t="shared" si="9"/>
        <v>#DIV/0!</v>
      </c>
      <c r="N82" s="31" t="e">
        <f t="shared" si="6"/>
        <v>#DIV/0!</v>
      </c>
      <c r="O82" s="12" t="e">
        <f t="shared" si="7"/>
        <v>#DIV/0!</v>
      </c>
    </row>
    <row r="83" spans="1:15" s="32" customFormat="1" x14ac:dyDescent="0.2">
      <c r="A83" s="16">
        <v>77</v>
      </c>
      <c r="B83" s="25"/>
      <c r="C83" s="13"/>
      <c r="D83" s="11"/>
      <c r="E83" s="15"/>
      <c r="F83" s="24"/>
      <c r="G83" s="44">
        <v>0</v>
      </c>
      <c r="H83" s="44"/>
      <c r="I83" s="44">
        <f t="shared" si="8"/>
        <v>0</v>
      </c>
      <c r="J83" s="13"/>
      <c r="K83" s="34" t="e">
        <f t="shared" si="5"/>
        <v>#DIV/0!</v>
      </c>
      <c r="L83" s="26" t="e">
        <f>VLOOKUP($B83,'Table A'!C7:$H19,6,0)</f>
        <v>#N/A</v>
      </c>
      <c r="M83" s="12" t="e">
        <f t="shared" si="9"/>
        <v>#DIV/0!</v>
      </c>
      <c r="N83" s="31" t="e">
        <f t="shared" si="6"/>
        <v>#DIV/0!</v>
      </c>
      <c r="O83" s="12" t="e">
        <f t="shared" si="7"/>
        <v>#DIV/0!</v>
      </c>
    </row>
    <row r="84" spans="1:15" s="32" customFormat="1" x14ac:dyDescent="0.2">
      <c r="A84" s="16">
        <v>78</v>
      </c>
      <c r="B84" s="25"/>
      <c r="C84" s="13"/>
      <c r="D84" s="11"/>
      <c r="E84" s="15"/>
      <c r="F84" s="24"/>
      <c r="G84" s="44">
        <v>0</v>
      </c>
      <c r="H84" s="44"/>
      <c r="I84" s="44">
        <f t="shared" si="8"/>
        <v>0</v>
      </c>
      <c r="J84" s="13"/>
      <c r="K84" s="34" t="e">
        <f t="shared" si="5"/>
        <v>#DIV/0!</v>
      </c>
      <c r="L84" s="26" t="e">
        <f>VLOOKUP($B84,'Table A'!C7:$H19,6,0)</f>
        <v>#N/A</v>
      </c>
      <c r="M84" s="12" t="e">
        <f t="shared" si="9"/>
        <v>#DIV/0!</v>
      </c>
      <c r="N84" s="31" t="e">
        <f t="shared" si="6"/>
        <v>#DIV/0!</v>
      </c>
      <c r="O84" s="12" t="e">
        <f t="shared" si="7"/>
        <v>#DIV/0!</v>
      </c>
    </row>
    <row r="85" spans="1:15" s="32" customFormat="1" x14ac:dyDescent="0.2">
      <c r="A85" s="16">
        <v>79</v>
      </c>
      <c r="B85" s="25"/>
      <c r="C85" s="13"/>
      <c r="D85" s="11"/>
      <c r="E85" s="15"/>
      <c r="F85" s="24"/>
      <c r="G85" s="44">
        <v>0</v>
      </c>
      <c r="H85" s="44"/>
      <c r="I85" s="44">
        <f t="shared" si="8"/>
        <v>0</v>
      </c>
      <c r="J85" s="13"/>
      <c r="K85" s="34" t="e">
        <f t="shared" si="5"/>
        <v>#DIV/0!</v>
      </c>
      <c r="L85" s="26" t="e">
        <f>VLOOKUP($B85,'Table A'!C7:$H19,6,0)</f>
        <v>#N/A</v>
      </c>
      <c r="M85" s="12" t="e">
        <f t="shared" si="9"/>
        <v>#DIV/0!</v>
      </c>
      <c r="N85" s="31" t="e">
        <f t="shared" si="6"/>
        <v>#DIV/0!</v>
      </c>
      <c r="O85" s="12" t="e">
        <f t="shared" si="7"/>
        <v>#DIV/0!</v>
      </c>
    </row>
    <row r="86" spans="1:15" s="32" customFormat="1" x14ac:dyDescent="0.2">
      <c r="A86" s="16">
        <v>80</v>
      </c>
      <c r="B86" s="25"/>
      <c r="C86" s="13"/>
      <c r="D86" s="11"/>
      <c r="E86" s="15"/>
      <c r="F86" s="24"/>
      <c r="G86" s="44">
        <v>0</v>
      </c>
      <c r="H86" s="44"/>
      <c r="I86" s="44">
        <f t="shared" si="8"/>
        <v>0</v>
      </c>
      <c r="J86" s="13"/>
      <c r="K86" s="34" t="e">
        <f t="shared" si="5"/>
        <v>#DIV/0!</v>
      </c>
      <c r="L86" s="26" t="e">
        <f>VLOOKUP($B86,'Table A'!C7:$H19,6,0)</f>
        <v>#N/A</v>
      </c>
      <c r="M86" s="12" t="e">
        <f t="shared" si="9"/>
        <v>#DIV/0!</v>
      </c>
      <c r="N86" s="31" t="e">
        <f t="shared" si="6"/>
        <v>#DIV/0!</v>
      </c>
      <c r="O86" s="12" t="e">
        <f t="shared" si="7"/>
        <v>#DIV/0!</v>
      </c>
    </row>
    <row r="87" spans="1:15" s="32" customFormat="1" x14ac:dyDescent="0.2">
      <c r="A87" s="16">
        <v>81</v>
      </c>
      <c r="B87" s="25"/>
      <c r="C87" s="13"/>
      <c r="D87" s="11"/>
      <c r="E87" s="15"/>
      <c r="F87" s="24"/>
      <c r="G87" s="44">
        <v>0</v>
      </c>
      <c r="H87" s="44"/>
      <c r="I87" s="44">
        <f t="shared" si="8"/>
        <v>0</v>
      </c>
      <c r="J87" s="13"/>
      <c r="K87" s="34" t="e">
        <f t="shared" si="5"/>
        <v>#DIV/0!</v>
      </c>
      <c r="L87" s="26" t="e">
        <f>VLOOKUP($B87,'Table A'!C7:$H19,6,0)</f>
        <v>#N/A</v>
      </c>
      <c r="M87" s="12" t="e">
        <f t="shared" si="9"/>
        <v>#DIV/0!</v>
      </c>
      <c r="N87" s="31" t="e">
        <f t="shared" si="6"/>
        <v>#DIV/0!</v>
      </c>
      <c r="O87" s="12" t="e">
        <f t="shared" si="7"/>
        <v>#DIV/0!</v>
      </c>
    </row>
    <row r="88" spans="1:15" s="32" customFormat="1" x14ac:dyDescent="0.2">
      <c r="A88" s="16">
        <v>82</v>
      </c>
      <c r="B88" s="25"/>
      <c r="C88" s="13"/>
      <c r="D88" s="11"/>
      <c r="E88" s="15"/>
      <c r="F88" s="24"/>
      <c r="G88" s="44">
        <v>0</v>
      </c>
      <c r="H88" s="44"/>
      <c r="I88" s="44">
        <f t="shared" si="8"/>
        <v>0</v>
      </c>
      <c r="J88" s="13"/>
      <c r="K88" s="34" t="e">
        <f t="shared" si="5"/>
        <v>#DIV/0!</v>
      </c>
      <c r="L88" s="26" t="e">
        <f>VLOOKUP($B88,'Table A'!C7:$H19,6,0)</f>
        <v>#N/A</v>
      </c>
      <c r="M88" s="12" t="e">
        <f t="shared" si="9"/>
        <v>#DIV/0!</v>
      </c>
      <c r="N88" s="31" t="e">
        <f t="shared" si="6"/>
        <v>#DIV/0!</v>
      </c>
      <c r="O88" s="12" t="e">
        <f t="shared" si="7"/>
        <v>#DIV/0!</v>
      </c>
    </row>
    <row r="89" spans="1:15" s="32" customFormat="1" x14ac:dyDescent="0.2">
      <c r="A89" s="16">
        <v>83</v>
      </c>
      <c r="B89" s="25"/>
      <c r="C89" s="13"/>
      <c r="D89" s="11"/>
      <c r="E89" s="15"/>
      <c r="F89" s="24"/>
      <c r="G89" s="44">
        <v>0</v>
      </c>
      <c r="H89" s="44"/>
      <c r="I89" s="44">
        <f t="shared" si="8"/>
        <v>0</v>
      </c>
      <c r="J89" s="13"/>
      <c r="K89" s="34" t="e">
        <f t="shared" si="5"/>
        <v>#DIV/0!</v>
      </c>
      <c r="L89" s="26" t="e">
        <f>VLOOKUP($B89,'Table A'!C7:$H19,6,0)</f>
        <v>#N/A</v>
      </c>
      <c r="M89" s="12" t="e">
        <f t="shared" si="9"/>
        <v>#DIV/0!</v>
      </c>
      <c r="N89" s="31" t="e">
        <f t="shared" si="6"/>
        <v>#DIV/0!</v>
      </c>
      <c r="O89" s="12" t="e">
        <f t="shared" si="7"/>
        <v>#DIV/0!</v>
      </c>
    </row>
    <row r="90" spans="1:15" s="32" customFormat="1" x14ac:dyDescent="0.2">
      <c r="A90" s="16">
        <v>84</v>
      </c>
      <c r="B90" s="25"/>
      <c r="C90" s="13"/>
      <c r="D90" s="11"/>
      <c r="E90" s="15"/>
      <c r="F90" s="24"/>
      <c r="G90" s="44">
        <v>0</v>
      </c>
      <c r="H90" s="44"/>
      <c r="I90" s="44">
        <f t="shared" si="8"/>
        <v>0</v>
      </c>
      <c r="J90" s="13"/>
      <c r="K90" s="34" t="e">
        <f t="shared" si="5"/>
        <v>#DIV/0!</v>
      </c>
      <c r="L90" s="26" t="e">
        <f>VLOOKUP($B90,'Table A'!C7:$H19,6,0)</f>
        <v>#N/A</v>
      </c>
      <c r="M90" s="12" t="e">
        <f t="shared" si="9"/>
        <v>#DIV/0!</v>
      </c>
      <c r="N90" s="31" t="e">
        <f t="shared" si="6"/>
        <v>#DIV/0!</v>
      </c>
      <c r="O90" s="12" t="e">
        <f t="shared" si="7"/>
        <v>#DIV/0!</v>
      </c>
    </row>
    <row r="91" spans="1:15" s="32" customFormat="1" x14ac:dyDescent="0.2">
      <c r="A91" s="16">
        <v>85</v>
      </c>
      <c r="B91" s="25"/>
      <c r="C91" s="13"/>
      <c r="D91" s="11"/>
      <c r="E91" s="15"/>
      <c r="F91" s="24"/>
      <c r="G91" s="44">
        <v>0</v>
      </c>
      <c r="H91" s="44"/>
      <c r="I91" s="44">
        <f t="shared" si="8"/>
        <v>0</v>
      </c>
      <c r="J91" s="13"/>
      <c r="K91" s="34" t="e">
        <f t="shared" si="5"/>
        <v>#DIV/0!</v>
      </c>
      <c r="L91" s="26" t="e">
        <f>VLOOKUP($B91,'Table A'!C7:$H19,6,0)</f>
        <v>#N/A</v>
      </c>
      <c r="M91" s="12" t="e">
        <f t="shared" si="9"/>
        <v>#DIV/0!</v>
      </c>
      <c r="N91" s="31" t="e">
        <f t="shared" si="6"/>
        <v>#DIV/0!</v>
      </c>
      <c r="O91" s="12" t="e">
        <f t="shared" si="7"/>
        <v>#DIV/0!</v>
      </c>
    </row>
    <row r="92" spans="1:15" s="32" customFormat="1" x14ac:dyDescent="0.2">
      <c r="A92" s="16">
        <v>86</v>
      </c>
      <c r="B92" s="25"/>
      <c r="C92" s="13"/>
      <c r="D92" s="11"/>
      <c r="E92" s="15"/>
      <c r="F92" s="24"/>
      <c r="G92" s="44">
        <v>0</v>
      </c>
      <c r="H92" s="44"/>
      <c r="I92" s="44">
        <f t="shared" si="8"/>
        <v>0</v>
      </c>
      <c r="J92" s="13"/>
      <c r="K92" s="34" t="e">
        <f t="shared" si="5"/>
        <v>#DIV/0!</v>
      </c>
      <c r="L92" s="26" t="e">
        <f>VLOOKUP($B92,'Table A'!C7:$H19,6,0)</f>
        <v>#N/A</v>
      </c>
      <c r="M92" s="12" t="e">
        <f t="shared" si="9"/>
        <v>#DIV/0!</v>
      </c>
      <c r="N92" s="31" t="e">
        <f t="shared" si="6"/>
        <v>#DIV/0!</v>
      </c>
      <c r="O92" s="12" t="e">
        <f t="shared" si="7"/>
        <v>#DIV/0!</v>
      </c>
    </row>
    <row r="93" spans="1:15" s="32" customFormat="1" x14ac:dyDescent="0.2">
      <c r="A93" s="16">
        <v>87</v>
      </c>
      <c r="B93" s="25"/>
      <c r="C93" s="13"/>
      <c r="D93" s="11"/>
      <c r="E93" s="15"/>
      <c r="F93" s="24"/>
      <c r="G93" s="44">
        <v>0</v>
      </c>
      <c r="H93" s="44"/>
      <c r="I93" s="44">
        <f t="shared" si="8"/>
        <v>0</v>
      </c>
      <c r="J93" s="13"/>
      <c r="K93" s="34" t="e">
        <f t="shared" si="5"/>
        <v>#DIV/0!</v>
      </c>
      <c r="L93" s="26" t="e">
        <f>VLOOKUP($B93,'Table A'!C7:$H19,6,0)</f>
        <v>#N/A</v>
      </c>
      <c r="M93" s="12" t="e">
        <f t="shared" si="9"/>
        <v>#DIV/0!</v>
      </c>
      <c r="N93" s="31" t="e">
        <f t="shared" si="6"/>
        <v>#DIV/0!</v>
      </c>
      <c r="O93" s="12" t="e">
        <f t="shared" si="7"/>
        <v>#DIV/0!</v>
      </c>
    </row>
    <row r="94" spans="1:15" s="32" customFormat="1" x14ac:dyDescent="0.2">
      <c r="A94" s="16">
        <v>88</v>
      </c>
      <c r="B94" s="25"/>
      <c r="C94" s="13"/>
      <c r="D94" s="11"/>
      <c r="E94" s="15"/>
      <c r="F94" s="24"/>
      <c r="G94" s="44">
        <v>0</v>
      </c>
      <c r="H94" s="44"/>
      <c r="I94" s="44">
        <f t="shared" si="8"/>
        <v>0</v>
      </c>
      <c r="J94" s="13"/>
      <c r="K94" s="34" t="e">
        <f t="shared" si="5"/>
        <v>#DIV/0!</v>
      </c>
      <c r="L94" s="26" t="e">
        <f>VLOOKUP($B94,'Table A'!C7:$H19,6,0)</f>
        <v>#N/A</v>
      </c>
      <c r="M94" s="12" t="e">
        <f t="shared" si="9"/>
        <v>#DIV/0!</v>
      </c>
      <c r="N94" s="31" t="e">
        <f t="shared" si="6"/>
        <v>#DIV/0!</v>
      </c>
      <c r="O94" s="12" t="e">
        <f t="shared" si="7"/>
        <v>#DIV/0!</v>
      </c>
    </row>
    <row r="95" spans="1:15" s="32" customFormat="1" x14ac:dyDescent="0.2">
      <c r="A95" s="16">
        <v>89</v>
      </c>
      <c r="B95" s="25"/>
      <c r="C95" s="13"/>
      <c r="D95" s="11"/>
      <c r="E95" s="15"/>
      <c r="F95" s="24"/>
      <c r="G95" s="44">
        <v>0</v>
      </c>
      <c r="H95" s="44"/>
      <c r="I95" s="44">
        <f t="shared" si="8"/>
        <v>0</v>
      </c>
      <c r="J95" s="13"/>
      <c r="K95" s="34" t="e">
        <f t="shared" si="5"/>
        <v>#DIV/0!</v>
      </c>
      <c r="L95" s="26" t="e">
        <f>VLOOKUP($B95,'Table A'!C7:$H19,6,0)</f>
        <v>#N/A</v>
      </c>
      <c r="M95" s="12" t="e">
        <f t="shared" si="9"/>
        <v>#DIV/0!</v>
      </c>
      <c r="N95" s="31" t="e">
        <f t="shared" si="6"/>
        <v>#DIV/0!</v>
      </c>
      <c r="O95" s="12" t="e">
        <f t="shared" si="7"/>
        <v>#DIV/0!</v>
      </c>
    </row>
    <row r="96" spans="1:15" s="32" customFormat="1" x14ac:dyDescent="0.2">
      <c r="A96" s="16">
        <v>90</v>
      </c>
      <c r="B96" s="25"/>
      <c r="C96" s="13"/>
      <c r="D96" s="11"/>
      <c r="E96" s="15"/>
      <c r="F96" s="24"/>
      <c r="G96" s="44">
        <v>0</v>
      </c>
      <c r="H96" s="44"/>
      <c r="I96" s="44">
        <f t="shared" si="8"/>
        <v>0</v>
      </c>
      <c r="J96" s="13"/>
      <c r="K96" s="34" t="e">
        <f t="shared" si="5"/>
        <v>#DIV/0!</v>
      </c>
      <c r="L96" s="26" t="e">
        <f>VLOOKUP($B96,'Table A'!C7:$H19,6,0)</f>
        <v>#N/A</v>
      </c>
      <c r="M96" s="12" t="e">
        <f t="shared" si="9"/>
        <v>#DIV/0!</v>
      </c>
      <c r="N96" s="31" t="e">
        <f t="shared" si="6"/>
        <v>#DIV/0!</v>
      </c>
      <c r="O96" s="12" t="e">
        <f t="shared" si="7"/>
        <v>#DIV/0!</v>
      </c>
    </row>
    <row r="97" spans="1:15" s="32" customFormat="1" x14ac:dyDescent="0.2">
      <c r="A97" s="16">
        <v>91</v>
      </c>
      <c r="B97" s="25"/>
      <c r="C97" s="13"/>
      <c r="D97" s="11"/>
      <c r="E97" s="15"/>
      <c r="F97" s="24"/>
      <c r="G97" s="44">
        <v>0</v>
      </c>
      <c r="H97" s="44"/>
      <c r="I97" s="44">
        <f t="shared" si="8"/>
        <v>0</v>
      </c>
      <c r="J97" s="13"/>
      <c r="K97" s="34" t="e">
        <f t="shared" si="5"/>
        <v>#DIV/0!</v>
      </c>
      <c r="L97" s="26" t="e">
        <f>VLOOKUP($B97,'Table A'!C7:$H19,6,0)</f>
        <v>#N/A</v>
      </c>
      <c r="M97" s="12" t="e">
        <f t="shared" si="9"/>
        <v>#DIV/0!</v>
      </c>
      <c r="N97" s="31" t="e">
        <f t="shared" si="6"/>
        <v>#DIV/0!</v>
      </c>
      <c r="O97" s="12" t="e">
        <f t="shared" si="7"/>
        <v>#DIV/0!</v>
      </c>
    </row>
    <row r="98" spans="1:15" s="32" customFormat="1" x14ac:dyDescent="0.2">
      <c r="A98" s="16">
        <v>92</v>
      </c>
      <c r="B98" s="25"/>
      <c r="C98" s="13"/>
      <c r="D98" s="11"/>
      <c r="E98" s="15"/>
      <c r="F98" s="24"/>
      <c r="G98" s="44">
        <v>0</v>
      </c>
      <c r="H98" s="44"/>
      <c r="I98" s="44">
        <f t="shared" si="8"/>
        <v>0</v>
      </c>
      <c r="J98" s="13"/>
      <c r="K98" s="34" t="e">
        <f t="shared" si="5"/>
        <v>#DIV/0!</v>
      </c>
      <c r="L98" s="26" t="e">
        <f>VLOOKUP($B98,'Table A'!C7:$H19,6,0)</f>
        <v>#N/A</v>
      </c>
      <c r="M98" s="12" t="e">
        <f t="shared" si="9"/>
        <v>#DIV/0!</v>
      </c>
      <c r="N98" s="31" t="e">
        <f t="shared" si="6"/>
        <v>#DIV/0!</v>
      </c>
      <c r="O98" s="12" t="e">
        <f t="shared" si="7"/>
        <v>#DIV/0!</v>
      </c>
    </row>
    <row r="99" spans="1:15" s="32" customFormat="1" x14ac:dyDescent="0.2">
      <c r="A99" s="16">
        <v>93</v>
      </c>
      <c r="B99" s="25"/>
      <c r="C99" s="13"/>
      <c r="D99" s="11"/>
      <c r="E99" s="15"/>
      <c r="F99" s="24"/>
      <c r="G99" s="44">
        <v>0</v>
      </c>
      <c r="H99" s="44"/>
      <c r="I99" s="44">
        <f t="shared" si="8"/>
        <v>0</v>
      </c>
      <c r="J99" s="13"/>
      <c r="K99" s="34" t="e">
        <f t="shared" si="5"/>
        <v>#DIV/0!</v>
      </c>
      <c r="L99" s="26" t="e">
        <f>VLOOKUP($B99,'Table A'!C7:$H19,6,0)</f>
        <v>#N/A</v>
      </c>
      <c r="M99" s="12" t="e">
        <f t="shared" si="9"/>
        <v>#DIV/0!</v>
      </c>
      <c r="N99" s="31" t="e">
        <f t="shared" si="6"/>
        <v>#DIV/0!</v>
      </c>
      <c r="O99" s="12" t="e">
        <f t="shared" si="7"/>
        <v>#DIV/0!</v>
      </c>
    </row>
    <row r="100" spans="1:15" s="32" customFormat="1" x14ac:dyDescent="0.2">
      <c r="A100" s="16">
        <v>94</v>
      </c>
      <c r="B100" s="25"/>
      <c r="C100" s="13"/>
      <c r="D100" s="11"/>
      <c r="E100" s="15"/>
      <c r="F100" s="24"/>
      <c r="G100" s="44">
        <v>0</v>
      </c>
      <c r="H100" s="44"/>
      <c r="I100" s="44">
        <f t="shared" si="8"/>
        <v>0</v>
      </c>
      <c r="J100" s="13"/>
      <c r="K100" s="34" t="e">
        <f t="shared" si="5"/>
        <v>#DIV/0!</v>
      </c>
      <c r="L100" s="26" t="e">
        <f>VLOOKUP($B100,'Table A'!C7:$H19,6,0)</f>
        <v>#N/A</v>
      </c>
      <c r="M100" s="12" t="e">
        <f t="shared" si="9"/>
        <v>#DIV/0!</v>
      </c>
      <c r="N100" s="31" t="e">
        <f t="shared" si="6"/>
        <v>#DIV/0!</v>
      </c>
      <c r="O100" s="12" t="e">
        <f t="shared" si="7"/>
        <v>#DIV/0!</v>
      </c>
    </row>
    <row r="101" spans="1:15" s="32" customFormat="1" x14ac:dyDescent="0.2">
      <c r="A101" s="16">
        <v>95</v>
      </c>
      <c r="B101" s="25"/>
      <c r="C101" s="13"/>
      <c r="D101" s="11"/>
      <c r="E101" s="15"/>
      <c r="F101" s="24"/>
      <c r="G101" s="44">
        <v>0</v>
      </c>
      <c r="H101" s="44"/>
      <c r="I101" s="44">
        <f t="shared" si="8"/>
        <v>0</v>
      </c>
      <c r="J101" s="13"/>
      <c r="K101" s="34" t="e">
        <f t="shared" si="5"/>
        <v>#DIV/0!</v>
      </c>
      <c r="L101" s="26" t="e">
        <f>VLOOKUP($B101,'Table A'!C7:$H19,6,0)</f>
        <v>#N/A</v>
      </c>
      <c r="M101" s="12" t="e">
        <f t="shared" si="9"/>
        <v>#DIV/0!</v>
      </c>
      <c r="N101" s="31" t="e">
        <f t="shared" si="6"/>
        <v>#DIV/0!</v>
      </c>
      <c r="O101" s="12" t="e">
        <f t="shared" si="7"/>
        <v>#DIV/0!</v>
      </c>
    </row>
    <row r="102" spans="1:15" s="32" customFormat="1" x14ac:dyDescent="0.2">
      <c r="A102" s="16">
        <v>96</v>
      </c>
      <c r="B102" s="25"/>
      <c r="C102" s="13"/>
      <c r="D102" s="11"/>
      <c r="E102" s="15"/>
      <c r="F102" s="24"/>
      <c r="G102" s="44">
        <v>0</v>
      </c>
      <c r="H102" s="44"/>
      <c r="I102" s="44">
        <f t="shared" si="8"/>
        <v>0</v>
      </c>
      <c r="J102" s="13"/>
      <c r="K102" s="34" t="e">
        <f t="shared" si="5"/>
        <v>#DIV/0!</v>
      </c>
      <c r="L102" s="26" t="e">
        <f>VLOOKUP($B102,'Table A'!C7:$H19,6,0)</f>
        <v>#N/A</v>
      </c>
      <c r="M102" s="12" t="e">
        <f t="shared" si="9"/>
        <v>#DIV/0!</v>
      </c>
      <c r="N102" s="31" t="e">
        <f t="shared" si="6"/>
        <v>#DIV/0!</v>
      </c>
      <c r="O102" s="12" t="e">
        <f t="shared" si="7"/>
        <v>#DIV/0!</v>
      </c>
    </row>
    <row r="103" spans="1:15" s="32" customFormat="1" x14ac:dyDescent="0.2">
      <c r="A103" s="16">
        <v>97</v>
      </c>
      <c r="B103" s="25"/>
      <c r="C103" s="13"/>
      <c r="D103" s="11"/>
      <c r="E103" s="15"/>
      <c r="F103" s="24"/>
      <c r="G103" s="44">
        <v>0</v>
      </c>
      <c r="H103" s="44"/>
      <c r="I103" s="44">
        <f t="shared" si="8"/>
        <v>0</v>
      </c>
      <c r="J103" s="13"/>
      <c r="K103" s="34" t="e">
        <f t="shared" si="5"/>
        <v>#DIV/0!</v>
      </c>
      <c r="L103" s="26" t="e">
        <f>VLOOKUP($B103,'Table A'!C7:$H19,6,0)</f>
        <v>#N/A</v>
      </c>
      <c r="M103" s="12" t="e">
        <f t="shared" si="9"/>
        <v>#DIV/0!</v>
      </c>
      <c r="N103" s="31" t="e">
        <f t="shared" si="6"/>
        <v>#DIV/0!</v>
      </c>
      <c r="O103" s="12" t="e">
        <f t="shared" si="7"/>
        <v>#DIV/0!</v>
      </c>
    </row>
    <row r="104" spans="1:15" s="32" customFormat="1" x14ac:dyDescent="0.2">
      <c r="A104" s="16">
        <v>98</v>
      </c>
      <c r="B104" s="25"/>
      <c r="C104" s="13"/>
      <c r="D104" s="11"/>
      <c r="E104" s="15"/>
      <c r="F104" s="24"/>
      <c r="G104" s="44">
        <v>0</v>
      </c>
      <c r="H104" s="44"/>
      <c r="I104" s="44">
        <f t="shared" si="8"/>
        <v>0</v>
      </c>
      <c r="J104" s="13"/>
      <c r="K104" s="34" t="e">
        <f t="shared" si="5"/>
        <v>#DIV/0!</v>
      </c>
      <c r="L104" s="26" t="e">
        <f>VLOOKUP($B104,'Table A'!C7:$H19,6,0)</f>
        <v>#N/A</v>
      </c>
      <c r="M104" s="12" t="e">
        <f t="shared" si="9"/>
        <v>#DIV/0!</v>
      </c>
      <c r="N104" s="31" t="e">
        <f t="shared" si="6"/>
        <v>#DIV/0!</v>
      </c>
      <c r="O104" s="12" t="e">
        <f t="shared" si="7"/>
        <v>#DIV/0!</v>
      </c>
    </row>
    <row r="105" spans="1:15" s="32" customFormat="1" x14ac:dyDescent="0.2">
      <c r="A105" s="16">
        <v>99</v>
      </c>
      <c r="B105" s="25"/>
      <c r="C105" s="13"/>
      <c r="D105" s="11"/>
      <c r="E105" s="15"/>
      <c r="F105" s="24"/>
      <c r="G105" s="44">
        <v>0</v>
      </c>
      <c r="H105" s="44"/>
      <c r="I105" s="44">
        <f t="shared" si="8"/>
        <v>0</v>
      </c>
      <c r="J105" s="13"/>
      <c r="K105" s="34" t="e">
        <f t="shared" si="5"/>
        <v>#DIV/0!</v>
      </c>
      <c r="L105" s="26" t="e">
        <f>VLOOKUP($B105,'Table A'!C7:$H19,6,0)</f>
        <v>#N/A</v>
      </c>
      <c r="M105" s="12" t="e">
        <f t="shared" si="9"/>
        <v>#DIV/0!</v>
      </c>
      <c r="N105" s="31" t="e">
        <f t="shared" si="6"/>
        <v>#DIV/0!</v>
      </c>
      <c r="O105" s="12" t="e">
        <f t="shared" si="7"/>
        <v>#DIV/0!</v>
      </c>
    </row>
    <row r="106" spans="1:15" s="32" customFormat="1" x14ac:dyDescent="0.2">
      <c r="A106" s="16">
        <v>100</v>
      </c>
      <c r="B106" s="25"/>
      <c r="C106" s="13"/>
      <c r="D106" s="11"/>
      <c r="E106" s="15"/>
      <c r="F106" s="24"/>
      <c r="G106" s="44">
        <v>0</v>
      </c>
      <c r="H106" s="44"/>
      <c r="I106" s="44">
        <f t="shared" si="8"/>
        <v>0</v>
      </c>
      <c r="J106" s="13"/>
      <c r="K106" s="34" t="e">
        <f t="shared" si="5"/>
        <v>#DIV/0!</v>
      </c>
      <c r="L106" s="26" t="e">
        <f>VLOOKUP($B106,'Table A'!C7:$H19,6,0)</f>
        <v>#N/A</v>
      </c>
      <c r="M106" s="12" t="e">
        <f t="shared" si="9"/>
        <v>#DIV/0!</v>
      </c>
      <c r="N106" s="31" t="e">
        <f t="shared" si="6"/>
        <v>#DIV/0!</v>
      </c>
      <c r="O106" s="12" t="e">
        <f t="shared" si="7"/>
        <v>#DIV/0!</v>
      </c>
    </row>
    <row r="107" spans="1:15" s="32" customFormat="1" x14ac:dyDescent="0.2">
      <c r="A107" s="16">
        <v>101</v>
      </c>
      <c r="B107" s="25"/>
      <c r="C107" s="13"/>
      <c r="D107" s="11"/>
      <c r="E107" s="15"/>
      <c r="F107" s="24"/>
      <c r="G107" s="44">
        <v>0</v>
      </c>
      <c r="H107" s="44"/>
      <c r="I107" s="44">
        <f t="shared" si="8"/>
        <v>0</v>
      </c>
      <c r="J107" s="13"/>
      <c r="K107" s="34" t="e">
        <f t="shared" si="5"/>
        <v>#DIV/0!</v>
      </c>
      <c r="L107" s="26" t="e">
        <f>VLOOKUP($B107,'Table A'!C7:$H19,6,0)</f>
        <v>#N/A</v>
      </c>
      <c r="M107" s="12" t="e">
        <f t="shared" si="9"/>
        <v>#DIV/0!</v>
      </c>
      <c r="N107" s="31" t="e">
        <f t="shared" si="6"/>
        <v>#DIV/0!</v>
      </c>
      <c r="O107" s="12" t="e">
        <f t="shared" si="7"/>
        <v>#DIV/0!</v>
      </c>
    </row>
    <row r="108" spans="1:15" s="32" customFormat="1" x14ac:dyDescent="0.2">
      <c r="A108" s="16">
        <v>102</v>
      </c>
      <c r="B108" s="25"/>
      <c r="C108" s="13"/>
      <c r="D108" s="11"/>
      <c r="E108" s="15"/>
      <c r="F108" s="24"/>
      <c r="G108" s="44">
        <v>0</v>
      </c>
      <c r="H108" s="44"/>
      <c r="I108" s="44">
        <f t="shared" si="8"/>
        <v>0</v>
      </c>
      <c r="J108" s="13"/>
      <c r="K108" s="34" t="e">
        <f t="shared" si="5"/>
        <v>#DIV/0!</v>
      </c>
      <c r="L108" s="26" t="e">
        <f>VLOOKUP($B108,'Table A'!C7:$H19,6,0)</f>
        <v>#N/A</v>
      </c>
      <c r="M108" s="12" t="e">
        <f t="shared" si="9"/>
        <v>#DIV/0!</v>
      </c>
      <c r="N108" s="31" t="e">
        <f t="shared" si="6"/>
        <v>#DIV/0!</v>
      </c>
      <c r="O108" s="12" t="e">
        <f t="shared" si="7"/>
        <v>#DIV/0!</v>
      </c>
    </row>
    <row r="109" spans="1:15" s="32" customFormat="1" x14ac:dyDescent="0.2">
      <c r="A109" s="16">
        <v>103</v>
      </c>
      <c r="B109" s="25"/>
      <c r="C109" s="13"/>
      <c r="D109" s="11"/>
      <c r="E109" s="15"/>
      <c r="F109" s="24"/>
      <c r="G109" s="44">
        <v>0</v>
      </c>
      <c r="H109" s="44"/>
      <c r="I109" s="44">
        <f t="shared" si="8"/>
        <v>0</v>
      </c>
      <c r="J109" s="13"/>
      <c r="K109" s="34" t="e">
        <f t="shared" si="5"/>
        <v>#DIV/0!</v>
      </c>
      <c r="L109" s="26" t="e">
        <f>VLOOKUP($B109,'Table A'!C7:$H19,6,0)</f>
        <v>#N/A</v>
      </c>
      <c r="M109" s="12" t="e">
        <f t="shared" si="9"/>
        <v>#DIV/0!</v>
      </c>
      <c r="N109" s="31" t="e">
        <f t="shared" si="6"/>
        <v>#DIV/0!</v>
      </c>
      <c r="O109" s="12" t="e">
        <f t="shared" si="7"/>
        <v>#DIV/0!</v>
      </c>
    </row>
    <row r="110" spans="1:15" s="32" customFormat="1" x14ac:dyDescent="0.2">
      <c r="A110" s="16">
        <v>104</v>
      </c>
      <c r="B110" s="25"/>
      <c r="C110" s="13"/>
      <c r="D110" s="11"/>
      <c r="E110" s="15"/>
      <c r="F110" s="24"/>
      <c r="G110" s="44">
        <v>0</v>
      </c>
      <c r="H110" s="44"/>
      <c r="I110" s="44">
        <f t="shared" si="8"/>
        <v>0</v>
      </c>
      <c r="J110" s="13"/>
      <c r="K110" s="34" t="e">
        <f t="shared" si="5"/>
        <v>#DIV/0!</v>
      </c>
      <c r="L110" s="26" t="e">
        <f>VLOOKUP($B110,'Table A'!C7:$H19,6,0)</f>
        <v>#N/A</v>
      </c>
      <c r="M110" s="12" t="e">
        <f t="shared" si="9"/>
        <v>#DIV/0!</v>
      </c>
      <c r="N110" s="31" t="e">
        <f t="shared" si="6"/>
        <v>#DIV/0!</v>
      </c>
      <c r="O110" s="12" t="e">
        <f t="shared" si="7"/>
        <v>#DIV/0!</v>
      </c>
    </row>
    <row r="111" spans="1:15" s="32" customFormat="1" x14ac:dyDescent="0.2">
      <c r="A111" s="16">
        <v>105</v>
      </c>
      <c r="B111" s="25"/>
      <c r="C111" s="13"/>
      <c r="D111" s="11"/>
      <c r="E111" s="15"/>
      <c r="F111" s="24"/>
      <c r="G111" s="44">
        <v>0</v>
      </c>
      <c r="H111" s="44"/>
      <c r="I111" s="44">
        <f t="shared" si="8"/>
        <v>0</v>
      </c>
      <c r="J111" s="13"/>
      <c r="K111" s="34" t="e">
        <f t="shared" ref="K111:K174" si="10">ROUND(I111/J111,0)</f>
        <v>#DIV/0!</v>
      </c>
      <c r="L111" s="26" t="e">
        <f>VLOOKUP($B111,'Table A'!C7:$H19,6,0)</f>
        <v>#N/A</v>
      </c>
      <c r="M111" s="12" t="e">
        <f t="shared" si="9"/>
        <v>#DIV/0!</v>
      </c>
      <c r="N111" s="31" t="e">
        <f t="shared" si="6"/>
        <v>#DIV/0!</v>
      </c>
      <c r="O111" s="12" t="e">
        <f t="shared" si="7"/>
        <v>#DIV/0!</v>
      </c>
    </row>
    <row r="112" spans="1:15" s="32" customFormat="1" x14ac:dyDescent="0.2">
      <c r="A112" s="16">
        <v>106</v>
      </c>
      <c r="B112" s="25"/>
      <c r="C112" s="13"/>
      <c r="D112" s="11"/>
      <c r="E112" s="15"/>
      <c r="F112" s="24"/>
      <c r="G112" s="44">
        <v>0</v>
      </c>
      <c r="H112" s="44"/>
      <c r="I112" s="44">
        <f t="shared" si="8"/>
        <v>0</v>
      </c>
      <c r="J112" s="13"/>
      <c r="K112" s="34" t="e">
        <f t="shared" si="10"/>
        <v>#DIV/0!</v>
      </c>
      <c r="L112" s="26" t="e">
        <f>VLOOKUP($B112,'Table A'!C7:$H19,6,0)</f>
        <v>#N/A</v>
      </c>
      <c r="M112" s="12" t="e">
        <f t="shared" si="9"/>
        <v>#DIV/0!</v>
      </c>
      <c r="N112" s="31" t="e">
        <f t="shared" si="6"/>
        <v>#DIV/0!</v>
      </c>
      <c r="O112" s="12" t="e">
        <f t="shared" si="7"/>
        <v>#DIV/0!</v>
      </c>
    </row>
    <row r="113" spans="1:15" s="32" customFormat="1" x14ac:dyDescent="0.2">
      <c r="A113" s="16">
        <v>107</v>
      </c>
      <c r="B113" s="25"/>
      <c r="C113" s="13"/>
      <c r="D113" s="11"/>
      <c r="E113" s="15"/>
      <c r="F113" s="24"/>
      <c r="G113" s="44">
        <v>0</v>
      </c>
      <c r="H113" s="44"/>
      <c r="I113" s="44">
        <f t="shared" si="8"/>
        <v>0</v>
      </c>
      <c r="J113" s="13"/>
      <c r="K113" s="34" t="e">
        <f t="shared" si="10"/>
        <v>#DIV/0!</v>
      </c>
      <c r="L113" s="26" t="e">
        <f>VLOOKUP($B113,'Table A'!C7:$H19,6,0)</f>
        <v>#N/A</v>
      </c>
      <c r="M113" s="12" t="e">
        <f t="shared" si="9"/>
        <v>#DIV/0!</v>
      </c>
      <c r="N113" s="31" t="e">
        <f t="shared" si="6"/>
        <v>#DIV/0!</v>
      </c>
      <c r="O113" s="12" t="e">
        <f t="shared" si="7"/>
        <v>#DIV/0!</v>
      </c>
    </row>
    <row r="114" spans="1:15" s="32" customFormat="1" x14ac:dyDescent="0.2">
      <c r="A114" s="16">
        <v>108</v>
      </c>
      <c r="B114" s="25"/>
      <c r="C114" s="13"/>
      <c r="D114" s="11"/>
      <c r="E114" s="15"/>
      <c r="F114" s="24"/>
      <c r="G114" s="44">
        <v>0</v>
      </c>
      <c r="H114" s="44"/>
      <c r="I114" s="44">
        <f t="shared" si="8"/>
        <v>0</v>
      </c>
      <c r="J114" s="13"/>
      <c r="K114" s="34" t="e">
        <f t="shared" si="10"/>
        <v>#DIV/0!</v>
      </c>
      <c r="L114" s="26" t="e">
        <f>VLOOKUP($B114,'Table A'!C7:$H19,6,0)</f>
        <v>#N/A</v>
      </c>
      <c r="M114" s="12" t="e">
        <f t="shared" si="9"/>
        <v>#DIV/0!</v>
      </c>
      <c r="N114" s="31" t="e">
        <f t="shared" si="6"/>
        <v>#DIV/0!</v>
      </c>
      <c r="O114" s="12" t="e">
        <f t="shared" si="7"/>
        <v>#DIV/0!</v>
      </c>
    </row>
    <row r="115" spans="1:15" s="32" customFormat="1" x14ac:dyDescent="0.2">
      <c r="A115" s="16">
        <v>109</v>
      </c>
      <c r="B115" s="25"/>
      <c r="C115" s="13"/>
      <c r="D115" s="11"/>
      <c r="E115" s="15"/>
      <c r="F115" s="24"/>
      <c r="G115" s="44">
        <v>0</v>
      </c>
      <c r="H115" s="44"/>
      <c r="I115" s="44">
        <f t="shared" si="8"/>
        <v>0</v>
      </c>
      <c r="J115" s="13"/>
      <c r="K115" s="34" t="e">
        <f t="shared" si="10"/>
        <v>#DIV/0!</v>
      </c>
      <c r="L115" s="26" t="e">
        <f>VLOOKUP($B115,'Table A'!C7:$H19,6,0)</f>
        <v>#N/A</v>
      </c>
      <c r="M115" s="12" t="e">
        <f t="shared" si="9"/>
        <v>#DIV/0!</v>
      </c>
      <c r="N115" s="31" t="e">
        <f t="shared" si="6"/>
        <v>#DIV/0!</v>
      </c>
      <c r="O115" s="12" t="e">
        <f t="shared" si="7"/>
        <v>#DIV/0!</v>
      </c>
    </row>
    <row r="116" spans="1:15" s="32" customFormat="1" x14ac:dyDescent="0.2">
      <c r="A116" s="16">
        <v>110</v>
      </c>
      <c r="B116" s="25"/>
      <c r="C116" s="13"/>
      <c r="D116" s="11"/>
      <c r="E116" s="15"/>
      <c r="F116" s="24"/>
      <c r="G116" s="44">
        <v>0</v>
      </c>
      <c r="H116" s="44"/>
      <c r="I116" s="44">
        <f t="shared" si="8"/>
        <v>0</v>
      </c>
      <c r="J116" s="13"/>
      <c r="K116" s="34" t="e">
        <f t="shared" si="10"/>
        <v>#DIV/0!</v>
      </c>
      <c r="L116" s="26" t="e">
        <f>VLOOKUP($B116,'Table A'!C7:$H19,6,0)</f>
        <v>#N/A</v>
      </c>
      <c r="M116" s="12" t="e">
        <f t="shared" si="9"/>
        <v>#DIV/0!</v>
      </c>
      <c r="N116" s="31" t="e">
        <f t="shared" si="6"/>
        <v>#DIV/0!</v>
      </c>
      <c r="O116" s="12" t="e">
        <f t="shared" si="7"/>
        <v>#DIV/0!</v>
      </c>
    </row>
    <row r="117" spans="1:15" s="32" customFormat="1" x14ac:dyDescent="0.2">
      <c r="A117" s="16">
        <v>111</v>
      </c>
      <c r="B117" s="25"/>
      <c r="C117" s="13"/>
      <c r="D117" s="11"/>
      <c r="E117" s="15"/>
      <c r="F117" s="24"/>
      <c r="G117" s="44">
        <v>0</v>
      </c>
      <c r="H117" s="44"/>
      <c r="I117" s="44">
        <f t="shared" si="8"/>
        <v>0</v>
      </c>
      <c r="J117" s="13"/>
      <c r="K117" s="34" t="e">
        <f t="shared" si="10"/>
        <v>#DIV/0!</v>
      </c>
      <c r="L117" s="26" t="e">
        <f>VLOOKUP($B117,'Table A'!C7:$H19,6,0)</f>
        <v>#N/A</v>
      </c>
      <c r="M117" s="12" t="e">
        <f t="shared" si="9"/>
        <v>#DIV/0!</v>
      </c>
      <c r="N117" s="31" t="e">
        <f t="shared" si="6"/>
        <v>#DIV/0!</v>
      </c>
      <c r="O117" s="12" t="e">
        <f t="shared" si="7"/>
        <v>#DIV/0!</v>
      </c>
    </row>
    <row r="118" spans="1:15" s="32" customFormat="1" x14ac:dyDescent="0.2">
      <c r="A118" s="16">
        <v>112</v>
      </c>
      <c r="B118" s="25"/>
      <c r="C118" s="13"/>
      <c r="D118" s="11"/>
      <c r="E118" s="15"/>
      <c r="F118" s="24"/>
      <c r="G118" s="44">
        <v>0</v>
      </c>
      <c r="H118" s="44"/>
      <c r="I118" s="44">
        <f t="shared" si="8"/>
        <v>0</v>
      </c>
      <c r="J118" s="13"/>
      <c r="K118" s="34" t="e">
        <f t="shared" si="10"/>
        <v>#DIV/0!</v>
      </c>
      <c r="L118" s="26" t="e">
        <f>VLOOKUP($B118,'Table A'!C7:$H19,6,0)</f>
        <v>#N/A</v>
      </c>
      <c r="M118" s="12" t="e">
        <f t="shared" si="9"/>
        <v>#DIV/0!</v>
      </c>
      <c r="N118" s="31" t="e">
        <f t="shared" si="6"/>
        <v>#DIV/0!</v>
      </c>
      <c r="O118" s="12" t="e">
        <f t="shared" si="7"/>
        <v>#DIV/0!</v>
      </c>
    </row>
    <row r="119" spans="1:15" s="32" customFormat="1" x14ac:dyDescent="0.2">
      <c r="A119" s="16">
        <v>113</v>
      </c>
      <c r="B119" s="25"/>
      <c r="C119" s="13"/>
      <c r="D119" s="11"/>
      <c r="E119" s="15"/>
      <c r="F119" s="24"/>
      <c r="G119" s="44">
        <v>0</v>
      </c>
      <c r="H119" s="44"/>
      <c r="I119" s="44">
        <f t="shared" si="8"/>
        <v>0</v>
      </c>
      <c r="J119" s="13"/>
      <c r="K119" s="34" t="e">
        <f t="shared" si="10"/>
        <v>#DIV/0!</v>
      </c>
      <c r="L119" s="26" t="e">
        <f>VLOOKUP($B119,'Table A'!C7:$H19,6,0)</f>
        <v>#N/A</v>
      </c>
      <c r="M119" s="12" t="e">
        <f t="shared" si="9"/>
        <v>#DIV/0!</v>
      </c>
      <c r="N119" s="31" t="e">
        <f t="shared" si="6"/>
        <v>#DIV/0!</v>
      </c>
      <c r="O119" s="12" t="e">
        <f t="shared" si="7"/>
        <v>#DIV/0!</v>
      </c>
    </row>
    <row r="120" spans="1:15" s="32" customFormat="1" x14ac:dyDescent="0.2">
      <c r="A120" s="16">
        <v>114</v>
      </c>
      <c r="B120" s="25"/>
      <c r="C120" s="13"/>
      <c r="D120" s="11"/>
      <c r="E120" s="15"/>
      <c r="F120" s="24"/>
      <c r="G120" s="44">
        <v>0</v>
      </c>
      <c r="H120" s="44"/>
      <c r="I120" s="44">
        <f t="shared" si="8"/>
        <v>0</v>
      </c>
      <c r="J120" s="13"/>
      <c r="K120" s="34" t="e">
        <f t="shared" si="10"/>
        <v>#DIV/0!</v>
      </c>
      <c r="L120" s="26" t="e">
        <f>VLOOKUP($B120,'Table A'!C7:$H19,6,0)</f>
        <v>#N/A</v>
      </c>
      <c r="M120" s="12" t="e">
        <f t="shared" si="9"/>
        <v>#DIV/0!</v>
      </c>
      <c r="N120" s="31" t="e">
        <f t="shared" si="6"/>
        <v>#DIV/0!</v>
      </c>
      <c r="O120" s="12" t="e">
        <f t="shared" si="7"/>
        <v>#DIV/0!</v>
      </c>
    </row>
    <row r="121" spans="1:15" s="32" customFormat="1" x14ac:dyDescent="0.2">
      <c r="A121" s="16">
        <v>115</v>
      </c>
      <c r="B121" s="25"/>
      <c r="C121" s="13"/>
      <c r="D121" s="11"/>
      <c r="E121" s="15"/>
      <c r="F121" s="24"/>
      <c r="G121" s="44">
        <v>0</v>
      </c>
      <c r="H121" s="44"/>
      <c r="I121" s="44">
        <f t="shared" si="8"/>
        <v>0</v>
      </c>
      <c r="J121" s="13"/>
      <c r="K121" s="34" t="e">
        <f t="shared" si="10"/>
        <v>#DIV/0!</v>
      </c>
      <c r="L121" s="26" t="e">
        <f>VLOOKUP($B121,'Table A'!C7:$H19,6,0)</f>
        <v>#N/A</v>
      </c>
      <c r="M121" s="12" t="e">
        <f t="shared" si="9"/>
        <v>#DIV/0!</v>
      </c>
      <c r="N121" s="31" t="e">
        <f t="shared" si="6"/>
        <v>#DIV/0!</v>
      </c>
      <c r="O121" s="12" t="e">
        <f t="shared" si="7"/>
        <v>#DIV/0!</v>
      </c>
    </row>
    <row r="122" spans="1:15" s="32" customFormat="1" x14ac:dyDescent="0.2">
      <c r="A122" s="16">
        <v>116</v>
      </c>
      <c r="B122" s="25"/>
      <c r="C122" s="13"/>
      <c r="D122" s="11"/>
      <c r="E122" s="15"/>
      <c r="F122" s="24"/>
      <c r="G122" s="44">
        <v>0</v>
      </c>
      <c r="H122" s="44"/>
      <c r="I122" s="44">
        <f t="shared" si="8"/>
        <v>0</v>
      </c>
      <c r="J122" s="13"/>
      <c r="K122" s="34" t="e">
        <f t="shared" si="10"/>
        <v>#DIV/0!</v>
      </c>
      <c r="L122" s="26" t="e">
        <f>VLOOKUP($B122,'Table A'!C7:$H19,6,0)</f>
        <v>#N/A</v>
      </c>
      <c r="M122" s="12" t="e">
        <f t="shared" si="9"/>
        <v>#DIV/0!</v>
      </c>
      <c r="N122" s="31" t="e">
        <f t="shared" si="6"/>
        <v>#DIV/0!</v>
      </c>
      <c r="O122" s="12" t="e">
        <f t="shared" si="7"/>
        <v>#DIV/0!</v>
      </c>
    </row>
    <row r="123" spans="1:15" s="32" customFormat="1" x14ac:dyDescent="0.2">
      <c r="A123" s="16">
        <v>117</v>
      </c>
      <c r="B123" s="25"/>
      <c r="C123" s="13"/>
      <c r="D123" s="11"/>
      <c r="E123" s="15"/>
      <c r="F123" s="24"/>
      <c r="G123" s="44">
        <v>0</v>
      </c>
      <c r="H123" s="44"/>
      <c r="I123" s="44">
        <f t="shared" si="8"/>
        <v>0</v>
      </c>
      <c r="J123" s="13"/>
      <c r="K123" s="34" t="e">
        <f t="shared" si="10"/>
        <v>#DIV/0!</v>
      </c>
      <c r="L123" s="26" t="e">
        <f>VLOOKUP($B123,'Table A'!C7:$H19,6,0)</f>
        <v>#N/A</v>
      </c>
      <c r="M123" s="12" t="e">
        <f t="shared" si="9"/>
        <v>#DIV/0!</v>
      </c>
      <c r="N123" s="31" t="e">
        <f t="shared" si="6"/>
        <v>#DIV/0!</v>
      </c>
      <c r="O123" s="12" t="e">
        <f t="shared" si="7"/>
        <v>#DIV/0!</v>
      </c>
    </row>
    <row r="124" spans="1:15" s="32" customFormat="1" x14ac:dyDescent="0.2">
      <c r="A124" s="16">
        <v>118</v>
      </c>
      <c r="B124" s="25"/>
      <c r="C124" s="13"/>
      <c r="D124" s="11"/>
      <c r="E124" s="15"/>
      <c r="F124" s="24"/>
      <c r="G124" s="44">
        <v>0</v>
      </c>
      <c r="H124" s="44"/>
      <c r="I124" s="44">
        <f t="shared" si="8"/>
        <v>0</v>
      </c>
      <c r="J124" s="13"/>
      <c r="K124" s="34" t="e">
        <f t="shared" si="10"/>
        <v>#DIV/0!</v>
      </c>
      <c r="L124" s="26" t="e">
        <f>VLOOKUP($B124,'Table A'!C7:$H19,6,0)</f>
        <v>#N/A</v>
      </c>
      <c r="M124" s="12" t="e">
        <f t="shared" si="9"/>
        <v>#DIV/0!</v>
      </c>
      <c r="N124" s="31" t="e">
        <f t="shared" si="6"/>
        <v>#DIV/0!</v>
      </c>
      <c r="O124" s="12" t="e">
        <f t="shared" si="7"/>
        <v>#DIV/0!</v>
      </c>
    </row>
    <row r="125" spans="1:15" s="32" customFormat="1" x14ac:dyDescent="0.2">
      <c r="A125" s="16">
        <v>119</v>
      </c>
      <c r="B125" s="25"/>
      <c r="C125" s="13"/>
      <c r="D125" s="11"/>
      <c r="E125" s="15"/>
      <c r="F125" s="24"/>
      <c r="G125" s="44">
        <v>0</v>
      </c>
      <c r="H125" s="44"/>
      <c r="I125" s="44">
        <f t="shared" si="8"/>
        <v>0</v>
      </c>
      <c r="J125" s="13"/>
      <c r="K125" s="34" t="e">
        <f t="shared" si="10"/>
        <v>#DIV/0!</v>
      </c>
      <c r="L125" s="26" t="e">
        <f>VLOOKUP($B125,'Table A'!C7:$H19,6,0)</f>
        <v>#N/A</v>
      </c>
      <c r="M125" s="12" t="e">
        <f t="shared" si="9"/>
        <v>#DIV/0!</v>
      </c>
      <c r="N125" s="31" t="e">
        <f t="shared" si="6"/>
        <v>#DIV/0!</v>
      </c>
      <c r="O125" s="12" t="e">
        <f t="shared" si="7"/>
        <v>#DIV/0!</v>
      </c>
    </row>
    <row r="126" spans="1:15" s="32" customFormat="1" x14ac:dyDescent="0.2">
      <c r="A126" s="16">
        <v>120</v>
      </c>
      <c r="B126" s="25"/>
      <c r="C126" s="13"/>
      <c r="D126" s="11"/>
      <c r="E126" s="15"/>
      <c r="F126" s="24"/>
      <c r="G126" s="44">
        <v>0</v>
      </c>
      <c r="H126" s="44"/>
      <c r="I126" s="44">
        <f t="shared" si="8"/>
        <v>0</v>
      </c>
      <c r="J126" s="13"/>
      <c r="K126" s="34" t="e">
        <f t="shared" si="10"/>
        <v>#DIV/0!</v>
      </c>
      <c r="L126" s="26" t="e">
        <f>VLOOKUP($B126,'Table A'!C7:$H19,6,0)</f>
        <v>#N/A</v>
      </c>
      <c r="M126" s="12" t="e">
        <f t="shared" si="9"/>
        <v>#DIV/0!</v>
      </c>
      <c r="N126" s="31" t="e">
        <f t="shared" si="6"/>
        <v>#DIV/0!</v>
      </c>
      <c r="O126" s="12" t="e">
        <f t="shared" si="7"/>
        <v>#DIV/0!</v>
      </c>
    </row>
    <row r="127" spans="1:15" s="32" customFormat="1" x14ac:dyDescent="0.2">
      <c r="A127" s="16">
        <v>121</v>
      </c>
      <c r="B127" s="25"/>
      <c r="C127" s="13"/>
      <c r="D127" s="11"/>
      <c r="E127" s="15"/>
      <c r="F127" s="24"/>
      <c r="G127" s="44">
        <v>0</v>
      </c>
      <c r="H127" s="44"/>
      <c r="I127" s="44">
        <f t="shared" si="8"/>
        <v>0</v>
      </c>
      <c r="J127" s="13"/>
      <c r="K127" s="34" t="e">
        <f t="shared" si="10"/>
        <v>#DIV/0!</v>
      </c>
      <c r="L127" s="26" t="e">
        <f>VLOOKUP($B127,'Table A'!C7:$H19,6,0)</f>
        <v>#N/A</v>
      </c>
      <c r="M127" s="12" t="e">
        <f t="shared" si="9"/>
        <v>#DIV/0!</v>
      </c>
      <c r="N127" s="31" t="e">
        <f t="shared" si="6"/>
        <v>#DIV/0!</v>
      </c>
      <c r="O127" s="12" t="e">
        <f t="shared" si="7"/>
        <v>#DIV/0!</v>
      </c>
    </row>
    <row r="128" spans="1:15" s="32" customFormat="1" x14ac:dyDescent="0.2">
      <c r="A128" s="16">
        <v>122</v>
      </c>
      <c r="B128" s="25"/>
      <c r="C128" s="13"/>
      <c r="D128" s="11"/>
      <c r="E128" s="15"/>
      <c r="F128" s="24"/>
      <c r="G128" s="44">
        <v>0</v>
      </c>
      <c r="H128" s="44"/>
      <c r="I128" s="44">
        <f t="shared" si="8"/>
        <v>0</v>
      </c>
      <c r="J128" s="13"/>
      <c r="K128" s="34" t="e">
        <f t="shared" si="10"/>
        <v>#DIV/0!</v>
      </c>
      <c r="L128" s="26" t="e">
        <f>VLOOKUP($B128,'Table A'!C7:$H19,6,0)</f>
        <v>#N/A</v>
      </c>
      <c r="M128" s="12" t="e">
        <f t="shared" si="9"/>
        <v>#DIV/0!</v>
      </c>
      <c r="N128" s="31" t="e">
        <f t="shared" si="6"/>
        <v>#DIV/0!</v>
      </c>
      <c r="O128" s="12" t="e">
        <f t="shared" si="7"/>
        <v>#DIV/0!</v>
      </c>
    </row>
    <row r="129" spans="1:15" s="32" customFormat="1" x14ac:dyDescent="0.2">
      <c r="A129" s="16">
        <v>123</v>
      </c>
      <c r="B129" s="25"/>
      <c r="C129" s="13"/>
      <c r="D129" s="11"/>
      <c r="E129" s="15"/>
      <c r="F129" s="24"/>
      <c r="G129" s="44">
        <v>0</v>
      </c>
      <c r="H129" s="44"/>
      <c r="I129" s="44">
        <f t="shared" si="8"/>
        <v>0</v>
      </c>
      <c r="J129" s="13"/>
      <c r="K129" s="34" t="e">
        <f t="shared" si="10"/>
        <v>#DIV/0!</v>
      </c>
      <c r="L129" s="26" t="e">
        <f>VLOOKUP($B129,'Table A'!C7:$H19,6,0)</f>
        <v>#N/A</v>
      </c>
      <c r="M129" s="12" t="e">
        <f t="shared" si="9"/>
        <v>#DIV/0!</v>
      </c>
      <c r="N129" s="31" t="e">
        <f t="shared" si="6"/>
        <v>#DIV/0!</v>
      </c>
      <c r="O129" s="12" t="e">
        <f t="shared" si="7"/>
        <v>#DIV/0!</v>
      </c>
    </row>
    <row r="130" spans="1:15" s="32" customFormat="1" x14ac:dyDescent="0.2">
      <c r="A130" s="16">
        <v>124</v>
      </c>
      <c r="B130" s="25"/>
      <c r="C130" s="13"/>
      <c r="D130" s="11"/>
      <c r="E130" s="15"/>
      <c r="F130" s="24"/>
      <c r="G130" s="44">
        <v>0</v>
      </c>
      <c r="H130" s="44"/>
      <c r="I130" s="44">
        <f t="shared" si="8"/>
        <v>0</v>
      </c>
      <c r="J130" s="13"/>
      <c r="K130" s="34" t="e">
        <f t="shared" si="10"/>
        <v>#DIV/0!</v>
      </c>
      <c r="L130" s="26" t="e">
        <f>VLOOKUP($B130,'Table A'!C7:$H19,6,0)</f>
        <v>#N/A</v>
      </c>
      <c r="M130" s="12" t="e">
        <f t="shared" si="9"/>
        <v>#DIV/0!</v>
      </c>
      <c r="N130" s="31" t="e">
        <f t="shared" si="6"/>
        <v>#DIV/0!</v>
      </c>
      <c r="O130" s="12" t="e">
        <f t="shared" si="7"/>
        <v>#DIV/0!</v>
      </c>
    </row>
    <row r="131" spans="1:15" s="32" customFormat="1" x14ac:dyDescent="0.2">
      <c r="A131" s="16">
        <v>125</v>
      </c>
      <c r="B131" s="25"/>
      <c r="C131" s="13"/>
      <c r="D131" s="11"/>
      <c r="E131" s="15"/>
      <c r="F131" s="24"/>
      <c r="G131" s="44">
        <v>0</v>
      </c>
      <c r="H131" s="44"/>
      <c r="I131" s="44">
        <f t="shared" si="8"/>
        <v>0</v>
      </c>
      <c r="J131" s="13"/>
      <c r="K131" s="34" t="e">
        <f t="shared" si="10"/>
        <v>#DIV/0!</v>
      </c>
      <c r="L131" s="26" t="e">
        <f>VLOOKUP($B131,'Table A'!C7:$H19,6,0)</f>
        <v>#N/A</v>
      </c>
      <c r="M131" s="12" t="e">
        <f t="shared" si="9"/>
        <v>#DIV/0!</v>
      </c>
      <c r="N131" s="31" t="e">
        <f t="shared" si="6"/>
        <v>#DIV/0!</v>
      </c>
      <c r="O131" s="12" t="e">
        <f t="shared" si="7"/>
        <v>#DIV/0!</v>
      </c>
    </row>
    <row r="132" spans="1:15" s="32" customFormat="1" x14ac:dyDescent="0.2">
      <c r="A132" s="16">
        <v>126</v>
      </c>
      <c r="B132" s="25"/>
      <c r="C132" s="13"/>
      <c r="D132" s="11"/>
      <c r="E132" s="15"/>
      <c r="F132" s="24"/>
      <c r="G132" s="44">
        <v>0</v>
      </c>
      <c r="H132" s="44"/>
      <c r="I132" s="44">
        <f t="shared" si="8"/>
        <v>0</v>
      </c>
      <c r="J132" s="13"/>
      <c r="K132" s="34" t="e">
        <f t="shared" si="10"/>
        <v>#DIV/0!</v>
      </c>
      <c r="L132" s="26" t="e">
        <f>VLOOKUP($B132,'Table A'!C7:$H19,6,0)</f>
        <v>#N/A</v>
      </c>
      <c r="M132" s="12" t="e">
        <f t="shared" si="9"/>
        <v>#DIV/0!</v>
      </c>
      <c r="N132" s="31" t="e">
        <f t="shared" si="6"/>
        <v>#DIV/0!</v>
      </c>
      <c r="O132" s="12" t="e">
        <f t="shared" si="7"/>
        <v>#DIV/0!</v>
      </c>
    </row>
    <row r="133" spans="1:15" s="32" customFormat="1" x14ac:dyDescent="0.2">
      <c r="A133" s="16">
        <v>127</v>
      </c>
      <c r="B133" s="25"/>
      <c r="C133" s="13"/>
      <c r="D133" s="11"/>
      <c r="E133" s="15"/>
      <c r="F133" s="24"/>
      <c r="G133" s="44">
        <v>0</v>
      </c>
      <c r="H133" s="44"/>
      <c r="I133" s="44">
        <f t="shared" si="8"/>
        <v>0</v>
      </c>
      <c r="J133" s="13"/>
      <c r="K133" s="34" t="e">
        <f t="shared" si="10"/>
        <v>#DIV/0!</v>
      </c>
      <c r="L133" s="26" t="e">
        <f>VLOOKUP($B133,'Table A'!C7:$H19,6,0)</f>
        <v>#N/A</v>
      </c>
      <c r="M133" s="12" t="e">
        <f t="shared" si="9"/>
        <v>#DIV/0!</v>
      </c>
      <c r="N133" s="31" t="e">
        <f t="shared" si="6"/>
        <v>#DIV/0!</v>
      </c>
      <c r="O133" s="12" t="e">
        <f t="shared" si="7"/>
        <v>#DIV/0!</v>
      </c>
    </row>
    <row r="134" spans="1:15" s="32" customFormat="1" x14ac:dyDescent="0.2">
      <c r="A134" s="16">
        <v>128</v>
      </c>
      <c r="B134" s="25"/>
      <c r="C134" s="13"/>
      <c r="D134" s="11"/>
      <c r="E134" s="15"/>
      <c r="F134" s="24"/>
      <c r="G134" s="44">
        <v>0</v>
      </c>
      <c r="H134" s="44"/>
      <c r="I134" s="44">
        <f t="shared" si="8"/>
        <v>0</v>
      </c>
      <c r="J134" s="13"/>
      <c r="K134" s="34" t="e">
        <f t="shared" si="10"/>
        <v>#DIV/0!</v>
      </c>
      <c r="L134" s="26" t="e">
        <f>VLOOKUP($B134,'Table A'!C7:$H19,6,0)</f>
        <v>#N/A</v>
      </c>
      <c r="M134" s="12" t="e">
        <f t="shared" si="9"/>
        <v>#DIV/0!</v>
      </c>
      <c r="N134" s="31" t="e">
        <f t="shared" si="6"/>
        <v>#DIV/0!</v>
      </c>
      <c r="O134" s="12" t="e">
        <f t="shared" si="7"/>
        <v>#DIV/0!</v>
      </c>
    </row>
    <row r="135" spans="1:15" s="32" customFormat="1" x14ac:dyDescent="0.2">
      <c r="A135" s="16">
        <v>129</v>
      </c>
      <c r="B135" s="25"/>
      <c r="C135" s="13"/>
      <c r="D135" s="11"/>
      <c r="E135" s="15"/>
      <c r="F135" s="24"/>
      <c r="G135" s="44">
        <v>0</v>
      </c>
      <c r="H135" s="44"/>
      <c r="I135" s="44">
        <f t="shared" si="8"/>
        <v>0</v>
      </c>
      <c r="J135" s="13"/>
      <c r="K135" s="34" t="e">
        <f t="shared" si="10"/>
        <v>#DIV/0!</v>
      </c>
      <c r="L135" s="26" t="e">
        <f>VLOOKUP($B135,'Table A'!C7:$H19,6,0)</f>
        <v>#N/A</v>
      </c>
      <c r="M135" s="12" t="e">
        <f t="shared" si="9"/>
        <v>#DIV/0!</v>
      </c>
      <c r="N135" s="31" t="e">
        <f t="shared" ref="N135:N198" si="11">O135/H135</f>
        <v>#DIV/0!</v>
      </c>
      <c r="O135" s="12" t="e">
        <f t="shared" ref="O135:O198" si="12">M135-H135</f>
        <v>#DIV/0!</v>
      </c>
    </row>
    <row r="136" spans="1:15" s="32" customFormat="1" x14ac:dyDescent="0.2">
      <c r="A136" s="16">
        <v>130</v>
      </c>
      <c r="B136" s="25"/>
      <c r="C136" s="13"/>
      <c r="D136" s="11"/>
      <c r="E136" s="15"/>
      <c r="F136" s="24"/>
      <c r="G136" s="44">
        <v>0</v>
      </c>
      <c r="H136" s="44"/>
      <c r="I136" s="44">
        <f t="shared" si="8"/>
        <v>0</v>
      </c>
      <c r="J136" s="13"/>
      <c r="K136" s="34" t="e">
        <f t="shared" si="10"/>
        <v>#DIV/0!</v>
      </c>
      <c r="L136" s="26" t="e">
        <f>VLOOKUP($B136,'Table A'!C7:$H19,6,0)</f>
        <v>#N/A</v>
      </c>
      <c r="M136" s="12" t="e">
        <f t="shared" si="9"/>
        <v>#DIV/0!</v>
      </c>
      <c r="N136" s="31" t="e">
        <f t="shared" si="11"/>
        <v>#DIV/0!</v>
      </c>
      <c r="O136" s="12" t="e">
        <f t="shared" si="12"/>
        <v>#DIV/0!</v>
      </c>
    </row>
    <row r="137" spans="1:15" s="32" customFormat="1" x14ac:dyDescent="0.2">
      <c r="A137" s="16">
        <v>131</v>
      </c>
      <c r="B137" s="25"/>
      <c r="C137" s="13"/>
      <c r="D137" s="11"/>
      <c r="E137" s="15"/>
      <c r="F137" s="24"/>
      <c r="G137" s="44">
        <v>0</v>
      </c>
      <c r="H137" s="44"/>
      <c r="I137" s="44">
        <f t="shared" si="8"/>
        <v>0</v>
      </c>
      <c r="J137" s="13"/>
      <c r="K137" s="34" t="e">
        <f t="shared" si="10"/>
        <v>#DIV/0!</v>
      </c>
      <c r="L137" s="26" t="e">
        <f>VLOOKUP($B137,'Table A'!C7:$H19,6,0)</f>
        <v>#N/A</v>
      </c>
      <c r="M137" s="12" t="e">
        <f t="shared" si="9"/>
        <v>#DIV/0!</v>
      </c>
      <c r="N137" s="31" t="e">
        <f t="shared" si="11"/>
        <v>#DIV/0!</v>
      </c>
      <c r="O137" s="12" t="e">
        <f t="shared" si="12"/>
        <v>#DIV/0!</v>
      </c>
    </row>
    <row r="138" spans="1:15" s="32" customFormat="1" x14ac:dyDescent="0.2">
      <c r="A138" s="16">
        <v>132</v>
      </c>
      <c r="B138" s="25"/>
      <c r="C138" s="13"/>
      <c r="D138" s="11"/>
      <c r="E138" s="15"/>
      <c r="F138" s="24"/>
      <c r="G138" s="44">
        <v>0</v>
      </c>
      <c r="H138" s="44"/>
      <c r="I138" s="44">
        <f t="shared" si="8"/>
        <v>0</v>
      </c>
      <c r="J138" s="13"/>
      <c r="K138" s="34" t="e">
        <f t="shared" si="10"/>
        <v>#DIV/0!</v>
      </c>
      <c r="L138" s="26" t="e">
        <f>VLOOKUP($B138,'Table A'!C7:$H19,6,0)</f>
        <v>#N/A</v>
      </c>
      <c r="M138" s="12" t="e">
        <f t="shared" si="9"/>
        <v>#DIV/0!</v>
      </c>
      <c r="N138" s="31" t="e">
        <f t="shared" si="11"/>
        <v>#DIV/0!</v>
      </c>
      <c r="O138" s="12" t="e">
        <f t="shared" si="12"/>
        <v>#DIV/0!</v>
      </c>
    </row>
    <row r="139" spans="1:15" s="32" customFormat="1" x14ac:dyDescent="0.2">
      <c r="A139" s="16">
        <v>133</v>
      </c>
      <c r="B139" s="25"/>
      <c r="C139" s="13"/>
      <c r="D139" s="11"/>
      <c r="E139" s="15"/>
      <c r="F139" s="24"/>
      <c r="G139" s="44">
        <v>0</v>
      </c>
      <c r="H139" s="44"/>
      <c r="I139" s="44">
        <f t="shared" si="8"/>
        <v>0</v>
      </c>
      <c r="J139" s="13"/>
      <c r="K139" s="34" t="e">
        <f t="shared" si="10"/>
        <v>#DIV/0!</v>
      </c>
      <c r="L139" s="26" t="e">
        <f>VLOOKUP($B139,'Table A'!C7:$H19,6,0)</f>
        <v>#N/A</v>
      </c>
      <c r="M139" s="12" t="e">
        <f t="shared" si="9"/>
        <v>#DIV/0!</v>
      </c>
      <c r="N139" s="31" t="e">
        <f t="shared" si="11"/>
        <v>#DIV/0!</v>
      </c>
      <c r="O139" s="12" t="e">
        <f t="shared" si="12"/>
        <v>#DIV/0!</v>
      </c>
    </row>
    <row r="140" spans="1:15" s="32" customFormat="1" x14ac:dyDescent="0.2">
      <c r="A140" s="16">
        <v>134</v>
      </c>
      <c r="B140" s="25"/>
      <c r="C140" s="13"/>
      <c r="D140" s="11"/>
      <c r="E140" s="15"/>
      <c r="F140" s="24"/>
      <c r="G140" s="44">
        <v>0</v>
      </c>
      <c r="H140" s="44"/>
      <c r="I140" s="44">
        <f t="shared" si="8"/>
        <v>0</v>
      </c>
      <c r="J140" s="13"/>
      <c r="K140" s="34" t="e">
        <f t="shared" si="10"/>
        <v>#DIV/0!</v>
      </c>
      <c r="L140" s="26" t="e">
        <f>VLOOKUP($B140,'Table A'!C7:$H19,6,0)</f>
        <v>#N/A</v>
      </c>
      <c r="M140" s="12" t="e">
        <f t="shared" si="9"/>
        <v>#DIV/0!</v>
      </c>
      <c r="N140" s="31" t="e">
        <f t="shared" si="11"/>
        <v>#DIV/0!</v>
      </c>
      <c r="O140" s="12" t="e">
        <f t="shared" si="12"/>
        <v>#DIV/0!</v>
      </c>
    </row>
    <row r="141" spans="1:15" s="32" customFormat="1" x14ac:dyDescent="0.2">
      <c r="A141" s="16">
        <v>135</v>
      </c>
      <c r="B141" s="25"/>
      <c r="C141" s="13"/>
      <c r="D141" s="11"/>
      <c r="E141" s="15"/>
      <c r="F141" s="24"/>
      <c r="G141" s="44">
        <v>0</v>
      </c>
      <c r="H141" s="44"/>
      <c r="I141" s="44">
        <f t="shared" si="8"/>
        <v>0</v>
      </c>
      <c r="J141" s="13"/>
      <c r="K141" s="34" t="e">
        <f t="shared" si="10"/>
        <v>#DIV/0!</v>
      </c>
      <c r="L141" s="26" t="e">
        <f>VLOOKUP($B141,'Table A'!C7:$H19,6,0)</f>
        <v>#N/A</v>
      </c>
      <c r="M141" s="12" t="e">
        <f t="shared" si="9"/>
        <v>#DIV/0!</v>
      </c>
      <c r="N141" s="31" t="e">
        <f t="shared" si="11"/>
        <v>#DIV/0!</v>
      </c>
      <c r="O141" s="12" t="e">
        <f t="shared" si="12"/>
        <v>#DIV/0!</v>
      </c>
    </row>
    <row r="142" spans="1:15" s="32" customFormat="1" x14ac:dyDescent="0.2">
      <c r="A142" s="16">
        <v>136</v>
      </c>
      <c r="B142" s="25"/>
      <c r="C142" s="13"/>
      <c r="D142" s="11"/>
      <c r="E142" s="15"/>
      <c r="F142" s="24"/>
      <c r="G142" s="44">
        <v>0</v>
      </c>
      <c r="H142" s="44"/>
      <c r="I142" s="44">
        <f t="shared" si="8"/>
        <v>0</v>
      </c>
      <c r="J142" s="13"/>
      <c r="K142" s="34" t="e">
        <f t="shared" si="10"/>
        <v>#DIV/0!</v>
      </c>
      <c r="L142" s="26" t="e">
        <f>VLOOKUP($B142,'Table A'!C7:$H19,6,0)</f>
        <v>#N/A</v>
      </c>
      <c r="M142" s="12" t="e">
        <f t="shared" si="9"/>
        <v>#DIV/0!</v>
      </c>
      <c r="N142" s="31" t="e">
        <f t="shared" si="11"/>
        <v>#DIV/0!</v>
      </c>
      <c r="O142" s="12" t="e">
        <f t="shared" si="12"/>
        <v>#DIV/0!</v>
      </c>
    </row>
    <row r="143" spans="1:15" s="32" customFormat="1" x14ac:dyDescent="0.2">
      <c r="A143" s="16">
        <v>137</v>
      </c>
      <c r="B143" s="25"/>
      <c r="C143" s="13"/>
      <c r="D143" s="11"/>
      <c r="E143" s="15"/>
      <c r="F143" s="24"/>
      <c r="G143" s="44">
        <v>0</v>
      </c>
      <c r="H143" s="44"/>
      <c r="I143" s="44">
        <f t="shared" si="8"/>
        <v>0</v>
      </c>
      <c r="J143" s="13"/>
      <c r="K143" s="34" t="e">
        <f t="shared" si="10"/>
        <v>#DIV/0!</v>
      </c>
      <c r="L143" s="26" t="e">
        <f>VLOOKUP($B143,'Table A'!C7:$H19,6,0)</f>
        <v>#N/A</v>
      </c>
      <c r="M143" s="12" t="e">
        <f t="shared" si="9"/>
        <v>#DIV/0!</v>
      </c>
      <c r="N143" s="31" t="e">
        <f t="shared" si="11"/>
        <v>#DIV/0!</v>
      </c>
      <c r="O143" s="12" t="e">
        <f t="shared" si="12"/>
        <v>#DIV/0!</v>
      </c>
    </row>
    <row r="144" spans="1:15" s="32" customFormat="1" x14ac:dyDescent="0.2">
      <c r="A144" s="16">
        <v>138</v>
      </c>
      <c r="B144" s="25"/>
      <c r="C144" s="13"/>
      <c r="D144" s="11"/>
      <c r="E144" s="15"/>
      <c r="F144" s="24"/>
      <c r="G144" s="44">
        <v>0</v>
      </c>
      <c r="H144" s="44"/>
      <c r="I144" s="44">
        <f t="shared" si="8"/>
        <v>0</v>
      </c>
      <c r="J144" s="13"/>
      <c r="K144" s="34" t="e">
        <f t="shared" si="10"/>
        <v>#DIV/0!</v>
      </c>
      <c r="L144" s="26" t="e">
        <f>VLOOKUP($B144,'Table A'!C7:$H19,6,0)</f>
        <v>#N/A</v>
      </c>
      <c r="M144" s="12" t="e">
        <f t="shared" si="9"/>
        <v>#DIV/0!</v>
      </c>
      <c r="N144" s="31" t="e">
        <f t="shared" si="11"/>
        <v>#DIV/0!</v>
      </c>
      <c r="O144" s="12" t="e">
        <f t="shared" si="12"/>
        <v>#DIV/0!</v>
      </c>
    </row>
    <row r="145" spans="1:15" s="32" customFormat="1" x14ac:dyDescent="0.2">
      <c r="A145" s="16">
        <v>139</v>
      </c>
      <c r="B145" s="25"/>
      <c r="C145" s="13"/>
      <c r="D145" s="11"/>
      <c r="E145" s="15"/>
      <c r="F145" s="24"/>
      <c r="G145" s="44">
        <v>0</v>
      </c>
      <c r="H145" s="44"/>
      <c r="I145" s="44">
        <f t="shared" ref="I145:I208" si="13">H145-G145</f>
        <v>0</v>
      </c>
      <c r="J145" s="13"/>
      <c r="K145" s="34" t="e">
        <f t="shared" si="10"/>
        <v>#DIV/0!</v>
      </c>
      <c r="L145" s="26" t="e">
        <f>VLOOKUP($B145,'Table A'!C7:$H19,6,0)</f>
        <v>#N/A</v>
      </c>
      <c r="M145" s="12" t="e">
        <f t="shared" ref="M145:M159" si="14">K145*L145</f>
        <v>#DIV/0!</v>
      </c>
      <c r="N145" s="31" t="e">
        <f t="shared" si="11"/>
        <v>#DIV/0!</v>
      </c>
      <c r="O145" s="12" t="e">
        <f t="shared" si="12"/>
        <v>#DIV/0!</v>
      </c>
    </row>
    <row r="146" spans="1:15" s="32" customFormat="1" x14ac:dyDescent="0.2">
      <c r="A146" s="16">
        <v>140</v>
      </c>
      <c r="B146" s="25"/>
      <c r="C146" s="13"/>
      <c r="D146" s="11"/>
      <c r="E146" s="15"/>
      <c r="F146" s="24"/>
      <c r="G146" s="44">
        <v>0</v>
      </c>
      <c r="H146" s="44"/>
      <c r="I146" s="44">
        <f t="shared" si="13"/>
        <v>0</v>
      </c>
      <c r="J146" s="13"/>
      <c r="K146" s="34" t="e">
        <f t="shared" si="10"/>
        <v>#DIV/0!</v>
      </c>
      <c r="L146" s="26" t="e">
        <f>VLOOKUP($B146,'Table A'!C7:$H19,6,0)</f>
        <v>#N/A</v>
      </c>
      <c r="M146" s="12" t="e">
        <f t="shared" si="14"/>
        <v>#DIV/0!</v>
      </c>
      <c r="N146" s="31" t="e">
        <f t="shared" si="11"/>
        <v>#DIV/0!</v>
      </c>
      <c r="O146" s="12" t="e">
        <f t="shared" si="12"/>
        <v>#DIV/0!</v>
      </c>
    </row>
    <row r="147" spans="1:15" s="32" customFormat="1" x14ac:dyDescent="0.2">
      <c r="A147" s="16">
        <v>141</v>
      </c>
      <c r="B147" s="25"/>
      <c r="C147" s="13"/>
      <c r="D147" s="11"/>
      <c r="E147" s="15"/>
      <c r="F147" s="24"/>
      <c r="G147" s="44">
        <v>0</v>
      </c>
      <c r="H147" s="44"/>
      <c r="I147" s="44">
        <f t="shared" si="13"/>
        <v>0</v>
      </c>
      <c r="J147" s="13"/>
      <c r="K147" s="34" t="e">
        <f t="shared" si="10"/>
        <v>#DIV/0!</v>
      </c>
      <c r="L147" s="26" t="e">
        <f>VLOOKUP($B147,'Table A'!C7:$H19,6,0)</f>
        <v>#N/A</v>
      </c>
      <c r="M147" s="12" t="e">
        <f t="shared" si="14"/>
        <v>#DIV/0!</v>
      </c>
      <c r="N147" s="31" t="e">
        <f t="shared" si="11"/>
        <v>#DIV/0!</v>
      </c>
      <c r="O147" s="12" t="e">
        <f t="shared" si="12"/>
        <v>#DIV/0!</v>
      </c>
    </row>
    <row r="148" spans="1:15" s="32" customFormat="1" x14ac:dyDescent="0.2">
      <c r="A148" s="16">
        <v>142</v>
      </c>
      <c r="B148" s="25"/>
      <c r="C148" s="13"/>
      <c r="D148" s="11"/>
      <c r="E148" s="15"/>
      <c r="F148" s="24"/>
      <c r="G148" s="44">
        <v>0</v>
      </c>
      <c r="H148" s="44"/>
      <c r="I148" s="44">
        <f t="shared" si="13"/>
        <v>0</v>
      </c>
      <c r="J148" s="13"/>
      <c r="K148" s="34" t="e">
        <f t="shared" si="10"/>
        <v>#DIV/0!</v>
      </c>
      <c r="L148" s="26" t="e">
        <f>VLOOKUP($B148,'Table A'!C7:$H19,6,0)</f>
        <v>#N/A</v>
      </c>
      <c r="M148" s="12" t="e">
        <f t="shared" si="14"/>
        <v>#DIV/0!</v>
      </c>
      <c r="N148" s="31" t="e">
        <f t="shared" si="11"/>
        <v>#DIV/0!</v>
      </c>
      <c r="O148" s="12" t="e">
        <f t="shared" si="12"/>
        <v>#DIV/0!</v>
      </c>
    </row>
    <row r="149" spans="1:15" s="32" customFormat="1" x14ac:dyDescent="0.2">
      <c r="A149" s="16">
        <v>143</v>
      </c>
      <c r="B149" s="25"/>
      <c r="C149" s="13"/>
      <c r="D149" s="11"/>
      <c r="E149" s="15"/>
      <c r="F149" s="24"/>
      <c r="G149" s="44">
        <v>0</v>
      </c>
      <c r="H149" s="44"/>
      <c r="I149" s="44">
        <f t="shared" si="13"/>
        <v>0</v>
      </c>
      <c r="J149" s="13"/>
      <c r="K149" s="34" t="e">
        <f t="shared" si="10"/>
        <v>#DIV/0!</v>
      </c>
      <c r="L149" s="26" t="e">
        <f>VLOOKUP($B149,'Table A'!C7:$H19,6,0)</f>
        <v>#N/A</v>
      </c>
      <c r="M149" s="12" t="e">
        <f t="shared" si="14"/>
        <v>#DIV/0!</v>
      </c>
      <c r="N149" s="31" t="e">
        <f t="shared" si="11"/>
        <v>#DIV/0!</v>
      </c>
      <c r="O149" s="12" t="e">
        <f t="shared" si="12"/>
        <v>#DIV/0!</v>
      </c>
    </row>
    <row r="150" spans="1:15" s="32" customFormat="1" x14ac:dyDescent="0.2">
      <c r="A150" s="16">
        <v>144</v>
      </c>
      <c r="B150" s="25"/>
      <c r="C150" s="13"/>
      <c r="D150" s="11"/>
      <c r="E150" s="15"/>
      <c r="F150" s="24"/>
      <c r="G150" s="44">
        <v>0</v>
      </c>
      <c r="H150" s="44"/>
      <c r="I150" s="44">
        <f t="shared" si="13"/>
        <v>0</v>
      </c>
      <c r="J150" s="13"/>
      <c r="K150" s="34" t="e">
        <f t="shared" si="10"/>
        <v>#DIV/0!</v>
      </c>
      <c r="L150" s="26" t="e">
        <f>VLOOKUP($B150,'Table A'!C7:$H19,6,0)</f>
        <v>#N/A</v>
      </c>
      <c r="M150" s="12" t="e">
        <f t="shared" si="14"/>
        <v>#DIV/0!</v>
      </c>
      <c r="N150" s="31" t="e">
        <f t="shared" si="11"/>
        <v>#DIV/0!</v>
      </c>
      <c r="O150" s="12" t="e">
        <f t="shared" si="12"/>
        <v>#DIV/0!</v>
      </c>
    </row>
    <row r="151" spans="1:15" s="32" customFormat="1" x14ac:dyDescent="0.2">
      <c r="A151" s="16">
        <v>145</v>
      </c>
      <c r="B151" s="25"/>
      <c r="C151" s="13"/>
      <c r="D151" s="11"/>
      <c r="E151" s="15"/>
      <c r="F151" s="24"/>
      <c r="G151" s="44">
        <v>0</v>
      </c>
      <c r="H151" s="44"/>
      <c r="I151" s="44">
        <f t="shared" si="13"/>
        <v>0</v>
      </c>
      <c r="J151" s="13"/>
      <c r="K151" s="34" t="e">
        <f t="shared" si="10"/>
        <v>#DIV/0!</v>
      </c>
      <c r="L151" s="26" t="e">
        <f>VLOOKUP($B151,'Table A'!C7:$H19,6,0)</f>
        <v>#N/A</v>
      </c>
      <c r="M151" s="12" t="e">
        <f>K151*L151</f>
        <v>#DIV/0!</v>
      </c>
      <c r="N151" s="31" t="e">
        <f t="shared" si="11"/>
        <v>#DIV/0!</v>
      </c>
      <c r="O151" s="12" t="e">
        <f t="shared" si="12"/>
        <v>#DIV/0!</v>
      </c>
    </row>
    <row r="152" spans="1:15" s="32" customFormat="1" x14ac:dyDescent="0.2">
      <c r="A152" s="16">
        <v>146</v>
      </c>
      <c r="B152" s="25"/>
      <c r="C152" s="13"/>
      <c r="D152" s="11"/>
      <c r="E152" s="15"/>
      <c r="F152" s="24"/>
      <c r="G152" s="44">
        <v>0</v>
      </c>
      <c r="H152" s="44"/>
      <c r="I152" s="44">
        <f t="shared" si="13"/>
        <v>0</v>
      </c>
      <c r="J152" s="13"/>
      <c r="K152" s="34" t="e">
        <f t="shared" si="10"/>
        <v>#DIV/0!</v>
      </c>
      <c r="L152" s="26" t="e">
        <f>VLOOKUP($B152,'Table A'!C7:$H19,6,0)</f>
        <v>#N/A</v>
      </c>
      <c r="M152" s="12" t="e">
        <f t="shared" ref="M152:M213" si="15">K152*L152</f>
        <v>#DIV/0!</v>
      </c>
      <c r="N152" s="31" t="e">
        <f t="shared" si="11"/>
        <v>#DIV/0!</v>
      </c>
      <c r="O152" s="12" t="e">
        <f t="shared" si="12"/>
        <v>#DIV/0!</v>
      </c>
    </row>
    <row r="153" spans="1:15" s="32" customFormat="1" x14ac:dyDescent="0.2">
      <c r="A153" s="16">
        <v>147</v>
      </c>
      <c r="B153" s="25"/>
      <c r="C153" s="13"/>
      <c r="D153" s="11"/>
      <c r="E153" s="15"/>
      <c r="F153" s="24"/>
      <c r="G153" s="44">
        <v>0</v>
      </c>
      <c r="H153" s="44"/>
      <c r="I153" s="44">
        <f t="shared" si="13"/>
        <v>0</v>
      </c>
      <c r="J153" s="13"/>
      <c r="K153" s="34" t="e">
        <f t="shared" si="10"/>
        <v>#DIV/0!</v>
      </c>
      <c r="L153" s="26" t="e">
        <f>VLOOKUP($B153,'Table A'!C7:$H19,6,0)</f>
        <v>#N/A</v>
      </c>
      <c r="M153" s="12" t="e">
        <f t="shared" si="15"/>
        <v>#DIV/0!</v>
      </c>
      <c r="N153" s="31" t="e">
        <f t="shared" si="11"/>
        <v>#DIV/0!</v>
      </c>
      <c r="O153" s="12" t="e">
        <f t="shared" si="12"/>
        <v>#DIV/0!</v>
      </c>
    </row>
    <row r="154" spans="1:15" s="32" customFormat="1" x14ac:dyDescent="0.2">
      <c r="A154" s="16">
        <v>148</v>
      </c>
      <c r="B154" s="25"/>
      <c r="C154" s="13"/>
      <c r="D154" s="11"/>
      <c r="E154" s="15"/>
      <c r="F154" s="24"/>
      <c r="G154" s="44">
        <v>0</v>
      </c>
      <c r="H154" s="44"/>
      <c r="I154" s="44">
        <f t="shared" si="13"/>
        <v>0</v>
      </c>
      <c r="J154" s="13"/>
      <c r="K154" s="34" t="e">
        <f t="shared" si="10"/>
        <v>#DIV/0!</v>
      </c>
      <c r="L154" s="26" t="e">
        <f>VLOOKUP($B154,'Table A'!C7:$H19,6,0)</f>
        <v>#N/A</v>
      </c>
      <c r="M154" s="12" t="e">
        <f t="shared" si="15"/>
        <v>#DIV/0!</v>
      </c>
      <c r="N154" s="31" t="e">
        <f t="shared" si="11"/>
        <v>#DIV/0!</v>
      </c>
      <c r="O154" s="12" t="e">
        <f t="shared" si="12"/>
        <v>#DIV/0!</v>
      </c>
    </row>
    <row r="155" spans="1:15" s="32" customFormat="1" x14ac:dyDescent="0.2">
      <c r="A155" s="16">
        <v>149</v>
      </c>
      <c r="B155" s="25"/>
      <c r="C155" s="13"/>
      <c r="D155" s="11"/>
      <c r="E155" s="15"/>
      <c r="F155" s="24"/>
      <c r="G155" s="44">
        <v>0</v>
      </c>
      <c r="H155" s="44"/>
      <c r="I155" s="44">
        <f t="shared" si="13"/>
        <v>0</v>
      </c>
      <c r="J155" s="13"/>
      <c r="K155" s="34" t="e">
        <f t="shared" si="10"/>
        <v>#DIV/0!</v>
      </c>
      <c r="L155" s="26" t="e">
        <f>VLOOKUP($B155,'Table A'!C7:$H19,6,0)</f>
        <v>#N/A</v>
      </c>
      <c r="M155" s="12" t="e">
        <f t="shared" si="15"/>
        <v>#DIV/0!</v>
      </c>
      <c r="N155" s="31" t="e">
        <f t="shared" si="11"/>
        <v>#DIV/0!</v>
      </c>
      <c r="O155" s="12" t="e">
        <f t="shared" si="12"/>
        <v>#DIV/0!</v>
      </c>
    </row>
    <row r="156" spans="1:15" s="32" customFormat="1" x14ac:dyDescent="0.2">
      <c r="A156" s="16">
        <v>150</v>
      </c>
      <c r="B156" s="25"/>
      <c r="C156" s="13"/>
      <c r="D156" s="11"/>
      <c r="E156" s="15"/>
      <c r="F156" s="24"/>
      <c r="G156" s="44">
        <v>0</v>
      </c>
      <c r="H156" s="44"/>
      <c r="I156" s="44">
        <f t="shared" si="13"/>
        <v>0</v>
      </c>
      <c r="J156" s="13"/>
      <c r="K156" s="34" t="e">
        <f t="shared" si="10"/>
        <v>#DIV/0!</v>
      </c>
      <c r="L156" s="26" t="e">
        <f>VLOOKUP($B156,'Table A'!C7:$H19,6,0)</f>
        <v>#N/A</v>
      </c>
      <c r="M156" s="12" t="e">
        <f t="shared" si="15"/>
        <v>#DIV/0!</v>
      </c>
      <c r="N156" s="31" t="e">
        <f t="shared" si="11"/>
        <v>#DIV/0!</v>
      </c>
      <c r="O156" s="12" t="e">
        <f t="shared" si="12"/>
        <v>#DIV/0!</v>
      </c>
    </row>
    <row r="157" spans="1:15" s="32" customFormat="1" x14ac:dyDescent="0.2">
      <c r="A157" s="16">
        <v>151</v>
      </c>
      <c r="B157" s="25"/>
      <c r="C157" s="13"/>
      <c r="D157" s="11"/>
      <c r="E157" s="15"/>
      <c r="F157" s="24"/>
      <c r="G157" s="44">
        <v>0</v>
      </c>
      <c r="H157" s="44"/>
      <c r="I157" s="44">
        <f t="shared" si="13"/>
        <v>0</v>
      </c>
      <c r="J157" s="13"/>
      <c r="K157" s="34" t="e">
        <f t="shared" si="10"/>
        <v>#DIV/0!</v>
      </c>
      <c r="L157" s="26" t="e">
        <f>VLOOKUP($B157,'Table A'!C7:$H19,6,0)</f>
        <v>#N/A</v>
      </c>
      <c r="M157" s="12" t="e">
        <f t="shared" si="15"/>
        <v>#DIV/0!</v>
      </c>
      <c r="N157" s="31" t="e">
        <f t="shared" si="11"/>
        <v>#DIV/0!</v>
      </c>
      <c r="O157" s="12" t="e">
        <f t="shared" si="12"/>
        <v>#DIV/0!</v>
      </c>
    </row>
    <row r="158" spans="1:15" s="32" customFormat="1" x14ac:dyDescent="0.2">
      <c r="A158" s="16">
        <v>152</v>
      </c>
      <c r="B158" s="25"/>
      <c r="C158" s="13"/>
      <c r="D158" s="11"/>
      <c r="E158" s="15"/>
      <c r="F158" s="24"/>
      <c r="G158" s="44">
        <v>0</v>
      </c>
      <c r="H158" s="44"/>
      <c r="I158" s="44">
        <f t="shared" si="13"/>
        <v>0</v>
      </c>
      <c r="J158" s="13"/>
      <c r="K158" s="34" t="e">
        <f t="shared" si="10"/>
        <v>#DIV/0!</v>
      </c>
      <c r="L158" s="26" t="e">
        <f>VLOOKUP($B158,'Table A'!C7:$H19,6,0)</f>
        <v>#N/A</v>
      </c>
      <c r="M158" s="12" t="e">
        <f t="shared" si="15"/>
        <v>#DIV/0!</v>
      </c>
      <c r="N158" s="31" t="e">
        <f t="shared" si="11"/>
        <v>#DIV/0!</v>
      </c>
      <c r="O158" s="12" t="e">
        <f t="shared" si="12"/>
        <v>#DIV/0!</v>
      </c>
    </row>
    <row r="159" spans="1:15" s="32" customFormat="1" x14ac:dyDescent="0.2">
      <c r="A159" s="16">
        <v>153</v>
      </c>
      <c r="B159" s="25"/>
      <c r="C159" s="13"/>
      <c r="D159" s="11"/>
      <c r="E159" s="15"/>
      <c r="F159" s="24"/>
      <c r="G159" s="44">
        <v>0</v>
      </c>
      <c r="H159" s="44"/>
      <c r="I159" s="44">
        <f t="shared" si="13"/>
        <v>0</v>
      </c>
      <c r="J159" s="13"/>
      <c r="K159" s="34" t="e">
        <f t="shared" si="10"/>
        <v>#DIV/0!</v>
      </c>
      <c r="L159" s="26" t="e">
        <f>VLOOKUP($B159,'Table A'!C7:$H19,6,0)</f>
        <v>#N/A</v>
      </c>
      <c r="M159" s="12" t="e">
        <f t="shared" si="15"/>
        <v>#DIV/0!</v>
      </c>
      <c r="N159" s="31" t="e">
        <f t="shared" si="11"/>
        <v>#DIV/0!</v>
      </c>
      <c r="O159" s="12" t="e">
        <f t="shared" si="12"/>
        <v>#DIV/0!</v>
      </c>
    </row>
    <row r="160" spans="1:15" s="32" customFormat="1" x14ac:dyDescent="0.2">
      <c r="A160" s="16">
        <v>154</v>
      </c>
      <c r="B160" s="25"/>
      <c r="C160" s="13"/>
      <c r="D160" s="11"/>
      <c r="E160" s="15"/>
      <c r="F160" s="24"/>
      <c r="G160" s="44">
        <v>0</v>
      </c>
      <c r="H160" s="44"/>
      <c r="I160" s="44">
        <f t="shared" si="13"/>
        <v>0</v>
      </c>
      <c r="J160" s="13"/>
      <c r="K160" s="34" t="e">
        <f t="shared" si="10"/>
        <v>#DIV/0!</v>
      </c>
      <c r="L160" s="26" t="e">
        <f>VLOOKUP($B160,'Table A'!C7:$H19,6,0)</f>
        <v>#N/A</v>
      </c>
      <c r="M160" s="12" t="e">
        <f t="shared" si="15"/>
        <v>#DIV/0!</v>
      </c>
      <c r="N160" s="31" t="e">
        <f t="shared" si="11"/>
        <v>#DIV/0!</v>
      </c>
      <c r="O160" s="12" t="e">
        <f t="shared" si="12"/>
        <v>#DIV/0!</v>
      </c>
    </row>
    <row r="161" spans="1:15" s="32" customFormat="1" x14ac:dyDescent="0.2">
      <c r="A161" s="16">
        <v>155</v>
      </c>
      <c r="B161" s="25"/>
      <c r="C161" s="13"/>
      <c r="D161" s="11"/>
      <c r="E161" s="15"/>
      <c r="F161" s="24"/>
      <c r="G161" s="44">
        <v>0</v>
      </c>
      <c r="H161" s="44"/>
      <c r="I161" s="44">
        <f t="shared" si="13"/>
        <v>0</v>
      </c>
      <c r="J161" s="13"/>
      <c r="K161" s="34" t="e">
        <f t="shared" si="10"/>
        <v>#DIV/0!</v>
      </c>
      <c r="L161" s="26" t="e">
        <f>VLOOKUP($B161,'Table A'!C7:$H19,6,0)</f>
        <v>#N/A</v>
      </c>
      <c r="M161" s="12" t="e">
        <f t="shared" si="15"/>
        <v>#DIV/0!</v>
      </c>
      <c r="N161" s="31" t="e">
        <f t="shared" si="11"/>
        <v>#DIV/0!</v>
      </c>
      <c r="O161" s="12" t="e">
        <f t="shared" si="12"/>
        <v>#DIV/0!</v>
      </c>
    </row>
    <row r="162" spans="1:15" s="32" customFormat="1" x14ac:dyDescent="0.2">
      <c r="A162" s="16">
        <v>156</v>
      </c>
      <c r="B162" s="25"/>
      <c r="C162" s="13"/>
      <c r="D162" s="11"/>
      <c r="E162" s="15"/>
      <c r="F162" s="24"/>
      <c r="G162" s="44">
        <v>0</v>
      </c>
      <c r="H162" s="44"/>
      <c r="I162" s="44">
        <f t="shared" si="13"/>
        <v>0</v>
      </c>
      <c r="J162" s="13"/>
      <c r="K162" s="34" t="e">
        <f t="shared" si="10"/>
        <v>#DIV/0!</v>
      </c>
      <c r="L162" s="26" t="e">
        <f>VLOOKUP($B162,'Table A'!C7:$H19,6,0)</f>
        <v>#N/A</v>
      </c>
      <c r="M162" s="12" t="e">
        <f t="shared" si="15"/>
        <v>#DIV/0!</v>
      </c>
      <c r="N162" s="31" t="e">
        <f t="shared" si="11"/>
        <v>#DIV/0!</v>
      </c>
      <c r="O162" s="12" t="e">
        <f t="shared" si="12"/>
        <v>#DIV/0!</v>
      </c>
    </row>
    <row r="163" spans="1:15" s="32" customFormat="1" x14ac:dyDescent="0.2">
      <c r="A163" s="16">
        <v>157</v>
      </c>
      <c r="B163" s="25"/>
      <c r="C163" s="13"/>
      <c r="D163" s="11"/>
      <c r="E163" s="15"/>
      <c r="F163" s="24"/>
      <c r="G163" s="44">
        <v>0</v>
      </c>
      <c r="H163" s="44"/>
      <c r="I163" s="44">
        <f t="shared" si="13"/>
        <v>0</v>
      </c>
      <c r="J163" s="13"/>
      <c r="K163" s="34" t="e">
        <f t="shared" si="10"/>
        <v>#DIV/0!</v>
      </c>
      <c r="L163" s="26" t="e">
        <f>VLOOKUP($B163,'Table A'!C7:$H19,6,0)</f>
        <v>#N/A</v>
      </c>
      <c r="M163" s="12" t="e">
        <f t="shared" si="15"/>
        <v>#DIV/0!</v>
      </c>
      <c r="N163" s="31" t="e">
        <f t="shared" si="11"/>
        <v>#DIV/0!</v>
      </c>
      <c r="O163" s="12" t="e">
        <f t="shared" si="12"/>
        <v>#DIV/0!</v>
      </c>
    </row>
    <row r="164" spans="1:15" s="32" customFormat="1" x14ac:dyDescent="0.2">
      <c r="A164" s="16">
        <v>158</v>
      </c>
      <c r="B164" s="25"/>
      <c r="C164" s="13"/>
      <c r="D164" s="11"/>
      <c r="E164" s="15"/>
      <c r="F164" s="24"/>
      <c r="G164" s="44">
        <v>0</v>
      </c>
      <c r="H164" s="44"/>
      <c r="I164" s="44">
        <f t="shared" si="13"/>
        <v>0</v>
      </c>
      <c r="J164" s="13"/>
      <c r="K164" s="34" t="e">
        <f t="shared" si="10"/>
        <v>#DIV/0!</v>
      </c>
      <c r="L164" s="26" t="e">
        <f>VLOOKUP($B164,'Table A'!C7:$H19,6,0)</f>
        <v>#N/A</v>
      </c>
      <c r="M164" s="12" t="e">
        <f t="shared" si="15"/>
        <v>#DIV/0!</v>
      </c>
      <c r="N164" s="31" t="e">
        <f t="shared" si="11"/>
        <v>#DIV/0!</v>
      </c>
      <c r="O164" s="12" t="e">
        <f t="shared" si="12"/>
        <v>#DIV/0!</v>
      </c>
    </row>
    <row r="165" spans="1:15" s="32" customFormat="1" x14ac:dyDescent="0.2">
      <c r="A165" s="16">
        <v>159</v>
      </c>
      <c r="B165" s="25"/>
      <c r="C165" s="13"/>
      <c r="D165" s="11"/>
      <c r="E165" s="15"/>
      <c r="F165" s="24"/>
      <c r="G165" s="44">
        <v>0</v>
      </c>
      <c r="H165" s="44"/>
      <c r="I165" s="44">
        <f t="shared" si="13"/>
        <v>0</v>
      </c>
      <c r="J165" s="13"/>
      <c r="K165" s="34" t="e">
        <f t="shared" si="10"/>
        <v>#DIV/0!</v>
      </c>
      <c r="L165" s="26" t="e">
        <f>VLOOKUP($B165,'Table A'!C7:$H19,6,0)</f>
        <v>#N/A</v>
      </c>
      <c r="M165" s="12" t="e">
        <f t="shared" si="15"/>
        <v>#DIV/0!</v>
      </c>
      <c r="N165" s="31" t="e">
        <f t="shared" si="11"/>
        <v>#DIV/0!</v>
      </c>
      <c r="O165" s="12" t="e">
        <f t="shared" si="12"/>
        <v>#DIV/0!</v>
      </c>
    </row>
    <row r="166" spans="1:15" s="32" customFormat="1" x14ac:dyDescent="0.2">
      <c r="A166" s="16">
        <v>160</v>
      </c>
      <c r="B166" s="25"/>
      <c r="C166" s="13"/>
      <c r="D166" s="11"/>
      <c r="E166" s="15"/>
      <c r="F166" s="24"/>
      <c r="G166" s="44">
        <v>0</v>
      </c>
      <c r="H166" s="44"/>
      <c r="I166" s="44">
        <f t="shared" si="13"/>
        <v>0</v>
      </c>
      <c r="J166" s="13"/>
      <c r="K166" s="34" t="e">
        <f t="shared" si="10"/>
        <v>#DIV/0!</v>
      </c>
      <c r="L166" s="26" t="e">
        <f>VLOOKUP($B166,'Table A'!C7:$H19,6,0)</f>
        <v>#N/A</v>
      </c>
      <c r="M166" s="12" t="e">
        <f t="shared" si="15"/>
        <v>#DIV/0!</v>
      </c>
      <c r="N166" s="31" t="e">
        <f t="shared" si="11"/>
        <v>#DIV/0!</v>
      </c>
      <c r="O166" s="12" t="e">
        <f t="shared" si="12"/>
        <v>#DIV/0!</v>
      </c>
    </row>
    <row r="167" spans="1:15" s="32" customFormat="1" x14ac:dyDescent="0.2">
      <c r="A167" s="16">
        <v>161</v>
      </c>
      <c r="B167" s="25"/>
      <c r="C167" s="13"/>
      <c r="D167" s="11"/>
      <c r="E167" s="15"/>
      <c r="F167" s="24"/>
      <c r="G167" s="44">
        <v>0</v>
      </c>
      <c r="H167" s="44"/>
      <c r="I167" s="44">
        <f t="shared" si="13"/>
        <v>0</v>
      </c>
      <c r="J167" s="13"/>
      <c r="K167" s="34" t="e">
        <f t="shared" si="10"/>
        <v>#DIV/0!</v>
      </c>
      <c r="L167" s="26" t="e">
        <f>VLOOKUP($B167,'Table A'!C7:$H19,6,0)</f>
        <v>#N/A</v>
      </c>
      <c r="M167" s="12" t="e">
        <f t="shared" si="15"/>
        <v>#DIV/0!</v>
      </c>
      <c r="N167" s="31" t="e">
        <f t="shared" si="11"/>
        <v>#DIV/0!</v>
      </c>
      <c r="O167" s="12" t="e">
        <f t="shared" si="12"/>
        <v>#DIV/0!</v>
      </c>
    </row>
    <row r="168" spans="1:15" s="32" customFormat="1" x14ac:dyDescent="0.2">
      <c r="A168" s="16">
        <v>162</v>
      </c>
      <c r="B168" s="25"/>
      <c r="C168" s="13"/>
      <c r="D168" s="11"/>
      <c r="E168" s="15"/>
      <c r="F168" s="24"/>
      <c r="G168" s="44">
        <v>0</v>
      </c>
      <c r="H168" s="44"/>
      <c r="I168" s="44">
        <f t="shared" si="13"/>
        <v>0</v>
      </c>
      <c r="J168" s="13"/>
      <c r="K168" s="34" t="e">
        <f t="shared" si="10"/>
        <v>#DIV/0!</v>
      </c>
      <c r="L168" s="26" t="e">
        <f>VLOOKUP($B168,'Table A'!C7:$H19,6,0)</f>
        <v>#N/A</v>
      </c>
      <c r="M168" s="12" t="e">
        <f t="shared" si="15"/>
        <v>#DIV/0!</v>
      </c>
      <c r="N168" s="31" t="e">
        <f t="shared" si="11"/>
        <v>#DIV/0!</v>
      </c>
      <c r="O168" s="12" t="e">
        <f t="shared" si="12"/>
        <v>#DIV/0!</v>
      </c>
    </row>
    <row r="169" spans="1:15" s="32" customFormat="1" x14ac:dyDescent="0.2">
      <c r="A169" s="16">
        <v>163</v>
      </c>
      <c r="B169" s="25"/>
      <c r="C169" s="13"/>
      <c r="D169" s="11"/>
      <c r="E169" s="15"/>
      <c r="F169" s="24"/>
      <c r="G169" s="44">
        <v>0</v>
      </c>
      <c r="H169" s="44"/>
      <c r="I169" s="44">
        <f t="shared" si="13"/>
        <v>0</v>
      </c>
      <c r="J169" s="13"/>
      <c r="K169" s="34" t="e">
        <f t="shared" si="10"/>
        <v>#DIV/0!</v>
      </c>
      <c r="L169" s="26" t="e">
        <f>VLOOKUP($B169,'Table A'!C7:$H19,6,0)</f>
        <v>#N/A</v>
      </c>
      <c r="M169" s="12" t="e">
        <f t="shared" si="15"/>
        <v>#DIV/0!</v>
      </c>
      <c r="N169" s="31" t="e">
        <f t="shared" si="11"/>
        <v>#DIV/0!</v>
      </c>
      <c r="O169" s="12" t="e">
        <f t="shared" si="12"/>
        <v>#DIV/0!</v>
      </c>
    </row>
    <row r="170" spans="1:15" s="32" customFormat="1" x14ac:dyDescent="0.2">
      <c r="A170" s="16">
        <v>164</v>
      </c>
      <c r="B170" s="25"/>
      <c r="C170" s="13"/>
      <c r="D170" s="11"/>
      <c r="E170" s="15"/>
      <c r="F170" s="24"/>
      <c r="G170" s="44">
        <v>0</v>
      </c>
      <c r="H170" s="44"/>
      <c r="I170" s="44">
        <f t="shared" si="13"/>
        <v>0</v>
      </c>
      <c r="J170" s="13"/>
      <c r="K170" s="34" t="e">
        <f t="shared" si="10"/>
        <v>#DIV/0!</v>
      </c>
      <c r="L170" s="26" t="e">
        <f>VLOOKUP($B170,'Table A'!C7:$H19,6,0)</f>
        <v>#N/A</v>
      </c>
      <c r="M170" s="12" t="e">
        <f t="shared" si="15"/>
        <v>#DIV/0!</v>
      </c>
      <c r="N170" s="31" t="e">
        <f t="shared" si="11"/>
        <v>#DIV/0!</v>
      </c>
      <c r="O170" s="12" t="e">
        <f t="shared" si="12"/>
        <v>#DIV/0!</v>
      </c>
    </row>
    <row r="171" spans="1:15" s="32" customFormat="1" x14ac:dyDescent="0.2">
      <c r="A171" s="16">
        <v>165</v>
      </c>
      <c r="B171" s="25"/>
      <c r="C171" s="13"/>
      <c r="D171" s="11"/>
      <c r="E171" s="15"/>
      <c r="F171" s="24"/>
      <c r="G171" s="44">
        <v>0</v>
      </c>
      <c r="H171" s="44"/>
      <c r="I171" s="44">
        <f t="shared" si="13"/>
        <v>0</v>
      </c>
      <c r="J171" s="13"/>
      <c r="K171" s="34" t="e">
        <f t="shared" si="10"/>
        <v>#DIV/0!</v>
      </c>
      <c r="L171" s="26" t="e">
        <f>VLOOKUP($B171,'Table A'!C7:$H19,6,0)</f>
        <v>#N/A</v>
      </c>
      <c r="M171" s="12" t="e">
        <f t="shared" si="15"/>
        <v>#DIV/0!</v>
      </c>
      <c r="N171" s="31" t="e">
        <f t="shared" si="11"/>
        <v>#DIV/0!</v>
      </c>
      <c r="O171" s="12" t="e">
        <f t="shared" si="12"/>
        <v>#DIV/0!</v>
      </c>
    </row>
    <row r="172" spans="1:15" s="32" customFormat="1" x14ac:dyDescent="0.2">
      <c r="A172" s="16">
        <v>166</v>
      </c>
      <c r="B172" s="25"/>
      <c r="C172" s="13"/>
      <c r="D172" s="36"/>
      <c r="E172" s="15"/>
      <c r="F172" s="24"/>
      <c r="G172" s="44">
        <v>0</v>
      </c>
      <c r="H172" s="44"/>
      <c r="I172" s="44">
        <f t="shared" si="13"/>
        <v>0</v>
      </c>
      <c r="J172" s="13"/>
      <c r="K172" s="34" t="e">
        <f t="shared" si="10"/>
        <v>#DIV/0!</v>
      </c>
      <c r="L172" s="26" t="e">
        <f>VLOOKUP($B172,'Table A'!C7:$H19,6,0)</f>
        <v>#N/A</v>
      </c>
      <c r="M172" s="12" t="e">
        <f t="shared" si="15"/>
        <v>#DIV/0!</v>
      </c>
      <c r="N172" s="31" t="e">
        <f t="shared" si="11"/>
        <v>#DIV/0!</v>
      </c>
      <c r="O172" s="12" t="e">
        <f t="shared" si="12"/>
        <v>#DIV/0!</v>
      </c>
    </row>
    <row r="173" spans="1:15" s="32" customFormat="1" x14ac:dyDescent="0.2">
      <c r="A173" s="16">
        <v>167</v>
      </c>
      <c r="B173" s="25"/>
      <c r="C173" s="13"/>
      <c r="D173" s="11"/>
      <c r="E173" s="15"/>
      <c r="F173" s="24"/>
      <c r="G173" s="44">
        <v>0</v>
      </c>
      <c r="H173" s="44"/>
      <c r="I173" s="44">
        <f t="shared" si="13"/>
        <v>0</v>
      </c>
      <c r="J173" s="13"/>
      <c r="K173" s="34" t="e">
        <f t="shared" si="10"/>
        <v>#DIV/0!</v>
      </c>
      <c r="L173" s="26" t="e">
        <f>VLOOKUP($B173,'Table A'!C7:$H19,6,0)</f>
        <v>#N/A</v>
      </c>
      <c r="M173" s="12" t="e">
        <f t="shared" si="15"/>
        <v>#DIV/0!</v>
      </c>
      <c r="N173" s="31" t="e">
        <f t="shared" si="11"/>
        <v>#DIV/0!</v>
      </c>
      <c r="O173" s="12" t="e">
        <f t="shared" si="12"/>
        <v>#DIV/0!</v>
      </c>
    </row>
    <row r="174" spans="1:15" s="32" customFormat="1" x14ac:dyDescent="0.2">
      <c r="A174" s="16">
        <v>168</v>
      </c>
      <c r="B174" s="25"/>
      <c r="C174" s="13"/>
      <c r="D174" s="11"/>
      <c r="E174" s="15"/>
      <c r="F174" s="24"/>
      <c r="G174" s="44">
        <v>0</v>
      </c>
      <c r="H174" s="44"/>
      <c r="I174" s="44">
        <f t="shared" si="13"/>
        <v>0</v>
      </c>
      <c r="J174" s="13"/>
      <c r="K174" s="34" t="e">
        <f t="shared" si="10"/>
        <v>#DIV/0!</v>
      </c>
      <c r="L174" s="26" t="e">
        <f>VLOOKUP($B174,'Table A'!C7:$H19,6,0)</f>
        <v>#N/A</v>
      </c>
      <c r="M174" s="12" t="e">
        <f t="shared" si="15"/>
        <v>#DIV/0!</v>
      </c>
      <c r="N174" s="31" t="e">
        <f t="shared" si="11"/>
        <v>#DIV/0!</v>
      </c>
      <c r="O174" s="12" t="e">
        <f t="shared" si="12"/>
        <v>#DIV/0!</v>
      </c>
    </row>
    <row r="175" spans="1:15" s="32" customFormat="1" x14ac:dyDescent="0.2">
      <c r="A175" s="16">
        <v>169</v>
      </c>
      <c r="B175" s="25"/>
      <c r="C175" s="13"/>
      <c r="D175" s="11"/>
      <c r="E175" s="15"/>
      <c r="F175" s="24"/>
      <c r="G175" s="44">
        <v>0</v>
      </c>
      <c r="H175" s="44"/>
      <c r="I175" s="44">
        <f t="shared" si="13"/>
        <v>0</v>
      </c>
      <c r="J175" s="13"/>
      <c r="K175" s="34" t="e">
        <f t="shared" ref="K175:K213" si="16">ROUND(I175/J175,0)</f>
        <v>#DIV/0!</v>
      </c>
      <c r="L175" s="26" t="e">
        <f>VLOOKUP($B175,'Table A'!C7:$H19,6,0)</f>
        <v>#N/A</v>
      </c>
      <c r="M175" s="12" t="e">
        <f t="shared" si="15"/>
        <v>#DIV/0!</v>
      </c>
      <c r="N175" s="31" t="e">
        <f t="shared" si="11"/>
        <v>#DIV/0!</v>
      </c>
      <c r="O175" s="12" t="e">
        <f t="shared" si="12"/>
        <v>#DIV/0!</v>
      </c>
    </row>
    <row r="176" spans="1:15" s="32" customFormat="1" x14ac:dyDescent="0.2">
      <c r="A176" s="16">
        <v>170</v>
      </c>
      <c r="B176" s="25"/>
      <c r="C176" s="13"/>
      <c r="D176" s="11"/>
      <c r="E176" s="15"/>
      <c r="F176" s="24"/>
      <c r="G176" s="44">
        <v>0</v>
      </c>
      <c r="H176" s="44"/>
      <c r="I176" s="44">
        <f t="shared" si="13"/>
        <v>0</v>
      </c>
      <c r="J176" s="13"/>
      <c r="K176" s="34" t="e">
        <f t="shared" si="16"/>
        <v>#DIV/0!</v>
      </c>
      <c r="L176" s="26" t="e">
        <f>VLOOKUP($B176,'Table A'!C7:$H19,6,0)</f>
        <v>#N/A</v>
      </c>
      <c r="M176" s="12" t="e">
        <f t="shared" si="15"/>
        <v>#DIV/0!</v>
      </c>
      <c r="N176" s="31" t="e">
        <f t="shared" si="11"/>
        <v>#DIV/0!</v>
      </c>
      <c r="O176" s="12" t="e">
        <f t="shared" si="12"/>
        <v>#DIV/0!</v>
      </c>
    </row>
    <row r="177" spans="1:15" s="32" customFormat="1" x14ac:dyDescent="0.2">
      <c r="A177" s="16">
        <v>171</v>
      </c>
      <c r="B177" s="25"/>
      <c r="C177" s="13"/>
      <c r="D177" s="11"/>
      <c r="E177" s="15"/>
      <c r="F177" s="24"/>
      <c r="G177" s="44">
        <v>0</v>
      </c>
      <c r="H177" s="44"/>
      <c r="I177" s="44">
        <f t="shared" si="13"/>
        <v>0</v>
      </c>
      <c r="J177" s="13"/>
      <c r="K177" s="34" t="e">
        <f t="shared" si="16"/>
        <v>#DIV/0!</v>
      </c>
      <c r="L177" s="26" t="e">
        <f>VLOOKUP($B177,'Table A'!C7:$H19,6,0)</f>
        <v>#N/A</v>
      </c>
      <c r="M177" s="12" t="e">
        <f t="shared" si="15"/>
        <v>#DIV/0!</v>
      </c>
      <c r="N177" s="31" t="e">
        <f t="shared" si="11"/>
        <v>#DIV/0!</v>
      </c>
      <c r="O177" s="12" t="e">
        <f t="shared" si="12"/>
        <v>#DIV/0!</v>
      </c>
    </row>
    <row r="178" spans="1:15" s="32" customFormat="1" x14ac:dyDescent="0.2">
      <c r="A178" s="16">
        <v>172</v>
      </c>
      <c r="B178" s="25"/>
      <c r="C178" s="13"/>
      <c r="D178" s="11"/>
      <c r="E178" s="15"/>
      <c r="F178" s="24"/>
      <c r="G178" s="44">
        <v>0</v>
      </c>
      <c r="H178" s="44"/>
      <c r="I178" s="44">
        <f t="shared" si="13"/>
        <v>0</v>
      </c>
      <c r="J178" s="13"/>
      <c r="K178" s="34" t="e">
        <f t="shared" si="16"/>
        <v>#DIV/0!</v>
      </c>
      <c r="L178" s="26" t="e">
        <f>VLOOKUP($B178,'Table A'!C7:$H19,6,0)</f>
        <v>#N/A</v>
      </c>
      <c r="M178" s="12" t="e">
        <f t="shared" si="15"/>
        <v>#DIV/0!</v>
      </c>
      <c r="N178" s="31" t="e">
        <f t="shared" si="11"/>
        <v>#DIV/0!</v>
      </c>
      <c r="O178" s="12" t="e">
        <f t="shared" si="12"/>
        <v>#DIV/0!</v>
      </c>
    </row>
    <row r="179" spans="1:15" s="32" customFormat="1" x14ac:dyDescent="0.2">
      <c r="A179" s="16">
        <v>173</v>
      </c>
      <c r="B179" s="25"/>
      <c r="C179" s="13"/>
      <c r="D179" s="11"/>
      <c r="E179" s="15"/>
      <c r="F179" s="24"/>
      <c r="G179" s="44">
        <v>0</v>
      </c>
      <c r="H179" s="44"/>
      <c r="I179" s="44">
        <f t="shared" si="13"/>
        <v>0</v>
      </c>
      <c r="J179" s="13"/>
      <c r="K179" s="34" t="e">
        <f t="shared" si="16"/>
        <v>#DIV/0!</v>
      </c>
      <c r="L179" s="26" t="e">
        <f>VLOOKUP($B179,'Table A'!C7:$H19,6,0)</f>
        <v>#N/A</v>
      </c>
      <c r="M179" s="12" t="e">
        <f t="shared" si="15"/>
        <v>#DIV/0!</v>
      </c>
      <c r="N179" s="31" t="e">
        <f t="shared" si="11"/>
        <v>#DIV/0!</v>
      </c>
      <c r="O179" s="12" t="e">
        <f t="shared" si="12"/>
        <v>#DIV/0!</v>
      </c>
    </row>
    <row r="180" spans="1:15" s="32" customFormat="1" x14ac:dyDescent="0.2">
      <c r="A180" s="16">
        <v>174</v>
      </c>
      <c r="B180" s="25"/>
      <c r="C180" s="13"/>
      <c r="D180" s="11"/>
      <c r="E180" s="15"/>
      <c r="F180" s="24"/>
      <c r="G180" s="44">
        <v>0</v>
      </c>
      <c r="H180" s="44"/>
      <c r="I180" s="44">
        <f t="shared" si="13"/>
        <v>0</v>
      </c>
      <c r="J180" s="13"/>
      <c r="K180" s="34" t="e">
        <f t="shared" si="16"/>
        <v>#DIV/0!</v>
      </c>
      <c r="L180" s="26" t="e">
        <f>VLOOKUP($B180,'Table A'!C7:$H19,6,0)</f>
        <v>#N/A</v>
      </c>
      <c r="M180" s="12" t="e">
        <f t="shared" si="15"/>
        <v>#DIV/0!</v>
      </c>
      <c r="N180" s="31" t="e">
        <f t="shared" si="11"/>
        <v>#DIV/0!</v>
      </c>
      <c r="O180" s="12" t="e">
        <f t="shared" si="12"/>
        <v>#DIV/0!</v>
      </c>
    </row>
    <row r="181" spans="1:15" s="32" customFormat="1" x14ac:dyDescent="0.2">
      <c r="A181" s="16">
        <v>175</v>
      </c>
      <c r="B181" s="25"/>
      <c r="C181" s="13"/>
      <c r="D181" s="11"/>
      <c r="E181" s="15"/>
      <c r="F181" s="24"/>
      <c r="G181" s="44">
        <v>0</v>
      </c>
      <c r="H181" s="44"/>
      <c r="I181" s="44">
        <f t="shared" si="13"/>
        <v>0</v>
      </c>
      <c r="J181" s="13"/>
      <c r="K181" s="34" t="e">
        <f t="shared" si="16"/>
        <v>#DIV/0!</v>
      </c>
      <c r="L181" s="26" t="e">
        <f>VLOOKUP($B181,'Table A'!C7:$H19,6,0)</f>
        <v>#N/A</v>
      </c>
      <c r="M181" s="12" t="e">
        <f t="shared" si="15"/>
        <v>#DIV/0!</v>
      </c>
      <c r="N181" s="31" t="e">
        <f t="shared" si="11"/>
        <v>#DIV/0!</v>
      </c>
      <c r="O181" s="12" t="e">
        <f t="shared" si="12"/>
        <v>#DIV/0!</v>
      </c>
    </row>
    <row r="182" spans="1:15" s="32" customFormat="1" x14ac:dyDescent="0.2">
      <c r="A182" s="16">
        <v>176</v>
      </c>
      <c r="B182" s="25"/>
      <c r="C182" s="13"/>
      <c r="D182" s="11"/>
      <c r="E182" s="15"/>
      <c r="F182" s="24"/>
      <c r="G182" s="44">
        <v>0</v>
      </c>
      <c r="H182" s="44"/>
      <c r="I182" s="44">
        <f t="shared" si="13"/>
        <v>0</v>
      </c>
      <c r="J182" s="13"/>
      <c r="K182" s="34" t="e">
        <f t="shared" si="16"/>
        <v>#DIV/0!</v>
      </c>
      <c r="L182" s="26" t="e">
        <f>VLOOKUP($B182,'Table A'!C7:$H19,6,0)</f>
        <v>#N/A</v>
      </c>
      <c r="M182" s="12" t="e">
        <f t="shared" si="15"/>
        <v>#DIV/0!</v>
      </c>
      <c r="N182" s="31" t="e">
        <f t="shared" si="11"/>
        <v>#DIV/0!</v>
      </c>
      <c r="O182" s="12" t="e">
        <f t="shared" si="12"/>
        <v>#DIV/0!</v>
      </c>
    </row>
    <row r="183" spans="1:15" s="32" customFormat="1" x14ac:dyDescent="0.2">
      <c r="A183" s="16">
        <v>177</v>
      </c>
      <c r="B183" s="25"/>
      <c r="C183" s="13"/>
      <c r="D183" s="11"/>
      <c r="E183" s="15"/>
      <c r="F183" s="24"/>
      <c r="G183" s="44">
        <v>0</v>
      </c>
      <c r="H183" s="44"/>
      <c r="I183" s="44">
        <f t="shared" si="13"/>
        <v>0</v>
      </c>
      <c r="J183" s="13"/>
      <c r="K183" s="34" t="e">
        <f t="shared" si="16"/>
        <v>#DIV/0!</v>
      </c>
      <c r="L183" s="26" t="e">
        <f>VLOOKUP($B183,'Table A'!C7:$H19,6,0)</f>
        <v>#N/A</v>
      </c>
      <c r="M183" s="12" t="e">
        <f t="shared" si="15"/>
        <v>#DIV/0!</v>
      </c>
      <c r="N183" s="31" t="e">
        <f t="shared" si="11"/>
        <v>#DIV/0!</v>
      </c>
      <c r="O183" s="12" t="e">
        <f t="shared" si="12"/>
        <v>#DIV/0!</v>
      </c>
    </row>
    <row r="184" spans="1:15" s="32" customFormat="1" x14ac:dyDescent="0.2">
      <c r="A184" s="16">
        <v>178</v>
      </c>
      <c r="B184" s="25"/>
      <c r="C184" s="13"/>
      <c r="D184" s="11"/>
      <c r="E184" s="15"/>
      <c r="F184" s="24"/>
      <c r="G184" s="44">
        <v>0</v>
      </c>
      <c r="H184" s="44"/>
      <c r="I184" s="44">
        <f t="shared" si="13"/>
        <v>0</v>
      </c>
      <c r="J184" s="13"/>
      <c r="K184" s="34" t="e">
        <f t="shared" si="16"/>
        <v>#DIV/0!</v>
      </c>
      <c r="L184" s="26" t="e">
        <f>VLOOKUP($B184,'Table A'!C7:$H19,6,0)</f>
        <v>#N/A</v>
      </c>
      <c r="M184" s="12" t="e">
        <f t="shared" si="15"/>
        <v>#DIV/0!</v>
      </c>
      <c r="N184" s="31" t="e">
        <f t="shared" si="11"/>
        <v>#DIV/0!</v>
      </c>
      <c r="O184" s="12" t="e">
        <f t="shared" si="12"/>
        <v>#DIV/0!</v>
      </c>
    </row>
    <row r="185" spans="1:15" s="32" customFormat="1" x14ac:dyDescent="0.2">
      <c r="A185" s="16">
        <v>179</v>
      </c>
      <c r="B185" s="25"/>
      <c r="C185" s="13"/>
      <c r="D185" s="11"/>
      <c r="E185" s="15"/>
      <c r="F185" s="24"/>
      <c r="G185" s="44">
        <v>0</v>
      </c>
      <c r="H185" s="44"/>
      <c r="I185" s="44">
        <f t="shared" si="13"/>
        <v>0</v>
      </c>
      <c r="J185" s="13"/>
      <c r="K185" s="34" t="e">
        <f t="shared" si="16"/>
        <v>#DIV/0!</v>
      </c>
      <c r="L185" s="26" t="e">
        <f>VLOOKUP($B185,'Table A'!C7:$H19,6,0)</f>
        <v>#N/A</v>
      </c>
      <c r="M185" s="12" t="e">
        <f t="shared" si="15"/>
        <v>#DIV/0!</v>
      </c>
      <c r="N185" s="31" t="e">
        <f t="shared" si="11"/>
        <v>#DIV/0!</v>
      </c>
      <c r="O185" s="12" t="e">
        <f t="shared" si="12"/>
        <v>#DIV/0!</v>
      </c>
    </row>
    <row r="186" spans="1:15" s="32" customFormat="1" x14ac:dyDescent="0.2">
      <c r="A186" s="16">
        <v>180</v>
      </c>
      <c r="B186" s="25"/>
      <c r="C186" s="13"/>
      <c r="D186" s="11"/>
      <c r="E186" s="15"/>
      <c r="F186" s="24"/>
      <c r="G186" s="44">
        <v>0</v>
      </c>
      <c r="H186" s="44"/>
      <c r="I186" s="44">
        <f t="shared" si="13"/>
        <v>0</v>
      </c>
      <c r="J186" s="13"/>
      <c r="K186" s="34" t="e">
        <f t="shared" si="16"/>
        <v>#DIV/0!</v>
      </c>
      <c r="L186" s="26" t="e">
        <f>VLOOKUP($B186,'Table A'!C7:$H19,6,0)</f>
        <v>#N/A</v>
      </c>
      <c r="M186" s="12" t="e">
        <f t="shared" si="15"/>
        <v>#DIV/0!</v>
      </c>
      <c r="N186" s="31" t="e">
        <f t="shared" si="11"/>
        <v>#DIV/0!</v>
      </c>
      <c r="O186" s="12" t="e">
        <f t="shared" si="12"/>
        <v>#DIV/0!</v>
      </c>
    </row>
    <row r="187" spans="1:15" s="32" customFormat="1" x14ac:dyDescent="0.2">
      <c r="A187" s="16">
        <v>181</v>
      </c>
      <c r="B187" s="25"/>
      <c r="C187" s="13"/>
      <c r="D187" s="11"/>
      <c r="E187" s="15"/>
      <c r="F187" s="24"/>
      <c r="G187" s="44">
        <v>0</v>
      </c>
      <c r="H187" s="44"/>
      <c r="I187" s="44">
        <f t="shared" si="13"/>
        <v>0</v>
      </c>
      <c r="J187" s="13"/>
      <c r="K187" s="34" t="e">
        <f t="shared" si="16"/>
        <v>#DIV/0!</v>
      </c>
      <c r="L187" s="26" t="e">
        <f>VLOOKUP($B187,'Table A'!C7:$H19,6,0)</f>
        <v>#N/A</v>
      </c>
      <c r="M187" s="12" t="e">
        <f t="shared" si="15"/>
        <v>#DIV/0!</v>
      </c>
      <c r="N187" s="31" t="e">
        <f t="shared" si="11"/>
        <v>#DIV/0!</v>
      </c>
      <c r="O187" s="12" t="e">
        <f t="shared" si="12"/>
        <v>#DIV/0!</v>
      </c>
    </row>
    <row r="188" spans="1:15" s="32" customFormat="1" x14ac:dyDescent="0.2">
      <c r="A188" s="16">
        <v>182</v>
      </c>
      <c r="B188" s="25"/>
      <c r="C188" s="13"/>
      <c r="D188" s="11"/>
      <c r="E188" s="15"/>
      <c r="F188" s="24"/>
      <c r="G188" s="44">
        <v>0</v>
      </c>
      <c r="H188" s="44"/>
      <c r="I188" s="44">
        <f t="shared" si="13"/>
        <v>0</v>
      </c>
      <c r="J188" s="13"/>
      <c r="K188" s="34" t="e">
        <f t="shared" si="16"/>
        <v>#DIV/0!</v>
      </c>
      <c r="L188" s="26" t="e">
        <f>VLOOKUP($B188,'Table A'!C7:$H19,6,0)</f>
        <v>#N/A</v>
      </c>
      <c r="M188" s="12" t="e">
        <f t="shared" si="15"/>
        <v>#DIV/0!</v>
      </c>
      <c r="N188" s="31" t="e">
        <f t="shared" si="11"/>
        <v>#DIV/0!</v>
      </c>
      <c r="O188" s="12" t="e">
        <f t="shared" si="12"/>
        <v>#DIV/0!</v>
      </c>
    </row>
    <row r="189" spans="1:15" s="32" customFormat="1" x14ac:dyDescent="0.2">
      <c r="A189" s="16">
        <v>183</v>
      </c>
      <c r="B189" s="25"/>
      <c r="C189" s="13"/>
      <c r="D189" s="11"/>
      <c r="E189" s="15"/>
      <c r="F189" s="24"/>
      <c r="G189" s="44">
        <v>0</v>
      </c>
      <c r="H189" s="44"/>
      <c r="I189" s="44">
        <f t="shared" si="13"/>
        <v>0</v>
      </c>
      <c r="J189" s="13"/>
      <c r="K189" s="34" t="e">
        <f t="shared" si="16"/>
        <v>#DIV/0!</v>
      </c>
      <c r="L189" s="26" t="e">
        <f>VLOOKUP($B189,'Table A'!C7:$H19,6,0)</f>
        <v>#N/A</v>
      </c>
      <c r="M189" s="12" t="e">
        <f t="shared" si="15"/>
        <v>#DIV/0!</v>
      </c>
      <c r="N189" s="31" t="e">
        <f t="shared" si="11"/>
        <v>#DIV/0!</v>
      </c>
      <c r="O189" s="12" t="e">
        <f t="shared" si="12"/>
        <v>#DIV/0!</v>
      </c>
    </row>
    <row r="190" spans="1:15" s="32" customFormat="1" x14ac:dyDescent="0.2">
      <c r="A190" s="16">
        <v>184</v>
      </c>
      <c r="B190" s="25"/>
      <c r="C190" s="13"/>
      <c r="D190" s="11"/>
      <c r="E190" s="15"/>
      <c r="F190" s="24"/>
      <c r="G190" s="44">
        <v>0</v>
      </c>
      <c r="H190" s="44"/>
      <c r="I190" s="44">
        <f t="shared" si="13"/>
        <v>0</v>
      </c>
      <c r="J190" s="13"/>
      <c r="K190" s="34" t="e">
        <f t="shared" si="16"/>
        <v>#DIV/0!</v>
      </c>
      <c r="L190" s="26" t="e">
        <f>VLOOKUP($B190,'Table A'!C7:$H19,6,0)</f>
        <v>#N/A</v>
      </c>
      <c r="M190" s="12" t="e">
        <f t="shared" si="15"/>
        <v>#DIV/0!</v>
      </c>
      <c r="N190" s="31" t="e">
        <f t="shared" si="11"/>
        <v>#DIV/0!</v>
      </c>
      <c r="O190" s="12" t="e">
        <f t="shared" si="12"/>
        <v>#DIV/0!</v>
      </c>
    </row>
    <row r="191" spans="1:15" s="32" customFormat="1" x14ac:dyDescent="0.2">
      <c r="A191" s="16">
        <v>185</v>
      </c>
      <c r="B191" s="25"/>
      <c r="C191" s="13"/>
      <c r="D191" s="11"/>
      <c r="E191" s="15"/>
      <c r="F191" s="24"/>
      <c r="G191" s="44">
        <v>0</v>
      </c>
      <c r="H191" s="44"/>
      <c r="I191" s="44">
        <f t="shared" si="13"/>
        <v>0</v>
      </c>
      <c r="J191" s="13"/>
      <c r="K191" s="34" t="e">
        <f t="shared" si="16"/>
        <v>#DIV/0!</v>
      </c>
      <c r="L191" s="26" t="e">
        <f>VLOOKUP($B191,'Table A'!C7:$H19,6,0)</f>
        <v>#N/A</v>
      </c>
      <c r="M191" s="12" t="e">
        <f t="shared" si="15"/>
        <v>#DIV/0!</v>
      </c>
      <c r="N191" s="31" t="e">
        <f t="shared" si="11"/>
        <v>#DIV/0!</v>
      </c>
      <c r="O191" s="12" t="e">
        <f t="shared" si="12"/>
        <v>#DIV/0!</v>
      </c>
    </row>
    <row r="192" spans="1:15" s="32" customFormat="1" x14ac:dyDescent="0.2">
      <c r="A192" s="16">
        <v>186</v>
      </c>
      <c r="B192" s="25"/>
      <c r="C192" s="13"/>
      <c r="D192" s="11"/>
      <c r="E192" s="15"/>
      <c r="F192" s="24"/>
      <c r="G192" s="44">
        <v>0</v>
      </c>
      <c r="H192" s="44"/>
      <c r="I192" s="44">
        <f t="shared" si="13"/>
        <v>0</v>
      </c>
      <c r="J192" s="13"/>
      <c r="K192" s="34" t="e">
        <f t="shared" si="16"/>
        <v>#DIV/0!</v>
      </c>
      <c r="L192" s="26" t="e">
        <f>VLOOKUP($B192,'Table A'!C7:$H19,6,0)</f>
        <v>#N/A</v>
      </c>
      <c r="M192" s="12" t="e">
        <f t="shared" si="15"/>
        <v>#DIV/0!</v>
      </c>
      <c r="N192" s="31" t="e">
        <f t="shared" si="11"/>
        <v>#DIV/0!</v>
      </c>
      <c r="O192" s="12" t="e">
        <f t="shared" si="12"/>
        <v>#DIV/0!</v>
      </c>
    </row>
    <row r="193" spans="1:15" s="32" customFormat="1" x14ac:dyDescent="0.2">
      <c r="A193" s="16">
        <v>187</v>
      </c>
      <c r="B193" s="25"/>
      <c r="C193" s="13"/>
      <c r="D193" s="11"/>
      <c r="E193" s="15"/>
      <c r="F193" s="24"/>
      <c r="G193" s="44">
        <v>0</v>
      </c>
      <c r="H193" s="44"/>
      <c r="I193" s="44">
        <f t="shared" si="13"/>
        <v>0</v>
      </c>
      <c r="J193" s="13"/>
      <c r="K193" s="34" t="e">
        <f t="shared" si="16"/>
        <v>#DIV/0!</v>
      </c>
      <c r="L193" s="26" t="e">
        <f>VLOOKUP($B193,'Table A'!C7:$H19,6,0)</f>
        <v>#N/A</v>
      </c>
      <c r="M193" s="12" t="e">
        <f t="shared" si="15"/>
        <v>#DIV/0!</v>
      </c>
      <c r="N193" s="31" t="e">
        <f t="shared" si="11"/>
        <v>#DIV/0!</v>
      </c>
      <c r="O193" s="12" t="e">
        <f t="shared" si="12"/>
        <v>#DIV/0!</v>
      </c>
    </row>
    <row r="194" spans="1:15" s="32" customFormat="1" x14ac:dyDescent="0.2">
      <c r="A194" s="16">
        <v>188</v>
      </c>
      <c r="B194" s="25"/>
      <c r="C194" s="13"/>
      <c r="D194" s="11"/>
      <c r="E194" s="15"/>
      <c r="F194" s="24"/>
      <c r="G194" s="44">
        <v>0</v>
      </c>
      <c r="H194" s="44"/>
      <c r="I194" s="44">
        <f t="shared" si="13"/>
        <v>0</v>
      </c>
      <c r="J194" s="13"/>
      <c r="K194" s="34" t="e">
        <f t="shared" si="16"/>
        <v>#DIV/0!</v>
      </c>
      <c r="L194" s="26" t="e">
        <f>VLOOKUP($B194,'Table A'!C7:$H19,6,0)</f>
        <v>#N/A</v>
      </c>
      <c r="M194" s="12" t="e">
        <f t="shared" si="15"/>
        <v>#DIV/0!</v>
      </c>
      <c r="N194" s="31" t="e">
        <f t="shared" si="11"/>
        <v>#DIV/0!</v>
      </c>
      <c r="O194" s="12" t="e">
        <f t="shared" si="12"/>
        <v>#DIV/0!</v>
      </c>
    </row>
    <row r="195" spans="1:15" s="32" customFormat="1" x14ac:dyDescent="0.2">
      <c r="A195" s="16">
        <v>189</v>
      </c>
      <c r="B195" s="25"/>
      <c r="C195" s="13"/>
      <c r="D195" s="11"/>
      <c r="E195" s="15"/>
      <c r="F195" s="24"/>
      <c r="G195" s="44">
        <v>0</v>
      </c>
      <c r="H195" s="44"/>
      <c r="I195" s="44">
        <f t="shared" si="13"/>
        <v>0</v>
      </c>
      <c r="J195" s="13"/>
      <c r="K195" s="34" t="e">
        <f t="shared" si="16"/>
        <v>#DIV/0!</v>
      </c>
      <c r="L195" s="26" t="e">
        <f>VLOOKUP($B195,'Table A'!C7:$H19,6,0)</f>
        <v>#N/A</v>
      </c>
      <c r="M195" s="12" t="e">
        <f t="shared" si="15"/>
        <v>#DIV/0!</v>
      </c>
      <c r="N195" s="31" t="e">
        <f t="shared" si="11"/>
        <v>#DIV/0!</v>
      </c>
      <c r="O195" s="12" t="e">
        <f t="shared" si="12"/>
        <v>#DIV/0!</v>
      </c>
    </row>
    <row r="196" spans="1:15" s="32" customFormat="1" x14ac:dyDescent="0.2">
      <c r="A196" s="16">
        <v>190</v>
      </c>
      <c r="B196" s="25"/>
      <c r="C196" s="13"/>
      <c r="D196" s="11"/>
      <c r="E196" s="15"/>
      <c r="F196" s="24"/>
      <c r="G196" s="44">
        <v>0</v>
      </c>
      <c r="H196" s="44"/>
      <c r="I196" s="44">
        <f t="shared" si="13"/>
        <v>0</v>
      </c>
      <c r="J196" s="13"/>
      <c r="K196" s="34" t="e">
        <f t="shared" si="16"/>
        <v>#DIV/0!</v>
      </c>
      <c r="L196" s="26" t="e">
        <f>VLOOKUP($B196,'Table A'!C7:$H19,6,0)</f>
        <v>#N/A</v>
      </c>
      <c r="M196" s="12" t="e">
        <f t="shared" si="15"/>
        <v>#DIV/0!</v>
      </c>
      <c r="N196" s="31" t="e">
        <f t="shared" si="11"/>
        <v>#DIV/0!</v>
      </c>
      <c r="O196" s="12" t="e">
        <f t="shared" si="12"/>
        <v>#DIV/0!</v>
      </c>
    </row>
    <row r="197" spans="1:15" s="32" customFormat="1" x14ac:dyDescent="0.2">
      <c r="A197" s="16">
        <v>191</v>
      </c>
      <c r="B197" s="25"/>
      <c r="C197" s="13"/>
      <c r="D197" s="11"/>
      <c r="E197" s="15"/>
      <c r="F197" s="24"/>
      <c r="G197" s="44">
        <v>0</v>
      </c>
      <c r="H197" s="44"/>
      <c r="I197" s="44">
        <f t="shared" si="13"/>
        <v>0</v>
      </c>
      <c r="J197" s="13"/>
      <c r="K197" s="34" t="e">
        <f t="shared" si="16"/>
        <v>#DIV/0!</v>
      </c>
      <c r="L197" s="26" t="e">
        <f>VLOOKUP($B197,'Table A'!C7:$H19,6,0)</f>
        <v>#N/A</v>
      </c>
      <c r="M197" s="12" t="e">
        <f t="shared" si="15"/>
        <v>#DIV/0!</v>
      </c>
      <c r="N197" s="31" t="e">
        <f t="shared" si="11"/>
        <v>#DIV/0!</v>
      </c>
      <c r="O197" s="12" t="e">
        <f t="shared" si="12"/>
        <v>#DIV/0!</v>
      </c>
    </row>
    <row r="198" spans="1:15" s="32" customFormat="1" x14ac:dyDescent="0.2">
      <c r="A198" s="16">
        <v>192</v>
      </c>
      <c r="B198" s="25"/>
      <c r="C198" s="13"/>
      <c r="D198" s="11"/>
      <c r="E198" s="15"/>
      <c r="F198" s="24"/>
      <c r="G198" s="44">
        <v>0</v>
      </c>
      <c r="H198" s="44"/>
      <c r="I198" s="44">
        <f t="shared" si="13"/>
        <v>0</v>
      </c>
      <c r="J198" s="13"/>
      <c r="K198" s="34" t="e">
        <f t="shared" si="16"/>
        <v>#DIV/0!</v>
      </c>
      <c r="L198" s="26" t="e">
        <f>VLOOKUP($B198,'Table A'!C7:$H19,6,0)</f>
        <v>#N/A</v>
      </c>
      <c r="M198" s="12" t="e">
        <f t="shared" si="15"/>
        <v>#DIV/0!</v>
      </c>
      <c r="N198" s="31" t="e">
        <f t="shared" si="11"/>
        <v>#DIV/0!</v>
      </c>
      <c r="O198" s="12" t="e">
        <f t="shared" si="12"/>
        <v>#DIV/0!</v>
      </c>
    </row>
    <row r="199" spans="1:15" s="32" customFormat="1" x14ac:dyDescent="0.2">
      <c r="A199" s="16">
        <v>193</v>
      </c>
      <c r="B199" s="25"/>
      <c r="C199" s="13"/>
      <c r="D199" s="11"/>
      <c r="E199" s="15"/>
      <c r="F199" s="24"/>
      <c r="G199" s="44">
        <v>0</v>
      </c>
      <c r="H199" s="44"/>
      <c r="I199" s="44">
        <f t="shared" si="13"/>
        <v>0</v>
      </c>
      <c r="J199" s="13"/>
      <c r="K199" s="34" t="e">
        <f t="shared" si="16"/>
        <v>#DIV/0!</v>
      </c>
      <c r="L199" s="26" t="e">
        <f>VLOOKUP($B199,'Table A'!C7:$H19,6,0)</f>
        <v>#N/A</v>
      </c>
      <c r="M199" s="12" t="e">
        <f t="shared" si="15"/>
        <v>#DIV/0!</v>
      </c>
      <c r="N199" s="31" t="e">
        <f t="shared" ref="N199:N260" si="17">O199/H199</f>
        <v>#DIV/0!</v>
      </c>
      <c r="O199" s="12" t="e">
        <f t="shared" ref="O199:O260" si="18">M199-H199</f>
        <v>#DIV/0!</v>
      </c>
    </row>
    <row r="200" spans="1:15" s="32" customFormat="1" x14ac:dyDescent="0.2">
      <c r="A200" s="16">
        <v>194</v>
      </c>
      <c r="B200" s="25"/>
      <c r="C200" s="13"/>
      <c r="D200" s="11"/>
      <c r="E200" s="15"/>
      <c r="F200" s="24"/>
      <c r="G200" s="44">
        <v>0</v>
      </c>
      <c r="H200" s="44"/>
      <c r="I200" s="44">
        <f t="shared" si="13"/>
        <v>0</v>
      </c>
      <c r="J200" s="13"/>
      <c r="K200" s="34" t="e">
        <f t="shared" si="16"/>
        <v>#DIV/0!</v>
      </c>
      <c r="L200" s="26" t="e">
        <f>VLOOKUP($B200,'Table A'!C7:$H19,6,0)</f>
        <v>#N/A</v>
      </c>
      <c r="M200" s="12" t="e">
        <f t="shared" si="15"/>
        <v>#DIV/0!</v>
      </c>
      <c r="N200" s="31" t="e">
        <f t="shared" si="17"/>
        <v>#DIV/0!</v>
      </c>
      <c r="O200" s="12" t="e">
        <f t="shared" si="18"/>
        <v>#DIV/0!</v>
      </c>
    </row>
    <row r="201" spans="1:15" s="32" customFormat="1" x14ac:dyDescent="0.2">
      <c r="A201" s="16">
        <v>195</v>
      </c>
      <c r="B201" s="25"/>
      <c r="C201" s="13"/>
      <c r="D201" s="11"/>
      <c r="E201" s="15"/>
      <c r="F201" s="24"/>
      <c r="G201" s="44">
        <v>0</v>
      </c>
      <c r="H201" s="44"/>
      <c r="I201" s="44">
        <f t="shared" si="13"/>
        <v>0</v>
      </c>
      <c r="J201" s="13"/>
      <c r="K201" s="34" t="e">
        <f t="shared" si="16"/>
        <v>#DIV/0!</v>
      </c>
      <c r="L201" s="26" t="e">
        <f>VLOOKUP($B201,'Table A'!C7:$H19,6,0)</f>
        <v>#N/A</v>
      </c>
      <c r="M201" s="12" t="e">
        <f t="shared" si="15"/>
        <v>#DIV/0!</v>
      </c>
      <c r="N201" s="31" t="e">
        <f t="shared" si="17"/>
        <v>#DIV/0!</v>
      </c>
      <c r="O201" s="12" t="e">
        <f t="shared" si="18"/>
        <v>#DIV/0!</v>
      </c>
    </row>
    <row r="202" spans="1:15" s="32" customFormat="1" x14ac:dyDescent="0.2">
      <c r="A202" s="16">
        <v>196</v>
      </c>
      <c r="B202" s="25"/>
      <c r="C202" s="13"/>
      <c r="D202" s="11"/>
      <c r="E202" s="15"/>
      <c r="F202" s="24"/>
      <c r="G202" s="44">
        <v>0</v>
      </c>
      <c r="H202" s="44"/>
      <c r="I202" s="44">
        <f t="shared" si="13"/>
        <v>0</v>
      </c>
      <c r="J202" s="13"/>
      <c r="K202" s="34" t="e">
        <f t="shared" si="16"/>
        <v>#DIV/0!</v>
      </c>
      <c r="L202" s="26" t="e">
        <f>VLOOKUP($B202,'Table A'!C7:$H19,6,0)</f>
        <v>#N/A</v>
      </c>
      <c r="M202" s="12" t="e">
        <f t="shared" si="15"/>
        <v>#DIV/0!</v>
      </c>
      <c r="N202" s="31" t="e">
        <f t="shared" si="17"/>
        <v>#DIV/0!</v>
      </c>
      <c r="O202" s="12" t="e">
        <f t="shared" si="18"/>
        <v>#DIV/0!</v>
      </c>
    </row>
    <row r="203" spans="1:15" s="32" customFormat="1" x14ac:dyDescent="0.2">
      <c r="A203" s="16">
        <v>197</v>
      </c>
      <c r="B203" s="25"/>
      <c r="C203" s="13"/>
      <c r="D203" s="11"/>
      <c r="E203" s="15"/>
      <c r="F203" s="24"/>
      <c r="G203" s="44">
        <v>0</v>
      </c>
      <c r="H203" s="44"/>
      <c r="I203" s="44">
        <f t="shared" si="13"/>
        <v>0</v>
      </c>
      <c r="J203" s="13"/>
      <c r="K203" s="34" t="e">
        <f t="shared" si="16"/>
        <v>#DIV/0!</v>
      </c>
      <c r="L203" s="26" t="e">
        <f>VLOOKUP($B203,'Table A'!C7:$H19,6,0)</f>
        <v>#N/A</v>
      </c>
      <c r="M203" s="12" t="e">
        <f t="shared" si="15"/>
        <v>#DIV/0!</v>
      </c>
      <c r="N203" s="31" t="e">
        <f t="shared" si="17"/>
        <v>#DIV/0!</v>
      </c>
      <c r="O203" s="12" t="e">
        <f t="shared" si="18"/>
        <v>#DIV/0!</v>
      </c>
    </row>
    <row r="204" spans="1:15" s="32" customFormat="1" x14ac:dyDescent="0.2">
      <c r="A204" s="16">
        <v>198</v>
      </c>
      <c r="B204" s="25"/>
      <c r="C204" s="13"/>
      <c r="D204" s="11"/>
      <c r="E204" s="15"/>
      <c r="F204" s="24"/>
      <c r="G204" s="44">
        <v>0</v>
      </c>
      <c r="H204" s="44"/>
      <c r="I204" s="44">
        <f t="shared" si="13"/>
        <v>0</v>
      </c>
      <c r="J204" s="13"/>
      <c r="K204" s="34" t="e">
        <f t="shared" si="16"/>
        <v>#DIV/0!</v>
      </c>
      <c r="L204" s="26" t="e">
        <f>VLOOKUP($B204,'Table A'!C7:$H19,6,0)</f>
        <v>#N/A</v>
      </c>
      <c r="M204" s="12" t="e">
        <f t="shared" si="15"/>
        <v>#DIV/0!</v>
      </c>
      <c r="N204" s="31" t="e">
        <f t="shared" si="17"/>
        <v>#DIV/0!</v>
      </c>
      <c r="O204" s="12" t="e">
        <f t="shared" si="18"/>
        <v>#DIV/0!</v>
      </c>
    </row>
    <row r="205" spans="1:15" s="32" customFormat="1" x14ac:dyDescent="0.2">
      <c r="A205" s="16">
        <v>199</v>
      </c>
      <c r="B205" s="25"/>
      <c r="C205" s="13"/>
      <c r="D205" s="11"/>
      <c r="E205" s="15"/>
      <c r="F205" s="24"/>
      <c r="G205" s="44">
        <v>0</v>
      </c>
      <c r="H205" s="44"/>
      <c r="I205" s="44">
        <f t="shared" si="13"/>
        <v>0</v>
      </c>
      <c r="J205" s="13"/>
      <c r="K205" s="34" t="e">
        <f t="shared" si="16"/>
        <v>#DIV/0!</v>
      </c>
      <c r="L205" s="26" t="e">
        <f>VLOOKUP($B205,'Table A'!C7:$H19,6,0)</f>
        <v>#N/A</v>
      </c>
      <c r="M205" s="12" t="e">
        <f t="shared" si="15"/>
        <v>#DIV/0!</v>
      </c>
      <c r="N205" s="31" t="e">
        <f t="shared" si="17"/>
        <v>#DIV/0!</v>
      </c>
      <c r="O205" s="12" t="e">
        <f t="shared" si="18"/>
        <v>#DIV/0!</v>
      </c>
    </row>
    <row r="206" spans="1:15" s="32" customFormat="1" x14ac:dyDescent="0.2">
      <c r="A206" s="16">
        <v>200</v>
      </c>
      <c r="B206" s="25"/>
      <c r="C206" s="13"/>
      <c r="D206" s="11"/>
      <c r="E206" s="15"/>
      <c r="F206" s="24"/>
      <c r="G206" s="44">
        <v>0</v>
      </c>
      <c r="H206" s="44"/>
      <c r="I206" s="44">
        <f t="shared" si="13"/>
        <v>0</v>
      </c>
      <c r="J206" s="13"/>
      <c r="K206" s="34" t="e">
        <f t="shared" si="16"/>
        <v>#DIV/0!</v>
      </c>
      <c r="L206" s="26" t="e">
        <f>VLOOKUP($B206,'Table A'!C7:$H19,6,0)</f>
        <v>#N/A</v>
      </c>
      <c r="M206" s="12" t="e">
        <f t="shared" si="15"/>
        <v>#DIV/0!</v>
      </c>
      <c r="N206" s="31" t="e">
        <f t="shared" si="17"/>
        <v>#DIV/0!</v>
      </c>
      <c r="O206" s="12" t="e">
        <f t="shared" si="18"/>
        <v>#DIV/0!</v>
      </c>
    </row>
    <row r="207" spans="1:15" s="32" customFormat="1" x14ac:dyDescent="0.2">
      <c r="A207" s="16">
        <v>201</v>
      </c>
      <c r="B207" s="25"/>
      <c r="C207" s="13"/>
      <c r="D207" s="11"/>
      <c r="E207" s="15"/>
      <c r="F207" s="24"/>
      <c r="G207" s="44">
        <v>0</v>
      </c>
      <c r="H207" s="44"/>
      <c r="I207" s="44">
        <f t="shared" si="13"/>
        <v>0</v>
      </c>
      <c r="J207" s="13"/>
      <c r="K207" s="34" t="e">
        <f t="shared" si="16"/>
        <v>#DIV/0!</v>
      </c>
      <c r="L207" s="26" t="e">
        <f>VLOOKUP($B207,'Table A'!C7:$H19,6,0)</f>
        <v>#N/A</v>
      </c>
      <c r="M207" s="12" t="e">
        <f t="shared" si="15"/>
        <v>#DIV/0!</v>
      </c>
      <c r="N207" s="31" t="e">
        <f t="shared" si="17"/>
        <v>#DIV/0!</v>
      </c>
      <c r="O207" s="12" t="e">
        <f t="shared" si="18"/>
        <v>#DIV/0!</v>
      </c>
    </row>
    <row r="208" spans="1:15" s="32" customFormat="1" x14ac:dyDescent="0.2">
      <c r="A208" s="16">
        <v>202</v>
      </c>
      <c r="B208" s="25"/>
      <c r="C208" s="13"/>
      <c r="D208" s="11"/>
      <c r="E208" s="15"/>
      <c r="F208" s="24"/>
      <c r="G208" s="44">
        <v>0</v>
      </c>
      <c r="H208" s="44"/>
      <c r="I208" s="44">
        <f t="shared" si="13"/>
        <v>0</v>
      </c>
      <c r="J208" s="13"/>
      <c r="K208" s="34" t="e">
        <f t="shared" si="16"/>
        <v>#DIV/0!</v>
      </c>
      <c r="L208" s="26" t="e">
        <f>VLOOKUP($B208,'Table A'!C7:$H19,6,0)</f>
        <v>#N/A</v>
      </c>
      <c r="M208" s="12" t="e">
        <f t="shared" si="15"/>
        <v>#DIV/0!</v>
      </c>
      <c r="N208" s="31" t="e">
        <f t="shared" si="17"/>
        <v>#DIV/0!</v>
      </c>
      <c r="O208" s="12" t="e">
        <f t="shared" si="18"/>
        <v>#DIV/0!</v>
      </c>
    </row>
    <row r="209" spans="1:15" s="32" customFormat="1" x14ac:dyDescent="0.2">
      <c r="A209" s="16">
        <v>203</v>
      </c>
      <c r="B209" s="25"/>
      <c r="C209" s="13"/>
      <c r="D209" s="11"/>
      <c r="E209" s="15"/>
      <c r="F209" s="24"/>
      <c r="G209" s="44">
        <v>0</v>
      </c>
      <c r="H209" s="44"/>
      <c r="I209" s="44">
        <f t="shared" ref="I209:I270" si="19">H209-G209</f>
        <v>0</v>
      </c>
      <c r="J209" s="13"/>
      <c r="K209" s="34" t="e">
        <f t="shared" si="16"/>
        <v>#DIV/0!</v>
      </c>
      <c r="L209" s="26" t="e">
        <f>VLOOKUP($B209,'Table A'!C7:$H19,6,0)</f>
        <v>#N/A</v>
      </c>
      <c r="M209" s="12" t="e">
        <f t="shared" si="15"/>
        <v>#DIV/0!</v>
      </c>
      <c r="N209" s="31" t="e">
        <f t="shared" si="17"/>
        <v>#DIV/0!</v>
      </c>
      <c r="O209" s="12" t="e">
        <f t="shared" si="18"/>
        <v>#DIV/0!</v>
      </c>
    </row>
    <row r="210" spans="1:15" s="32" customFormat="1" x14ac:dyDescent="0.2">
      <c r="A210" s="16">
        <v>204</v>
      </c>
      <c r="B210" s="25"/>
      <c r="C210" s="13"/>
      <c r="D210" s="11"/>
      <c r="E210" s="15"/>
      <c r="F210" s="24"/>
      <c r="G210" s="44">
        <v>0</v>
      </c>
      <c r="H210" s="44"/>
      <c r="I210" s="44">
        <f t="shared" si="19"/>
        <v>0</v>
      </c>
      <c r="J210" s="13"/>
      <c r="K210" s="34" t="e">
        <f t="shared" si="16"/>
        <v>#DIV/0!</v>
      </c>
      <c r="L210" s="26" t="e">
        <f>VLOOKUP($B210,'Table A'!C7:$H19,6,0)</f>
        <v>#N/A</v>
      </c>
      <c r="M210" s="12" t="e">
        <f t="shared" si="15"/>
        <v>#DIV/0!</v>
      </c>
      <c r="N210" s="31" t="e">
        <f t="shared" si="17"/>
        <v>#DIV/0!</v>
      </c>
      <c r="O210" s="12" t="e">
        <f t="shared" si="18"/>
        <v>#DIV/0!</v>
      </c>
    </row>
    <row r="211" spans="1:15" s="32" customFormat="1" x14ac:dyDescent="0.2">
      <c r="A211" s="16">
        <v>205</v>
      </c>
      <c r="B211" s="25"/>
      <c r="C211" s="13"/>
      <c r="D211" s="11"/>
      <c r="E211" s="15"/>
      <c r="F211" s="24"/>
      <c r="G211" s="44">
        <v>0</v>
      </c>
      <c r="H211" s="44"/>
      <c r="I211" s="44">
        <f t="shared" si="19"/>
        <v>0</v>
      </c>
      <c r="J211" s="13"/>
      <c r="K211" s="34" t="e">
        <f t="shared" si="16"/>
        <v>#DIV/0!</v>
      </c>
      <c r="L211" s="26" t="e">
        <f>VLOOKUP($B211,'Table A'!C7:$H19,6,0)</f>
        <v>#N/A</v>
      </c>
      <c r="M211" s="12" t="e">
        <f t="shared" si="15"/>
        <v>#DIV/0!</v>
      </c>
      <c r="N211" s="31" t="e">
        <f t="shared" si="17"/>
        <v>#DIV/0!</v>
      </c>
      <c r="O211" s="12" t="e">
        <f t="shared" si="18"/>
        <v>#DIV/0!</v>
      </c>
    </row>
    <row r="212" spans="1:15" s="32" customFormat="1" x14ac:dyDescent="0.2">
      <c r="A212" s="16">
        <v>206</v>
      </c>
      <c r="B212" s="25"/>
      <c r="C212" s="13"/>
      <c r="D212" s="11"/>
      <c r="E212" s="15"/>
      <c r="F212" s="24"/>
      <c r="G212" s="44">
        <v>0</v>
      </c>
      <c r="H212" s="44"/>
      <c r="I212" s="44">
        <f t="shared" si="19"/>
        <v>0</v>
      </c>
      <c r="J212" s="13"/>
      <c r="K212" s="34" t="e">
        <f t="shared" si="16"/>
        <v>#DIV/0!</v>
      </c>
      <c r="L212" s="26" t="e">
        <f>VLOOKUP($B212,'Table A'!C7:$H19,6,0)</f>
        <v>#N/A</v>
      </c>
      <c r="M212" s="12" t="e">
        <f t="shared" si="15"/>
        <v>#DIV/0!</v>
      </c>
      <c r="N212" s="31" t="e">
        <f t="shared" si="17"/>
        <v>#DIV/0!</v>
      </c>
      <c r="O212" s="12" t="e">
        <f t="shared" si="18"/>
        <v>#DIV/0!</v>
      </c>
    </row>
    <row r="213" spans="1:15" s="32" customFormat="1" x14ac:dyDescent="0.2">
      <c r="A213" s="16">
        <v>207</v>
      </c>
      <c r="B213" s="25"/>
      <c r="C213" s="13"/>
      <c r="D213" s="11"/>
      <c r="E213" s="15"/>
      <c r="F213" s="24"/>
      <c r="G213" s="44">
        <v>0</v>
      </c>
      <c r="H213" s="44"/>
      <c r="I213" s="44">
        <f t="shared" si="19"/>
        <v>0</v>
      </c>
      <c r="J213" s="13"/>
      <c r="K213" s="34" t="e">
        <f t="shared" si="16"/>
        <v>#DIV/0!</v>
      </c>
      <c r="L213" s="26" t="e">
        <f>VLOOKUP($B213,'Table A'!C7:$H19,6,0)</f>
        <v>#N/A</v>
      </c>
      <c r="M213" s="12" t="e">
        <f t="shared" si="15"/>
        <v>#DIV/0!</v>
      </c>
      <c r="N213" s="31" t="e">
        <f t="shared" si="17"/>
        <v>#DIV/0!</v>
      </c>
      <c r="O213" s="12" t="e">
        <f t="shared" si="18"/>
        <v>#DIV/0!</v>
      </c>
    </row>
    <row r="214" spans="1:15" x14ac:dyDescent="0.2">
      <c r="B214" s="7"/>
      <c r="C214" s="18"/>
      <c r="D214" s="19"/>
      <c r="E214" s="17"/>
      <c r="F214" s="18"/>
      <c r="G214" s="45"/>
      <c r="H214" s="45"/>
      <c r="I214" s="45"/>
      <c r="J214" s="18"/>
      <c r="K214" s="20"/>
      <c r="L214" s="21"/>
      <c r="M214" s="48"/>
      <c r="N214" s="103"/>
      <c r="O214" s="47"/>
    </row>
    <row r="215" spans="1:15" ht="18" x14ac:dyDescent="0.2">
      <c r="B215"/>
      <c r="E215" s="23"/>
      <c r="G215" s="37"/>
    </row>
    <row r="216" spans="1:15" ht="18" x14ac:dyDescent="0.2">
      <c r="B216"/>
      <c r="E216" s="22"/>
      <c r="G216" s="37"/>
    </row>
    <row r="217" spans="1:15" ht="18" x14ac:dyDescent="0.2">
      <c r="B217"/>
      <c r="C217" s="22"/>
      <c r="G217" s="37"/>
    </row>
    <row r="218" spans="1:15" ht="18" x14ac:dyDescent="0.2">
      <c r="B218"/>
      <c r="C218" s="23"/>
      <c r="G218" s="37"/>
    </row>
    <row r="219" spans="1:15" ht="18" x14ac:dyDescent="0.2">
      <c r="B219"/>
      <c r="C219" s="22"/>
      <c r="G219" s="37"/>
    </row>
    <row r="220" spans="1:15" ht="18" x14ac:dyDescent="0.2">
      <c r="B220"/>
      <c r="C220" s="22"/>
      <c r="G220" s="37"/>
    </row>
    <row r="221" spans="1:15" ht="18" x14ac:dyDescent="0.2">
      <c r="B221"/>
      <c r="C221" s="23"/>
      <c r="G221" s="37"/>
    </row>
    <row r="222" spans="1:15" ht="18" x14ac:dyDescent="0.2">
      <c r="B222"/>
      <c r="C222" s="22"/>
      <c r="G222" s="37"/>
    </row>
    <row r="223" spans="1:15" ht="18" x14ac:dyDescent="0.2">
      <c r="B223"/>
      <c r="C223" s="22"/>
      <c r="G223" s="37"/>
    </row>
    <row r="224" spans="1:15" ht="18" x14ac:dyDescent="0.2">
      <c r="B224"/>
      <c r="C224" s="22"/>
      <c r="G224" s="37"/>
    </row>
    <row r="225" spans="2:7" ht="18" x14ac:dyDescent="0.2">
      <c r="B225"/>
      <c r="C225" s="22"/>
      <c r="G225" s="37"/>
    </row>
    <row r="226" spans="2:7" ht="18" x14ac:dyDescent="0.2">
      <c r="B226"/>
      <c r="C226" s="23"/>
      <c r="G226" s="37"/>
    </row>
    <row r="227" spans="2:7" ht="18" x14ac:dyDescent="0.2">
      <c r="B227"/>
      <c r="C227" s="22"/>
      <c r="G227" s="37"/>
    </row>
    <row r="228" spans="2:7" ht="18" x14ac:dyDescent="0.2">
      <c r="B228"/>
      <c r="C228" s="22"/>
      <c r="G228" s="37"/>
    </row>
    <row r="229" spans="2:7" ht="18" x14ac:dyDescent="0.2">
      <c r="B229"/>
      <c r="C229" s="23"/>
      <c r="G229" s="37"/>
    </row>
    <row r="230" spans="2:7" ht="18" x14ac:dyDescent="0.2">
      <c r="B230"/>
      <c r="C230" s="22"/>
      <c r="G230" s="37"/>
    </row>
    <row r="231" spans="2:7" ht="18" x14ac:dyDescent="0.2">
      <c r="B231"/>
      <c r="C231" s="22"/>
      <c r="G231" s="37"/>
    </row>
    <row r="232" spans="2:7" ht="18" x14ac:dyDescent="0.2">
      <c r="B232"/>
      <c r="C232" s="23"/>
      <c r="G232" s="37"/>
    </row>
    <row r="233" spans="2:7" ht="18" x14ac:dyDescent="0.2">
      <c r="B233"/>
      <c r="C233" s="22"/>
      <c r="G233" s="37"/>
    </row>
    <row r="234" spans="2:7" ht="18" x14ac:dyDescent="0.2">
      <c r="B234"/>
      <c r="C234" s="22"/>
      <c r="G234" s="37"/>
    </row>
    <row r="235" spans="2:7" ht="18" x14ac:dyDescent="0.2">
      <c r="B235"/>
      <c r="C235" s="22"/>
      <c r="G235" s="37"/>
    </row>
    <row r="236" spans="2:7" ht="18" x14ac:dyDescent="0.2">
      <c r="B236"/>
      <c r="C236" s="22"/>
      <c r="G236" s="37"/>
    </row>
    <row r="237" spans="2:7" ht="18" x14ac:dyDescent="0.2">
      <c r="B237"/>
      <c r="C237" s="23"/>
      <c r="G237" s="37"/>
    </row>
    <row r="238" spans="2:7" ht="18" x14ac:dyDescent="0.2">
      <c r="B238"/>
      <c r="C238" s="22"/>
      <c r="G238" s="37"/>
    </row>
    <row r="239" spans="2:7" ht="18" x14ac:dyDescent="0.2">
      <c r="B239"/>
      <c r="C239" s="22"/>
      <c r="G239" s="37"/>
    </row>
    <row r="240" spans="2:7" ht="18" x14ac:dyDescent="0.2">
      <c r="B240"/>
      <c r="C240" s="23"/>
      <c r="G240" s="37"/>
    </row>
    <row r="241" spans="2:7" ht="18" x14ac:dyDescent="0.2">
      <c r="B241"/>
      <c r="C241" s="22"/>
      <c r="G241" s="37"/>
    </row>
    <row r="242" spans="2:7" ht="18" x14ac:dyDescent="0.2">
      <c r="B242" s="22"/>
      <c r="G242" s="37"/>
    </row>
    <row r="243" spans="2:7" ht="18" x14ac:dyDescent="0.2">
      <c r="B243" s="23"/>
      <c r="G243" s="37"/>
    </row>
    <row r="244" spans="2:7" ht="18" x14ac:dyDescent="0.2">
      <c r="B244" s="22"/>
      <c r="G244" s="37"/>
    </row>
    <row r="245" spans="2:7" ht="18" x14ac:dyDescent="0.2">
      <c r="B245" s="22"/>
      <c r="G245" s="37"/>
    </row>
    <row r="246" spans="2:7" ht="18" x14ac:dyDescent="0.2">
      <c r="B246" s="22"/>
      <c r="G246" s="37"/>
    </row>
    <row r="247" spans="2:7" ht="18" x14ac:dyDescent="0.2">
      <c r="B247" s="22"/>
      <c r="G247" s="37"/>
    </row>
    <row r="248" spans="2:7" ht="18" x14ac:dyDescent="0.2">
      <c r="B248" s="23"/>
      <c r="G248" s="37"/>
    </row>
    <row r="249" spans="2:7" ht="18" x14ac:dyDescent="0.2">
      <c r="B249" s="22"/>
      <c r="G249" s="37"/>
    </row>
    <row r="250" spans="2:7" ht="18" x14ac:dyDescent="0.2">
      <c r="B250" s="22"/>
      <c r="G250" s="37"/>
    </row>
    <row r="251" spans="2:7" ht="18" x14ac:dyDescent="0.2">
      <c r="B251" s="23"/>
      <c r="G251" s="37"/>
    </row>
    <row r="252" spans="2:7" ht="18" x14ac:dyDescent="0.2">
      <c r="B252" s="22"/>
      <c r="G252" s="37"/>
    </row>
    <row r="253" spans="2:7" ht="18" x14ac:dyDescent="0.2">
      <c r="B253" s="22"/>
      <c r="G253" s="37"/>
    </row>
    <row r="254" spans="2:7" ht="18" x14ac:dyDescent="0.2">
      <c r="B254" s="23"/>
      <c r="G254" s="37"/>
    </row>
    <row r="255" spans="2:7" ht="18" x14ac:dyDescent="0.2">
      <c r="B255" s="22"/>
      <c r="G255" s="37"/>
    </row>
    <row r="256" spans="2:7" ht="18" x14ac:dyDescent="0.2">
      <c r="B256" s="22"/>
      <c r="G256" s="37"/>
    </row>
    <row r="257" spans="2:7" ht="18" x14ac:dyDescent="0.2">
      <c r="B257" s="22"/>
      <c r="G257" s="37"/>
    </row>
    <row r="258" spans="2:7" ht="18" x14ac:dyDescent="0.2">
      <c r="B258" s="22"/>
      <c r="G258" s="37"/>
    </row>
    <row r="259" spans="2:7" ht="18" x14ac:dyDescent="0.2">
      <c r="B259" s="23"/>
      <c r="G259" s="37"/>
    </row>
    <row r="260" spans="2:7" x14ac:dyDescent="0.2">
      <c r="G260" s="37"/>
    </row>
    <row r="261" spans="2:7" x14ac:dyDescent="0.2">
      <c r="G261" s="37"/>
    </row>
    <row r="262" spans="2:7" x14ac:dyDescent="0.2">
      <c r="G262" s="37"/>
    </row>
    <row r="263" spans="2:7" x14ac:dyDescent="0.2">
      <c r="G263" s="37"/>
    </row>
    <row r="264" spans="2:7" x14ac:dyDescent="0.2">
      <c r="G264" s="37"/>
    </row>
    <row r="265" spans="2:7" x14ac:dyDescent="0.2">
      <c r="G265" s="37"/>
    </row>
    <row r="266" spans="2:7" x14ac:dyDescent="0.2">
      <c r="G266" s="37"/>
    </row>
    <row r="267" spans="2:7" x14ac:dyDescent="0.2">
      <c r="G267" s="37"/>
    </row>
    <row r="268" spans="2:7" x14ac:dyDescent="0.2">
      <c r="G268" s="37"/>
    </row>
    <row r="269" spans="2:7" x14ac:dyDescent="0.2">
      <c r="G269" s="37"/>
    </row>
    <row r="270" spans="2:7" x14ac:dyDescent="0.2">
      <c r="G270" s="37"/>
    </row>
    <row r="271" spans="2:7" x14ac:dyDescent="0.2">
      <c r="G271" s="37"/>
    </row>
    <row r="272" spans="2:7" x14ac:dyDescent="0.2">
      <c r="G272" s="37"/>
    </row>
    <row r="273" spans="7:7" x14ac:dyDescent="0.2">
      <c r="G273" s="37"/>
    </row>
    <row r="274" spans="7:7" x14ac:dyDescent="0.2">
      <c r="G274" s="37"/>
    </row>
    <row r="275" spans="7:7" x14ac:dyDescent="0.2">
      <c r="G275" s="37"/>
    </row>
    <row r="276" spans="7:7" x14ac:dyDescent="0.2">
      <c r="G276" s="37"/>
    </row>
    <row r="277" spans="7:7" x14ac:dyDescent="0.2">
      <c r="G277" s="37"/>
    </row>
    <row r="278" spans="7:7" x14ac:dyDescent="0.2">
      <c r="G278" s="37"/>
    </row>
    <row r="279" spans="7:7" x14ac:dyDescent="0.2">
      <c r="G279" s="37"/>
    </row>
    <row r="280" spans="7:7" x14ac:dyDescent="0.2">
      <c r="G280" s="37"/>
    </row>
    <row r="281" spans="7:7" x14ac:dyDescent="0.2">
      <c r="G281" s="37"/>
    </row>
    <row r="282" spans="7:7" x14ac:dyDescent="0.2">
      <c r="G282" s="37"/>
    </row>
    <row r="283" spans="7:7" x14ac:dyDescent="0.2">
      <c r="G283" s="37"/>
    </row>
    <row r="284" spans="7:7" x14ac:dyDescent="0.2">
      <c r="G284" s="37"/>
    </row>
    <row r="285" spans="7:7" x14ac:dyDescent="0.2">
      <c r="G285" s="37"/>
    </row>
    <row r="286" spans="7:7" x14ac:dyDescent="0.2">
      <c r="G286" s="37"/>
    </row>
    <row r="287" spans="7:7" x14ac:dyDescent="0.2">
      <c r="G287" s="37"/>
    </row>
    <row r="288" spans="7:7" x14ac:dyDescent="0.2">
      <c r="G288" s="37"/>
    </row>
    <row r="289" spans="7:7" x14ac:dyDescent="0.2">
      <c r="G289" s="37"/>
    </row>
    <row r="290" spans="7:7" x14ac:dyDescent="0.2">
      <c r="G290" s="37"/>
    </row>
    <row r="291" spans="7:7" x14ac:dyDescent="0.2">
      <c r="G291" s="37"/>
    </row>
    <row r="292" spans="7:7" x14ac:dyDescent="0.2">
      <c r="G292" s="37"/>
    </row>
    <row r="293" spans="7:7" x14ac:dyDescent="0.2">
      <c r="G293" s="37"/>
    </row>
    <row r="294" spans="7:7" x14ac:dyDescent="0.2">
      <c r="G294" s="37"/>
    </row>
    <row r="295" spans="7:7" x14ac:dyDescent="0.2">
      <c r="G295" s="37"/>
    </row>
    <row r="296" spans="7:7" x14ac:dyDescent="0.2">
      <c r="G296" s="37"/>
    </row>
    <row r="297" spans="7:7" x14ac:dyDescent="0.2">
      <c r="G297" s="37"/>
    </row>
    <row r="298" spans="7:7" x14ac:dyDescent="0.2">
      <c r="G298" s="37"/>
    </row>
    <row r="299" spans="7:7" x14ac:dyDescent="0.2">
      <c r="G299" s="37"/>
    </row>
    <row r="300" spans="7:7" x14ac:dyDescent="0.2">
      <c r="G300" s="37"/>
    </row>
    <row r="301" spans="7:7" x14ac:dyDescent="0.2">
      <c r="G301" s="37"/>
    </row>
    <row r="302" spans="7:7" x14ac:dyDescent="0.2">
      <c r="G302" s="37"/>
    </row>
    <row r="303" spans="7:7" x14ac:dyDescent="0.2">
      <c r="G303" s="37"/>
    </row>
    <row r="304" spans="7:7" x14ac:dyDescent="0.2">
      <c r="G304" s="37"/>
    </row>
    <row r="305" spans="7:7" x14ac:dyDescent="0.2">
      <c r="G305" s="37"/>
    </row>
    <row r="306" spans="7:7" x14ac:dyDescent="0.2">
      <c r="G306" s="37"/>
    </row>
    <row r="307" spans="7:7" x14ac:dyDescent="0.2">
      <c r="G307" s="37"/>
    </row>
    <row r="308" spans="7:7" x14ac:dyDescent="0.2">
      <c r="G308" s="37"/>
    </row>
    <row r="309" spans="7:7" x14ac:dyDescent="0.2">
      <c r="G309" s="37"/>
    </row>
    <row r="310" spans="7:7" x14ac:dyDescent="0.2">
      <c r="G310" s="37"/>
    </row>
    <row r="311" spans="7:7" x14ac:dyDescent="0.2">
      <c r="G311" s="37"/>
    </row>
    <row r="312" spans="7:7" x14ac:dyDescent="0.2">
      <c r="G312" s="37"/>
    </row>
    <row r="313" spans="7:7" x14ac:dyDescent="0.2">
      <c r="G313" s="37"/>
    </row>
    <row r="314" spans="7:7" x14ac:dyDescent="0.2">
      <c r="G314" s="37"/>
    </row>
    <row r="315" spans="7:7" x14ac:dyDescent="0.2">
      <c r="G315" s="37"/>
    </row>
    <row r="316" spans="7:7" x14ac:dyDescent="0.2">
      <c r="G316" s="37"/>
    </row>
    <row r="317" spans="7:7" x14ac:dyDescent="0.2">
      <c r="G317" s="37"/>
    </row>
    <row r="318" spans="7:7" x14ac:dyDescent="0.2">
      <c r="G318" s="37"/>
    </row>
    <row r="319" spans="7:7" x14ac:dyDescent="0.2">
      <c r="G319" s="37"/>
    </row>
    <row r="320" spans="7:7" x14ac:dyDescent="0.2">
      <c r="G320" s="37"/>
    </row>
    <row r="321" spans="7:7" x14ac:dyDescent="0.2">
      <c r="G321" s="37"/>
    </row>
    <row r="322" spans="7:7" x14ac:dyDescent="0.2">
      <c r="G322" s="37"/>
    </row>
    <row r="323" spans="7:7" x14ac:dyDescent="0.2">
      <c r="G323" s="37"/>
    </row>
    <row r="324" spans="7:7" x14ac:dyDescent="0.2">
      <c r="G324" s="37"/>
    </row>
    <row r="325" spans="7:7" x14ac:dyDescent="0.2">
      <c r="G325" s="37"/>
    </row>
    <row r="326" spans="7:7" x14ac:dyDescent="0.2">
      <c r="G326" s="37"/>
    </row>
    <row r="327" spans="7:7" x14ac:dyDescent="0.2">
      <c r="G327" s="37"/>
    </row>
    <row r="328" spans="7:7" x14ac:dyDescent="0.2">
      <c r="G328" s="37"/>
    </row>
    <row r="329" spans="7:7" x14ac:dyDescent="0.2">
      <c r="G329" s="37"/>
    </row>
    <row r="330" spans="7:7" x14ac:dyDescent="0.2">
      <c r="G330" s="37"/>
    </row>
    <row r="331" spans="7:7" x14ac:dyDescent="0.2">
      <c r="G331" s="37"/>
    </row>
    <row r="332" spans="7:7" x14ac:dyDescent="0.2">
      <c r="G332" s="37"/>
    </row>
    <row r="333" spans="7:7" x14ac:dyDescent="0.2">
      <c r="G333" s="37"/>
    </row>
    <row r="334" spans="7:7" x14ac:dyDescent="0.2">
      <c r="G334" s="37"/>
    </row>
    <row r="335" spans="7:7" x14ac:dyDescent="0.2">
      <c r="G335" s="37"/>
    </row>
    <row r="336" spans="7:7" x14ac:dyDescent="0.2">
      <c r="G336" s="37"/>
    </row>
    <row r="337" spans="7:7" x14ac:dyDescent="0.2">
      <c r="G337" s="37"/>
    </row>
    <row r="338" spans="7:7" x14ac:dyDescent="0.2">
      <c r="G338" s="37"/>
    </row>
    <row r="339" spans="7:7" x14ac:dyDescent="0.2">
      <c r="G339" s="37"/>
    </row>
    <row r="340" spans="7:7" x14ac:dyDescent="0.2">
      <c r="G340" s="37"/>
    </row>
    <row r="341" spans="7:7" x14ac:dyDescent="0.2">
      <c r="G341" s="37"/>
    </row>
    <row r="342" spans="7:7" x14ac:dyDescent="0.2">
      <c r="G342" s="37"/>
    </row>
    <row r="343" spans="7:7" x14ac:dyDescent="0.2">
      <c r="G343" s="37"/>
    </row>
    <row r="344" spans="7:7" x14ac:dyDescent="0.2">
      <c r="G344" s="37"/>
    </row>
    <row r="345" spans="7:7" x14ac:dyDescent="0.2">
      <c r="G345" s="37"/>
    </row>
    <row r="346" spans="7:7" x14ac:dyDescent="0.2">
      <c r="G346" s="37"/>
    </row>
    <row r="347" spans="7:7" x14ac:dyDescent="0.2">
      <c r="G347" s="37"/>
    </row>
    <row r="348" spans="7:7" x14ac:dyDescent="0.2">
      <c r="G348" s="37"/>
    </row>
    <row r="349" spans="7:7" x14ac:dyDescent="0.2">
      <c r="G349" s="37"/>
    </row>
    <row r="350" spans="7:7" x14ac:dyDescent="0.2">
      <c r="G350" s="37"/>
    </row>
    <row r="351" spans="7:7" x14ac:dyDescent="0.2">
      <c r="G351" s="37"/>
    </row>
    <row r="352" spans="7:7" x14ac:dyDescent="0.2">
      <c r="G352" s="37"/>
    </row>
    <row r="353" spans="7:7" x14ac:dyDescent="0.2">
      <c r="G353" s="37"/>
    </row>
    <row r="354" spans="7:7" x14ac:dyDescent="0.2">
      <c r="G354" s="37"/>
    </row>
    <row r="355" spans="7:7" x14ac:dyDescent="0.2">
      <c r="G355" s="37"/>
    </row>
    <row r="356" spans="7:7" x14ac:dyDescent="0.2">
      <c r="G356" s="37"/>
    </row>
    <row r="357" spans="7:7" x14ac:dyDescent="0.2">
      <c r="G357" s="37"/>
    </row>
    <row r="358" spans="7:7" x14ac:dyDescent="0.2">
      <c r="G358" s="37"/>
    </row>
    <row r="359" spans="7:7" x14ac:dyDescent="0.2">
      <c r="G359" s="37"/>
    </row>
    <row r="360" spans="7:7" x14ac:dyDescent="0.2">
      <c r="G360" s="37"/>
    </row>
    <row r="361" spans="7:7" x14ac:dyDescent="0.2">
      <c r="G361" s="37"/>
    </row>
    <row r="362" spans="7:7" x14ac:dyDescent="0.2">
      <c r="G362" s="37"/>
    </row>
    <row r="363" spans="7:7" x14ac:dyDescent="0.2">
      <c r="G363" s="37"/>
    </row>
    <row r="364" spans="7:7" x14ac:dyDescent="0.2">
      <c r="G364" s="37"/>
    </row>
    <row r="365" spans="7:7" x14ac:dyDescent="0.2">
      <c r="G365" s="37"/>
    </row>
    <row r="366" spans="7:7" x14ac:dyDescent="0.2">
      <c r="G366" s="37"/>
    </row>
    <row r="367" spans="7:7" x14ac:dyDescent="0.2">
      <c r="G367" s="37"/>
    </row>
    <row r="368" spans="7:7" x14ac:dyDescent="0.2">
      <c r="G368" s="37"/>
    </row>
    <row r="369" spans="7:7" x14ac:dyDescent="0.2">
      <c r="G369" s="37"/>
    </row>
    <row r="370" spans="7:7" x14ac:dyDescent="0.2">
      <c r="G370" s="37"/>
    </row>
    <row r="371" spans="7:7" x14ac:dyDescent="0.2">
      <c r="G371" s="37"/>
    </row>
    <row r="372" spans="7:7" x14ac:dyDescent="0.2">
      <c r="G372" s="37"/>
    </row>
    <row r="373" spans="7:7" x14ac:dyDescent="0.2">
      <c r="G373" s="37"/>
    </row>
    <row r="374" spans="7:7" x14ac:dyDescent="0.2">
      <c r="G374" s="37"/>
    </row>
    <row r="375" spans="7:7" x14ac:dyDescent="0.2">
      <c r="G375" s="37"/>
    </row>
    <row r="376" spans="7:7" x14ac:dyDescent="0.2">
      <c r="G376" s="37"/>
    </row>
    <row r="377" spans="7:7" x14ac:dyDescent="0.2">
      <c r="G377" s="37"/>
    </row>
    <row r="378" spans="7:7" x14ac:dyDescent="0.2">
      <c r="G378" s="37"/>
    </row>
    <row r="379" spans="7:7" x14ac:dyDescent="0.2">
      <c r="G379" s="37"/>
    </row>
    <row r="380" spans="7:7" x14ac:dyDescent="0.2">
      <c r="G380" s="37"/>
    </row>
    <row r="381" spans="7:7" x14ac:dyDescent="0.2">
      <c r="G381" s="37"/>
    </row>
    <row r="382" spans="7:7" x14ac:dyDescent="0.2">
      <c r="G382" s="37"/>
    </row>
    <row r="383" spans="7:7" x14ac:dyDescent="0.2">
      <c r="G383" s="37"/>
    </row>
    <row r="384" spans="7:7" x14ac:dyDescent="0.2">
      <c r="G384" s="37"/>
    </row>
    <row r="385" spans="7:7" x14ac:dyDescent="0.2">
      <c r="G385" s="37"/>
    </row>
    <row r="386" spans="7:7" x14ac:dyDescent="0.2">
      <c r="G386" s="37"/>
    </row>
    <row r="387" spans="7:7" x14ac:dyDescent="0.2">
      <c r="G387" s="37"/>
    </row>
    <row r="388" spans="7:7" x14ac:dyDescent="0.2">
      <c r="G388" s="37"/>
    </row>
    <row r="389" spans="7:7" x14ac:dyDescent="0.2">
      <c r="G389" s="37"/>
    </row>
    <row r="390" spans="7:7" x14ac:dyDescent="0.2">
      <c r="G390" s="37"/>
    </row>
    <row r="391" spans="7:7" x14ac:dyDescent="0.2">
      <c r="G391" s="37"/>
    </row>
    <row r="392" spans="7:7" x14ac:dyDescent="0.2">
      <c r="G392" s="37"/>
    </row>
    <row r="393" spans="7:7" x14ac:dyDescent="0.2">
      <c r="G393" s="37"/>
    </row>
    <row r="394" spans="7:7" x14ac:dyDescent="0.2">
      <c r="G394" s="37"/>
    </row>
    <row r="395" spans="7:7" x14ac:dyDescent="0.2">
      <c r="G395" s="37"/>
    </row>
    <row r="396" spans="7:7" x14ac:dyDescent="0.2">
      <c r="G396" s="37"/>
    </row>
    <row r="397" spans="7:7" x14ac:dyDescent="0.2">
      <c r="G397" s="37"/>
    </row>
    <row r="398" spans="7:7" x14ac:dyDescent="0.2">
      <c r="G398" s="37"/>
    </row>
    <row r="399" spans="7:7" x14ac:dyDescent="0.2">
      <c r="G399" s="37"/>
    </row>
    <row r="400" spans="7:7" x14ac:dyDescent="0.2">
      <c r="G400" s="37"/>
    </row>
    <row r="401" spans="7:7" x14ac:dyDescent="0.2">
      <c r="G401" s="37"/>
    </row>
    <row r="402" spans="7:7" x14ac:dyDescent="0.2">
      <c r="G402" s="37"/>
    </row>
    <row r="403" spans="7:7" x14ac:dyDescent="0.2">
      <c r="G403" s="37"/>
    </row>
    <row r="404" spans="7:7" x14ac:dyDescent="0.2">
      <c r="G404" s="37"/>
    </row>
    <row r="405" spans="7:7" x14ac:dyDescent="0.2">
      <c r="G405" s="37"/>
    </row>
    <row r="406" spans="7:7" x14ac:dyDescent="0.2">
      <c r="G406" s="37"/>
    </row>
    <row r="407" spans="7:7" x14ac:dyDescent="0.2">
      <c r="G407" s="37"/>
    </row>
    <row r="408" spans="7:7" x14ac:dyDescent="0.2">
      <c r="G408" s="37"/>
    </row>
    <row r="409" spans="7:7" x14ac:dyDescent="0.2">
      <c r="G409" s="37"/>
    </row>
    <row r="410" spans="7:7" x14ac:dyDescent="0.2">
      <c r="G410" s="37"/>
    </row>
    <row r="411" spans="7:7" x14ac:dyDescent="0.2">
      <c r="G411" s="37"/>
    </row>
    <row r="412" spans="7:7" x14ac:dyDescent="0.2">
      <c r="G412" s="37"/>
    </row>
    <row r="413" spans="7:7" x14ac:dyDescent="0.2">
      <c r="G413" s="37"/>
    </row>
    <row r="414" spans="7:7" x14ac:dyDescent="0.2">
      <c r="G414" s="37"/>
    </row>
    <row r="415" spans="7:7" x14ac:dyDescent="0.2">
      <c r="G415" s="37"/>
    </row>
    <row r="416" spans="7:7" x14ac:dyDescent="0.2">
      <c r="G416" s="37"/>
    </row>
    <row r="417" spans="7:7" x14ac:dyDescent="0.2">
      <c r="G417" s="37"/>
    </row>
    <row r="418" spans="7:7" x14ac:dyDescent="0.2">
      <c r="G418" s="37"/>
    </row>
    <row r="419" spans="7:7" x14ac:dyDescent="0.2">
      <c r="G419" s="37"/>
    </row>
    <row r="420" spans="7:7" x14ac:dyDescent="0.2">
      <c r="G420" s="37"/>
    </row>
    <row r="421" spans="7:7" x14ac:dyDescent="0.2">
      <c r="G421" s="37"/>
    </row>
    <row r="422" spans="7:7" x14ac:dyDescent="0.2">
      <c r="G422" s="37"/>
    </row>
    <row r="423" spans="7:7" x14ac:dyDescent="0.2">
      <c r="G423" s="37"/>
    </row>
    <row r="424" spans="7:7" x14ac:dyDescent="0.2">
      <c r="G424" s="37"/>
    </row>
    <row r="425" spans="7:7" x14ac:dyDescent="0.2">
      <c r="G425" s="37"/>
    </row>
    <row r="426" spans="7:7" x14ac:dyDescent="0.2">
      <c r="G426" s="37"/>
    </row>
    <row r="427" spans="7:7" x14ac:dyDescent="0.2">
      <c r="G427" s="37"/>
    </row>
    <row r="428" spans="7:7" x14ac:dyDescent="0.2">
      <c r="G428" s="37"/>
    </row>
    <row r="429" spans="7:7" x14ac:dyDescent="0.2">
      <c r="G429" s="37"/>
    </row>
    <row r="430" spans="7:7" x14ac:dyDescent="0.2">
      <c r="G430" s="37"/>
    </row>
    <row r="431" spans="7:7" x14ac:dyDescent="0.2">
      <c r="G431" s="37"/>
    </row>
    <row r="432" spans="7:7" x14ac:dyDescent="0.2">
      <c r="G432" s="37"/>
    </row>
    <row r="433" spans="7:7" x14ac:dyDescent="0.2">
      <c r="G433" s="37"/>
    </row>
    <row r="434" spans="7:7" x14ac:dyDescent="0.2">
      <c r="G434" s="37"/>
    </row>
    <row r="435" spans="7:7" x14ac:dyDescent="0.2">
      <c r="G435" s="37"/>
    </row>
    <row r="436" spans="7:7" x14ac:dyDescent="0.2">
      <c r="G436" s="37"/>
    </row>
    <row r="437" spans="7:7" x14ac:dyDescent="0.2">
      <c r="G437" s="37"/>
    </row>
    <row r="438" spans="7:7" x14ac:dyDescent="0.2">
      <c r="G438" s="37"/>
    </row>
    <row r="439" spans="7:7" x14ac:dyDescent="0.2">
      <c r="G439" s="37"/>
    </row>
    <row r="440" spans="7:7" x14ac:dyDescent="0.2">
      <c r="G440" s="37"/>
    </row>
    <row r="441" spans="7:7" x14ac:dyDescent="0.2">
      <c r="G441" s="37"/>
    </row>
    <row r="442" spans="7:7" x14ac:dyDescent="0.2">
      <c r="G442" s="37"/>
    </row>
    <row r="443" spans="7:7" x14ac:dyDescent="0.2">
      <c r="G443" s="37"/>
    </row>
    <row r="444" spans="7:7" x14ac:dyDescent="0.2">
      <c r="G444" s="37"/>
    </row>
    <row r="445" spans="7:7" x14ac:dyDescent="0.2">
      <c r="G445" s="37"/>
    </row>
    <row r="446" spans="7:7" x14ac:dyDescent="0.2">
      <c r="G446" s="37"/>
    </row>
    <row r="447" spans="7:7" x14ac:dyDescent="0.2">
      <c r="G447" s="37"/>
    </row>
    <row r="448" spans="7:7" x14ac:dyDescent="0.2">
      <c r="G448" s="37"/>
    </row>
    <row r="449" spans="7:7" x14ac:dyDescent="0.2">
      <c r="G449" s="37"/>
    </row>
    <row r="450" spans="7:7" x14ac:dyDescent="0.2">
      <c r="G450" s="37"/>
    </row>
    <row r="451" spans="7:7" x14ac:dyDescent="0.2">
      <c r="G451" s="37"/>
    </row>
    <row r="452" spans="7:7" x14ac:dyDescent="0.2">
      <c r="G452" s="37"/>
    </row>
    <row r="453" spans="7:7" x14ac:dyDescent="0.2">
      <c r="G453" s="37"/>
    </row>
    <row r="454" spans="7:7" x14ac:dyDescent="0.2">
      <c r="G454" s="37"/>
    </row>
    <row r="455" spans="7:7" x14ac:dyDescent="0.2">
      <c r="G455" s="37"/>
    </row>
    <row r="456" spans="7:7" x14ac:dyDescent="0.2">
      <c r="G456" s="37"/>
    </row>
    <row r="457" spans="7:7" x14ac:dyDescent="0.2">
      <c r="G457" s="37"/>
    </row>
    <row r="458" spans="7:7" x14ac:dyDescent="0.2">
      <c r="G458" s="37"/>
    </row>
    <row r="459" spans="7:7" x14ac:dyDescent="0.2">
      <c r="G459" s="37"/>
    </row>
    <row r="460" spans="7:7" x14ac:dyDescent="0.2">
      <c r="G460" s="37"/>
    </row>
    <row r="461" spans="7:7" x14ac:dyDescent="0.2">
      <c r="G461" s="37"/>
    </row>
    <row r="462" spans="7:7" x14ac:dyDescent="0.2">
      <c r="G462" s="37"/>
    </row>
    <row r="463" spans="7:7" x14ac:dyDescent="0.2">
      <c r="G463" s="37"/>
    </row>
    <row r="464" spans="7:7" x14ac:dyDescent="0.2">
      <c r="G464" s="37"/>
    </row>
    <row r="465" spans="7:7" x14ac:dyDescent="0.2">
      <c r="G465" s="37"/>
    </row>
    <row r="466" spans="7:7" x14ac:dyDescent="0.2">
      <c r="G466" s="37"/>
    </row>
    <row r="467" spans="7:7" x14ac:dyDescent="0.2">
      <c r="G467" s="37"/>
    </row>
    <row r="468" spans="7:7" x14ac:dyDescent="0.2">
      <c r="G468" s="37"/>
    </row>
    <row r="469" spans="7:7" x14ac:dyDescent="0.2">
      <c r="G469" s="37"/>
    </row>
    <row r="470" spans="7:7" x14ac:dyDescent="0.2">
      <c r="G470" s="37"/>
    </row>
    <row r="471" spans="7:7" x14ac:dyDescent="0.2">
      <c r="G471" s="37"/>
    </row>
    <row r="472" spans="7:7" x14ac:dyDescent="0.2">
      <c r="G472" s="37"/>
    </row>
    <row r="473" spans="7:7" x14ac:dyDescent="0.2">
      <c r="G473" s="37"/>
    </row>
    <row r="474" spans="7:7" x14ac:dyDescent="0.2">
      <c r="G474" s="37"/>
    </row>
    <row r="475" spans="7:7" x14ac:dyDescent="0.2">
      <c r="G475" s="37"/>
    </row>
    <row r="476" spans="7:7" x14ac:dyDescent="0.2">
      <c r="G476" s="37"/>
    </row>
    <row r="477" spans="7:7" x14ac:dyDescent="0.2">
      <c r="G477" s="37"/>
    </row>
    <row r="478" spans="7:7" x14ac:dyDescent="0.2">
      <c r="G478" s="37"/>
    </row>
    <row r="479" spans="7:7" x14ac:dyDescent="0.2">
      <c r="G479" s="37"/>
    </row>
    <row r="480" spans="7:7" x14ac:dyDescent="0.2">
      <c r="G480" s="37"/>
    </row>
    <row r="481" spans="7:7" x14ac:dyDescent="0.2">
      <c r="G481" s="37"/>
    </row>
    <row r="482" spans="7:7" x14ac:dyDescent="0.2">
      <c r="G482" s="37"/>
    </row>
    <row r="483" spans="7:7" x14ac:dyDescent="0.2">
      <c r="G483" s="37"/>
    </row>
    <row r="484" spans="7:7" x14ac:dyDescent="0.2">
      <c r="G484" s="37"/>
    </row>
    <row r="485" spans="7:7" x14ac:dyDescent="0.2">
      <c r="G485" s="37"/>
    </row>
    <row r="486" spans="7:7" x14ac:dyDescent="0.2">
      <c r="G486" s="37"/>
    </row>
    <row r="487" spans="7:7" x14ac:dyDescent="0.2">
      <c r="G487" s="37"/>
    </row>
    <row r="488" spans="7:7" x14ac:dyDescent="0.2">
      <c r="G488" s="37"/>
    </row>
    <row r="489" spans="7:7" x14ac:dyDescent="0.2">
      <c r="G489" s="37"/>
    </row>
    <row r="490" spans="7:7" x14ac:dyDescent="0.2">
      <c r="G490" s="37"/>
    </row>
    <row r="491" spans="7:7" x14ac:dyDescent="0.2">
      <c r="G491" s="37"/>
    </row>
    <row r="492" spans="7:7" x14ac:dyDescent="0.2">
      <c r="G492" s="37"/>
    </row>
    <row r="493" spans="7:7" x14ac:dyDescent="0.2">
      <c r="G493" s="37"/>
    </row>
    <row r="494" spans="7:7" x14ac:dyDescent="0.2">
      <c r="G494" s="37"/>
    </row>
    <row r="495" spans="7:7" x14ac:dyDescent="0.2">
      <c r="G495" s="37"/>
    </row>
    <row r="496" spans="7:7" x14ac:dyDescent="0.2">
      <c r="G496" s="37"/>
    </row>
    <row r="497" spans="7:7" x14ac:dyDescent="0.2">
      <c r="G497" s="37"/>
    </row>
    <row r="498" spans="7:7" x14ac:dyDescent="0.2">
      <c r="G498" s="37"/>
    </row>
    <row r="499" spans="7:7" x14ac:dyDescent="0.2">
      <c r="G499" s="37"/>
    </row>
    <row r="500" spans="7:7" x14ac:dyDescent="0.2">
      <c r="G500" s="37"/>
    </row>
    <row r="501" spans="7:7" x14ac:dyDescent="0.2">
      <c r="G501" s="37"/>
    </row>
    <row r="502" spans="7:7" x14ac:dyDescent="0.2">
      <c r="G502" s="37"/>
    </row>
    <row r="503" spans="7:7" x14ac:dyDescent="0.2">
      <c r="G503" s="37"/>
    </row>
    <row r="504" spans="7:7" x14ac:dyDescent="0.2">
      <c r="G504" s="37"/>
    </row>
    <row r="505" spans="7:7" x14ac:dyDescent="0.2">
      <c r="G505" s="37"/>
    </row>
    <row r="506" spans="7:7" x14ac:dyDescent="0.2">
      <c r="G506" s="37"/>
    </row>
    <row r="507" spans="7:7" x14ac:dyDescent="0.2">
      <c r="G507" s="37"/>
    </row>
    <row r="508" spans="7:7" x14ac:dyDescent="0.2">
      <c r="G508" s="37"/>
    </row>
    <row r="509" spans="7:7" x14ac:dyDescent="0.2">
      <c r="G509" s="37"/>
    </row>
    <row r="510" spans="7:7" x14ac:dyDescent="0.2">
      <c r="G510" s="37"/>
    </row>
    <row r="511" spans="7:7" x14ac:dyDescent="0.2">
      <c r="G511" s="37"/>
    </row>
    <row r="512" spans="7:7" x14ac:dyDescent="0.2">
      <c r="G512" s="37"/>
    </row>
    <row r="513" spans="7:7" x14ac:dyDescent="0.2">
      <c r="G513" s="37"/>
    </row>
    <row r="514" spans="7:7" x14ac:dyDescent="0.2">
      <c r="G514" s="37"/>
    </row>
    <row r="515" spans="7:7" x14ac:dyDescent="0.2">
      <c r="G515" s="37"/>
    </row>
    <row r="516" spans="7:7" x14ac:dyDescent="0.2">
      <c r="G516" s="37"/>
    </row>
    <row r="517" spans="7:7" x14ac:dyDescent="0.2">
      <c r="G517" s="37"/>
    </row>
    <row r="518" spans="7:7" x14ac:dyDescent="0.2">
      <c r="G518" s="37"/>
    </row>
    <row r="519" spans="7:7" x14ac:dyDescent="0.2">
      <c r="G519" s="37"/>
    </row>
    <row r="520" spans="7:7" x14ac:dyDescent="0.2">
      <c r="G520" s="37"/>
    </row>
    <row r="521" spans="7:7" x14ac:dyDescent="0.2">
      <c r="G521" s="37"/>
    </row>
    <row r="522" spans="7:7" x14ac:dyDescent="0.2">
      <c r="G522" s="37"/>
    </row>
    <row r="523" spans="7:7" x14ac:dyDescent="0.2">
      <c r="G523" s="37"/>
    </row>
    <row r="524" spans="7:7" x14ac:dyDescent="0.2">
      <c r="G524" s="37"/>
    </row>
    <row r="525" spans="7:7" x14ac:dyDescent="0.2">
      <c r="G525" s="37"/>
    </row>
    <row r="526" spans="7:7" x14ac:dyDescent="0.2">
      <c r="G526" s="37"/>
    </row>
    <row r="527" spans="7:7" x14ac:dyDescent="0.2">
      <c r="G527" s="37"/>
    </row>
    <row r="528" spans="7:7" x14ac:dyDescent="0.2">
      <c r="G528" s="37"/>
    </row>
    <row r="529" spans="7:7" x14ac:dyDescent="0.2">
      <c r="G529" s="37"/>
    </row>
    <row r="530" spans="7:7" x14ac:dyDescent="0.2">
      <c r="G530" s="37"/>
    </row>
    <row r="531" spans="7:7" x14ac:dyDescent="0.2">
      <c r="G531" s="37"/>
    </row>
    <row r="532" spans="7:7" x14ac:dyDescent="0.2">
      <c r="G532" s="37"/>
    </row>
    <row r="533" spans="7:7" x14ac:dyDescent="0.2">
      <c r="G533" s="37"/>
    </row>
    <row r="534" spans="7:7" x14ac:dyDescent="0.2">
      <c r="G534" s="37"/>
    </row>
    <row r="535" spans="7:7" x14ac:dyDescent="0.2">
      <c r="G535" s="37"/>
    </row>
    <row r="536" spans="7:7" x14ac:dyDescent="0.2">
      <c r="G536" s="37"/>
    </row>
    <row r="537" spans="7:7" x14ac:dyDescent="0.2">
      <c r="G537" s="37"/>
    </row>
    <row r="538" spans="7:7" x14ac:dyDescent="0.2">
      <c r="G538" s="37"/>
    </row>
    <row r="539" spans="7:7" x14ac:dyDescent="0.2">
      <c r="G539" s="37"/>
    </row>
    <row r="540" spans="7:7" x14ac:dyDescent="0.2">
      <c r="G540" s="37"/>
    </row>
    <row r="541" spans="7:7" x14ac:dyDescent="0.2">
      <c r="G541" s="37"/>
    </row>
    <row r="542" spans="7:7" x14ac:dyDescent="0.2">
      <c r="G542" s="37"/>
    </row>
    <row r="543" spans="7:7" x14ac:dyDescent="0.2">
      <c r="G543" s="37"/>
    </row>
    <row r="544" spans="7:7" x14ac:dyDescent="0.2">
      <c r="G544" s="37"/>
    </row>
    <row r="545" spans="7:7" x14ac:dyDescent="0.2">
      <c r="G545" s="37"/>
    </row>
    <row r="546" spans="7:7" x14ac:dyDescent="0.2">
      <c r="G546" s="37"/>
    </row>
    <row r="547" spans="7:7" x14ac:dyDescent="0.2">
      <c r="G547" s="37"/>
    </row>
    <row r="548" spans="7:7" x14ac:dyDescent="0.2">
      <c r="G548" s="37"/>
    </row>
    <row r="549" spans="7:7" x14ac:dyDescent="0.2">
      <c r="G549" s="37"/>
    </row>
    <row r="550" spans="7:7" x14ac:dyDescent="0.2">
      <c r="G550" s="37"/>
    </row>
    <row r="551" spans="7:7" x14ac:dyDescent="0.2">
      <c r="G551" s="37"/>
    </row>
    <row r="552" spans="7:7" x14ac:dyDescent="0.2">
      <c r="G552" s="37"/>
    </row>
    <row r="553" spans="7:7" x14ac:dyDescent="0.2">
      <c r="G553" s="37"/>
    </row>
    <row r="554" spans="7:7" x14ac:dyDescent="0.2">
      <c r="G554" s="37"/>
    </row>
    <row r="555" spans="7:7" x14ac:dyDescent="0.2">
      <c r="G555" s="37"/>
    </row>
    <row r="556" spans="7:7" x14ac:dyDescent="0.2">
      <c r="G556" s="37"/>
    </row>
    <row r="557" spans="7:7" x14ac:dyDescent="0.2">
      <c r="G557" s="37"/>
    </row>
    <row r="558" spans="7:7" x14ac:dyDescent="0.2">
      <c r="G558" s="37"/>
    </row>
    <row r="559" spans="7:7" x14ac:dyDescent="0.2">
      <c r="G559" s="37"/>
    </row>
    <row r="560" spans="7:7" x14ac:dyDescent="0.2">
      <c r="G560" s="37"/>
    </row>
    <row r="561" spans="7:7" x14ac:dyDescent="0.2">
      <c r="G561" s="37"/>
    </row>
    <row r="562" spans="7:7" x14ac:dyDescent="0.2">
      <c r="G562" s="37"/>
    </row>
    <row r="563" spans="7:7" x14ac:dyDescent="0.2">
      <c r="G563" s="37"/>
    </row>
    <row r="564" spans="7:7" x14ac:dyDescent="0.2">
      <c r="G564" s="37"/>
    </row>
    <row r="565" spans="7:7" x14ac:dyDescent="0.2">
      <c r="G565" s="37"/>
    </row>
    <row r="566" spans="7:7" x14ac:dyDescent="0.2">
      <c r="G566" s="37"/>
    </row>
    <row r="567" spans="7:7" x14ac:dyDescent="0.2">
      <c r="G567" s="37"/>
    </row>
    <row r="568" spans="7:7" x14ac:dyDescent="0.2">
      <c r="G568" s="37"/>
    </row>
    <row r="569" spans="7:7" x14ac:dyDescent="0.2">
      <c r="G569" s="37"/>
    </row>
    <row r="570" spans="7:7" x14ac:dyDescent="0.2">
      <c r="G570" s="37"/>
    </row>
    <row r="571" spans="7:7" x14ac:dyDescent="0.2">
      <c r="G571" s="37"/>
    </row>
    <row r="572" spans="7:7" x14ac:dyDescent="0.2">
      <c r="G572" s="37"/>
    </row>
    <row r="573" spans="7:7" x14ac:dyDescent="0.2">
      <c r="G573" s="37"/>
    </row>
    <row r="574" spans="7:7" x14ac:dyDescent="0.2">
      <c r="G574" s="37"/>
    </row>
    <row r="575" spans="7:7" x14ac:dyDescent="0.2">
      <c r="G575" s="37"/>
    </row>
    <row r="576" spans="7:7" x14ac:dyDescent="0.2">
      <c r="G576" s="37"/>
    </row>
    <row r="577" spans="7:7" x14ac:dyDescent="0.2">
      <c r="G577" s="37"/>
    </row>
    <row r="578" spans="7:7" x14ac:dyDescent="0.2">
      <c r="G578" s="37"/>
    </row>
    <row r="579" spans="7:7" x14ac:dyDescent="0.2">
      <c r="G579" s="37"/>
    </row>
    <row r="580" spans="7:7" x14ac:dyDescent="0.2">
      <c r="G580" s="37"/>
    </row>
    <row r="581" spans="7:7" x14ac:dyDescent="0.2">
      <c r="G581" s="37"/>
    </row>
    <row r="582" spans="7:7" x14ac:dyDescent="0.2">
      <c r="G582" s="37"/>
    </row>
    <row r="583" spans="7:7" x14ac:dyDescent="0.2">
      <c r="G583" s="37"/>
    </row>
    <row r="584" spans="7:7" x14ac:dyDescent="0.2">
      <c r="G584" s="37"/>
    </row>
    <row r="585" spans="7:7" x14ac:dyDescent="0.2">
      <c r="G585" s="37"/>
    </row>
    <row r="586" spans="7:7" x14ac:dyDescent="0.2">
      <c r="G586" s="37"/>
    </row>
    <row r="587" spans="7:7" x14ac:dyDescent="0.2">
      <c r="G587" s="37"/>
    </row>
    <row r="588" spans="7:7" x14ac:dyDescent="0.2">
      <c r="G588" s="37"/>
    </row>
    <row r="589" spans="7:7" x14ac:dyDescent="0.2">
      <c r="G589" s="37"/>
    </row>
    <row r="590" spans="7:7" x14ac:dyDescent="0.2">
      <c r="G590" s="37"/>
    </row>
    <row r="591" spans="7:7" x14ac:dyDescent="0.2">
      <c r="G591" s="37"/>
    </row>
    <row r="592" spans="7:7" x14ac:dyDescent="0.2">
      <c r="G592" s="37"/>
    </row>
    <row r="593" spans="7:7" x14ac:dyDescent="0.2">
      <c r="G593" s="37"/>
    </row>
    <row r="594" spans="7:7" x14ac:dyDescent="0.2">
      <c r="G594" s="37"/>
    </row>
    <row r="595" spans="7:7" x14ac:dyDescent="0.2">
      <c r="G595" s="37"/>
    </row>
    <row r="596" spans="7:7" x14ac:dyDescent="0.2">
      <c r="G596" s="37"/>
    </row>
    <row r="597" spans="7:7" x14ac:dyDescent="0.2">
      <c r="G597" s="37"/>
    </row>
    <row r="598" spans="7:7" x14ac:dyDescent="0.2">
      <c r="G598" s="37"/>
    </row>
    <row r="599" spans="7:7" x14ac:dyDescent="0.2">
      <c r="G599" s="37"/>
    </row>
    <row r="600" spans="7:7" x14ac:dyDescent="0.2">
      <c r="G600" s="37"/>
    </row>
    <row r="601" spans="7:7" x14ac:dyDescent="0.2">
      <c r="G601" s="37"/>
    </row>
    <row r="602" spans="7:7" x14ac:dyDescent="0.2">
      <c r="G602" s="37"/>
    </row>
    <row r="603" spans="7:7" x14ac:dyDescent="0.2">
      <c r="G603" s="37"/>
    </row>
    <row r="604" spans="7:7" x14ac:dyDescent="0.2">
      <c r="G604" s="37"/>
    </row>
    <row r="605" spans="7:7" x14ac:dyDescent="0.2">
      <c r="G605" s="37"/>
    </row>
    <row r="606" spans="7:7" x14ac:dyDescent="0.2">
      <c r="G606" s="37"/>
    </row>
    <row r="607" spans="7:7" x14ac:dyDescent="0.2">
      <c r="G607" s="37"/>
    </row>
    <row r="608" spans="7:7" x14ac:dyDescent="0.2">
      <c r="G608" s="37"/>
    </row>
    <row r="609" spans="7:7" x14ac:dyDescent="0.2">
      <c r="G609" s="37"/>
    </row>
    <row r="610" spans="7:7" x14ac:dyDescent="0.2">
      <c r="G610" s="37"/>
    </row>
    <row r="611" spans="7:7" x14ac:dyDescent="0.2">
      <c r="G611" s="37"/>
    </row>
    <row r="612" spans="7:7" x14ac:dyDescent="0.2">
      <c r="G612" s="37"/>
    </row>
    <row r="613" spans="7:7" x14ac:dyDescent="0.2">
      <c r="G613" s="37"/>
    </row>
    <row r="614" spans="7:7" x14ac:dyDescent="0.2">
      <c r="G614" s="37"/>
    </row>
    <row r="615" spans="7:7" x14ac:dyDescent="0.2">
      <c r="G615" s="37"/>
    </row>
    <row r="616" spans="7:7" x14ac:dyDescent="0.2">
      <c r="G616" s="37"/>
    </row>
    <row r="617" spans="7:7" x14ac:dyDescent="0.2">
      <c r="G617" s="37"/>
    </row>
    <row r="618" spans="7:7" x14ac:dyDescent="0.2">
      <c r="G618" s="37"/>
    </row>
    <row r="619" spans="7:7" x14ac:dyDescent="0.2">
      <c r="G619" s="37"/>
    </row>
    <row r="620" spans="7:7" x14ac:dyDescent="0.2">
      <c r="G620" s="37"/>
    </row>
    <row r="621" spans="7:7" x14ac:dyDescent="0.2">
      <c r="G621" s="37"/>
    </row>
    <row r="622" spans="7:7" x14ac:dyDescent="0.2">
      <c r="G622" s="37"/>
    </row>
    <row r="623" spans="7:7" x14ac:dyDescent="0.2">
      <c r="G623" s="37"/>
    </row>
    <row r="624" spans="7:7" x14ac:dyDescent="0.2">
      <c r="G624" s="37"/>
    </row>
    <row r="625" spans="7:7" x14ac:dyDescent="0.2">
      <c r="G625" s="37"/>
    </row>
    <row r="626" spans="7:7" x14ac:dyDescent="0.2">
      <c r="G626" s="37"/>
    </row>
    <row r="627" spans="7:7" x14ac:dyDescent="0.2">
      <c r="G627" s="37"/>
    </row>
    <row r="628" spans="7:7" x14ac:dyDescent="0.2">
      <c r="G628" s="37"/>
    </row>
    <row r="629" spans="7:7" x14ac:dyDescent="0.2">
      <c r="G629" s="37"/>
    </row>
    <row r="630" spans="7:7" x14ac:dyDescent="0.2">
      <c r="G630" s="37"/>
    </row>
    <row r="631" spans="7:7" x14ac:dyDescent="0.2">
      <c r="G631" s="37"/>
    </row>
    <row r="632" spans="7:7" x14ac:dyDescent="0.2">
      <c r="G632" s="37"/>
    </row>
    <row r="633" spans="7:7" x14ac:dyDescent="0.2">
      <c r="G633" s="37"/>
    </row>
    <row r="634" spans="7:7" x14ac:dyDescent="0.2">
      <c r="G634" s="37"/>
    </row>
    <row r="635" spans="7:7" x14ac:dyDescent="0.2">
      <c r="G635" s="37"/>
    </row>
    <row r="636" spans="7:7" x14ac:dyDescent="0.2">
      <c r="G636" s="37"/>
    </row>
    <row r="637" spans="7:7" x14ac:dyDescent="0.2">
      <c r="G637" s="37"/>
    </row>
    <row r="638" spans="7:7" x14ac:dyDescent="0.2">
      <c r="G638" s="37"/>
    </row>
    <row r="639" spans="7:7" x14ac:dyDescent="0.2">
      <c r="G639" s="37"/>
    </row>
    <row r="640" spans="7:7" x14ac:dyDescent="0.2">
      <c r="G640" s="37"/>
    </row>
    <row r="641" spans="7:7" x14ac:dyDescent="0.2">
      <c r="G641" s="37"/>
    </row>
    <row r="642" spans="7:7" x14ac:dyDescent="0.2">
      <c r="G642" s="37"/>
    </row>
    <row r="643" spans="7:7" x14ac:dyDescent="0.2">
      <c r="G643" s="37"/>
    </row>
    <row r="644" spans="7:7" x14ac:dyDescent="0.2">
      <c r="G644" s="37"/>
    </row>
    <row r="645" spans="7:7" x14ac:dyDescent="0.2">
      <c r="G645" s="37"/>
    </row>
    <row r="646" spans="7:7" x14ac:dyDescent="0.2">
      <c r="G646" s="37"/>
    </row>
    <row r="647" spans="7:7" x14ac:dyDescent="0.2">
      <c r="G647" s="37"/>
    </row>
    <row r="648" spans="7:7" x14ac:dyDescent="0.2">
      <c r="G648" s="37"/>
    </row>
    <row r="649" spans="7:7" x14ac:dyDescent="0.2">
      <c r="G649" s="37"/>
    </row>
    <row r="650" spans="7:7" x14ac:dyDescent="0.2">
      <c r="G650" s="37"/>
    </row>
    <row r="651" spans="7:7" x14ac:dyDescent="0.2">
      <c r="G651" s="37"/>
    </row>
    <row r="652" spans="7:7" x14ac:dyDescent="0.2">
      <c r="G652" s="37"/>
    </row>
    <row r="653" spans="7:7" x14ac:dyDescent="0.2">
      <c r="G653" s="37"/>
    </row>
    <row r="654" spans="7:7" x14ac:dyDescent="0.2">
      <c r="G654" s="37"/>
    </row>
    <row r="655" spans="7:7" x14ac:dyDescent="0.2">
      <c r="G655" s="37"/>
    </row>
    <row r="656" spans="7:7" x14ac:dyDescent="0.2">
      <c r="G656" s="37"/>
    </row>
    <row r="657" spans="7:7" x14ac:dyDescent="0.2">
      <c r="G657" s="37"/>
    </row>
    <row r="658" spans="7:7" x14ac:dyDescent="0.2">
      <c r="G658" s="37"/>
    </row>
    <row r="659" spans="7:7" x14ac:dyDescent="0.2">
      <c r="G659" s="37"/>
    </row>
    <row r="660" spans="7:7" x14ac:dyDescent="0.2">
      <c r="G660" s="37"/>
    </row>
    <row r="661" spans="7:7" x14ac:dyDescent="0.2">
      <c r="G661" s="37"/>
    </row>
    <row r="662" spans="7:7" x14ac:dyDescent="0.2">
      <c r="G662" s="37"/>
    </row>
    <row r="663" spans="7:7" x14ac:dyDescent="0.2">
      <c r="G663" s="37"/>
    </row>
    <row r="664" spans="7:7" x14ac:dyDescent="0.2">
      <c r="G664" s="37"/>
    </row>
    <row r="665" spans="7:7" x14ac:dyDescent="0.2">
      <c r="G665" s="37"/>
    </row>
    <row r="666" spans="7:7" x14ac:dyDescent="0.2">
      <c r="G666" s="37"/>
    </row>
    <row r="667" spans="7:7" x14ac:dyDescent="0.2">
      <c r="G667" s="37"/>
    </row>
    <row r="668" spans="7:7" x14ac:dyDescent="0.2">
      <c r="G668" s="37"/>
    </row>
    <row r="669" spans="7:7" x14ac:dyDescent="0.2">
      <c r="G669" s="37"/>
    </row>
    <row r="670" spans="7:7" x14ac:dyDescent="0.2">
      <c r="G670" s="37"/>
    </row>
    <row r="671" spans="7:7" x14ac:dyDescent="0.2">
      <c r="G671" s="37"/>
    </row>
    <row r="672" spans="7:7" x14ac:dyDescent="0.2">
      <c r="G672" s="37"/>
    </row>
    <row r="673" spans="7:7" x14ac:dyDescent="0.2">
      <c r="G673" s="37"/>
    </row>
    <row r="674" spans="7:7" x14ac:dyDescent="0.2">
      <c r="G674" s="37"/>
    </row>
    <row r="675" spans="7:7" x14ac:dyDescent="0.2">
      <c r="G675" s="37"/>
    </row>
    <row r="676" spans="7:7" x14ac:dyDescent="0.2">
      <c r="G676" s="37"/>
    </row>
    <row r="677" spans="7:7" x14ac:dyDescent="0.2">
      <c r="G677" s="37"/>
    </row>
    <row r="678" spans="7:7" x14ac:dyDescent="0.2">
      <c r="G678" s="37"/>
    </row>
    <row r="679" spans="7:7" x14ac:dyDescent="0.2">
      <c r="G679" s="37"/>
    </row>
    <row r="680" spans="7:7" x14ac:dyDescent="0.2">
      <c r="G680" s="37"/>
    </row>
    <row r="681" spans="7:7" x14ac:dyDescent="0.2">
      <c r="G681" s="37"/>
    </row>
    <row r="682" spans="7:7" x14ac:dyDescent="0.2">
      <c r="G682" s="37"/>
    </row>
    <row r="683" spans="7:7" x14ac:dyDescent="0.2">
      <c r="G683" s="37"/>
    </row>
    <row r="684" spans="7:7" x14ac:dyDescent="0.2">
      <c r="G684" s="37"/>
    </row>
    <row r="685" spans="7:7" x14ac:dyDescent="0.2">
      <c r="G685" s="37"/>
    </row>
    <row r="686" spans="7:7" x14ac:dyDescent="0.2">
      <c r="G686" s="37"/>
    </row>
    <row r="687" spans="7:7" x14ac:dyDescent="0.2">
      <c r="G687" s="37"/>
    </row>
    <row r="688" spans="7:7" x14ac:dyDescent="0.2">
      <c r="G688" s="37"/>
    </row>
    <row r="689" spans="7:7" x14ac:dyDescent="0.2">
      <c r="G689" s="37"/>
    </row>
    <row r="690" spans="7:7" x14ac:dyDescent="0.2">
      <c r="G690" s="37"/>
    </row>
    <row r="691" spans="7:7" x14ac:dyDescent="0.2">
      <c r="G691" s="37"/>
    </row>
    <row r="692" spans="7:7" x14ac:dyDescent="0.2">
      <c r="G692" s="37"/>
    </row>
    <row r="693" spans="7:7" x14ac:dyDescent="0.2">
      <c r="G693" s="37"/>
    </row>
    <row r="694" spans="7:7" x14ac:dyDescent="0.2">
      <c r="G694" s="37"/>
    </row>
    <row r="695" spans="7:7" x14ac:dyDescent="0.2">
      <c r="G695" s="37"/>
    </row>
    <row r="696" spans="7:7" x14ac:dyDescent="0.2">
      <c r="G696" s="37"/>
    </row>
    <row r="697" spans="7:7" x14ac:dyDescent="0.2">
      <c r="G697" s="37"/>
    </row>
    <row r="698" spans="7:7" x14ac:dyDescent="0.2">
      <c r="G698" s="37"/>
    </row>
    <row r="699" spans="7:7" x14ac:dyDescent="0.2">
      <c r="G699" s="37"/>
    </row>
    <row r="700" spans="7:7" x14ac:dyDescent="0.2">
      <c r="G700" s="37"/>
    </row>
    <row r="701" spans="7:7" x14ac:dyDescent="0.2">
      <c r="G701" s="37"/>
    </row>
    <row r="702" spans="7:7" x14ac:dyDescent="0.2">
      <c r="G702" s="37"/>
    </row>
    <row r="703" spans="7:7" x14ac:dyDescent="0.2">
      <c r="G703" s="37"/>
    </row>
    <row r="704" spans="7:7" x14ac:dyDescent="0.2">
      <c r="G704" s="37"/>
    </row>
    <row r="705" spans="7:7" x14ac:dyDescent="0.2">
      <c r="G705" s="37"/>
    </row>
    <row r="706" spans="7:7" x14ac:dyDescent="0.2">
      <c r="G706" s="37"/>
    </row>
    <row r="707" spans="7:7" x14ac:dyDescent="0.2">
      <c r="G707" s="37"/>
    </row>
    <row r="708" spans="7:7" x14ac:dyDescent="0.2">
      <c r="G708" s="37"/>
    </row>
    <row r="709" spans="7:7" x14ac:dyDescent="0.2">
      <c r="G709" s="37"/>
    </row>
    <row r="710" spans="7:7" x14ac:dyDescent="0.2">
      <c r="G710" s="37"/>
    </row>
    <row r="711" spans="7:7" x14ac:dyDescent="0.2">
      <c r="G711" s="37"/>
    </row>
    <row r="712" spans="7:7" x14ac:dyDescent="0.2">
      <c r="G712" s="37"/>
    </row>
    <row r="713" spans="7:7" x14ac:dyDescent="0.2">
      <c r="G713" s="37"/>
    </row>
    <row r="714" spans="7:7" x14ac:dyDescent="0.2">
      <c r="G714" s="37"/>
    </row>
    <row r="715" spans="7:7" x14ac:dyDescent="0.2">
      <c r="G715" s="37"/>
    </row>
    <row r="716" spans="7:7" x14ac:dyDescent="0.2">
      <c r="G716" s="37"/>
    </row>
    <row r="717" spans="7:7" x14ac:dyDescent="0.2">
      <c r="G717" s="37"/>
    </row>
    <row r="718" spans="7:7" x14ac:dyDescent="0.2">
      <c r="G718" s="37"/>
    </row>
    <row r="719" spans="7:7" x14ac:dyDescent="0.2">
      <c r="G719" s="37"/>
    </row>
    <row r="720" spans="7:7" x14ac:dyDescent="0.2">
      <c r="G720" s="37"/>
    </row>
    <row r="721" spans="7:7" x14ac:dyDescent="0.2">
      <c r="G721" s="37"/>
    </row>
    <row r="722" spans="7:7" x14ac:dyDescent="0.2">
      <c r="G722" s="37"/>
    </row>
    <row r="723" spans="7:7" x14ac:dyDescent="0.2">
      <c r="G723" s="37"/>
    </row>
    <row r="724" spans="7:7" x14ac:dyDescent="0.2">
      <c r="G724" s="37"/>
    </row>
    <row r="725" spans="7:7" x14ac:dyDescent="0.2">
      <c r="G725" s="37"/>
    </row>
    <row r="726" spans="7:7" x14ac:dyDescent="0.2">
      <c r="G726" s="37"/>
    </row>
    <row r="727" spans="7:7" x14ac:dyDescent="0.2">
      <c r="G727" s="37"/>
    </row>
    <row r="728" spans="7:7" x14ac:dyDescent="0.2">
      <c r="G728" s="37"/>
    </row>
    <row r="729" spans="7:7" x14ac:dyDescent="0.2">
      <c r="G729" s="37"/>
    </row>
    <row r="730" spans="7:7" x14ac:dyDescent="0.2">
      <c r="G730" s="37"/>
    </row>
    <row r="731" spans="7:7" x14ac:dyDescent="0.2">
      <c r="G731" s="37"/>
    </row>
    <row r="732" spans="7:7" x14ac:dyDescent="0.2">
      <c r="G732" s="37"/>
    </row>
    <row r="733" spans="7:7" x14ac:dyDescent="0.2">
      <c r="G733" s="37"/>
    </row>
    <row r="734" spans="7:7" x14ac:dyDescent="0.2">
      <c r="G734" s="37"/>
    </row>
    <row r="735" spans="7:7" x14ac:dyDescent="0.2">
      <c r="G735" s="37"/>
    </row>
    <row r="736" spans="7:7" x14ac:dyDescent="0.2">
      <c r="G736" s="37"/>
    </row>
    <row r="737" spans="7:7" x14ac:dyDescent="0.2">
      <c r="G737" s="37"/>
    </row>
    <row r="738" spans="7:7" x14ac:dyDescent="0.2">
      <c r="G738" s="37"/>
    </row>
    <row r="739" spans="7:7" x14ac:dyDescent="0.2">
      <c r="G739" s="37"/>
    </row>
    <row r="740" spans="7:7" x14ac:dyDescent="0.2">
      <c r="G740" s="37"/>
    </row>
    <row r="741" spans="7:7" x14ac:dyDescent="0.2">
      <c r="G741" s="37"/>
    </row>
    <row r="742" spans="7:7" x14ac:dyDescent="0.2">
      <c r="G742" s="37"/>
    </row>
    <row r="743" spans="7:7" x14ac:dyDescent="0.2">
      <c r="G743" s="37"/>
    </row>
    <row r="744" spans="7:7" x14ac:dyDescent="0.2">
      <c r="G744" s="37"/>
    </row>
    <row r="745" spans="7:7" x14ac:dyDescent="0.2">
      <c r="G745" s="37"/>
    </row>
    <row r="746" spans="7:7" x14ac:dyDescent="0.2">
      <c r="G746" s="37"/>
    </row>
    <row r="747" spans="7:7" x14ac:dyDescent="0.2">
      <c r="G747" s="37"/>
    </row>
    <row r="748" spans="7:7" x14ac:dyDescent="0.2">
      <c r="G748" s="37"/>
    </row>
    <row r="749" spans="7:7" x14ac:dyDescent="0.2">
      <c r="G749" s="37"/>
    </row>
    <row r="750" spans="7:7" x14ac:dyDescent="0.2">
      <c r="G750" s="37"/>
    </row>
    <row r="751" spans="7:7" x14ac:dyDescent="0.2">
      <c r="G751" s="37"/>
    </row>
    <row r="752" spans="7:7" x14ac:dyDescent="0.2">
      <c r="G752" s="37"/>
    </row>
    <row r="753" spans="7:7" x14ac:dyDescent="0.2">
      <c r="G753" s="37"/>
    </row>
    <row r="754" spans="7:7" x14ac:dyDescent="0.2">
      <c r="G754" s="37"/>
    </row>
    <row r="755" spans="7:7" x14ac:dyDescent="0.2">
      <c r="G755" s="37"/>
    </row>
    <row r="756" spans="7:7" x14ac:dyDescent="0.2">
      <c r="G756" s="37"/>
    </row>
    <row r="757" spans="7:7" x14ac:dyDescent="0.2">
      <c r="G757" s="37"/>
    </row>
    <row r="758" spans="7:7" x14ac:dyDescent="0.2">
      <c r="G758" s="37"/>
    </row>
    <row r="759" spans="7:7" x14ac:dyDescent="0.2">
      <c r="G759" s="37"/>
    </row>
    <row r="760" spans="7:7" x14ac:dyDescent="0.2">
      <c r="G760" s="37"/>
    </row>
    <row r="761" spans="7:7" x14ac:dyDescent="0.2">
      <c r="G761" s="37"/>
    </row>
    <row r="762" spans="7:7" x14ac:dyDescent="0.2">
      <c r="G762" s="37"/>
    </row>
    <row r="763" spans="7:7" x14ac:dyDescent="0.2">
      <c r="G763" s="37"/>
    </row>
    <row r="764" spans="7:7" x14ac:dyDescent="0.2">
      <c r="G764" s="37"/>
    </row>
    <row r="765" spans="7:7" x14ac:dyDescent="0.2">
      <c r="G765" s="37"/>
    </row>
    <row r="766" spans="7:7" x14ac:dyDescent="0.2">
      <c r="G766" s="37"/>
    </row>
    <row r="767" spans="7:7" x14ac:dyDescent="0.2">
      <c r="G767" s="37"/>
    </row>
    <row r="768" spans="7:7" x14ac:dyDescent="0.2">
      <c r="G768" s="37"/>
    </row>
    <row r="769" spans="7:7" x14ac:dyDescent="0.2">
      <c r="G769" s="37"/>
    </row>
    <row r="770" spans="7:7" x14ac:dyDescent="0.2">
      <c r="G770" s="37"/>
    </row>
    <row r="771" spans="7:7" x14ac:dyDescent="0.2">
      <c r="G771" s="37"/>
    </row>
    <row r="772" spans="7:7" x14ac:dyDescent="0.2">
      <c r="G772" s="37"/>
    </row>
    <row r="773" spans="7:7" x14ac:dyDescent="0.2">
      <c r="G773" s="37"/>
    </row>
    <row r="774" spans="7:7" x14ac:dyDescent="0.2">
      <c r="G774" s="37"/>
    </row>
    <row r="775" spans="7:7" x14ac:dyDescent="0.2">
      <c r="G775" s="37"/>
    </row>
    <row r="776" spans="7:7" x14ac:dyDescent="0.2">
      <c r="G776" s="37"/>
    </row>
    <row r="777" spans="7:7" x14ac:dyDescent="0.2">
      <c r="G777" s="37"/>
    </row>
    <row r="778" spans="7:7" x14ac:dyDescent="0.2">
      <c r="G778" s="37"/>
    </row>
    <row r="779" spans="7:7" x14ac:dyDescent="0.2">
      <c r="G779" s="37"/>
    </row>
    <row r="780" spans="7:7" x14ac:dyDescent="0.2">
      <c r="G780" s="37"/>
    </row>
    <row r="781" spans="7:7" x14ac:dyDescent="0.2">
      <c r="G781" s="37"/>
    </row>
    <row r="782" spans="7:7" x14ac:dyDescent="0.2">
      <c r="G782" s="37"/>
    </row>
    <row r="783" spans="7:7" x14ac:dyDescent="0.2">
      <c r="G783" s="37"/>
    </row>
    <row r="784" spans="7:7" x14ac:dyDescent="0.2">
      <c r="G784" s="37"/>
    </row>
    <row r="785" spans="7:7" x14ac:dyDescent="0.2">
      <c r="G785" s="37"/>
    </row>
    <row r="786" spans="7:7" x14ac:dyDescent="0.2">
      <c r="G786" s="37"/>
    </row>
    <row r="787" spans="7:7" x14ac:dyDescent="0.2">
      <c r="G787" s="37"/>
    </row>
    <row r="788" spans="7:7" x14ac:dyDescent="0.2">
      <c r="G788" s="37"/>
    </row>
    <row r="789" spans="7:7" x14ac:dyDescent="0.2">
      <c r="G789" s="37"/>
    </row>
    <row r="790" spans="7:7" x14ac:dyDescent="0.2">
      <c r="G790" s="37"/>
    </row>
    <row r="791" spans="7:7" x14ac:dyDescent="0.2">
      <c r="G791" s="37"/>
    </row>
    <row r="792" spans="7:7" x14ac:dyDescent="0.2">
      <c r="G792" s="37"/>
    </row>
    <row r="793" spans="7:7" x14ac:dyDescent="0.2">
      <c r="G793" s="37"/>
    </row>
    <row r="794" spans="7:7" x14ac:dyDescent="0.2">
      <c r="G794" s="37"/>
    </row>
    <row r="795" spans="7:7" x14ac:dyDescent="0.2">
      <c r="G795" s="37"/>
    </row>
    <row r="796" spans="7:7" x14ac:dyDescent="0.2">
      <c r="G796" s="37"/>
    </row>
    <row r="797" spans="7:7" x14ac:dyDescent="0.2">
      <c r="G797" s="37"/>
    </row>
    <row r="798" spans="7:7" x14ac:dyDescent="0.2">
      <c r="G798" s="37"/>
    </row>
    <row r="799" spans="7:7" x14ac:dyDescent="0.2">
      <c r="G799" s="37"/>
    </row>
    <row r="800" spans="7:7" x14ac:dyDescent="0.2">
      <c r="G800" s="37"/>
    </row>
    <row r="801" spans="7:7" x14ac:dyDescent="0.2">
      <c r="G801" s="37"/>
    </row>
    <row r="802" spans="7:7" x14ac:dyDescent="0.2">
      <c r="G802" s="37"/>
    </row>
    <row r="803" spans="7:7" x14ac:dyDescent="0.2">
      <c r="G803" s="37"/>
    </row>
    <row r="804" spans="7:7" x14ac:dyDescent="0.2">
      <c r="G804" s="37"/>
    </row>
    <row r="805" spans="7:7" x14ac:dyDescent="0.2">
      <c r="G805" s="37"/>
    </row>
    <row r="806" spans="7:7" x14ac:dyDescent="0.2">
      <c r="G806" s="37"/>
    </row>
    <row r="807" spans="7:7" x14ac:dyDescent="0.2">
      <c r="G807" s="37"/>
    </row>
    <row r="808" spans="7:7" x14ac:dyDescent="0.2">
      <c r="G808" s="37"/>
    </row>
    <row r="809" spans="7:7" x14ac:dyDescent="0.2">
      <c r="G809" s="37"/>
    </row>
    <row r="810" spans="7:7" x14ac:dyDescent="0.2">
      <c r="G810" s="37"/>
    </row>
    <row r="811" spans="7:7" x14ac:dyDescent="0.2">
      <c r="G811" s="37"/>
    </row>
    <row r="812" spans="7:7" x14ac:dyDescent="0.2">
      <c r="G812" s="37"/>
    </row>
    <row r="813" spans="7:7" x14ac:dyDescent="0.2">
      <c r="G813" s="37"/>
    </row>
    <row r="814" spans="7:7" x14ac:dyDescent="0.2">
      <c r="G814" s="37"/>
    </row>
    <row r="815" spans="7:7" x14ac:dyDescent="0.2">
      <c r="G815" s="37"/>
    </row>
    <row r="816" spans="7:7" x14ac:dyDescent="0.2">
      <c r="G816" s="37"/>
    </row>
    <row r="817" spans="7:7" x14ac:dyDescent="0.2">
      <c r="G817" s="37"/>
    </row>
    <row r="818" spans="7:7" x14ac:dyDescent="0.2">
      <c r="G818" s="37"/>
    </row>
    <row r="819" spans="7:7" x14ac:dyDescent="0.2">
      <c r="G819" s="37"/>
    </row>
    <row r="820" spans="7:7" x14ac:dyDescent="0.2">
      <c r="G820" s="37"/>
    </row>
    <row r="821" spans="7:7" x14ac:dyDescent="0.2">
      <c r="G821" s="37"/>
    </row>
    <row r="822" spans="7:7" x14ac:dyDescent="0.2">
      <c r="G822" s="37"/>
    </row>
    <row r="823" spans="7:7" x14ac:dyDescent="0.2">
      <c r="G823" s="37"/>
    </row>
    <row r="824" spans="7:7" x14ac:dyDescent="0.2">
      <c r="G824" s="37"/>
    </row>
    <row r="825" spans="7:7" x14ac:dyDescent="0.2">
      <c r="G825" s="37"/>
    </row>
    <row r="826" spans="7:7" x14ac:dyDescent="0.2">
      <c r="G826" s="37"/>
    </row>
    <row r="827" spans="7:7" x14ac:dyDescent="0.2">
      <c r="G827" s="37"/>
    </row>
    <row r="828" spans="7:7" x14ac:dyDescent="0.2">
      <c r="G828" s="37"/>
    </row>
    <row r="829" spans="7:7" x14ac:dyDescent="0.2">
      <c r="G829" s="37"/>
    </row>
    <row r="830" spans="7:7" x14ac:dyDescent="0.2">
      <c r="G830" s="37"/>
    </row>
    <row r="831" spans="7:7" x14ac:dyDescent="0.2">
      <c r="G831" s="37"/>
    </row>
    <row r="832" spans="7:7" x14ac:dyDescent="0.2">
      <c r="G832" s="37"/>
    </row>
    <row r="833" spans="7:7" x14ac:dyDescent="0.2">
      <c r="G833" s="37"/>
    </row>
    <row r="834" spans="7:7" x14ac:dyDescent="0.2">
      <c r="G834" s="37"/>
    </row>
    <row r="835" spans="7:7" x14ac:dyDescent="0.2">
      <c r="G835" s="37"/>
    </row>
    <row r="836" spans="7:7" x14ac:dyDescent="0.2">
      <c r="G836" s="37"/>
    </row>
    <row r="837" spans="7:7" x14ac:dyDescent="0.2">
      <c r="G837" s="37"/>
    </row>
    <row r="838" spans="7:7" x14ac:dyDescent="0.2">
      <c r="G838" s="37"/>
    </row>
    <row r="839" spans="7:7" x14ac:dyDescent="0.2">
      <c r="G839" s="37"/>
    </row>
    <row r="840" spans="7:7" x14ac:dyDescent="0.2">
      <c r="G840" s="37"/>
    </row>
    <row r="841" spans="7:7" x14ac:dyDescent="0.2">
      <c r="G841" s="37"/>
    </row>
    <row r="842" spans="7:7" x14ac:dyDescent="0.2">
      <c r="G842" s="37"/>
    </row>
    <row r="843" spans="7:7" x14ac:dyDescent="0.2">
      <c r="G843" s="37"/>
    </row>
    <row r="844" spans="7:7" x14ac:dyDescent="0.2">
      <c r="G844" s="37"/>
    </row>
    <row r="845" spans="7:7" x14ac:dyDescent="0.2">
      <c r="G845" s="37"/>
    </row>
    <row r="846" spans="7:7" x14ac:dyDescent="0.2">
      <c r="G846" s="37"/>
    </row>
    <row r="847" spans="7:7" x14ac:dyDescent="0.2">
      <c r="G847" s="37"/>
    </row>
    <row r="848" spans="7:7" x14ac:dyDescent="0.2">
      <c r="G848" s="37"/>
    </row>
    <row r="849" spans="7:7" x14ac:dyDescent="0.2">
      <c r="G849" s="37"/>
    </row>
    <row r="850" spans="7:7" x14ac:dyDescent="0.2">
      <c r="G850" s="37"/>
    </row>
    <row r="851" spans="7:7" x14ac:dyDescent="0.2">
      <c r="G851" s="37"/>
    </row>
    <row r="852" spans="7:7" x14ac:dyDescent="0.2">
      <c r="G852" s="37"/>
    </row>
    <row r="853" spans="7:7" x14ac:dyDescent="0.2">
      <c r="G853" s="37"/>
    </row>
    <row r="854" spans="7:7" x14ac:dyDescent="0.2">
      <c r="G854" s="37"/>
    </row>
    <row r="855" spans="7:7" x14ac:dyDescent="0.2">
      <c r="G855" s="37"/>
    </row>
    <row r="856" spans="7:7" x14ac:dyDescent="0.2">
      <c r="G856" s="37"/>
    </row>
    <row r="857" spans="7:7" x14ac:dyDescent="0.2">
      <c r="G857" s="37"/>
    </row>
    <row r="858" spans="7:7" x14ac:dyDescent="0.2">
      <c r="G858" s="37"/>
    </row>
    <row r="859" spans="7:7" x14ac:dyDescent="0.2">
      <c r="G859" s="37"/>
    </row>
    <row r="860" spans="7:7" x14ac:dyDescent="0.2">
      <c r="G860" s="37"/>
    </row>
    <row r="861" spans="7:7" x14ac:dyDescent="0.2">
      <c r="G861" s="37"/>
    </row>
    <row r="862" spans="7:7" x14ac:dyDescent="0.2">
      <c r="G862" s="37"/>
    </row>
    <row r="863" spans="7:7" x14ac:dyDescent="0.2">
      <c r="G863" s="37"/>
    </row>
    <row r="864" spans="7:7" x14ac:dyDescent="0.2">
      <c r="G864" s="37"/>
    </row>
    <row r="865" spans="7:7" x14ac:dyDescent="0.2">
      <c r="G865" s="37"/>
    </row>
    <row r="866" spans="7:7" x14ac:dyDescent="0.2">
      <c r="G866" s="37"/>
    </row>
    <row r="867" spans="7:7" x14ac:dyDescent="0.2">
      <c r="G867" s="37"/>
    </row>
    <row r="868" spans="7:7" x14ac:dyDescent="0.2">
      <c r="G868" s="37"/>
    </row>
    <row r="869" spans="7:7" x14ac:dyDescent="0.2">
      <c r="G869" s="37"/>
    </row>
    <row r="870" spans="7:7" x14ac:dyDescent="0.2">
      <c r="G870" s="37"/>
    </row>
    <row r="871" spans="7:7" x14ac:dyDescent="0.2">
      <c r="G871" s="37"/>
    </row>
    <row r="872" spans="7:7" x14ac:dyDescent="0.2">
      <c r="G872" s="37"/>
    </row>
    <row r="873" spans="7:7" x14ac:dyDescent="0.2">
      <c r="G873" s="37"/>
    </row>
    <row r="874" spans="7:7" x14ac:dyDescent="0.2">
      <c r="G874" s="37"/>
    </row>
    <row r="875" spans="7:7" x14ac:dyDescent="0.2">
      <c r="G875" s="37"/>
    </row>
    <row r="876" spans="7:7" x14ac:dyDescent="0.2">
      <c r="G876" s="37"/>
    </row>
    <row r="877" spans="7:7" x14ac:dyDescent="0.2">
      <c r="G877" s="37"/>
    </row>
    <row r="878" spans="7:7" x14ac:dyDescent="0.2">
      <c r="G878" s="37"/>
    </row>
    <row r="879" spans="7:7" x14ac:dyDescent="0.2">
      <c r="G879" s="37"/>
    </row>
    <row r="880" spans="7:7" x14ac:dyDescent="0.2">
      <c r="G880" s="37"/>
    </row>
    <row r="881" spans="7:7" x14ac:dyDescent="0.2">
      <c r="G881" s="37"/>
    </row>
    <row r="882" spans="7:7" x14ac:dyDescent="0.2">
      <c r="G882" s="37"/>
    </row>
    <row r="883" spans="7:7" x14ac:dyDescent="0.2">
      <c r="G883" s="37"/>
    </row>
    <row r="884" spans="7:7" x14ac:dyDescent="0.2">
      <c r="G884" s="37"/>
    </row>
    <row r="885" spans="7:7" x14ac:dyDescent="0.2">
      <c r="G885" s="37"/>
    </row>
    <row r="886" spans="7:7" x14ac:dyDescent="0.2">
      <c r="G886" s="37"/>
    </row>
    <row r="887" spans="7:7" x14ac:dyDescent="0.2">
      <c r="G887" s="37"/>
    </row>
    <row r="888" spans="7:7" x14ac:dyDescent="0.2">
      <c r="G888" s="37"/>
    </row>
    <row r="889" spans="7:7" x14ac:dyDescent="0.2">
      <c r="G889" s="37"/>
    </row>
    <row r="890" spans="7:7" x14ac:dyDescent="0.2">
      <c r="G890" s="37"/>
    </row>
    <row r="891" spans="7:7" x14ac:dyDescent="0.2">
      <c r="G891" s="37"/>
    </row>
    <row r="892" spans="7:7" x14ac:dyDescent="0.2">
      <c r="G892" s="37"/>
    </row>
    <row r="893" spans="7:7" x14ac:dyDescent="0.2">
      <c r="G893" s="37"/>
    </row>
    <row r="894" spans="7:7" x14ac:dyDescent="0.2">
      <c r="G894" s="37"/>
    </row>
    <row r="895" spans="7:7" x14ac:dyDescent="0.2">
      <c r="G895" s="37"/>
    </row>
    <row r="896" spans="7:7" x14ac:dyDescent="0.2">
      <c r="G896" s="37"/>
    </row>
    <row r="897" spans="7:7" x14ac:dyDescent="0.2">
      <c r="G897" s="37"/>
    </row>
    <row r="898" spans="7:7" x14ac:dyDescent="0.2">
      <c r="G898" s="37"/>
    </row>
    <row r="899" spans="7:7" x14ac:dyDescent="0.2">
      <c r="G899" s="37"/>
    </row>
    <row r="900" spans="7:7" x14ac:dyDescent="0.2">
      <c r="G900" s="37"/>
    </row>
    <row r="901" spans="7:7" x14ac:dyDescent="0.2">
      <c r="G901" s="37"/>
    </row>
    <row r="902" spans="7:7" x14ac:dyDescent="0.2">
      <c r="G902" s="37"/>
    </row>
    <row r="903" spans="7:7" x14ac:dyDescent="0.2">
      <c r="G903" s="37"/>
    </row>
    <row r="904" spans="7:7" x14ac:dyDescent="0.2">
      <c r="G904" s="37"/>
    </row>
    <row r="905" spans="7:7" x14ac:dyDescent="0.2">
      <c r="G905" s="37"/>
    </row>
    <row r="906" spans="7:7" x14ac:dyDescent="0.2">
      <c r="G906" s="37"/>
    </row>
    <row r="907" spans="7:7" x14ac:dyDescent="0.2">
      <c r="G907" s="37"/>
    </row>
    <row r="908" spans="7:7" x14ac:dyDescent="0.2">
      <c r="G908" s="37"/>
    </row>
    <row r="909" spans="7:7" x14ac:dyDescent="0.2">
      <c r="G909" s="37"/>
    </row>
    <row r="910" spans="7:7" x14ac:dyDescent="0.2">
      <c r="G910" s="37"/>
    </row>
    <row r="911" spans="7:7" x14ac:dyDescent="0.2">
      <c r="G911" s="37"/>
    </row>
    <row r="912" spans="7:7" x14ac:dyDescent="0.2">
      <c r="G912" s="37"/>
    </row>
    <row r="913" spans="7:7" x14ac:dyDescent="0.2">
      <c r="G913" s="37"/>
    </row>
    <row r="914" spans="7:7" x14ac:dyDescent="0.2">
      <c r="G914" s="37"/>
    </row>
    <row r="915" spans="7:7" x14ac:dyDescent="0.2">
      <c r="G915" s="37"/>
    </row>
    <row r="916" spans="7:7" x14ac:dyDescent="0.2">
      <c r="G916" s="37"/>
    </row>
    <row r="917" spans="7:7" x14ac:dyDescent="0.2">
      <c r="G917" s="37"/>
    </row>
    <row r="918" spans="7:7" x14ac:dyDescent="0.2">
      <c r="G918" s="37"/>
    </row>
    <row r="919" spans="7:7" x14ac:dyDescent="0.2">
      <c r="G919" s="37"/>
    </row>
    <row r="920" spans="7:7" x14ac:dyDescent="0.2">
      <c r="G920" s="37"/>
    </row>
    <row r="921" spans="7:7" x14ac:dyDescent="0.2">
      <c r="G921" s="37"/>
    </row>
    <row r="922" spans="7:7" x14ac:dyDescent="0.2">
      <c r="G922" s="37"/>
    </row>
    <row r="923" spans="7:7" x14ac:dyDescent="0.2">
      <c r="G923" s="37"/>
    </row>
    <row r="924" spans="7:7" x14ac:dyDescent="0.2">
      <c r="G924" s="37"/>
    </row>
    <row r="925" spans="7:7" x14ac:dyDescent="0.2">
      <c r="G925" s="37"/>
    </row>
    <row r="926" spans="7:7" x14ac:dyDescent="0.2">
      <c r="G926" s="37"/>
    </row>
    <row r="927" spans="7:7" x14ac:dyDescent="0.2">
      <c r="G927" s="37"/>
    </row>
    <row r="928" spans="7:7" x14ac:dyDescent="0.2">
      <c r="G928" s="37"/>
    </row>
    <row r="929" spans="7:7" x14ac:dyDescent="0.2">
      <c r="G929" s="37"/>
    </row>
    <row r="930" spans="7:7" x14ac:dyDescent="0.2">
      <c r="G930" s="37"/>
    </row>
    <row r="931" spans="7:7" x14ac:dyDescent="0.2">
      <c r="G931" s="37"/>
    </row>
    <row r="932" spans="7:7" x14ac:dyDescent="0.2">
      <c r="G932" s="37"/>
    </row>
    <row r="933" spans="7:7" x14ac:dyDescent="0.2">
      <c r="G933" s="37"/>
    </row>
    <row r="934" spans="7:7" x14ac:dyDescent="0.2">
      <c r="G934" s="37"/>
    </row>
    <row r="935" spans="7:7" x14ac:dyDescent="0.2">
      <c r="G935" s="37"/>
    </row>
    <row r="936" spans="7:7" x14ac:dyDescent="0.2">
      <c r="G936" s="37"/>
    </row>
    <row r="937" spans="7:7" x14ac:dyDescent="0.2">
      <c r="G937" s="37"/>
    </row>
    <row r="938" spans="7:7" x14ac:dyDescent="0.2">
      <c r="G938" s="37"/>
    </row>
    <row r="939" spans="7:7" x14ac:dyDescent="0.2">
      <c r="G939" s="37"/>
    </row>
    <row r="940" spans="7:7" x14ac:dyDescent="0.2">
      <c r="G940" s="37"/>
    </row>
    <row r="941" spans="7:7" x14ac:dyDescent="0.2">
      <c r="G941" s="37"/>
    </row>
    <row r="942" spans="7:7" x14ac:dyDescent="0.2">
      <c r="G942" s="37"/>
    </row>
    <row r="943" spans="7:7" x14ac:dyDescent="0.2">
      <c r="G943" s="37"/>
    </row>
    <row r="944" spans="7:7" x14ac:dyDescent="0.2">
      <c r="G944" s="37"/>
    </row>
    <row r="945" spans="7:7" x14ac:dyDescent="0.2">
      <c r="G945" s="37"/>
    </row>
    <row r="946" spans="7:7" x14ac:dyDescent="0.2">
      <c r="G946" s="37"/>
    </row>
    <row r="947" spans="7:7" x14ac:dyDescent="0.2">
      <c r="G947" s="37"/>
    </row>
    <row r="948" spans="7:7" x14ac:dyDescent="0.2">
      <c r="G948" s="37"/>
    </row>
    <row r="949" spans="7:7" x14ac:dyDescent="0.2">
      <c r="G949" s="37"/>
    </row>
    <row r="950" spans="7:7" x14ac:dyDescent="0.2">
      <c r="G950" s="37"/>
    </row>
    <row r="951" spans="7:7" x14ac:dyDescent="0.2">
      <c r="G951" s="37"/>
    </row>
    <row r="952" spans="7:7" x14ac:dyDescent="0.2">
      <c r="G952" s="37"/>
    </row>
    <row r="953" spans="7:7" x14ac:dyDescent="0.2">
      <c r="G953" s="37"/>
    </row>
    <row r="954" spans="7:7" x14ac:dyDescent="0.2">
      <c r="G954" s="37"/>
    </row>
    <row r="955" spans="7:7" x14ac:dyDescent="0.2">
      <c r="G955" s="37"/>
    </row>
    <row r="956" spans="7:7" x14ac:dyDescent="0.2">
      <c r="G956" s="37"/>
    </row>
    <row r="957" spans="7:7" x14ac:dyDescent="0.2">
      <c r="G957" s="37"/>
    </row>
    <row r="958" spans="7:7" x14ac:dyDescent="0.2">
      <c r="G958" s="37"/>
    </row>
    <row r="959" spans="7:7" x14ac:dyDescent="0.2">
      <c r="G959" s="37"/>
    </row>
    <row r="960" spans="7:7" x14ac:dyDescent="0.2">
      <c r="G960" s="37"/>
    </row>
    <row r="961" spans="7:7" x14ac:dyDescent="0.2">
      <c r="G961" s="37"/>
    </row>
    <row r="962" spans="7:7" x14ac:dyDescent="0.2">
      <c r="G962" s="37"/>
    </row>
    <row r="963" spans="7:7" x14ac:dyDescent="0.2">
      <c r="G963" s="37"/>
    </row>
    <row r="964" spans="7:7" x14ac:dyDescent="0.2">
      <c r="G964" s="37"/>
    </row>
    <row r="965" spans="7:7" x14ac:dyDescent="0.2">
      <c r="G965" s="37"/>
    </row>
    <row r="966" spans="7:7" x14ac:dyDescent="0.2">
      <c r="G966" s="37"/>
    </row>
    <row r="967" spans="7:7" x14ac:dyDescent="0.2">
      <c r="G967" s="37"/>
    </row>
    <row r="968" spans="7:7" x14ac:dyDescent="0.2">
      <c r="G968" s="37"/>
    </row>
    <row r="969" spans="7:7" x14ac:dyDescent="0.2">
      <c r="G969" s="37"/>
    </row>
    <row r="970" spans="7:7" x14ac:dyDescent="0.2">
      <c r="G970" s="37"/>
    </row>
    <row r="971" spans="7:7" x14ac:dyDescent="0.2">
      <c r="G971" s="37"/>
    </row>
    <row r="972" spans="7:7" x14ac:dyDescent="0.2">
      <c r="G972" s="37"/>
    </row>
    <row r="973" spans="7:7" x14ac:dyDescent="0.2">
      <c r="G973" s="37"/>
    </row>
    <row r="974" spans="7:7" x14ac:dyDescent="0.2">
      <c r="G974" s="37"/>
    </row>
    <row r="975" spans="7:7" x14ac:dyDescent="0.2">
      <c r="G975" s="37"/>
    </row>
    <row r="976" spans="7:7" x14ac:dyDescent="0.2">
      <c r="G976" s="37"/>
    </row>
    <row r="977" spans="7:7" x14ac:dyDescent="0.2">
      <c r="G977" s="37"/>
    </row>
    <row r="978" spans="7:7" x14ac:dyDescent="0.2">
      <c r="G978" s="37"/>
    </row>
    <row r="979" spans="7:7" x14ac:dyDescent="0.2">
      <c r="G979" s="37"/>
    </row>
    <row r="980" spans="7:7" x14ac:dyDescent="0.2">
      <c r="G980" s="37"/>
    </row>
    <row r="981" spans="7:7" x14ac:dyDescent="0.2">
      <c r="G981" s="37"/>
    </row>
    <row r="982" spans="7:7" x14ac:dyDescent="0.2">
      <c r="G982" s="37"/>
    </row>
    <row r="983" spans="7:7" x14ac:dyDescent="0.2">
      <c r="G983" s="37"/>
    </row>
    <row r="984" spans="7:7" x14ac:dyDescent="0.2">
      <c r="G984" s="37"/>
    </row>
    <row r="985" spans="7:7" x14ac:dyDescent="0.2">
      <c r="G985" s="37"/>
    </row>
    <row r="986" spans="7:7" x14ac:dyDescent="0.2">
      <c r="G986" s="37"/>
    </row>
    <row r="987" spans="7:7" x14ac:dyDescent="0.2">
      <c r="G987" s="37"/>
    </row>
    <row r="988" spans="7:7" x14ac:dyDescent="0.2">
      <c r="G988" s="37"/>
    </row>
    <row r="989" spans="7:7" x14ac:dyDescent="0.2">
      <c r="G989" s="37"/>
    </row>
    <row r="990" spans="7:7" x14ac:dyDescent="0.2">
      <c r="G990" s="37"/>
    </row>
    <row r="991" spans="7:7" x14ac:dyDescent="0.2">
      <c r="G991" s="37"/>
    </row>
    <row r="992" spans="7:7" x14ac:dyDescent="0.2">
      <c r="G992" s="37"/>
    </row>
    <row r="993" spans="7:7" x14ac:dyDescent="0.2">
      <c r="G993" s="37"/>
    </row>
    <row r="994" spans="7:7" x14ac:dyDescent="0.2">
      <c r="G994" s="37"/>
    </row>
    <row r="995" spans="7:7" x14ac:dyDescent="0.2">
      <c r="G995" s="37"/>
    </row>
    <row r="996" spans="7:7" x14ac:dyDescent="0.2">
      <c r="G996" s="37"/>
    </row>
    <row r="997" spans="7:7" x14ac:dyDescent="0.2">
      <c r="G997" s="37"/>
    </row>
    <row r="998" spans="7:7" x14ac:dyDescent="0.2">
      <c r="G998" s="37"/>
    </row>
    <row r="999" spans="7:7" x14ac:dyDescent="0.2">
      <c r="G999" s="37"/>
    </row>
    <row r="1000" spans="7:7" x14ac:dyDescent="0.2">
      <c r="G1000" s="37"/>
    </row>
    <row r="1001" spans="7:7" x14ac:dyDescent="0.2">
      <c r="G1001" s="37"/>
    </row>
    <row r="1002" spans="7:7" x14ac:dyDescent="0.2">
      <c r="G1002" s="37"/>
    </row>
    <row r="1003" spans="7:7" x14ac:dyDescent="0.2">
      <c r="G1003" s="37"/>
    </row>
    <row r="1004" spans="7:7" x14ac:dyDescent="0.2">
      <c r="G1004" s="37"/>
    </row>
    <row r="1005" spans="7:7" x14ac:dyDescent="0.2">
      <c r="G1005" s="37"/>
    </row>
    <row r="1006" spans="7:7" x14ac:dyDescent="0.2">
      <c r="G1006" s="37"/>
    </row>
    <row r="1007" spans="7:7" x14ac:dyDescent="0.2">
      <c r="G1007" s="37"/>
    </row>
    <row r="1008" spans="7:7" x14ac:dyDescent="0.2">
      <c r="G1008" s="37"/>
    </row>
    <row r="1009" spans="7:7" x14ac:dyDescent="0.2">
      <c r="G1009" s="37"/>
    </row>
    <row r="1010" spans="7:7" x14ac:dyDescent="0.2">
      <c r="G1010" s="37"/>
    </row>
    <row r="1011" spans="7:7" x14ac:dyDescent="0.2">
      <c r="G1011" s="37"/>
    </row>
    <row r="1012" spans="7:7" x14ac:dyDescent="0.2">
      <c r="G1012" s="37"/>
    </row>
    <row r="1013" spans="7:7" x14ac:dyDescent="0.2">
      <c r="G1013" s="37"/>
    </row>
    <row r="1014" spans="7:7" x14ac:dyDescent="0.2">
      <c r="G1014" s="37"/>
    </row>
    <row r="1015" spans="7:7" x14ac:dyDescent="0.2">
      <c r="G1015" s="37"/>
    </row>
    <row r="1016" spans="7:7" x14ac:dyDescent="0.2">
      <c r="G1016" s="37"/>
    </row>
    <row r="1017" spans="7:7" x14ac:dyDescent="0.2">
      <c r="G1017" s="37"/>
    </row>
    <row r="1018" spans="7:7" x14ac:dyDescent="0.2">
      <c r="G1018" s="37"/>
    </row>
    <row r="1019" spans="7:7" x14ac:dyDescent="0.2">
      <c r="G1019" s="37"/>
    </row>
    <row r="1020" spans="7:7" x14ac:dyDescent="0.2">
      <c r="G1020" s="37"/>
    </row>
    <row r="1021" spans="7:7" x14ac:dyDescent="0.2">
      <c r="G1021" s="37"/>
    </row>
    <row r="1022" spans="7:7" x14ac:dyDescent="0.2">
      <c r="G1022" s="37"/>
    </row>
    <row r="1023" spans="7:7" x14ac:dyDescent="0.2">
      <c r="G1023" s="37"/>
    </row>
    <row r="1024" spans="7:7" x14ac:dyDescent="0.2">
      <c r="G1024" s="37"/>
    </row>
    <row r="1025" spans="7:7" x14ac:dyDescent="0.2">
      <c r="G1025" s="37"/>
    </row>
    <row r="1026" spans="7:7" x14ac:dyDescent="0.2">
      <c r="G1026" s="37"/>
    </row>
    <row r="1027" spans="7:7" x14ac:dyDescent="0.2">
      <c r="G1027" s="37"/>
    </row>
    <row r="1028" spans="7:7" x14ac:dyDescent="0.2">
      <c r="G1028" s="37"/>
    </row>
    <row r="1029" spans="7:7" x14ac:dyDescent="0.2">
      <c r="G1029" s="37"/>
    </row>
    <row r="1030" spans="7:7" x14ac:dyDescent="0.2">
      <c r="G1030" s="37"/>
    </row>
    <row r="1031" spans="7:7" x14ac:dyDescent="0.2">
      <c r="G1031" s="37"/>
    </row>
    <row r="1032" spans="7:7" x14ac:dyDescent="0.2">
      <c r="G1032" s="37"/>
    </row>
    <row r="1033" spans="7:7" x14ac:dyDescent="0.2">
      <c r="G1033" s="37"/>
    </row>
    <row r="1034" spans="7:7" x14ac:dyDescent="0.2">
      <c r="G1034" s="37"/>
    </row>
    <row r="1035" spans="7:7" x14ac:dyDescent="0.2">
      <c r="G1035" s="37"/>
    </row>
    <row r="1036" spans="7:7" x14ac:dyDescent="0.2">
      <c r="G1036" s="37"/>
    </row>
    <row r="1037" spans="7:7" x14ac:dyDescent="0.2">
      <c r="G1037" s="37"/>
    </row>
    <row r="1038" spans="7:7" x14ac:dyDescent="0.2">
      <c r="G1038" s="37"/>
    </row>
    <row r="1039" spans="7:7" x14ac:dyDescent="0.2">
      <c r="G1039" s="37"/>
    </row>
    <row r="1040" spans="7:7" x14ac:dyDescent="0.2">
      <c r="G1040" s="37"/>
    </row>
    <row r="1041" spans="7:7" x14ac:dyDescent="0.2">
      <c r="G1041" s="37"/>
    </row>
    <row r="1042" spans="7:7" x14ac:dyDescent="0.2">
      <c r="G1042" s="37"/>
    </row>
    <row r="1043" spans="7:7" x14ac:dyDescent="0.2">
      <c r="G1043" s="37"/>
    </row>
    <row r="1044" spans="7:7" x14ac:dyDescent="0.2">
      <c r="G1044" s="37"/>
    </row>
    <row r="1045" spans="7:7" x14ac:dyDescent="0.2">
      <c r="G1045" s="37"/>
    </row>
    <row r="1046" spans="7:7" x14ac:dyDescent="0.2">
      <c r="G1046" s="37"/>
    </row>
    <row r="1047" spans="7:7" x14ac:dyDescent="0.2">
      <c r="G1047" s="37"/>
    </row>
    <row r="1048" spans="7:7" x14ac:dyDescent="0.2">
      <c r="G1048" s="37"/>
    </row>
    <row r="1049" spans="7:7" x14ac:dyDescent="0.2">
      <c r="G1049" s="37"/>
    </row>
    <row r="1050" spans="7:7" x14ac:dyDescent="0.2">
      <c r="G1050" s="37"/>
    </row>
    <row r="1051" spans="7:7" x14ac:dyDescent="0.2">
      <c r="G1051" s="37"/>
    </row>
    <row r="1052" spans="7:7" x14ac:dyDescent="0.2">
      <c r="G1052" s="37"/>
    </row>
    <row r="1053" spans="7:7" x14ac:dyDescent="0.2">
      <c r="G1053" s="37"/>
    </row>
    <row r="1054" spans="7:7" x14ac:dyDescent="0.2">
      <c r="G1054" s="37"/>
    </row>
    <row r="1055" spans="7:7" x14ac:dyDescent="0.2">
      <c r="G1055" s="37"/>
    </row>
    <row r="1056" spans="7:7" x14ac:dyDescent="0.2">
      <c r="G1056" s="37"/>
    </row>
    <row r="1057" spans="7:7" x14ac:dyDescent="0.2">
      <c r="G1057" s="37"/>
    </row>
    <row r="1058" spans="7:7" x14ac:dyDescent="0.2">
      <c r="G1058" s="37"/>
    </row>
    <row r="1059" spans="7:7" x14ac:dyDescent="0.2">
      <c r="G1059" s="37"/>
    </row>
    <row r="1060" spans="7:7" x14ac:dyDescent="0.2">
      <c r="G1060" s="37"/>
    </row>
    <row r="1061" spans="7:7" x14ac:dyDescent="0.2">
      <c r="G1061" s="37"/>
    </row>
    <row r="1062" spans="7:7" x14ac:dyDescent="0.2">
      <c r="G1062" s="37"/>
    </row>
    <row r="1063" spans="7:7" x14ac:dyDescent="0.2">
      <c r="G1063" s="37"/>
    </row>
    <row r="1064" spans="7:7" x14ac:dyDescent="0.2">
      <c r="G1064" s="37"/>
    </row>
    <row r="1065" spans="7:7" x14ac:dyDescent="0.2">
      <c r="G1065" s="37"/>
    </row>
    <row r="1066" spans="7:7" x14ac:dyDescent="0.2">
      <c r="G1066" s="37"/>
    </row>
    <row r="1067" spans="7:7" x14ac:dyDescent="0.2">
      <c r="G1067" s="37"/>
    </row>
    <row r="1068" spans="7:7" x14ac:dyDescent="0.2">
      <c r="G1068" s="37"/>
    </row>
    <row r="1069" spans="7:7" x14ac:dyDescent="0.2">
      <c r="G1069" s="37"/>
    </row>
    <row r="1070" spans="7:7" x14ac:dyDescent="0.2">
      <c r="G1070" s="37"/>
    </row>
    <row r="1071" spans="7:7" x14ac:dyDescent="0.2">
      <c r="G1071" s="37"/>
    </row>
    <row r="1072" spans="7:7" x14ac:dyDescent="0.2">
      <c r="G1072" s="37"/>
    </row>
    <row r="1073" spans="7:7" x14ac:dyDescent="0.2">
      <c r="G1073" s="37"/>
    </row>
    <row r="1074" spans="7:7" x14ac:dyDescent="0.2">
      <c r="G1074" s="37"/>
    </row>
    <row r="1075" spans="7:7" x14ac:dyDescent="0.2">
      <c r="G1075" s="37"/>
    </row>
    <row r="1076" spans="7:7" x14ac:dyDescent="0.2">
      <c r="G1076" s="37"/>
    </row>
    <row r="1077" spans="7:7" x14ac:dyDescent="0.2">
      <c r="G1077" s="37"/>
    </row>
    <row r="1078" spans="7:7" x14ac:dyDescent="0.2">
      <c r="G1078" s="37"/>
    </row>
    <row r="1079" spans="7:7" x14ac:dyDescent="0.2">
      <c r="G1079" s="37"/>
    </row>
    <row r="1080" spans="7:7" x14ac:dyDescent="0.2">
      <c r="G1080" s="37"/>
    </row>
    <row r="1081" spans="7:7" x14ac:dyDescent="0.2">
      <c r="G1081" s="37"/>
    </row>
    <row r="1082" spans="7:7" x14ac:dyDescent="0.2">
      <c r="G1082" s="37"/>
    </row>
    <row r="1083" spans="7:7" x14ac:dyDescent="0.2">
      <c r="G1083" s="37"/>
    </row>
    <row r="1084" spans="7:7" x14ac:dyDescent="0.2">
      <c r="G1084" s="37"/>
    </row>
    <row r="1085" spans="7:7" x14ac:dyDescent="0.2">
      <c r="G1085" s="37"/>
    </row>
    <row r="1086" spans="7:7" x14ac:dyDescent="0.2">
      <c r="G1086" s="37"/>
    </row>
    <row r="1087" spans="7:7" x14ac:dyDescent="0.2">
      <c r="G1087" s="37"/>
    </row>
    <row r="1088" spans="7:7" x14ac:dyDescent="0.2">
      <c r="G1088" s="37"/>
    </row>
    <row r="1089" spans="7:7" x14ac:dyDescent="0.2">
      <c r="G1089" s="37"/>
    </row>
    <row r="1090" spans="7:7" x14ac:dyDescent="0.2">
      <c r="G1090" s="37"/>
    </row>
    <row r="1091" spans="7:7" x14ac:dyDescent="0.2">
      <c r="G1091" s="37"/>
    </row>
    <row r="1092" spans="7:7" x14ac:dyDescent="0.2">
      <c r="G1092" s="37"/>
    </row>
    <row r="1093" spans="7:7" x14ac:dyDescent="0.2">
      <c r="G1093" s="37"/>
    </row>
    <row r="1094" spans="7:7" x14ac:dyDescent="0.2">
      <c r="G1094" s="37"/>
    </row>
    <row r="1095" spans="7:7" x14ac:dyDescent="0.2">
      <c r="G1095" s="37"/>
    </row>
    <row r="1096" spans="7:7" x14ac:dyDescent="0.2">
      <c r="G1096" s="37"/>
    </row>
    <row r="1097" spans="7:7" x14ac:dyDescent="0.2">
      <c r="G1097" s="37"/>
    </row>
    <row r="1098" spans="7:7" x14ac:dyDescent="0.2">
      <c r="G1098" s="37"/>
    </row>
    <row r="1099" spans="7:7" x14ac:dyDescent="0.2">
      <c r="G1099" s="37"/>
    </row>
    <row r="1100" spans="7:7" x14ac:dyDescent="0.2">
      <c r="G1100" s="37"/>
    </row>
    <row r="1101" spans="7:7" x14ac:dyDescent="0.2">
      <c r="G1101" s="37"/>
    </row>
    <row r="1102" spans="7:7" x14ac:dyDescent="0.2">
      <c r="G1102" s="37"/>
    </row>
    <row r="1103" spans="7:7" x14ac:dyDescent="0.2">
      <c r="G1103" s="37"/>
    </row>
    <row r="1104" spans="7:7" x14ac:dyDescent="0.2">
      <c r="G1104" s="37"/>
    </row>
    <row r="1105" spans="7:7" x14ac:dyDescent="0.2">
      <c r="G1105" s="37"/>
    </row>
    <row r="1106" spans="7:7" x14ac:dyDescent="0.2">
      <c r="G1106" s="37"/>
    </row>
    <row r="1107" spans="7:7" x14ac:dyDescent="0.2">
      <c r="G1107" s="37"/>
    </row>
    <row r="1108" spans="7:7" x14ac:dyDescent="0.2">
      <c r="G1108" s="37"/>
    </row>
    <row r="1109" spans="7:7" x14ac:dyDescent="0.2">
      <c r="G1109" s="37"/>
    </row>
    <row r="1110" spans="7:7" x14ac:dyDescent="0.2">
      <c r="G1110" s="37"/>
    </row>
    <row r="1111" spans="7:7" x14ac:dyDescent="0.2">
      <c r="G1111" s="37"/>
    </row>
    <row r="1112" spans="7:7" x14ac:dyDescent="0.2">
      <c r="G1112" s="37"/>
    </row>
    <row r="1113" spans="7:7" x14ac:dyDescent="0.2">
      <c r="G1113" s="37"/>
    </row>
    <row r="1114" spans="7:7" x14ac:dyDescent="0.2">
      <c r="G1114" s="37"/>
    </row>
    <row r="1115" spans="7:7" x14ac:dyDescent="0.2">
      <c r="G1115" s="37"/>
    </row>
    <row r="1116" spans="7:7" x14ac:dyDescent="0.2">
      <c r="G1116" s="37"/>
    </row>
    <row r="1117" spans="7:7" x14ac:dyDescent="0.2">
      <c r="G1117" s="37"/>
    </row>
    <row r="1118" spans="7:7" x14ac:dyDescent="0.2">
      <c r="G1118" s="37"/>
    </row>
    <row r="1119" spans="7:7" x14ac:dyDescent="0.2">
      <c r="G1119" s="37"/>
    </row>
    <row r="1120" spans="7:7" x14ac:dyDescent="0.2">
      <c r="G1120" s="37"/>
    </row>
    <row r="1121" spans="7:7" x14ac:dyDescent="0.2">
      <c r="G1121" s="37"/>
    </row>
    <row r="1122" spans="7:7" x14ac:dyDescent="0.2">
      <c r="G1122" s="37"/>
    </row>
    <row r="1123" spans="7:7" x14ac:dyDescent="0.2">
      <c r="G1123" s="37"/>
    </row>
    <row r="1124" spans="7:7" x14ac:dyDescent="0.2">
      <c r="G1124" s="37"/>
    </row>
    <row r="1125" spans="7:7" x14ac:dyDescent="0.2">
      <c r="G1125" s="37"/>
    </row>
    <row r="1126" spans="7:7" x14ac:dyDescent="0.2">
      <c r="G1126" s="37"/>
    </row>
    <row r="1127" spans="7:7" x14ac:dyDescent="0.2">
      <c r="G1127" s="37"/>
    </row>
    <row r="1128" spans="7:7" x14ac:dyDescent="0.2">
      <c r="G1128" s="37"/>
    </row>
    <row r="1129" spans="7:7" x14ac:dyDescent="0.2">
      <c r="G1129" s="37"/>
    </row>
    <row r="1130" spans="7:7" x14ac:dyDescent="0.2">
      <c r="G1130" s="37"/>
    </row>
    <row r="1131" spans="7:7" x14ac:dyDescent="0.2">
      <c r="G1131" s="37"/>
    </row>
    <row r="1132" spans="7:7" x14ac:dyDescent="0.2">
      <c r="G1132" s="37"/>
    </row>
    <row r="1133" spans="7:7" x14ac:dyDescent="0.2">
      <c r="G1133" s="37"/>
    </row>
    <row r="1134" spans="7:7" x14ac:dyDescent="0.2">
      <c r="G1134" s="37"/>
    </row>
    <row r="1135" spans="7:7" x14ac:dyDescent="0.2">
      <c r="G1135" s="37"/>
    </row>
    <row r="1136" spans="7:7" x14ac:dyDescent="0.2">
      <c r="G1136" s="37"/>
    </row>
    <row r="1137" spans="7:7" x14ac:dyDescent="0.2">
      <c r="G1137" s="37"/>
    </row>
    <row r="1138" spans="7:7" x14ac:dyDescent="0.2">
      <c r="G1138" s="37"/>
    </row>
    <row r="1139" spans="7:7" x14ac:dyDescent="0.2">
      <c r="G1139" s="37"/>
    </row>
    <row r="1140" spans="7:7" x14ac:dyDescent="0.2">
      <c r="G1140" s="37"/>
    </row>
    <row r="1141" spans="7:7" x14ac:dyDescent="0.2">
      <c r="G1141" s="37"/>
    </row>
    <row r="1142" spans="7:7" x14ac:dyDescent="0.2">
      <c r="G1142" s="37"/>
    </row>
    <row r="1143" spans="7:7" x14ac:dyDescent="0.2">
      <c r="G1143" s="37"/>
    </row>
    <row r="1144" spans="7:7" x14ac:dyDescent="0.2">
      <c r="G1144" s="37"/>
    </row>
    <row r="1145" spans="7:7" x14ac:dyDescent="0.2">
      <c r="G1145" s="37"/>
    </row>
    <row r="1146" spans="7:7" x14ac:dyDescent="0.2">
      <c r="G1146" s="37"/>
    </row>
    <row r="1147" spans="7:7" x14ac:dyDescent="0.2">
      <c r="G1147" s="37"/>
    </row>
    <row r="1148" spans="7:7" x14ac:dyDescent="0.2">
      <c r="G1148" s="37"/>
    </row>
  </sheetData>
  <autoFilter ref="B5:O213"/>
  <mergeCells count="14">
    <mergeCell ref="N5:N6"/>
    <mergeCell ref="O5:O6"/>
    <mergeCell ref="G5:G6"/>
    <mergeCell ref="H5:H6"/>
    <mergeCell ref="I5:I6"/>
    <mergeCell ref="J5:J6"/>
    <mergeCell ref="K5:K6"/>
    <mergeCell ref="M5:M6"/>
    <mergeCell ref="A5:A6"/>
    <mergeCell ref="B5:B6"/>
    <mergeCell ref="C5:C6"/>
    <mergeCell ref="D5:D6"/>
    <mergeCell ref="E5:E6"/>
    <mergeCell ref="F5:F6"/>
  </mergeCells>
  <conditionalFormatting sqref="H214 M214 K7:K151 K4 K2 K214:K1048576">
    <cfRule type="cellIs" dxfId="64" priority="65" operator="lessThan">
      <formula>0</formula>
    </cfRule>
  </conditionalFormatting>
  <conditionalFormatting sqref="G7:G16">
    <cfRule type="cellIs" dxfId="63" priority="64" operator="lessThan">
      <formula>0</formula>
    </cfRule>
  </conditionalFormatting>
  <conditionalFormatting sqref="H7:H13">
    <cfRule type="cellIs" dxfId="62" priority="63" operator="lessThan">
      <formula>0</formula>
    </cfRule>
  </conditionalFormatting>
  <conditionalFormatting sqref="I7">
    <cfRule type="cellIs" dxfId="61" priority="62" operator="lessThan">
      <formula>0</formula>
    </cfRule>
  </conditionalFormatting>
  <conditionalFormatting sqref="G44">
    <cfRule type="cellIs" dxfId="60" priority="61" operator="lessThan">
      <formula>0</formula>
    </cfRule>
  </conditionalFormatting>
  <conditionalFormatting sqref="H44">
    <cfRule type="cellIs" dxfId="59" priority="60" operator="lessThan">
      <formula>0</formula>
    </cfRule>
  </conditionalFormatting>
  <conditionalFormatting sqref="I8:I14 I44">
    <cfRule type="cellIs" dxfId="58" priority="59" operator="lessThan">
      <formula>0</formula>
    </cfRule>
  </conditionalFormatting>
  <conditionalFormatting sqref="G17:G21">
    <cfRule type="cellIs" dxfId="57" priority="58" operator="lessThan">
      <formula>0</formula>
    </cfRule>
  </conditionalFormatting>
  <conditionalFormatting sqref="H17:H21">
    <cfRule type="cellIs" dxfId="56" priority="57" operator="lessThan">
      <formula>0</formula>
    </cfRule>
  </conditionalFormatting>
  <conditionalFormatting sqref="I15:I21">
    <cfRule type="cellIs" dxfId="55" priority="56" operator="lessThan">
      <formula>0</formula>
    </cfRule>
  </conditionalFormatting>
  <conditionalFormatting sqref="G22:G31">
    <cfRule type="cellIs" dxfId="54" priority="55" operator="lessThan">
      <formula>0</formula>
    </cfRule>
  </conditionalFormatting>
  <conditionalFormatting sqref="H22:H31">
    <cfRule type="cellIs" dxfId="53" priority="54" operator="lessThan">
      <formula>0</formula>
    </cfRule>
  </conditionalFormatting>
  <conditionalFormatting sqref="I22:I31">
    <cfRule type="cellIs" dxfId="52" priority="53" operator="lessThan">
      <formula>0</formula>
    </cfRule>
  </conditionalFormatting>
  <conditionalFormatting sqref="G32:G41">
    <cfRule type="cellIs" dxfId="51" priority="52" operator="lessThan">
      <formula>0</formula>
    </cfRule>
  </conditionalFormatting>
  <conditionalFormatting sqref="H32:H41">
    <cfRule type="cellIs" dxfId="50" priority="51" operator="lessThan">
      <formula>0</formula>
    </cfRule>
  </conditionalFormatting>
  <conditionalFormatting sqref="I32:I41">
    <cfRule type="cellIs" dxfId="49" priority="50" operator="lessThan">
      <formula>0</formula>
    </cfRule>
  </conditionalFormatting>
  <conditionalFormatting sqref="G42:G43">
    <cfRule type="cellIs" dxfId="48" priority="49" operator="lessThan">
      <formula>0</formula>
    </cfRule>
  </conditionalFormatting>
  <conditionalFormatting sqref="H42:H43">
    <cfRule type="cellIs" dxfId="47" priority="48" operator="lessThan">
      <formula>0</formula>
    </cfRule>
  </conditionalFormatting>
  <conditionalFormatting sqref="I42:I43">
    <cfRule type="cellIs" dxfId="46" priority="47" operator="lessThan">
      <formula>0</formula>
    </cfRule>
  </conditionalFormatting>
  <conditionalFormatting sqref="G45:G46">
    <cfRule type="cellIs" dxfId="45" priority="46" operator="lessThan">
      <formula>0</formula>
    </cfRule>
  </conditionalFormatting>
  <conditionalFormatting sqref="H45:H46">
    <cfRule type="cellIs" dxfId="44" priority="45" operator="lessThan">
      <formula>0</formula>
    </cfRule>
  </conditionalFormatting>
  <conditionalFormatting sqref="I45:I46">
    <cfRule type="cellIs" dxfId="43" priority="44" operator="lessThan">
      <formula>0</formula>
    </cfRule>
  </conditionalFormatting>
  <conditionalFormatting sqref="G47:G51">
    <cfRule type="cellIs" dxfId="42" priority="43" operator="lessThan">
      <formula>0</formula>
    </cfRule>
  </conditionalFormatting>
  <conditionalFormatting sqref="H47:H51">
    <cfRule type="cellIs" dxfId="41" priority="42" operator="lessThan">
      <formula>0</formula>
    </cfRule>
  </conditionalFormatting>
  <conditionalFormatting sqref="I47:I51">
    <cfRule type="cellIs" dxfId="40" priority="41" operator="lessThan">
      <formula>0</formula>
    </cfRule>
  </conditionalFormatting>
  <conditionalFormatting sqref="G52:G61">
    <cfRule type="cellIs" dxfId="39" priority="40" operator="lessThan">
      <formula>0</formula>
    </cfRule>
  </conditionalFormatting>
  <conditionalFormatting sqref="H52:H61">
    <cfRule type="cellIs" dxfId="38" priority="39" operator="lessThan">
      <formula>0</formula>
    </cfRule>
  </conditionalFormatting>
  <conditionalFormatting sqref="I52:I61">
    <cfRule type="cellIs" dxfId="37" priority="38" operator="lessThan">
      <formula>0</formula>
    </cfRule>
  </conditionalFormatting>
  <conditionalFormatting sqref="G62:G71">
    <cfRule type="cellIs" dxfId="36" priority="37" operator="lessThan">
      <formula>0</formula>
    </cfRule>
  </conditionalFormatting>
  <conditionalFormatting sqref="H62:H71">
    <cfRule type="cellIs" dxfId="35" priority="36" operator="lessThan">
      <formula>0</formula>
    </cfRule>
  </conditionalFormatting>
  <conditionalFormatting sqref="I62:I71">
    <cfRule type="cellIs" dxfId="34" priority="35" operator="lessThan">
      <formula>0</formula>
    </cfRule>
  </conditionalFormatting>
  <conditionalFormatting sqref="G72:G81">
    <cfRule type="cellIs" dxfId="33" priority="34" operator="lessThan">
      <formula>0</formula>
    </cfRule>
  </conditionalFormatting>
  <conditionalFormatting sqref="H72:H81">
    <cfRule type="cellIs" dxfId="32" priority="33" operator="lessThan">
      <formula>0</formula>
    </cfRule>
  </conditionalFormatting>
  <conditionalFormatting sqref="I72:I81">
    <cfRule type="cellIs" dxfId="31" priority="32" operator="lessThan">
      <formula>0</formula>
    </cfRule>
  </conditionalFormatting>
  <conditionalFormatting sqref="G82:G91">
    <cfRule type="cellIs" dxfId="30" priority="31" operator="lessThan">
      <formula>0</formula>
    </cfRule>
  </conditionalFormatting>
  <conditionalFormatting sqref="H82:H91">
    <cfRule type="cellIs" dxfId="29" priority="30" operator="lessThan">
      <formula>0</formula>
    </cfRule>
  </conditionalFormatting>
  <conditionalFormatting sqref="I82:I91">
    <cfRule type="cellIs" dxfId="28" priority="29" operator="lessThan">
      <formula>0</formula>
    </cfRule>
  </conditionalFormatting>
  <conditionalFormatting sqref="G92:G101">
    <cfRule type="cellIs" dxfId="27" priority="28" operator="lessThan">
      <formula>0</formula>
    </cfRule>
  </conditionalFormatting>
  <conditionalFormatting sqref="H92:H101">
    <cfRule type="cellIs" dxfId="26" priority="27" operator="lessThan">
      <formula>0</formula>
    </cfRule>
  </conditionalFormatting>
  <conditionalFormatting sqref="I92:I101">
    <cfRule type="cellIs" dxfId="25" priority="26" operator="lessThan">
      <formula>0</formula>
    </cfRule>
  </conditionalFormatting>
  <conditionalFormatting sqref="G102:G111">
    <cfRule type="cellIs" dxfId="24" priority="25" operator="lessThan">
      <formula>0</formula>
    </cfRule>
  </conditionalFormatting>
  <conditionalFormatting sqref="H102:H111">
    <cfRule type="cellIs" dxfId="23" priority="24" operator="lessThan">
      <formula>0</formula>
    </cfRule>
  </conditionalFormatting>
  <conditionalFormatting sqref="I102:I111">
    <cfRule type="cellIs" dxfId="22" priority="23" operator="lessThan">
      <formula>0</formula>
    </cfRule>
  </conditionalFormatting>
  <conditionalFormatting sqref="G112:G121">
    <cfRule type="cellIs" dxfId="21" priority="22" operator="lessThan">
      <formula>0</formula>
    </cfRule>
  </conditionalFormatting>
  <conditionalFormatting sqref="H112:H121">
    <cfRule type="cellIs" dxfId="20" priority="21" operator="lessThan">
      <formula>0</formula>
    </cfRule>
  </conditionalFormatting>
  <conditionalFormatting sqref="I112:I121">
    <cfRule type="cellIs" dxfId="19" priority="20" operator="lessThan">
      <formula>0</formula>
    </cfRule>
  </conditionalFormatting>
  <conditionalFormatting sqref="G122:G131">
    <cfRule type="cellIs" dxfId="18" priority="19" operator="lessThan">
      <formula>0</formula>
    </cfRule>
  </conditionalFormatting>
  <conditionalFormatting sqref="H122:H131">
    <cfRule type="cellIs" dxfId="17" priority="18" operator="lessThan">
      <formula>0</formula>
    </cfRule>
  </conditionalFormatting>
  <conditionalFormatting sqref="I122:I131">
    <cfRule type="cellIs" dxfId="16" priority="17" operator="lessThan">
      <formula>0</formula>
    </cfRule>
  </conditionalFormatting>
  <conditionalFormatting sqref="G132:G141">
    <cfRule type="cellIs" dxfId="15" priority="16" operator="lessThan">
      <formula>0</formula>
    </cfRule>
  </conditionalFormatting>
  <conditionalFormatting sqref="H132:H141">
    <cfRule type="cellIs" dxfId="14" priority="15" operator="lessThan">
      <formula>0</formula>
    </cfRule>
  </conditionalFormatting>
  <conditionalFormatting sqref="I132:I141">
    <cfRule type="cellIs" dxfId="13" priority="14" operator="lessThan">
      <formula>0</formula>
    </cfRule>
  </conditionalFormatting>
  <conditionalFormatting sqref="G142:G151">
    <cfRule type="cellIs" dxfId="12" priority="13" operator="lessThan">
      <formula>0</formula>
    </cfRule>
  </conditionalFormatting>
  <conditionalFormatting sqref="H142:H151">
    <cfRule type="cellIs" dxfId="11" priority="12" operator="lessThan">
      <formula>0</formula>
    </cfRule>
  </conditionalFormatting>
  <conditionalFormatting sqref="I142:I151">
    <cfRule type="cellIs" dxfId="10" priority="11" operator="lessThan">
      <formula>0</formula>
    </cfRule>
  </conditionalFormatting>
  <conditionalFormatting sqref="K152:K213">
    <cfRule type="cellIs" dxfId="9" priority="10" operator="lessThan">
      <formula>0</formula>
    </cfRule>
  </conditionalFormatting>
  <conditionalFormatting sqref="G152:G213">
    <cfRule type="cellIs" dxfId="8" priority="9" operator="lessThan">
      <formula>0</formula>
    </cfRule>
  </conditionalFormatting>
  <conditionalFormatting sqref="H152:H213">
    <cfRule type="cellIs" dxfId="7" priority="8" operator="lessThan">
      <formula>0</formula>
    </cfRule>
  </conditionalFormatting>
  <conditionalFormatting sqref="I152:I213">
    <cfRule type="cellIs" dxfId="6" priority="7" operator="lessThan">
      <formula>0</formula>
    </cfRule>
  </conditionalFormatting>
  <conditionalFormatting sqref="H4:I4">
    <cfRule type="cellIs" dxfId="5" priority="6" operator="lessThan">
      <formula>0</formula>
    </cfRule>
  </conditionalFormatting>
  <conditionalFormatting sqref="M4">
    <cfRule type="cellIs" dxfId="4" priority="5" operator="lessThan">
      <formula>0</formula>
    </cfRule>
  </conditionalFormatting>
  <conditionalFormatting sqref="N7:N240">
    <cfRule type="cellIs" dxfId="3" priority="3" operator="lessThan">
      <formula>0</formula>
    </cfRule>
    <cfRule type="cellIs" dxfId="2" priority="4" operator="greaterThanOrEqual">
      <formula>0.05</formula>
    </cfRule>
  </conditionalFormatting>
  <conditionalFormatting sqref="N4:O4">
    <cfRule type="cellIs" dxfId="1" priority="2" operator="greaterThan">
      <formula>0</formula>
    </cfRule>
  </conditionalFormatting>
  <conditionalFormatting sqref="H14:H16">
    <cfRule type="cellIs" dxfId="0" priority="1" operator="lessThan">
      <formula>0</formula>
    </cfRule>
  </conditionalFormatting>
  <printOptions horizontalCentered="1" verticalCentered="1"/>
  <pageMargins left="0.22755905511811023" right="0.22755905511811023" top="0.19881889763779528" bottom="0.19881889763779528" header="0.30000000000000004" footer="0.30000000000000004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Table A</vt:lpstr>
      <vt:lpstr>Table B</vt:lpstr>
      <vt:lpstr>Table C</vt:lpstr>
      <vt:lpstr>Table D</vt:lpstr>
      <vt:lpstr>Table E</vt:lpstr>
      <vt:lpstr>Table 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2020-10-28T03:44:57Z</cp:lastPrinted>
  <dcterms:created xsi:type="dcterms:W3CDTF">2020-10-26T03:07:43Z</dcterms:created>
  <dcterms:modified xsi:type="dcterms:W3CDTF">2020-11-04T01:54:44Z</dcterms:modified>
</cp:coreProperties>
</file>