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dcover" sheetId="1" r:id="rId3"/>
    <sheet state="visible" name="Sheet1" sheetId="2" r:id="rId4"/>
    <sheet state="visible" name="June 2017 all param" sheetId="3" r:id="rId5"/>
    <sheet state="visible" name="land WQ" sheetId="4" r:id="rId6"/>
    <sheet state="visible" name="data" sheetId="5" r:id="rId7"/>
  </sheets>
  <definedNames/>
  <calcPr/>
</workbook>
</file>

<file path=xl/sharedStrings.xml><?xml version="1.0" encoding="utf-8"?>
<sst xmlns="http://schemas.openxmlformats.org/spreadsheetml/2006/main" count="1206" uniqueCount="381">
  <si>
    <t>Name</t>
  </si>
  <si>
    <t>NameShort</t>
  </si>
  <si>
    <t>StationID</t>
  </si>
  <si>
    <t>Hydric class, less than 4% slope (as % crop land area)</t>
  </si>
  <si>
    <t>Acres WLMNP</t>
  </si>
  <si>
    <t>Acres</t>
  </si>
  <si>
    <t>MN Percent of the Total Watershed Area in Minnesota</t>
  </si>
  <si>
    <t>Water - fraction of WS</t>
  </si>
  <si>
    <t>Urban fraction of WS</t>
  </si>
  <si>
    <t>Forest Fraction of WS</t>
  </si>
  <si>
    <t>GrassHay fraction of WS</t>
  </si>
  <si>
    <t>Crops fraction WS NLCD</t>
  </si>
  <si>
    <t xml:space="preserve">Row Crops as fraction of WS </t>
  </si>
  <si>
    <t>Row crop acreage</t>
  </si>
  <si>
    <t>Tiled row crop acreage</t>
  </si>
  <si>
    <t>shallow BR row crop acreage</t>
  </si>
  <si>
    <t>Sandy soil row crops</t>
  </si>
  <si>
    <t>Row Crops as % of Cultivated</t>
  </si>
  <si>
    <t>Small grain area (as % of watershed area)</t>
  </si>
  <si>
    <t>Row crops plus small grains as % ws</t>
  </si>
  <si>
    <t>Small grain area (as % of crop land area)</t>
  </si>
  <si>
    <t>fraction of row crop drained</t>
  </si>
  <si>
    <t>Hydric soils 4%</t>
  </si>
  <si>
    <t>Drainage class, less than 3% slope (as % of watershed area) - low end estimate of tiled lands</t>
  </si>
  <si>
    <t>Hydrologic soil group, less than 4% slope (as % of watershed area) - high end estimate of tiled lands</t>
  </si>
  <si>
    <t>Tile category (2=5-15;3=15-25;4=&gt;25)</t>
  </si>
  <si>
    <t>WetlandsPer</t>
  </si>
  <si>
    <t>For+grs+wtlnd</t>
  </si>
  <si>
    <t>Classification</t>
  </si>
  <si>
    <t>Class #</t>
  </si>
  <si>
    <t>TP FWMC avg 09-11,14</t>
  </si>
  <si>
    <t>TP FWMC avg 09-11,14-15</t>
  </si>
  <si>
    <t>TP FWMC 09-11,14 avg from nonpoint after SPARROW decay</t>
  </si>
  <si>
    <t>TP FWMC 09-11,14-15 avg from nonpoint after SPARROW decay</t>
  </si>
  <si>
    <t>TP Yld avg 09-11,14</t>
  </si>
  <si>
    <t>TP Yld avg 09-11,14-15</t>
  </si>
  <si>
    <t>TP yield 09-11,14 avg from nonpoint after SPARROW decay</t>
  </si>
  <si>
    <t>SqMi</t>
  </si>
  <si>
    <t>TP yield 09-11,14-15 avg from nonpoint after SPARROW decay</t>
  </si>
  <si>
    <t>DOP FWMC avg 09-14</t>
  </si>
  <si>
    <t>NestedWshd</t>
  </si>
  <si>
    <t>DOP FWMC avg 09-15</t>
  </si>
  <si>
    <t>DOP FWMC avg 09-11,14</t>
  </si>
  <si>
    <t>NoData</t>
  </si>
  <si>
    <t>DOP FWMC avg 09-11,14-15</t>
  </si>
  <si>
    <t>Water</t>
  </si>
  <si>
    <t>DOP FWMC from nonpoint after SPARROW decay 2009-14</t>
  </si>
  <si>
    <t>WaterPer</t>
  </si>
  <si>
    <t>DOP FWMC from nonpoint after SPARROW decay 2009-15</t>
  </si>
  <si>
    <t>DOP yld avg 09-14</t>
  </si>
  <si>
    <t>DOP yld avg 09-15</t>
  </si>
  <si>
    <t>DOP yld avg 09-11,14</t>
  </si>
  <si>
    <t>DOP yld avg 09-11,14-15</t>
  </si>
  <si>
    <t>NO3 FWMC avg 09-14</t>
  </si>
  <si>
    <t>NO3 FWMC avg 09-15</t>
  </si>
  <si>
    <t>NO3 FWMC 09-14 from nonpoint after SPARROW decay (assuming 90% pt source N is in NO3 form)</t>
  </si>
  <si>
    <t>NO3 Yld avg 09-14</t>
  </si>
  <si>
    <t>NO3 Yld avg 09-15</t>
  </si>
  <si>
    <t>NO3 yield avg 09-14 from nonpoint after SPARROW decay (assuming 90% pt source N is in NO3 form)</t>
  </si>
  <si>
    <t>NO3 yield avg 09-15 from nonpoint after SPARROW decay (assuming 90% pt source N is in NO3 form)</t>
  </si>
  <si>
    <t>TN FWMC avg 09-14</t>
  </si>
  <si>
    <t>TN FWMC avg 09-15</t>
  </si>
  <si>
    <t>TN FWMC 09-14 avg from nonpoint after SPARROW decay</t>
  </si>
  <si>
    <t>TN FWMC 09-15 avg from nonpoint after SPARROW decay</t>
  </si>
  <si>
    <t>TN Yld avg 09-14</t>
  </si>
  <si>
    <t>Urban</t>
  </si>
  <si>
    <t>TN Yld avg 09-15</t>
  </si>
  <si>
    <t>UrbanPer</t>
  </si>
  <si>
    <t>TN yield 09-14 avg from nonpoint after SPARROW decay</t>
  </si>
  <si>
    <t>Barren</t>
  </si>
  <si>
    <t>TN yield 09-15 avg from nonpoint after SPARROW decay</t>
  </si>
  <si>
    <t>Forest</t>
  </si>
  <si>
    <t>ForestPer</t>
  </si>
  <si>
    <t>TSS FWMC avg 09-14</t>
  </si>
  <si>
    <t>GrassHay</t>
  </si>
  <si>
    <t>TSS FWMC avg 09-15</t>
  </si>
  <si>
    <t>GrassHayPer</t>
  </si>
  <si>
    <t>TSS FWMC from nonpoint sources 09-14</t>
  </si>
  <si>
    <t>Crops</t>
  </si>
  <si>
    <t>CropsPer</t>
  </si>
  <si>
    <t>TSS FWMC from nonpoint sources 09-15</t>
  </si>
  <si>
    <t xml:space="preserve">TSS FWMC avg 09-11,14 </t>
  </si>
  <si>
    <t>Wetlands</t>
  </si>
  <si>
    <t xml:space="preserve">TSS FWMC avg 09-11,14-15 </t>
  </si>
  <si>
    <t>TSS Yld avg 09-14</t>
  </si>
  <si>
    <t>TSS Yld avg 09-15</t>
  </si>
  <si>
    <t>TSS Yld from nonpoint sources 09-14</t>
  </si>
  <si>
    <t>TSS Yld from nonpoint sources 09-15</t>
  </si>
  <si>
    <t xml:space="preserve">TSS yld avg 09-11,14 </t>
  </si>
  <si>
    <t xml:space="preserve">TSS yld avg 09-11,14-15 </t>
  </si>
  <si>
    <t>Bevens Creek (both)</t>
  </si>
  <si>
    <t>TP % pt source without decay</t>
  </si>
  <si>
    <t>Bevens Cr</t>
  </si>
  <si>
    <t>TN % pt source</t>
  </si>
  <si>
    <t>BE0020</t>
  </si>
  <si>
    <t>TSS % pt source</t>
  </si>
  <si>
    <t>Point sc P decay SPARROW - between subws outlet and HUC8 outlet</t>
  </si>
  <si>
    <t>pt sc N decay sparrow (% remaining after decay)</t>
  </si>
  <si>
    <t>% TP from Point sc after SPARROW decay</t>
  </si>
  <si>
    <t>% TN from Point sc after SPARROW decay</t>
  </si>
  <si>
    <t>% TSS from point source after decay using same decay as for P</t>
  </si>
  <si>
    <t>Precip Avg 2008-2013</t>
  </si>
  <si>
    <t>precip Avg 2008-14</t>
  </si>
  <si>
    <t>Precip Avg 2009-11</t>
  </si>
  <si>
    <t>precip Avg 2009-14</t>
  </si>
  <si>
    <t>precip Avg 2009-11,14</t>
  </si>
  <si>
    <t>Avg 2009-13</t>
  </si>
  <si>
    <t>avg flow 09-14 (acre-feet)</t>
  </si>
  <si>
    <t>avg flow per ws acre (ft) 09-14</t>
  </si>
  <si>
    <t>avg flow per ws acre (inches) 09-14</t>
  </si>
  <si>
    <t>runoff ratio 09-14 avg</t>
  </si>
  <si>
    <t>avg flow 09-11,14</t>
  </si>
  <si>
    <t>avg flow per ws acre 2009-11,14 inches</t>
  </si>
  <si>
    <t>runoff ratio 09-11,14 avg</t>
  </si>
  <si>
    <t>Manure N per cropland acre</t>
  </si>
  <si>
    <t>Manure N per watershed acre</t>
  </si>
  <si>
    <t>Manure P per watershed acre</t>
  </si>
  <si>
    <t>Manure P per ws acre</t>
  </si>
  <si>
    <t>Manure surface-applied P per ws acre</t>
  </si>
  <si>
    <t>Prct sand - 0-100 cm - whole watershed</t>
  </si>
  <si>
    <t>Prct sand - 0-100 cm - row crops</t>
  </si>
  <si>
    <t>No</t>
  </si>
  <si>
    <t>Prct organic maatter - 0 to 50 cm - whole watershed</t>
  </si>
  <si>
    <t>Prct organic maatter - 0 to 50 cm - in agric watersheds row crops</t>
  </si>
  <si>
    <t>Prct organic maatter - 0 to 50 cm - row crops</t>
  </si>
  <si>
    <t>Prct silt - 0 to 100 cm - whole watershed</t>
  </si>
  <si>
    <t>Prct silt - 0 to 100 cm - row crops</t>
  </si>
  <si>
    <t>% clay 0-100 cm by subtraction</t>
  </si>
  <si>
    <t>Watershed average slope</t>
  </si>
  <si>
    <t>Percent of watershed with slopes greater than 5%</t>
  </si>
  <si>
    <t>Percent of Watershed Intersecting High SPI Values (85th percentile of statewide)</t>
  </si>
  <si>
    <t>Percent of Riparian Buffers Intersecting High SPI Values (</t>
  </si>
  <si>
    <t>Percent of Watershed Occupied by Riparian Buffers</t>
  </si>
  <si>
    <t>lake area as % of watershed area</t>
  </si>
  <si>
    <t>wetland area as % of watershed area</t>
  </si>
  <si>
    <t>lake + wetlands area as % of watershed area</t>
  </si>
  <si>
    <t>Mean RUSLE Value for Row Crop land</t>
  </si>
  <si>
    <t>Row Crops as % of Watershed</t>
  </si>
  <si>
    <t>row crop % times RUSLE mean of row crop land</t>
  </si>
  <si>
    <t>Sum of RUSLE Values for Cultivated, Normalized to Total RUSLE Buffer Area</t>
  </si>
  <si>
    <t>Mean RUSLE Value for Watershed</t>
  </si>
  <si>
    <t>Mean RUSLE Value for Cultivated</t>
  </si>
  <si>
    <t>% watershed high RUSLE (&gt;85th percentile) on cropland</t>
  </si>
  <si>
    <t>% watershed with high RUSLE (&gt;50th percentile) on cropland</t>
  </si>
  <si>
    <t>Sum of RUSLE Values for Row Crops, Normalized to Total RUSLE Buffer Area</t>
  </si>
  <si>
    <t>% 50m riparian Buffer Area in Row Crop</t>
  </si>
  <si>
    <t>high cropland</t>
  </si>
  <si>
    <t>frst</t>
  </si>
  <si>
    <t>Agric mixed</t>
  </si>
  <si>
    <t>Bassett Creek</t>
  </si>
  <si>
    <t>Bassett Cr</t>
  </si>
  <si>
    <t>BS0019</t>
  </si>
  <si>
    <t>Carver Creek</t>
  </si>
  <si>
    <t>Carver Cr</t>
  </si>
  <si>
    <t>CA0017</t>
  </si>
  <si>
    <t>croplnd</t>
  </si>
  <si>
    <t>Credit River</t>
  </si>
  <si>
    <t>Credit R</t>
  </si>
  <si>
    <t>CR0009</t>
  </si>
  <si>
    <t>Forest mixed</t>
  </si>
  <si>
    <t>St. Louis River at Scanlon, MN</t>
  </si>
  <si>
    <t>St. Louis R</t>
  </si>
  <si>
    <t>E03174001</t>
  </si>
  <si>
    <t>Yes</t>
  </si>
  <si>
    <t>Forested</t>
  </si>
  <si>
    <t>Mississippi River at Grand Rapids, MN</t>
  </si>
  <si>
    <t>Mississippi R - Grand Rapids</t>
  </si>
  <si>
    <t>E09064001</t>
  </si>
  <si>
    <t>Yellow Bank River nr Odessa, CSAH40</t>
  </si>
  <si>
    <t>Yellow Bank R</t>
  </si>
  <si>
    <t>E22012001</t>
  </si>
  <si>
    <t>Pomme De Terre River at Appleton, MN</t>
  </si>
  <si>
    <t>Pomme De Terre R</t>
  </si>
  <si>
    <t>E23007001</t>
  </si>
  <si>
    <t>Lac qui Parle River nr Lac qui Parle, CSAH31</t>
  </si>
  <si>
    <t>Lac qui Parle R</t>
  </si>
  <si>
    <t>E24023001</t>
  </si>
  <si>
    <t>urban</t>
  </si>
  <si>
    <t>Yellow Medicine River nr Granite Falls, MN</t>
  </si>
  <si>
    <t>Yellow Medicine R</t>
  </si>
  <si>
    <t>E25075001</t>
  </si>
  <si>
    <t>High cropland</t>
  </si>
  <si>
    <t>Chippewa River nr Milan, MN40</t>
  </si>
  <si>
    <t>Chippewa R</t>
  </si>
  <si>
    <t>E26057001</t>
  </si>
  <si>
    <t>Redwood River nr Redwood Falls, MN</t>
  </si>
  <si>
    <t>Redwood R</t>
  </si>
  <si>
    <t>E27035001</t>
  </si>
  <si>
    <t>pt source</t>
  </si>
  <si>
    <t>Cottonwood River nr New Ulm, MN68</t>
  </si>
  <si>
    <t>Cottonwood R</t>
  </si>
  <si>
    <t>E29001001</t>
  </si>
  <si>
    <t>Watonwan River nr Garden City, CSAH13</t>
  </si>
  <si>
    <t>Watonwan R</t>
  </si>
  <si>
    <t>E31051001</t>
  </si>
  <si>
    <t>Le Sueur River nr Rapidan, MN66</t>
  </si>
  <si>
    <t>Le Sueur R</t>
  </si>
  <si>
    <t>E32077001</t>
  </si>
  <si>
    <t>Kettle River nr Sandstone, MN</t>
  </si>
  <si>
    <t>Kettle R</t>
  </si>
  <si>
    <t>E35065001</t>
  </si>
  <si>
    <t>Snake River nr Pine City, MN</t>
  </si>
  <si>
    <t>Snake R (SC)</t>
  </si>
  <si>
    <t>E36076001</t>
  </si>
  <si>
    <t>Cannon River at Welch, MN</t>
  </si>
  <si>
    <t>Cannon R</t>
  </si>
  <si>
    <t>E39004002</t>
  </si>
  <si>
    <t>Cedar River nr Austin, MN</t>
  </si>
  <si>
    <t>Cedar R</t>
  </si>
  <si>
    <t>E48020001</t>
  </si>
  <si>
    <t>West Fork Des Moines River at Jackson, River St</t>
  </si>
  <si>
    <t>W Fk Des Moines R</t>
  </si>
  <si>
    <t>E51107001</t>
  </si>
  <si>
    <t>Bois de Sioux River nr Doran, MN</t>
  </si>
  <si>
    <t>Bois de Sioux R</t>
  </si>
  <si>
    <t>E54018001</t>
  </si>
  <si>
    <t>Wild Rice River at Hendrum, MN</t>
  </si>
  <si>
    <t>Wild Rice R</t>
  </si>
  <si>
    <t>E60112001</t>
  </si>
  <si>
    <t>Sand Hill River at Climax, MN</t>
  </si>
  <si>
    <t>Sand Hill R</t>
  </si>
  <si>
    <t>E61039001</t>
  </si>
  <si>
    <t>Thief River nr Thief River Falls, MN</t>
  </si>
  <si>
    <t>Thief R</t>
  </si>
  <si>
    <t>E65014001</t>
  </si>
  <si>
    <t>Clearwater River at Red Lake Falls, MN</t>
  </si>
  <si>
    <t>Clearwater R</t>
  </si>
  <si>
    <t>E66050001</t>
  </si>
  <si>
    <t>Vermilion River nr Crane Lake, MN</t>
  </si>
  <si>
    <t>Vermilion R (Rainy)</t>
  </si>
  <si>
    <t>E73002001</t>
  </si>
  <si>
    <t>Little Fork River at Little Fork, MN</t>
  </si>
  <si>
    <t>Little Fork R</t>
  </si>
  <si>
    <t>E76090001</t>
  </si>
  <si>
    <t>Big Fork River at Big Falls, MN</t>
  </si>
  <si>
    <t>Big Fork R</t>
  </si>
  <si>
    <t>E77069001</t>
  </si>
  <si>
    <t>Poplar River nr Lutsen, 0.2mi us of MN61</t>
  </si>
  <si>
    <t>Poplar R</t>
  </si>
  <si>
    <t>H01063003</t>
  </si>
  <si>
    <t>Baptism River nr Beaver Bay, MN61</t>
  </si>
  <si>
    <t>Baptism R</t>
  </si>
  <si>
    <t>H01092001</t>
  </si>
  <si>
    <t>Sucker River nr Palmers, CR290</t>
  </si>
  <si>
    <t>Sucker R</t>
  </si>
  <si>
    <t>H02031001</t>
  </si>
  <si>
    <t>Cloquet River nr Burnett, CR694</t>
  </si>
  <si>
    <t>Cloquet R</t>
  </si>
  <si>
    <t>H04048001</t>
  </si>
  <si>
    <t>Nemadji River nr South Superior, WI</t>
  </si>
  <si>
    <t>Nemadji R</t>
  </si>
  <si>
    <t>H05011001</t>
  </si>
  <si>
    <t>Pine River nr Mission, CSAH11</t>
  </si>
  <si>
    <t>Pine R</t>
  </si>
  <si>
    <t>H11051001</t>
  </si>
  <si>
    <t>Leaf River nr Staples, CSAH29</t>
  </si>
  <si>
    <t>Leaf R</t>
  </si>
  <si>
    <t>H13058001</t>
  </si>
  <si>
    <t>Long Prairie River nr Philbrook, 313th Ave</t>
  </si>
  <si>
    <t>Long Prairie R</t>
  </si>
  <si>
    <t>H14027002</t>
  </si>
  <si>
    <t>North Fork Crow River nr Rockford, Farmington Ave</t>
  </si>
  <si>
    <t>N Fk Crow R</t>
  </si>
  <si>
    <t>H18088001</t>
  </si>
  <si>
    <t>South Fork Crow River at Delano, Bridge Ave</t>
  </si>
  <si>
    <t>S Fk Crow R</t>
  </si>
  <si>
    <t>H19001001</t>
  </si>
  <si>
    <t>Rum River at Anoka, E Main St</t>
  </si>
  <si>
    <t>Rum R</t>
  </si>
  <si>
    <t>H21101002</t>
  </si>
  <si>
    <t>Hawk Creek nr Granite Falls, CR52</t>
  </si>
  <si>
    <t>Hawk Cr</t>
  </si>
  <si>
    <t>H25037001</t>
  </si>
  <si>
    <t>Sunrise River at Sunrise, CR88</t>
  </si>
  <si>
    <t>Sunrise R</t>
  </si>
  <si>
    <t>H37030001</t>
  </si>
  <si>
    <t>Wells Creek nr Frontenac, US61</t>
  </si>
  <si>
    <t>Wells Cr</t>
  </si>
  <si>
    <t>H38006002</t>
  </si>
  <si>
    <t>Whitewater River nr Beaver, CSAH30</t>
  </si>
  <si>
    <t>Whitewater R</t>
  </si>
  <si>
    <t>H40016001</t>
  </si>
  <si>
    <t>Zumbro River at Kellogg, US61</t>
  </si>
  <si>
    <t>Zumbro R</t>
  </si>
  <si>
    <t>H41043001</t>
  </si>
  <si>
    <t>Root River nr Mound Prairie, CSAH25</t>
  </si>
  <si>
    <t>Root R</t>
  </si>
  <si>
    <t>H43007002</t>
  </si>
  <si>
    <t>Shell Rock River nr Gordonsville, CSAH1</t>
  </si>
  <si>
    <t>Shell Rock R</t>
  </si>
  <si>
    <t>H49009001</t>
  </si>
  <si>
    <t>Otter Tail River at Breckenridge, CSAH16</t>
  </si>
  <si>
    <t>Otter Tail R</t>
  </si>
  <si>
    <t>H56105001</t>
  </si>
  <si>
    <t>Buffalo River nr Georgetown, CR108</t>
  </si>
  <si>
    <t>Buffalo R</t>
  </si>
  <si>
    <t>H58033001</t>
  </si>
  <si>
    <t>Snake River nr Big Woods, MN220</t>
  </si>
  <si>
    <t>Snake R (Red)</t>
  </si>
  <si>
    <t>H68011001</t>
  </si>
  <si>
    <t>Tamarac River nr Robbin, MN220</t>
  </si>
  <si>
    <t>Tamarac R</t>
  </si>
  <si>
    <t>H69051002</t>
  </si>
  <si>
    <t>Two Rivers nr Hallock, CSAH16</t>
  </si>
  <si>
    <t>Two Rivers</t>
  </si>
  <si>
    <t>H70012001</t>
  </si>
  <si>
    <t>Rapid River at Clementson, MN11</t>
  </si>
  <si>
    <t>Rapid R</t>
  </si>
  <si>
    <t>H78007001</t>
  </si>
  <si>
    <t>Split Rock Creek nr Jasper, 201st St</t>
  </si>
  <si>
    <t>Split Rock Cr</t>
  </si>
  <si>
    <t>H82015001</t>
  </si>
  <si>
    <t>Rock River at Luverne, CR4</t>
  </si>
  <si>
    <t>Rock R</t>
  </si>
  <si>
    <t>H83016001</t>
  </si>
  <si>
    <t>Minnehaha Creek</t>
  </si>
  <si>
    <t>Minnehaha Cr</t>
  </si>
  <si>
    <t>MH0017</t>
  </si>
  <si>
    <t>Nine Mile Creek</t>
  </si>
  <si>
    <t>Nine Mile Cr</t>
  </si>
  <si>
    <t>NM0018</t>
  </si>
  <si>
    <t>Sand Creek</t>
  </si>
  <si>
    <t>Sand Cr</t>
  </si>
  <si>
    <t>SA0082</t>
  </si>
  <si>
    <t>Vermillion River</t>
  </si>
  <si>
    <t>Vermillion R</t>
  </si>
  <si>
    <t>VR0020</t>
  </si>
  <si>
    <t>Sauk River at Sauk Rapids, CSAH1</t>
  </si>
  <si>
    <t>Sauk R</t>
  </si>
  <si>
    <t>W16058002</t>
  </si>
  <si>
    <t>Blue Earth River nr Rapidan, MN</t>
  </si>
  <si>
    <t>Blue Earth R</t>
  </si>
  <si>
    <t>W30091001</t>
  </si>
  <si>
    <t>Marsh River nr Shelly, MN</t>
  </si>
  <si>
    <t>Marsh R</t>
  </si>
  <si>
    <t>W59007001</t>
  </si>
  <si>
    <t>Water - open water with &lt;25% veg cover</t>
  </si>
  <si>
    <t>WATERSHED VARIABLES</t>
  </si>
  <si>
    <t>WATER QUALITY VARIABLES</t>
  </si>
  <si>
    <t>LOCATION</t>
  </si>
  <si>
    <t>Watershed/Monitoring Site Location</t>
  </si>
  <si>
    <t>Grass and Hay</t>
  </si>
  <si>
    <t>Cropland</t>
  </si>
  <si>
    <t>Developed/Urban</t>
  </si>
  <si>
    <t>Altered Streams</t>
  </si>
  <si>
    <t>Tile-drained land</t>
  </si>
  <si>
    <t>Shallow bedrock under cropland</t>
  </si>
  <si>
    <t>Sand</t>
  </si>
  <si>
    <t>Silt</t>
  </si>
  <si>
    <t>Clay</t>
  </si>
  <si>
    <t>Organic matter</t>
  </si>
  <si>
    <t>Land slope</t>
  </si>
  <si>
    <t>Lakes</t>
  </si>
  <si>
    <t>Lake interception</t>
  </si>
  <si>
    <t>Total Suspended Solid (TSS)</t>
  </si>
  <si>
    <t xml:space="preserve">Nitrate </t>
  </si>
  <si>
    <t>Lat.</t>
  </si>
  <si>
    <t>Long.</t>
  </si>
  <si>
    <t xml:space="preserve"> </t>
  </si>
  <si>
    <t>Percent of the Total Watershed Area in Minnesota</t>
  </si>
  <si>
    <t>Crops % NLCD</t>
  </si>
  <si>
    <t>ratio DOP to TP</t>
  </si>
  <si>
    <t>avg 2009-15</t>
  </si>
  <si>
    <t>avg 2009-11,14-15</t>
  </si>
  <si>
    <t>Avg flow 09-15 acre ft</t>
  </si>
  <si>
    <t>avg flow per ws acre (ft) 09-15</t>
  </si>
  <si>
    <t>avg flow per ws acre (inches) 09-15</t>
  </si>
  <si>
    <t>runoff ratio 09-15 avg</t>
  </si>
  <si>
    <t>Avg flow 09-11,14,15</t>
  </si>
  <si>
    <t>avg flow per ws acre 2009-11,14-15 inches</t>
  </si>
  <si>
    <t>runoff ratio 09-11,14-15 avg</t>
  </si>
  <si>
    <t>Percent of Riparian areas Intersecting High SPI Values (</t>
  </si>
  <si>
    <t>Percent of Watershed Occupied by Riparian areas</t>
  </si>
  <si>
    <t>bluff_face_per_river_length</t>
  </si>
  <si>
    <t>bluff_face_per_ws_area</t>
  </si>
  <si>
    <t>riparian bluff_face_per_ws_area</t>
  </si>
  <si>
    <t>nhd100saStreamPower in riparian bluff areas SUM</t>
  </si>
  <si>
    <t>Stream Power sum in river bluff areas divided by watershed area</t>
  </si>
  <si>
    <t>nhd100saSl.SUM slopes in riparianbluff areas sum</t>
  </si>
  <si>
    <t>river slope sum in river bluff areas divided by watershed area</t>
  </si>
  <si>
    <t>Vermillion River nr Crane Lake, 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</si>
</sst>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%"/>
    <numFmt numFmtId="165" formatCode="0.0"/>
    <numFmt numFmtId="166" formatCode="#,##0.0000"/>
    <numFmt numFmtId="167" formatCode="0.000"/>
    <numFmt numFmtId="168" formatCode="0.000%"/>
    <numFmt numFmtId="169" formatCode="0.0000"/>
  </numFmts>
  <fonts count="7">
    <font>
      <sz val="10.0"/>
      <color rgb="FF000000"/>
      <name val="Arial"/>
    </font>
    <font>
      <sz val="10.0"/>
      <name val="Calibri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0.0"/>
      <color rgb="FF000000"/>
      <name val="Calibri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66FFFF"/>
        <bgColor rgb="FF66FFFF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EEECE1"/>
        <bgColor rgb="FFEEECE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3" fontId="3" numFmtId="0" xfId="0" applyBorder="1" applyFill="1" applyFont="1"/>
    <xf borderId="0" fillId="0" fontId="1" numFmtId="3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165" xfId="0" applyFont="1" applyNumberFormat="1"/>
    <xf borderId="0" fillId="0" fontId="3" numFmtId="3" xfId="0" applyAlignment="1" applyFont="1" applyNumberFormat="1">
      <alignment horizontal="right" vertical="center"/>
    </xf>
    <xf borderId="0" fillId="0" fontId="1" numFmtId="3" xfId="0" applyFont="1" applyNumberFormat="1"/>
    <xf borderId="0" fillId="0" fontId="1" numFmtId="164" xfId="0" applyFont="1" applyNumberFormat="1"/>
    <xf borderId="1" fillId="4" fontId="1" numFmtId="0" xfId="0" applyBorder="1" applyFill="1" applyFont="1"/>
    <xf borderId="1" fillId="5" fontId="3" numFmtId="1" xfId="0" applyBorder="1" applyFill="1" applyFont="1" applyNumberFormat="1"/>
    <xf borderId="1" fillId="4" fontId="3" numFmtId="0" xfId="0" applyBorder="1" applyFont="1"/>
    <xf borderId="1" fillId="6" fontId="1" numFmtId="0" xfId="0" applyBorder="1" applyFill="1" applyFont="1"/>
    <xf borderId="0" fillId="0" fontId="3" numFmtId="1" xfId="0" applyFont="1" applyNumberFormat="1"/>
    <xf borderId="0" fillId="0" fontId="3" numFmtId="3" xfId="0" applyFont="1" applyNumberFormat="1"/>
    <xf borderId="0" fillId="0" fontId="3" numFmtId="0" xfId="0" applyFont="1"/>
    <xf borderId="0" fillId="0" fontId="4" numFmtId="0" xfId="0" applyFont="1"/>
    <xf borderId="1" fillId="7" fontId="3" numFmtId="0" xfId="0" applyBorder="1" applyFill="1" applyFont="1"/>
    <xf borderId="1" fillId="7" fontId="4" numFmtId="0" xfId="0" applyBorder="1" applyFont="1"/>
    <xf borderId="1" fillId="8" fontId="3" numFmtId="0" xfId="0" applyBorder="1" applyFill="1" applyFont="1"/>
    <xf borderId="0" fillId="0" fontId="2" numFmtId="0" xfId="0" applyFont="1"/>
    <xf borderId="0" fillId="0" fontId="1" numFmtId="164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0" fillId="0" fontId="1" numFmtId="10" xfId="0" applyFont="1" applyNumberFormat="1"/>
    <xf borderId="0" fillId="0" fontId="1" numFmtId="166" xfId="0" applyAlignment="1" applyFont="1" applyNumberFormat="1">
      <alignment horizontal="right"/>
    </xf>
    <xf borderId="1" fillId="2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2" fontId="2" numFmtId="2" xfId="0" applyAlignment="1" applyBorder="1" applyFont="1" applyNumberFormat="1">
      <alignment horizontal="left"/>
    </xf>
    <xf borderId="1" fillId="9" fontId="3" numFmtId="0" xfId="0" applyBorder="1" applyFill="1" applyFont="1"/>
    <xf borderId="1" fillId="10" fontId="3" numFmtId="0" xfId="0" applyBorder="1" applyFill="1" applyFont="1"/>
    <xf borderId="1" fillId="9" fontId="1" numFmtId="0" xfId="0" applyBorder="1" applyFont="1"/>
    <xf borderId="1" fillId="11" fontId="3" numFmtId="0" xfId="0" applyBorder="1" applyFill="1" applyFont="1"/>
    <xf borderId="0" fillId="0" fontId="5" numFmtId="0" xfId="0" applyFont="1"/>
    <xf borderId="1" fillId="12" fontId="6" numFmtId="0" xfId="0" applyBorder="1" applyFill="1" applyFont="1"/>
    <xf borderId="1" fillId="2" fontId="2" numFmtId="2" xfId="0" applyAlignment="1" applyBorder="1" applyFont="1" applyNumberFormat="1">
      <alignment horizontal="center"/>
    </xf>
    <xf borderId="0" fillId="0" fontId="5" numFmtId="1" xfId="0" applyFont="1" applyNumberFormat="1"/>
    <xf borderId="0" fillId="0" fontId="3" numFmtId="2" xfId="0" applyFont="1" applyNumberFormat="1"/>
    <xf borderId="0" fillId="0" fontId="1" numFmtId="166" xfId="0" applyFont="1" applyNumberFormat="1"/>
    <xf borderId="1" fillId="4" fontId="3" numFmtId="2" xfId="0" applyBorder="1" applyFont="1" applyNumberFormat="1"/>
    <xf borderId="0" fillId="0" fontId="3" numFmtId="167" xfId="0" applyFont="1" applyNumberFormat="1"/>
    <xf borderId="0" fillId="0" fontId="5" numFmtId="10" xfId="0" applyFont="1" applyNumberFormat="1"/>
    <xf borderId="0" fillId="0" fontId="1" numFmtId="168" xfId="0" applyFont="1" applyNumberFormat="1"/>
    <xf borderId="0" fillId="0" fontId="1" numFmtId="165" xfId="0" applyFont="1" applyNumberFormat="1"/>
    <xf borderId="0" fillId="0" fontId="1" numFmtId="2" xfId="0" applyFont="1" applyNumberFormat="1"/>
    <xf borderId="1" fillId="11" fontId="1" numFmtId="164" xfId="0" applyBorder="1" applyFont="1" applyNumberFormat="1"/>
    <xf borderId="1" fillId="11" fontId="3" numFmtId="2" xfId="0" applyBorder="1" applyFont="1" applyNumberFormat="1"/>
    <xf borderId="1" fillId="11" fontId="1" numFmtId="0" xfId="0" applyBorder="1" applyFont="1"/>
    <xf borderId="1" fillId="4" fontId="1" numFmtId="164" xfId="0" applyBorder="1" applyFont="1" applyNumberFormat="1"/>
    <xf borderId="0" fillId="0" fontId="3" numFmtId="4" xfId="0" applyFont="1" applyNumberFormat="1"/>
    <xf borderId="0" fillId="0" fontId="1" numFmtId="1" xfId="0" applyFont="1" applyNumberFormat="1"/>
    <xf borderId="0" fillId="0" fontId="1" numFmtId="167" xfId="0" applyFont="1" applyNumberFormat="1"/>
    <xf borderId="1" fillId="13" fontId="3" numFmtId="2" xfId="0" applyBorder="1" applyFill="1" applyFont="1" applyNumberFormat="1"/>
    <xf borderId="0" fillId="0" fontId="5" numFmtId="164" xfId="0" applyFont="1" applyNumberFormat="1"/>
    <xf borderId="1" fillId="11" fontId="1" numFmtId="3" xfId="0" applyBorder="1" applyFont="1" applyNumberFormat="1"/>
    <xf borderId="1" fillId="11" fontId="1" numFmtId="166" xfId="0" applyBorder="1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TP FWMC 2009-11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WQ'!$AH$2:$AH$62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18194"/>
        <c:axId val="804293629"/>
      </c:scatterChart>
      <c:valAx>
        <c:axId val="1997118194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04293629"/>
      </c:valAx>
      <c:valAx>
        <c:axId val="80429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Total Phosphorus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97118194"/>
      </c:valAx>
      <c:spPr>
        <a:solidFill>
          <a:srgbClr val="FFFFFF"/>
        </a:solidFill>
      </c:spPr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FWMC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WQ'!$BQ$2:$BQ$62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70573"/>
        <c:axId val="1892955518"/>
      </c:scatterChart>
      <c:valAx>
        <c:axId val="11465705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92955518"/>
      </c:valAx>
      <c:valAx>
        <c:axId val="1892955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TSS Annual Flow Weighted Mean Concentration Avg 2009-13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46570573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WQ'!$BW$2:$BW$62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35181"/>
        <c:axId val="956323843"/>
      </c:scatterChart>
      <c:valAx>
        <c:axId val="114433518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56323843"/>
      </c:valAx>
      <c:valAx>
        <c:axId val="956323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44335181"/>
      </c:valAx>
      <c:spPr>
        <a:solidFill>
          <a:srgbClr val="FFFFFF"/>
        </a:solidFill>
      </c:spPr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WQ'!$CN$2:$CN$62</c:f>
            </c:numRef>
          </c:xVal>
          <c:yVal>
            <c:numRef>
              <c:f>'land WQ'!$DN$2:$DN$62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103775"/>
        <c:axId val="1480069591"/>
      </c:scatterChart>
      <c:valAx>
        <c:axId val="11791037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80069591"/>
      </c:valAx>
      <c:valAx>
        <c:axId val="148006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79103775"/>
      </c:valAx>
      <c:spPr>
        <a:solidFill>
          <a:srgbClr val="FFFFFF"/>
        </a:solidFill>
      </c:spPr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Organic matter and Nitrate FWMC on row cropped cropland in ag watersheds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WQ'!$BA$2:$BA$62</c:f>
            </c:numRef>
          </c:xVal>
          <c:yVal>
            <c:numRef>
              <c:f>'land WQ'!$DM$2:$DM$62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919457"/>
        <c:axId val="1527197972"/>
      </c:scatterChart>
      <c:valAx>
        <c:axId val="17149194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27197972"/>
      </c:valAx>
      <c:valAx>
        <c:axId val="1527197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14919457"/>
      </c:valAx>
      <c:spPr>
        <a:solidFill>
          <a:srgbClr val="FFFFFF"/>
        </a:solidFill>
      </c:spPr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RUSLE watershed mean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WQ'!$EH$2:$EH$62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21975"/>
        <c:axId val="549937443"/>
      </c:scatterChart>
      <c:valAx>
        <c:axId val="90302197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49937443"/>
      </c:valAx>
      <c:valAx>
        <c:axId val="54993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03021975"/>
      </c:valAx>
      <c:spPr>
        <a:solidFill>
          <a:srgbClr val="FFFFFF"/>
        </a:solidFill>
      </c:spPr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RUSLE avg for row-cropped land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WQ'!$ED$2:$ED$62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01597"/>
        <c:axId val="60705784"/>
      </c:scatterChart>
      <c:valAx>
        <c:axId val="34790159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0705784"/>
      </c:valAx>
      <c:valAx>
        <c:axId val="60705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47901597"/>
      </c:valAx>
      <c:spPr>
        <a:solidFill>
          <a:srgbClr val="FFFFFF"/>
        </a:solidFill>
      </c:spPr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WQ'!$EI$2:$EI$62</c:f>
            </c:numRef>
          </c:xVal>
          <c:yVal>
            <c:numRef>
              <c:f>'land WQ'!$EL$2:$EL$62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60650"/>
        <c:axId val="390270261"/>
      </c:scatterChart>
      <c:valAx>
        <c:axId val="136896065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90270261"/>
      </c:valAx>
      <c:valAx>
        <c:axId val="390270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68960650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Nitrate FWMC 2009-13 </a:t>
            </a:r>
          </a:p>
        </c:rich>
      </c:tx>
      <c:overlay val="0"/>
    </c:title>
    <c:plotArea>
      <c:layout>
        <c:manualLayout>
          <c:xMode val="edge"/>
          <c:yMode val="edge"/>
          <c:x val="0.12630978419364247"/>
          <c:y val="0.010312665289462392"/>
          <c:w val="0.8539333624963547"/>
          <c:h val="0.88655815361482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WQ'!$BA$2:$BA$62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24772"/>
        <c:axId val="809081594"/>
      </c:scatterChart>
      <c:valAx>
        <c:axId val="309324772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09081594"/>
      </c:valAx>
      <c:valAx>
        <c:axId val="80908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Nitrite+nitrate-N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09324772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TSS FWMC 2009-13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WQ'!$AE$2:$AE$62</c:f>
            </c:numRef>
          </c:xVal>
          <c:yVal>
            <c:numRef>
              <c:f>'land WQ'!$BQ$2:$BQ$62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14989"/>
        <c:axId val="1480332246"/>
      </c:scatterChart>
      <c:valAx>
        <c:axId val="4573149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80332246"/>
      </c:valAx>
      <c:valAx>
        <c:axId val="1480332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Total Suspended Solids annual FWMC avg (mg/l)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57314989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% WS in row crops and nitrate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WQ'!$BE$2:$BE$62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7758"/>
        <c:axId val="1179513735"/>
      </c:scatterChart>
      <c:valAx>
        <c:axId val="20693775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79513735"/>
      </c:valAx>
      <c:valAx>
        <c:axId val="1179513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6937758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% WS in row crop and nitrate FWMC</a:t>
            </a:r>
          </a:p>
        </c:rich>
      </c:tx>
      <c:overlay val="0"/>
    </c:title>
    <c:plotArea>
      <c:layout>
        <c:manualLayout>
          <c:xMode val="edge"/>
          <c:yMode val="edge"/>
          <c:x val="0.09883573928258968"/>
          <c:y val="0.02825240594925634"/>
          <c:w val="0.823560148731408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WQ'!$BA$2:$BA$62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153"/>
        <c:axId val="973516824"/>
      </c:scatterChart>
      <c:valAx>
        <c:axId val="7788415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73516824"/>
      </c:valAx>
      <c:valAx>
        <c:axId val="97351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7884153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Tile drainage est. and nitrate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</c:numRef>
          </c:xVal>
          <c:yVal>
            <c:numRef>
              <c:f>'land WQ'!$BE$2:$BE$62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043"/>
        <c:axId val="1799424106"/>
      </c:scatterChart>
      <c:valAx>
        <c:axId val="55744204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99424106"/>
      </c:valAx>
      <c:valAx>
        <c:axId val="1799424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57442043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Tile drainage est. and DOP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WQ'!$X$2:$X$62</c:f>
            </c:numRef>
          </c:xVal>
          <c:yVal>
            <c:numRef>
              <c:f>'land WQ'!$AW$2:$AW$62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22100"/>
        <c:axId val="2072365816"/>
      </c:scatterChart>
      <c:valAx>
        <c:axId val="93522210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72365816"/>
      </c:valAx>
      <c:valAx>
        <c:axId val="207236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35222100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Row crops and DOP yield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'land WQ'!$M$2:$M$62</c:f>
            </c:numRef>
          </c:xVal>
          <c:yVal>
            <c:numRef>
              <c:f>'land WQ'!$AQ$2:$AQ$62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24557"/>
        <c:axId val="1257832417"/>
      </c:scatterChart>
      <c:valAx>
        <c:axId val="133642455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57832417"/>
      </c:valAx>
      <c:valAx>
        <c:axId val="1257832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36424557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t>Contribution of point source TN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yVal>
            <c:numRef>
              <c:f>'land WQ'!$CN$3:$CN$62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552"/>
        <c:axId val="691587121"/>
      </c:scatterChart>
      <c:valAx>
        <c:axId val="4095255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% of river TN from wastewater point sources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Calibri"/>
              </a:defRPr>
            </a:pPr>
          </a:p>
        </c:txPr>
        <c:crossAx val="691587121"/>
      </c:valAx>
      <c:valAx>
        <c:axId val="69158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TN Avg yield 2009-13 (lbs/ac/yr)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Calibri"/>
              </a:defRPr>
            </a:pPr>
          </a:p>
        </c:txPr>
        <c:crossAx val="40952552"/>
      </c:valAx>
      <c:spPr>
        <a:solidFill>
          <a:srgbClr val="FFFFFF"/>
        </a:solidFill>
      </c:spPr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581025</xdr:colOff>
      <xdr:row>72</xdr:row>
      <xdr:rowOff>47625</xdr:rowOff>
    </xdr:from>
    <xdr:ext cx="6991350" cy="9696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37</xdr:col>
      <xdr:colOff>571500</xdr:colOff>
      <xdr:row>104</xdr:row>
      <xdr:rowOff>28575</xdr:rowOff>
    </xdr:from>
    <xdr:ext cx="26231850" cy="75152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81</xdr:col>
      <xdr:colOff>28575</xdr:colOff>
      <xdr:row>64</xdr:row>
      <xdr:rowOff>152400</xdr:rowOff>
    </xdr:from>
    <xdr:ext cx="4572000" cy="6924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123825</xdr:colOff>
      <xdr:row>67</xdr:row>
      <xdr:rowOff>38100</xdr:rowOff>
    </xdr:from>
    <xdr:ext cx="878205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342900</xdr:colOff>
      <xdr:row>62</xdr:row>
      <xdr:rowOff>123825</xdr:rowOff>
    </xdr:from>
    <xdr:ext cx="10591800" cy="35718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30</xdr:col>
      <xdr:colOff>114300</xdr:colOff>
      <xdr:row>65</xdr:row>
      <xdr:rowOff>85725</xdr:rowOff>
    </xdr:from>
    <xdr:ext cx="18602325" cy="38481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495300</xdr:colOff>
      <xdr:row>89</xdr:row>
      <xdr:rowOff>85725</xdr:rowOff>
    </xdr:from>
    <xdr:ext cx="6200775" cy="30575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352425</xdr:colOff>
      <xdr:row>67</xdr:row>
      <xdr:rowOff>114300</xdr:rowOff>
    </xdr:from>
    <xdr:ext cx="5753100" cy="27432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88</xdr:col>
      <xdr:colOff>552450</xdr:colOff>
      <xdr:row>65</xdr:row>
      <xdr:rowOff>28575</xdr:rowOff>
    </xdr:from>
    <xdr:ext cx="14125575" cy="30956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48</xdr:col>
      <xdr:colOff>19050</xdr:colOff>
      <xdr:row>64</xdr:row>
      <xdr:rowOff>142875</xdr:rowOff>
    </xdr:from>
    <xdr:ext cx="19812000" cy="591502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28</xdr:col>
      <xdr:colOff>219075</xdr:colOff>
      <xdr:row>63</xdr:row>
      <xdr:rowOff>114300</xdr:rowOff>
    </xdr:from>
    <xdr:ext cx="8839200" cy="546735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113</xdr:col>
      <xdr:colOff>152400</xdr:colOff>
      <xdr:row>67</xdr:row>
      <xdr:rowOff>57150</xdr:rowOff>
    </xdr:from>
    <xdr:ext cx="6477000" cy="33813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85</xdr:col>
      <xdr:colOff>95250</xdr:colOff>
      <xdr:row>85</xdr:row>
      <xdr:rowOff>95250</xdr:rowOff>
    </xdr:from>
    <xdr:ext cx="6238875" cy="27432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135</xdr:col>
      <xdr:colOff>485775</xdr:colOff>
      <xdr:row>80</xdr:row>
      <xdr:rowOff>133350</xdr:rowOff>
    </xdr:from>
    <xdr:ext cx="5791200" cy="601980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127</xdr:col>
      <xdr:colOff>895350</xdr:colOff>
      <xdr:row>80</xdr:row>
      <xdr:rowOff>19050</xdr:rowOff>
    </xdr:from>
    <xdr:ext cx="4572000" cy="60198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130</xdr:col>
      <xdr:colOff>485775</xdr:colOff>
      <xdr:row>63</xdr:row>
      <xdr:rowOff>38100</xdr:rowOff>
    </xdr:from>
    <xdr:ext cx="4572000" cy="274320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1.71"/>
    <col customWidth="1" min="2" max="2" width="24.29"/>
    <col customWidth="1" min="3" max="5" width="10.71"/>
    <col customWidth="1" min="6" max="6" width="8.86"/>
    <col customWidth="1" min="7" max="7" width="5.43"/>
    <col customWidth="1" min="8" max="8" width="10.86"/>
    <col customWidth="1" min="9" max="9" width="6.86"/>
    <col customWidth="1" min="10" max="10" width="12.29"/>
    <col customWidth="1" min="11" max="11" width="8.43"/>
    <col customWidth="1" min="12" max="12" width="10.86"/>
    <col customWidth="1" min="13" max="13" width="8.43"/>
    <col customWidth="1" min="14" max="14" width="10.86"/>
    <col customWidth="1" min="15" max="15" width="12.29"/>
    <col customWidth="1" min="16" max="16" width="8.43"/>
    <col customWidth="1" min="17" max="17" width="12.29"/>
    <col customWidth="1" min="18" max="18" width="11.14"/>
    <col customWidth="1" min="19" max="19" width="12.29"/>
    <col customWidth="1" min="20" max="21" width="8.14"/>
    <col customWidth="1" min="22" max="22" width="12.29"/>
    <col customWidth="1" min="23" max="23" width="11.14"/>
    <col customWidth="1" min="24" max="24" width="9.14"/>
    <col customWidth="1" min="25" max="25" width="14.29"/>
    <col customWidth="1" min="26" max="26" width="9.14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37</v>
      </c>
      <c r="H1" s="1" t="s">
        <v>40</v>
      </c>
      <c r="I1" s="4" t="s">
        <v>43</v>
      </c>
      <c r="J1" s="4" t="s">
        <v>45</v>
      </c>
      <c r="K1" s="5" t="s">
        <v>47</v>
      </c>
      <c r="L1" s="4" t="s">
        <v>65</v>
      </c>
      <c r="M1" s="5" t="s">
        <v>67</v>
      </c>
      <c r="N1" s="4" t="s">
        <v>69</v>
      </c>
      <c r="O1" s="4" t="s">
        <v>71</v>
      </c>
      <c r="P1" s="5" t="s">
        <v>72</v>
      </c>
      <c r="Q1" s="4" t="s">
        <v>74</v>
      </c>
      <c r="R1" s="5" t="s">
        <v>76</v>
      </c>
      <c r="S1" s="4" t="s">
        <v>78</v>
      </c>
      <c r="T1" s="5" t="s">
        <v>79</v>
      </c>
      <c r="U1" s="2" t="s">
        <v>3</v>
      </c>
      <c r="V1" s="4" t="s">
        <v>82</v>
      </c>
      <c r="W1" s="5" t="s">
        <v>26</v>
      </c>
      <c r="X1" s="1" t="s">
        <v>27</v>
      </c>
      <c r="Y1" s="1" t="s">
        <v>28</v>
      </c>
      <c r="Z1" s="1"/>
    </row>
    <row r="2" ht="12.75" customHeight="1">
      <c r="A2" s="1" t="s">
        <v>90</v>
      </c>
      <c r="B2" s="1" t="s">
        <v>92</v>
      </c>
      <c r="C2" s="1" t="s">
        <v>94</v>
      </c>
      <c r="D2" s="6">
        <v>47.59000015258789</v>
      </c>
      <c r="E2" s="7">
        <v>82736.0</v>
      </c>
      <c r="F2" s="8">
        <v>82736.78901450915</v>
      </c>
      <c r="G2" s="8">
        <v>129.27623283621685</v>
      </c>
      <c r="H2" s="1" t="s">
        <v>121</v>
      </c>
      <c r="I2" s="8">
        <v>0.0</v>
      </c>
      <c r="J2" s="8">
        <v>5252400.0</v>
      </c>
      <c r="K2" s="9">
        <v>0.015687051928077875</v>
      </c>
      <c r="L2" s="8">
        <v>2.03562E7</v>
      </c>
      <c r="M2" s="9">
        <v>0.060796734151690436</v>
      </c>
      <c r="N2" s="8">
        <v>0.0</v>
      </c>
      <c r="O2" s="8">
        <v>2.45745E7</v>
      </c>
      <c r="P2" s="9">
        <v>0.07339529693217382</v>
      </c>
      <c r="Q2" s="8">
        <v>5.55723E7</v>
      </c>
      <c r="R2" s="9">
        <v>0.16597470791689933</v>
      </c>
      <c r="S2" s="8">
        <v>2.195649E8</v>
      </c>
      <c r="T2" s="9">
        <v>0.6557623158714542</v>
      </c>
      <c r="U2" s="6">
        <v>47.59000015258789</v>
      </c>
      <c r="V2" s="8">
        <v>9205200.0</v>
      </c>
      <c r="W2" s="9">
        <v>0.027492660575802005</v>
      </c>
      <c r="X2" s="9">
        <f t="shared" ref="X2:X62" si="1">P2+R2+W2</f>
        <v>0.2668626654</v>
      </c>
      <c r="Y2" s="1" t="s">
        <v>148</v>
      </c>
      <c r="Z2" s="1"/>
    </row>
    <row r="3" ht="12.75" customHeight="1">
      <c r="A3" s="1" t="s">
        <v>149</v>
      </c>
      <c r="B3" s="1" t="s">
        <v>150</v>
      </c>
      <c r="C3" s="1" t="s">
        <v>151</v>
      </c>
      <c r="D3" s="6">
        <v>12.300000190734863</v>
      </c>
      <c r="E3" s="7">
        <v>24911.0</v>
      </c>
      <c r="F3" s="8">
        <v>24910.79377754303</v>
      </c>
      <c r="G3" s="8">
        <v>38.923115277726005</v>
      </c>
      <c r="H3" s="1" t="s">
        <v>121</v>
      </c>
      <c r="I3" s="8">
        <v>0.0</v>
      </c>
      <c r="J3" s="8">
        <v>5715900.0</v>
      </c>
      <c r="K3" s="9">
        <v>0.05669950394024265</v>
      </c>
      <c r="L3" s="8">
        <v>8.92467E7</v>
      </c>
      <c r="M3" s="9">
        <v>0.8852925380611372</v>
      </c>
      <c r="N3" s="8">
        <v>0.0</v>
      </c>
      <c r="O3" s="8">
        <v>3006000.0</v>
      </c>
      <c r="P3" s="9">
        <v>0.02981835036378688</v>
      </c>
      <c r="Q3" s="8">
        <v>423000.0</v>
      </c>
      <c r="R3" s="9">
        <v>0.004195995410473004</v>
      </c>
      <c r="S3" s="8">
        <v>109800.0</v>
      </c>
      <c r="T3" s="9">
        <v>0.0010891732767610777</v>
      </c>
      <c r="U3" s="6">
        <v>12.300000190734863</v>
      </c>
      <c r="V3" s="8">
        <v>2318400.0</v>
      </c>
      <c r="W3" s="9">
        <v>0.02299762590931587</v>
      </c>
      <c r="X3" s="9">
        <f t="shared" si="1"/>
        <v>0.05701197168</v>
      </c>
      <c r="Y3" s="1" t="s">
        <v>65</v>
      </c>
      <c r="Z3" s="1"/>
    </row>
    <row r="4" ht="12.75" customHeight="1">
      <c r="A4" s="1" t="s">
        <v>152</v>
      </c>
      <c r="B4" s="1" t="s">
        <v>153</v>
      </c>
      <c r="C4" s="1" t="s">
        <v>154</v>
      </c>
      <c r="D4" s="6">
        <v>25.700000762939453</v>
      </c>
      <c r="E4" s="7">
        <v>52595.0</v>
      </c>
      <c r="F4" s="8">
        <v>52595.5847552177</v>
      </c>
      <c r="G4" s="8">
        <v>82.18060118069279</v>
      </c>
      <c r="H4" s="1" t="s">
        <v>121</v>
      </c>
      <c r="I4" s="8">
        <v>0.0</v>
      </c>
      <c r="J4" s="8">
        <v>1.97721E7</v>
      </c>
      <c r="K4" s="9">
        <v>0.09289358290627801</v>
      </c>
      <c r="L4" s="8">
        <v>2.24073E7</v>
      </c>
      <c r="M4" s="9">
        <v>0.10527431988791497</v>
      </c>
      <c r="N4" s="8">
        <v>252000.0</v>
      </c>
      <c r="O4" s="8">
        <v>2.2671E7</v>
      </c>
      <c r="P4" s="9">
        <v>0.10651323926483423</v>
      </c>
      <c r="Q4" s="8">
        <v>5.12019E7</v>
      </c>
      <c r="R4" s="9">
        <v>0.24055755041745472</v>
      </c>
      <c r="S4" s="8">
        <v>8.70786E7</v>
      </c>
      <c r="T4" s="9">
        <v>0.40911401158514377</v>
      </c>
      <c r="U4" s="6">
        <v>25.700000762939453</v>
      </c>
      <c r="V4" s="8">
        <v>9219600.0</v>
      </c>
      <c r="W4" s="9">
        <v>0.04331566586061778</v>
      </c>
      <c r="X4" s="9">
        <f t="shared" si="1"/>
        <v>0.3903864555</v>
      </c>
      <c r="Y4" s="10" t="s">
        <v>148</v>
      </c>
      <c r="Z4" s="1"/>
    </row>
    <row r="5" ht="12.75" customHeight="1">
      <c r="A5" s="1" t="s">
        <v>156</v>
      </c>
      <c r="B5" s="1" t="s">
        <v>157</v>
      </c>
      <c r="C5" s="1" t="s">
        <v>158</v>
      </c>
      <c r="D5" s="6">
        <v>14.829999923706055</v>
      </c>
      <c r="E5" s="7">
        <v>30039.0</v>
      </c>
      <c r="F5" s="8">
        <v>30038.615344562666</v>
      </c>
      <c r="G5" s="8">
        <v>46.93533647625904</v>
      </c>
      <c r="H5" s="1" t="s">
        <v>121</v>
      </c>
      <c r="I5" s="8">
        <v>0.0</v>
      </c>
      <c r="J5" s="8">
        <v>5107500.0</v>
      </c>
      <c r="K5" s="9">
        <v>0.04201560962051728</v>
      </c>
      <c r="L5" s="8">
        <v>3.24738E7</v>
      </c>
      <c r="M5" s="9">
        <v>0.2671378372383268</v>
      </c>
      <c r="N5" s="8">
        <v>115200.0</v>
      </c>
      <c r="O5" s="8">
        <v>2.69226E7</v>
      </c>
      <c r="P5" s="9">
        <v>0.22147223721377163</v>
      </c>
      <c r="Q5" s="8">
        <v>3.29805E7</v>
      </c>
      <c r="R5" s="9">
        <v>0.27130608185794813</v>
      </c>
      <c r="S5" s="8">
        <v>1.73529E7</v>
      </c>
      <c r="T5" s="9">
        <v>0.14274942186664205</v>
      </c>
      <c r="U5" s="6">
        <v>14.829999923706055</v>
      </c>
      <c r="V5" s="8">
        <v>6631200.0</v>
      </c>
      <c r="W5" s="9">
        <v>0.05454995800598614</v>
      </c>
      <c r="X5" s="9">
        <f t="shared" si="1"/>
        <v>0.5473282771</v>
      </c>
      <c r="Y5" s="1" t="s">
        <v>159</v>
      </c>
      <c r="Z5" s="1" t="s">
        <v>65</v>
      </c>
    </row>
    <row r="6" ht="12.75" customHeight="1">
      <c r="A6" s="1" t="s">
        <v>160</v>
      </c>
      <c r="B6" s="1" t="s">
        <v>161</v>
      </c>
      <c r="C6" s="1" t="s">
        <v>162</v>
      </c>
      <c r="D6" s="6">
        <v>7.610000133514404</v>
      </c>
      <c r="E6" s="11">
        <v>1694076.25</v>
      </c>
      <c r="F6" s="8">
        <v>1694060.3340895777</v>
      </c>
      <c r="G6" s="8">
        <v>2646.9692720363887</v>
      </c>
      <c r="H6" s="1" t="s">
        <v>163</v>
      </c>
      <c r="I6" s="8">
        <v>0.0</v>
      </c>
      <c r="J6" s="8">
        <v>2.22894E8</v>
      </c>
      <c r="K6" s="9">
        <v>0.03251260051902129</v>
      </c>
      <c r="L6" s="8">
        <v>2.148714E8</v>
      </c>
      <c r="M6" s="9">
        <v>0.0313423779516848</v>
      </c>
      <c r="N6" s="8">
        <v>1.079676E8</v>
      </c>
      <c r="O6" s="8">
        <v>2.635047E9</v>
      </c>
      <c r="P6" s="9">
        <v>0.38436310739564766</v>
      </c>
      <c r="Q6" s="8">
        <v>3.017754E8</v>
      </c>
      <c r="R6" s="9">
        <v>0.04401869510470384</v>
      </c>
      <c r="S6" s="8">
        <v>2.23668E7</v>
      </c>
      <c r="T6" s="9">
        <v>0.0032625500609655056</v>
      </c>
      <c r="U6" s="6">
        <v>7.610000133514404</v>
      </c>
      <c r="V6" s="8">
        <v>3.3506199E9</v>
      </c>
      <c r="W6" s="9">
        <v>0.48874068525749037</v>
      </c>
      <c r="X6" s="9">
        <f t="shared" si="1"/>
        <v>0.9171224878</v>
      </c>
      <c r="Y6" s="1" t="s">
        <v>164</v>
      </c>
      <c r="Z6" s="1"/>
    </row>
    <row r="7" ht="12.75" customHeight="1">
      <c r="A7" s="1" t="s">
        <v>165</v>
      </c>
      <c r="B7" s="1" t="s">
        <v>166</v>
      </c>
      <c r="C7" s="1" t="s">
        <v>167</v>
      </c>
      <c r="D7" s="6">
        <v>3.059999942779541</v>
      </c>
      <c r="E7" s="12">
        <v>2156800.0</v>
      </c>
      <c r="F7" s="8">
        <v>2092068.2391074763</v>
      </c>
      <c r="G7" s="8">
        <v>3268.8566236318884</v>
      </c>
      <c r="H7" s="1" t="s">
        <v>121</v>
      </c>
      <c r="I7" s="8">
        <v>0.0</v>
      </c>
      <c r="J7" s="8">
        <v>1.4119299E9</v>
      </c>
      <c r="K7" s="9">
        <v>0.1667706005121734</v>
      </c>
      <c r="L7" s="8">
        <v>3.043683E8</v>
      </c>
      <c r="M7" s="9">
        <v>0.03595056961954651</v>
      </c>
      <c r="N7" s="8">
        <v>7457400.0</v>
      </c>
      <c r="O7" s="8">
        <v>4.3321563E9</v>
      </c>
      <c r="P7" s="9">
        <v>0.5116941766468683</v>
      </c>
      <c r="Q7" s="8">
        <v>4.848858E8</v>
      </c>
      <c r="R7" s="9">
        <v>0.05727245810562239</v>
      </c>
      <c r="S7" s="8">
        <v>6.95952E7</v>
      </c>
      <c r="T7" s="9">
        <v>0.008220261711834851</v>
      </c>
      <c r="U7" s="6">
        <v>3.059999942779541</v>
      </c>
      <c r="V7" s="8">
        <v>1.8558036E9</v>
      </c>
      <c r="W7" s="9">
        <v>0.21919889989202243</v>
      </c>
      <c r="X7" s="9">
        <f t="shared" si="1"/>
        <v>0.7881655346</v>
      </c>
      <c r="Y7" s="1" t="s">
        <v>164</v>
      </c>
      <c r="Z7" s="1"/>
    </row>
    <row r="8" ht="12.75" customHeight="1">
      <c r="A8" s="1" t="s">
        <v>168</v>
      </c>
      <c r="B8" s="1" t="s">
        <v>169</v>
      </c>
      <c r="C8" s="1" t="s">
        <v>170</v>
      </c>
      <c r="D8" s="6">
        <v>13.380000114440918</v>
      </c>
      <c r="E8">
        <v>293760.0</v>
      </c>
      <c r="F8" s="8">
        <v>294440.47784910875</v>
      </c>
      <c r="G8" s="8">
        <v>460.06324664295596</v>
      </c>
      <c r="H8" s="1" t="s">
        <v>121</v>
      </c>
      <c r="I8" s="8">
        <v>0.0</v>
      </c>
      <c r="J8" s="8">
        <v>2.41038E7</v>
      </c>
      <c r="K8" s="9">
        <v>0.02022880392460488</v>
      </c>
      <c r="L8" s="8">
        <v>5.39667E7</v>
      </c>
      <c r="M8" s="9">
        <v>0.04529085840232553</v>
      </c>
      <c r="N8" s="8">
        <v>1337400.0</v>
      </c>
      <c r="O8" s="8">
        <v>1.23822E7</v>
      </c>
      <c r="P8" s="9">
        <v>0.010391601986211408</v>
      </c>
      <c r="Q8" s="8">
        <v>4.137192E8</v>
      </c>
      <c r="R8" s="9">
        <v>0.3472085138710241</v>
      </c>
      <c r="S8" s="8">
        <v>6.27543E8</v>
      </c>
      <c r="T8" s="9">
        <v>0.5266573860245405</v>
      </c>
      <c r="U8" s="6">
        <v>13.380000114440918</v>
      </c>
      <c r="V8" s="8">
        <v>5.8536E7</v>
      </c>
      <c r="W8" s="9">
        <v>0.0491255846186357</v>
      </c>
      <c r="X8" s="9">
        <f t="shared" si="1"/>
        <v>0.4067257005</v>
      </c>
      <c r="Y8" s="1" t="s">
        <v>148</v>
      </c>
      <c r="Z8" s="1"/>
    </row>
    <row r="9" ht="12.75" customHeight="1">
      <c r="A9" s="1" t="s">
        <v>171</v>
      </c>
      <c r="B9" s="1" t="s">
        <v>172</v>
      </c>
      <c r="C9" s="1" t="s">
        <v>173</v>
      </c>
      <c r="D9" s="6">
        <v>13.130000114440918</v>
      </c>
      <c r="E9">
        <v>579200.0</v>
      </c>
      <c r="F9" s="8">
        <v>554116.6717766694</v>
      </c>
      <c r="G9" s="8">
        <v>865.8072996580535</v>
      </c>
      <c r="H9" s="1" t="s">
        <v>121</v>
      </c>
      <c r="I9" s="8">
        <v>0.0</v>
      </c>
      <c r="J9" s="8">
        <v>1.995048E8</v>
      </c>
      <c r="K9" s="9">
        <v>0.08896810404752693</v>
      </c>
      <c r="L9" s="8">
        <v>1.246113E8</v>
      </c>
      <c r="M9" s="9">
        <v>0.05556974621110667</v>
      </c>
      <c r="N9" s="8">
        <v>1906200.0</v>
      </c>
      <c r="O9" s="8">
        <v>1.252512E8</v>
      </c>
      <c r="P9" s="9">
        <v>0.05585510621136738</v>
      </c>
      <c r="Q9" s="8">
        <v>2.470527E8</v>
      </c>
      <c r="R9" s="9">
        <v>0.11017183706267948</v>
      </c>
      <c r="S9" s="8">
        <v>1.4100876E9</v>
      </c>
      <c r="T9" s="9">
        <v>0.6288210625154259</v>
      </c>
      <c r="U9" s="6">
        <v>13.130000114440918</v>
      </c>
      <c r="V9" s="8">
        <v>1.334862E8</v>
      </c>
      <c r="W9" s="9">
        <v>0.059527460645102226</v>
      </c>
      <c r="X9" s="9">
        <f t="shared" si="1"/>
        <v>0.2255544039</v>
      </c>
      <c r="Y9" s="1" t="s">
        <v>148</v>
      </c>
      <c r="Z9" s="1"/>
    </row>
    <row r="10" ht="12.75" customHeight="1">
      <c r="A10" s="1" t="s">
        <v>174</v>
      </c>
      <c r="B10" s="1" t="s">
        <v>175</v>
      </c>
      <c r="C10" s="1" t="s">
        <v>176</v>
      </c>
      <c r="D10" s="6">
        <v>20.329999923706055</v>
      </c>
      <c r="E10">
        <v>614400.0</v>
      </c>
      <c r="F10" s="8">
        <v>614690.45552513</v>
      </c>
      <c r="G10" s="8">
        <v>960.4538367657891</v>
      </c>
      <c r="H10" s="1" t="s">
        <v>121</v>
      </c>
      <c r="I10" s="8">
        <v>0.0</v>
      </c>
      <c r="J10" s="8">
        <v>5.15097E7</v>
      </c>
      <c r="K10" s="9">
        <v>0.020706884178039585</v>
      </c>
      <c r="L10" s="8">
        <v>1.149795E8</v>
      </c>
      <c r="M10" s="9">
        <v>0.04622172502167363</v>
      </c>
      <c r="N10" s="8">
        <v>1264500.0</v>
      </c>
      <c r="O10" s="8">
        <v>2.18781E7</v>
      </c>
      <c r="P10" s="9">
        <v>0.008794989734662945</v>
      </c>
      <c r="Q10" s="8">
        <v>5.636088E8</v>
      </c>
      <c r="R10" s="9">
        <v>0.226570571044364</v>
      </c>
      <c r="S10" s="8">
        <v>1.5517359E9</v>
      </c>
      <c r="T10" s="9">
        <v>0.623797373236614</v>
      </c>
      <c r="U10" s="6">
        <v>20.329999923706055</v>
      </c>
      <c r="V10" s="8">
        <v>1.825173E8</v>
      </c>
      <c r="W10" s="9">
        <v>0.07337190066314703</v>
      </c>
      <c r="X10" s="9">
        <f t="shared" si="1"/>
        <v>0.3087374614</v>
      </c>
      <c r="Y10" s="1" t="s">
        <v>148</v>
      </c>
      <c r="Z10" s="1"/>
    </row>
    <row r="11" ht="12.75" customHeight="1">
      <c r="A11" s="1" t="s">
        <v>178</v>
      </c>
      <c r="B11" s="1" t="s">
        <v>179</v>
      </c>
      <c r="C11" s="1" t="s">
        <v>180</v>
      </c>
      <c r="D11" s="6">
        <v>31.579999923706055</v>
      </c>
      <c r="E11">
        <v>426240.0</v>
      </c>
      <c r="F11" s="8">
        <v>427338.7844680635</v>
      </c>
      <c r="G11" s="8">
        <v>667.7168507367534</v>
      </c>
      <c r="H11" s="1" t="s">
        <v>121</v>
      </c>
      <c r="I11" s="8">
        <v>0.0</v>
      </c>
      <c r="J11" s="8">
        <v>2.29482E7</v>
      </c>
      <c r="K11" s="9">
        <v>0.013269621015346057</v>
      </c>
      <c r="L11" s="8">
        <v>9.05373E7</v>
      </c>
      <c r="M11" s="9">
        <v>0.05235250079538659</v>
      </c>
      <c r="N11" s="8">
        <v>2384100.0</v>
      </c>
      <c r="O11" s="8">
        <v>1.08963E7</v>
      </c>
      <c r="P11" s="9">
        <v>0.0063007020798805675</v>
      </c>
      <c r="Q11" s="8">
        <v>1.998216E8</v>
      </c>
      <c r="R11" s="9">
        <v>0.11554531086011424</v>
      </c>
      <c r="S11" s="8">
        <v>1.3295016E9</v>
      </c>
      <c r="T11" s="9">
        <v>0.7687741248244397</v>
      </c>
      <c r="U11" s="6">
        <v>31.579999923706055</v>
      </c>
      <c r="V11" s="8">
        <v>7.32078E7</v>
      </c>
      <c r="W11" s="9">
        <v>0.042331850052171896</v>
      </c>
      <c r="X11" s="9">
        <f t="shared" si="1"/>
        <v>0.164177863</v>
      </c>
      <c r="Y11" s="1" t="s">
        <v>181</v>
      </c>
      <c r="Z11" s="1"/>
    </row>
    <row r="12" ht="12.75" customHeight="1">
      <c r="A12" s="1" t="s">
        <v>182</v>
      </c>
      <c r="B12" s="1" t="s">
        <v>183</v>
      </c>
      <c r="C12" s="1" t="s">
        <v>184</v>
      </c>
      <c r="D12" s="6">
        <v>17.049999237060547</v>
      </c>
      <c r="E12">
        <v>1203200.0</v>
      </c>
      <c r="F12" s="8">
        <v>1198296.713338962</v>
      </c>
      <c r="G12" s="8">
        <v>1872.338614607282</v>
      </c>
      <c r="H12" s="1" t="s">
        <v>121</v>
      </c>
      <c r="I12" s="8">
        <v>0.0</v>
      </c>
      <c r="J12" s="8">
        <v>3.246534E8</v>
      </c>
      <c r="K12" s="9">
        <v>0.06694802828007063</v>
      </c>
      <c r="L12" s="8">
        <v>2.433753E8</v>
      </c>
      <c r="M12" s="9">
        <v>0.050187358170500206</v>
      </c>
      <c r="N12" s="8">
        <v>3313800.0</v>
      </c>
      <c r="O12" s="8">
        <v>2.263104E8</v>
      </c>
      <c r="P12" s="9">
        <v>0.04666833940218736</v>
      </c>
      <c r="Q12" s="8">
        <v>5.560767E8</v>
      </c>
      <c r="R12" s="9">
        <v>0.11467071848774216</v>
      </c>
      <c r="S12" s="8">
        <v>3.2367465E9</v>
      </c>
      <c r="T12" s="9">
        <v>0.6674619647212061</v>
      </c>
      <c r="U12" s="6">
        <v>17.049999237060547</v>
      </c>
      <c r="V12" s="8">
        <v>2.588418E8</v>
      </c>
      <c r="W12" s="9">
        <v>0.05337676471727813</v>
      </c>
      <c r="X12" s="9">
        <f t="shared" si="1"/>
        <v>0.2147158226</v>
      </c>
      <c r="Y12" s="1" t="s">
        <v>181</v>
      </c>
      <c r="Z12" s="1"/>
    </row>
    <row r="13" ht="12.75" customHeight="1">
      <c r="A13" s="1" t="s">
        <v>185</v>
      </c>
      <c r="B13" s="1" t="s">
        <v>186</v>
      </c>
      <c r="C13" s="1" t="s">
        <v>187</v>
      </c>
      <c r="D13" s="6">
        <v>36.61000061035156</v>
      </c>
      <c r="E13">
        <v>402560.0</v>
      </c>
      <c r="F13" s="8">
        <v>399336.87441097223</v>
      </c>
      <c r="G13" s="8">
        <v>623.9638662721942</v>
      </c>
      <c r="H13" s="1" t="s">
        <v>121</v>
      </c>
      <c r="I13" s="8">
        <v>0.0</v>
      </c>
      <c r="J13" s="8">
        <v>3.23496E7</v>
      </c>
      <c r="K13" s="9">
        <v>0.020017586054863645</v>
      </c>
      <c r="L13" s="8">
        <v>1.061217E8</v>
      </c>
      <c r="M13" s="9">
        <v>0.06566697152479237</v>
      </c>
      <c r="N13" s="8">
        <v>1907100.0</v>
      </c>
      <c r="O13" s="8">
        <v>1.38744E7</v>
      </c>
      <c r="P13" s="9">
        <v>0.008585330141936845</v>
      </c>
      <c r="Q13" s="8">
        <v>1.61622E8</v>
      </c>
      <c r="R13" s="9">
        <v>0.10000996282362601</v>
      </c>
      <c r="S13" s="8">
        <v>1.2499479E9</v>
      </c>
      <c r="T13" s="9">
        <v>0.7734543750879794</v>
      </c>
      <c r="U13" s="6">
        <v>36.61000061035156</v>
      </c>
      <c r="V13" s="8">
        <v>5.00886E7</v>
      </c>
      <c r="W13" s="9">
        <v>0.030994289291603087</v>
      </c>
      <c r="X13" s="9">
        <f t="shared" si="1"/>
        <v>0.1395895823</v>
      </c>
      <c r="Y13" s="13" t="s">
        <v>181</v>
      </c>
      <c r="Z13" s="1" t="s">
        <v>188</v>
      </c>
    </row>
    <row r="14" ht="12.75" customHeight="1">
      <c r="A14" s="1" t="s">
        <v>189</v>
      </c>
      <c r="B14" s="1" t="s">
        <v>190</v>
      </c>
      <c r="C14" s="1" t="s">
        <v>191</v>
      </c>
      <c r="D14" s="6">
        <v>41.29999923706055</v>
      </c>
      <c r="E14">
        <v>832000.0</v>
      </c>
      <c r="F14" s="8">
        <v>836829.2315857526</v>
      </c>
      <c r="G14" s="8">
        <v>1307.545674363321</v>
      </c>
      <c r="H14" s="1" t="s">
        <v>121</v>
      </c>
      <c r="I14" s="8">
        <v>0.0</v>
      </c>
      <c r="J14" s="8">
        <v>3.16044E7</v>
      </c>
      <c r="K14" s="9">
        <v>0.009332390675851041</v>
      </c>
      <c r="L14" s="8">
        <v>1.939293E8</v>
      </c>
      <c r="M14" s="9">
        <v>0.05726493751168569</v>
      </c>
      <c r="N14" s="8">
        <v>1820700.0</v>
      </c>
      <c r="O14" s="8">
        <v>4.13838E7</v>
      </c>
      <c r="P14" s="9">
        <v>0.012220127237070924</v>
      </c>
      <c r="Q14" s="8">
        <v>1.277343E8</v>
      </c>
      <c r="R14" s="9">
        <v>0.037718368021742534</v>
      </c>
      <c r="S14" s="8">
        <v>2.8753731E9</v>
      </c>
      <c r="T14" s="9">
        <v>0.8490623175264489</v>
      </c>
      <c r="U14" s="6">
        <v>41.29999923706055</v>
      </c>
      <c r="V14" s="8">
        <v>1.146006E8</v>
      </c>
      <c r="W14" s="9">
        <v>0.03384014791886367</v>
      </c>
      <c r="X14" s="9">
        <f t="shared" si="1"/>
        <v>0.08377864318</v>
      </c>
      <c r="Y14" s="1" t="s">
        <v>181</v>
      </c>
      <c r="Z14" s="1"/>
    </row>
    <row r="15" ht="12.75" customHeight="1">
      <c r="A15" s="1" t="s">
        <v>192</v>
      </c>
      <c r="B15" s="1" t="s">
        <v>193</v>
      </c>
      <c r="C15" s="1" t="s">
        <v>194</v>
      </c>
      <c r="D15" s="6">
        <v>50.59000015258789</v>
      </c>
      <c r="E15">
        <v>544640.0</v>
      </c>
      <c r="F15" s="8">
        <v>542206.4703229296</v>
      </c>
      <c r="G15" s="8">
        <v>847.1976098864343</v>
      </c>
      <c r="H15" s="1" t="s">
        <v>121</v>
      </c>
      <c r="I15" s="8">
        <v>0.0</v>
      </c>
      <c r="J15" s="8">
        <v>3.55473E7</v>
      </c>
      <c r="K15" s="9">
        <v>0.01620033992124248</v>
      </c>
      <c r="L15" s="8">
        <v>1.365003E8</v>
      </c>
      <c r="M15" s="9">
        <v>0.06220869825138829</v>
      </c>
      <c r="N15" s="8">
        <v>796500.0</v>
      </c>
      <c r="O15" s="8">
        <v>2.20365E7</v>
      </c>
      <c r="P15" s="9">
        <v>0.010042922828863512</v>
      </c>
      <c r="Q15" s="8">
        <v>3.14991E7</v>
      </c>
      <c r="R15" s="9">
        <v>0.01435541172503141</v>
      </c>
      <c r="S15" s="8">
        <v>1.9008963E9</v>
      </c>
      <c r="T15" s="9">
        <v>0.8663151973576649</v>
      </c>
      <c r="U15" s="6">
        <v>50.59000015258789</v>
      </c>
      <c r="V15" s="8">
        <v>6.66657E7</v>
      </c>
      <c r="W15" s="9">
        <v>0.030382251284558175</v>
      </c>
      <c r="X15" s="9">
        <f t="shared" si="1"/>
        <v>0.05478058584</v>
      </c>
      <c r="Y15" s="1" t="s">
        <v>181</v>
      </c>
      <c r="Z15" s="1"/>
    </row>
    <row r="16" ht="12.75" customHeight="1">
      <c r="A16" s="1" t="s">
        <v>195</v>
      </c>
      <c r="B16" s="1" t="s">
        <v>196</v>
      </c>
      <c r="C16" s="1" t="s">
        <v>197</v>
      </c>
      <c r="D16" s="6">
        <v>55.25</v>
      </c>
      <c r="E16">
        <v>710400.0</v>
      </c>
      <c r="F16" s="8">
        <v>707465.0756224989</v>
      </c>
      <c r="G16" s="8">
        <v>1105.4141806691011</v>
      </c>
      <c r="H16" s="1" t="s">
        <v>121</v>
      </c>
      <c r="I16" s="8">
        <v>0.0</v>
      </c>
      <c r="J16" s="8">
        <v>6.6042E7</v>
      </c>
      <c r="K16" s="9">
        <v>0.023067334579989482</v>
      </c>
      <c r="L16" s="8">
        <v>1.908675E8</v>
      </c>
      <c r="M16" s="9">
        <v>0.06666673454689656</v>
      </c>
      <c r="N16" s="8">
        <v>1139400.0</v>
      </c>
      <c r="O16" s="8">
        <v>4.05711E7</v>
      </c>
      <c r="P16" s="9">
        <v>0.014170787347115644</v>
      </c>
      <c r="Q16" s="8">
        <v>1.056384E8</v>
      </c>
      <c r="R16" s="9">
        <v>0.03689767598338574</v>
      </c>
      <c r="S16" s="8">
        <v>2.3613534E9</v>
      </c>
      <c r="T16" s="9">
        <v>0.824780123851424</v>
      </c>
      <c r="U16" s="6">
        <v>55.25</v>
      </c>
      <c r="V16" s="8">
        <v>9.72261E7</v>
      </c>
      <c r="W16" s="9">
        <v>0.033959404297379175</v>
      </c>
      <c r="X16" s="9">
        <f t="shared" si="1"/>
        <v>0.08502786763</v>
      </c>
      <c r="Y16" s="1" t="s">
        <v>181</v>
      </c>
      <c r="Z16" s="1"/>
    </row>
    <row r="17" ht="12.75" customHeight="1">
      <c r="A17" s="1" t="s">
        <v>198</v>
      </c>
      <c r="B17" s="1" t="s">
        <v>199</v>
      </c>
      <c r="C17" s="1" t="s">
        <v>200</v>
      </c>
      <c r="D17" s="6">
        <v>1.190000057220459</v>
      </c>
      <c r="E17">
        <v>555520.0</v>
      </c>
      <c r="F17" s="8">
        <v>556861.964999492</v>
      </c>
      <c r="G17" s="8">
        <v>870.0968203187485</v>
      </c>
      <c r="H17" s="1" t="s">
        <v>121</v>
      </c>
      <c r="I17" s="8">
        <v>0.0</v>
      </c>
      <c r="J17" s="8">
        <v>6.17355E7</v>
      </c>
      <c r="K17" s="9">
        <v>0.027394893594061682</v>
      </c>
      <c r="L17" s="8">
        <v>9.06516E7</v>
      </c>
      <c r="M17" s="9">
        <v>0.0402263031178405</v>
      </c>
      <c r="N17" s="8">
        <v>1125900.0</v>
      </c>
      <c r="O17" s="8">
        <v>8.644734E8</v>
      </c>
      <c r="P17" s="9">
        <v>0.3836067871467263</v>
      </c>
      <c r="Q17" s="8">
        <v>2.921832E8</v>
      </c>
      <c r="R17" s="9">
        <v>0.12965518500655931</v>
      </c>
      <c r="S17" s="8">
        <v>4.12695E7</v>
      </c>
      <c r="T17" s="9">
        <v>0.01831318384365768</v>
      </c>
      <c r="U17" s="6">
        <v>1.190000057220459</v>
      </c>
      <c r="V17" s="8">
        <v>9.021942E8</v>
      </c>
      <c r="W17" s="9">
        <v>0.4003452488467673</v>
      </c>
      <c r="X17" s="9">
        <f t="shared" si="1"/>
        <v>0.913607221</v>
      </c>
      <c r="Y17" s="1" t="s">
        <v>164</v>
      </c>
      <c r="Z17" s="1"/>
    </row>
    <row r="18" ht="12.75" customHeight="1">
      <c r="A18" s="1" t="s">
        <v>201</v>
      </c>
      <c r="B18" s="1" t="s">
        <v>202</v>
      </c>
      <c r="C18" s="1" t="s">
        <v>203</v>
      </c>
      <c r="D18" s="6">
        <v>10.979999542236328</v>
      </c>
      <c r="E18">
        <v>623360.0</v>
      </c>
      <c r="F18" s="8">
        <v>619727.5950591918</v>
      </c>
      <c r="G18" s="8">
        <v>968.3243672878244</v>
      </c>
      <c r="H18" s="1" t="s">
        <v>121</v>
      </c>
      <c r="I18" s="8">
        <v>0.0</v>
      </c>
      <c r="J18" s="8">
        <v>4.42557E7</v>
      </c>
      <c r="K18" s="9">
        <v>0.017646175058054936</v>
      </c>
      <c r="L18" s="8">
        <v>1.037385E8</v>
      </c>
      <c r="M18" s="9">
        <v>0.0413638860363757</v>
      </c>
      <c r="N18" s="8">
        <v>824400.0</v>
      </c>
      <c r="O18" s="8">
        <v>9.384444E8</v>
      </c>
      <c r="P18" s="9">
        <v>0.37418805181369474</v>
      </c>
      <c r="Q18" s="8">
        <v>5.401395E8</v>
      </c>
      <c r="R18" s="9">
        <v>0.21537104085508227</v>
      </c>
      <c r="S18" s="8">
        <v>2.028627E8</v>
      </c>
      <c r="T18" s="9">
        <v>0.08088790182845783</v>
      </c>
      <c r="U18" s="6">
        <v>10.979999542236328</v>
      </c>
      <c r="V18" s="8">
        <v>6.775767E8</v>
      </c>
      <c r="W18" s="9">
        <v>0.27017168553337023</v>
      </c>
      <c r="X18" s="9">
        <f t="shared" si="1"/>
        <v>0.8597307782</v>
      </c>
      <c r="Y18" s="1" t="s">
        <v>164</v>
      </c>
      <c r="Z18" s="1"/>
    </row>
    <row r="19" ht="12.75" customHeight="1">
      <c r="A19" s="1" t="s">
        <v>204</v>
      </c>
      <c r="B19" s="1" t="s">
        <v>205</v>
      </c>
      <c r="C19" s="1" t="s">
        <v>206</v>
      </c>
      <c r="D19" s="6">
        <v>28.959999084472656</v>
      </c>
      <c r="E19">
        <v>857600.0</v>
      </c>
      <c r="F19" s="8">
        <v>857712.4947119344</v>
      </c>
      <c r="G19" s="8">
        <v>1340.1757729982442</v>
      </c>
      <c r="H19" s="1" t="s">
        <v>121</v>
      </c>
      <c r="I19" s="8">
        <v>0.0</v>
      </c>
      <c r="J19" s="8">
        <v>1.160244E8</v>
      </c>
      <c r="K19" s="9">
        <v>0.03342641479352224</v>
      </c>
      <c r="L19" s="8">
        <v>3.050901E8</v>
      </c>
      <c r="M19" s="9">
        <v>0.08789589286389053</v>
      </c>
      <c r="N19" s="8">
        <v>1529100.0</v>
      </c>
      <c r="O19" s="8">
        <v>3.007512E8</v>
      </c>
      <c r="P19" s="9">
        <v>0.08664586380838485</v>
      </c>
      <c r="Q19" s="8">
        <v>5.197932E8</v>
      </c>
      <c r="R19" s="9">
        <v>0.1497514584005801</v>
      </c>
      <c r="S19" s="8">
        <v>2.1301767E9</v>
      </c>
      <c r="T19" s="9">
        <v>0.6136999627465981</v>
      </c>
      <c r="U19" s="6">
        <v>28.959999084472656</v>
      </c>
      <c r="V19" s="8">
        <v>9.75582E7</v>
      </c>
      <c r="W19" s="9">
        <v>0.028106336768036738</v>
      </c>
      <c r="X19" s="9">
        <f t="shared" si="1"/>
        <v>0.264503659</v>
      </c>
      <c r="Y19" s="1" t="s">
        <v>148</v>
      </c>
      <c r="Z19" s="1"/>
    </row>
    <row r="20" ht="12.75" customHeight="1">
      <c r="A20" s="1" t="s">
        <v>207</v>
      </c>
      <c r="B20" s="1" t="s">
        <v>208</v>
      </c>
      <c r="C20" s="1" t="s">
        <v>209</v>
      </c>
      <c r="D20" s="6">
        <v>47.34000015258789</v>
      </c>
      <c r="E20">
        <v>255360.0</v>
      </c>
      <c r="F20" s="8">
        <v>254741.54287591888</v>
      </c>
      <c r="G20" s="8">
        <v>398.03366074684476</v>
      </c>
      <c r="H20" s="1" t="s">
        <v>121</v>
      </c>
      <c r="I20" s="8">
        <v>0.0</v>
      </c>
      <c r="J20" s="8">
        <v>1.07388E7</v>
      </c>
      <c r="K20" s="9">
        <v>0.010416892512198435</v>
      </c>
      <c r="L20" s="8">
        <v>9.67257E7</v>
      </c>
      <c r="M20" s="9">
        <v>0.09382623943710212</v>
      </c>
      <c r="N20" s="8">
        <v>375300.0</v>
      </c>
      <c r="O20" s="8">
        <v>1.60407E7</v>
      </c>
      <c r="P20" s="9">
        <v>0.015559862155959833</v>
      </c>
      <c r="Q20" s="8">
        <v>6.48702E7</v>
      </c>
      <c r="R20" s="9">
        <v>0.06292564352113969</v>
      </c>
      <c r="S20" s="8">
        <v>8.217504E8</v>
      </c>
      <c r="T20" s="9">
        <v>0.7971175167296224</v>
      </c>
      <c r="U20" s="6">
        <v>47.34000015258789</v>
      </c>
      <c r="V20" s="8">
        <v>2.03679E7</v>
      </c>
      <c r="W20" s="9">
        <v>0.01975734951756309</v>
      </c>
      <c r="X20" s="9">
        <f t="shared" si="1"/>
        <v>0.09824285519</v>
      </c>
      <c r="Y20" s="13" t="s">
        <v>181</v>
      </c>
      <c r="Z20" s="1" t="s">
        <v>188</v>
      </c>
    </row>
    <row r="21" ht="12.75" customHeight="1">
      <c r="A21" s="1" t="s">
        <v>210</v>
      </c>
      <c r="B21" s="1" t="s">
        <v>211</v>
      </c>
      <c r="C21" s="1" t="s">
        <v>212</v>
      </c>
      <c r="D21" s="6">
        <v>31.059999465942383</v>
      </c>
      <c r="E21">
        <v>800000.0</v>
      </c>
      <c r="F21" s="8">
        <v>794241.1954418008</v>
      </c>
      <c r="G21" s="8">
        <v>1241.0018678878578</v>
      </c>
      <c r="H21" s="1" t="s">
        <v>121</v>
      </c>
      <c r="I21" s="8">
        <v>0.0</v>
      </c>
      <c r="J21" s="8">
        <v>9.40635E7</v>
      </c>
      <c r="K21" s="9">
        <v>0.029265161745952974</v>
      </c>
      <c r="L21" s="8">
        <v>1.905093E8</v>
      </c>
      <c r="M21" s="9">
        <v>0.05927150784957267</v>
      </c>
      <c r="N21" s="8">
        <v>984600.0</v>
      </c>
      <c r="O21" s="8">
        <v>3.42423E7</v>
      </c>
      <c r="P21" s="9">
        <v>0.010653510108101926</v>
      </c>
      <c r="Q21" s="8">
        <v>1.907046E8</v>
      </c>
      <c r="R21" s="9">
        <v>0.05933226984640443</v>
      </c>
      <c r="S21" s="8">
        <v>2.6036892E9</v>
      </c>
      <c r="T21" s="9">
        <v>0.8100632612457638</v>
      </c>
      <c r="U21" s="6">
        <v>31.059999465942383</v>
      </c>
      <c r="V21" s="8">
        <v>9.92961E7</v>
      </c>
      <c r="W21" s="9">
        <v>0.03089313524632106</v>
      </c>
      <c r="X21" s="9">
        <f t="shared" si="1"/>
        <v>0.1008789152</v>
      </c>
      <c r="Y21" s="1" t="s">
        <v>181</v>
      </c>
      <c r="Z21" s="1"/>
    </row>
    <row r="22" ht="12.75" customHeight="1">
      <c r="A22" s="1" t="s">
        <v>213</v>
      </c>
      <c r="B22" s="1" t="s">
        <v>214</v>
      </c>
      <c r="C22" s="1" t="s">
        <v>215</v>
      </c>
      <c r="D22" s="6">
        <v>12.649999618530273</v>
      </c>
      <c r="E22">
        <v>1203200.0</v>
      </c>
      <c r="F22" s="8">
        <v>1204160.096888316</v>
      </c>
      <c r="G22" s="8">
        <v>1881.5001514032222</v>
      </c>
      <c r="H22" s="1" t="s">
        <v>121</v>
      </c>
      <c r="I22" s="8">
        <v>0.0</v>
      </c>
      <c r="J22" s="8">
        <v>2.06523E8</v>
      </c>
      <c r="K22" s="9">
        <v>0.04238053131739179</v>
      </c>
      <c r="L22" s="8">
        <v>2.390355E8</v>
      </c>
      <c r="M22" s="9">
        <v>0.04905241301800964</v>
      </c>
      <c r="N22" s="8">
        <v>2053800.0</v>
      </c>
      <c r="O22" s="8">
        <v>3.81555E7</v>
      </c>
      <c r="P22" s="9">
        <v>0.007829880268448271</v>
      </c>
      <c r="Q22" s="8">
        <v>1.922049E8</v>
      </c>
      <c r="R22" s="9">
        <v>0.03944231772638475</v>
      </c>
      <c r="S22" s="8">
        <v>3.9136221E9</v>
      </c>
      <c r="T22" s="9">
        <v>0.8031133770741594</v>
      </c>
      <c r="U22" s="6">
        <v>12.649999618530273</v>
      </c>
      <c r="V22" s="8">
        <v>2.814093E8</v>
      </c>
      <c r="W22" s="9">
        <v>0.05774792953644534</v>
      </c>
      <c r="X22" s="9">
        <f t="shared" si="1"/>
        <v>0.1050201275</v>
      </c>
      <c r="Y22" s="1" t="s">
        <v>181</v>
      </c>
      <c r="Z22" s="1"/>
    </row>
    <row r="23" ht="12.75" customHeight="1">
      <c r="A23" s="1" t="s">
        <v>216</v>
      </c>
      <c r="B23" s="1" t="s">
        <v>217</v>
      </c>
      <c r="C23" s="1" t="s">
        <v>218</v>
      </c>
      <c r="D23" s="6">
        <v>18.559999465942383</v>
      </c>
      <c r="E23">
        <v>998400.0</v>
      </c>
      <c r="F23" s="8">
        <v>1009575.1887230857</v>
      </c>
      <c r="G23" s="8">
        <v>1577.4612323925887</v>
      </c>
      <c r="H23" s="1" t="s">
        <v>121</v>
      </c>
      <c r="I23" s="8">
        <v>0.0</v>
      </c>
      <c r="J23" s="8">
        <v>1.474074E8</v>
      </c>
      <c r="K23" s="9">
        <v>0.036079691949018236</v>
      </c>
      <c r="L23" s="8">
        <v>1.530954E8</v>
      </c>
      <c r="M23" s="9">
        <v>0.03747189673525024</v>
      </c>
      <c r="N23" s="8">
        <v>3397500.0</v>
      </c>
      <c r="O23" s="8">
        <v>9.494514E8</v>
      </c>
      <c r="P23" s="9">
        <v>0.23238937823042868</v>
      </c>
      <c r="Q23" s="8">
        <v>3.360402E8</v>
      </c>
      <c r="R23" s="9">
        <v>0.08224978460027432</v>
      </c>
      <c r="S23" s="8">
        <v>2.1079026E9</v>
      </c>
      <c r="T23" s="9">
        <v>0.5159339115033208</v>
      </c>
      <c r="U23" s="6">
        <v>18.559999465942383</v>
      </c>
      <c r="V23" s="8">
        <v>3.884517E8</v>
      </c>
      <c r="W23" s="9">
        <v>0.09507811462024597</v>
      </c>
      <c r="X23" s="9">
        <f t="shared" si="1"/>
        <v>0.4097172775</v>
      </c>
      <c r="Y23" s="1" t="s">
        <v>148</v>
      </c>
      <c r="Z23" s="1"/>
    </row>
    <row r="24" ht="12.75" customHeight="1">
      <c r="A24" s="1" t="s">
        <v>219</v>
      </c>
      <c r="B24" s="1" t="s">
        <v>220</v>
      </c>
      <c r="C24" s="1" t="s">
        <v>221</v>
      </c>
      <c r="D24" s="6">
        <v>26.889999389648438</v>
      </c>
      <c r="E24" s="12">
        <v>268800.0</v>
      </c>
      <c r="F24" s="8">
        <v>296233.70006902516</v>
      </c>
      <c r="G24" s="8">
        <v>462.865156361598</v>
      </c>
      <c r="H24" s="1" t="s">
        <v>121</v>
      </c>
      <c r="I24" s="8">
        <v>0.0</v>
      </c>
      <c r="J24" s="8">
        <v>3.48273E7</v>
      </c>
      <c r="K24" s="9">
        <v>0.02905143219716343</v>
      </c>
      <c r="L24" s="8">
        <v>6.27678E7</v>
      </c>
      <c r="M24" s="9">
        <v>0.05235819273573073</v>
      </c>
      <c r="N24" s="8">
        <v>265500.0</v>
      </c>
      <c r="O24" s="8">
        <v>7.71147E7</v>
      </c>
      <c r="P24" s="9">
        <v>0.06432575819700634</v>
      </c>
      <c r="Q24" s="8">
        <v>8.95509E7</v>
      </c>
      <c r="R24" s="9">
        <v>0.0746995000917373</v>
      </c>
      <c r="S24" s="8">
        <v>8.344062E8</v>
      </c>
      <c r="T24" s="9">
        <v>0.6960256794007227</v>
      </c>
      <c r="U24" s="6">
        <v>26.889999389648438</v>
      </c>
      <c r="V24" s="8">
        <v>9.99297E7</v>
      </c>
      <c r="W24" s="9">
        <v>0.08335704760440467</v>
      </c>
      <c r="X24" s="9">
        <f t="shared" si="1"/>
        <v>0.2223823059</v>
      </c>
      <c r="Y24" s="1" t="s">
        <v>181</v>
      </c>
      <c r="Z24" s="1"/>
    </row>
    <row r="25" ht="12.75" customHeight="1">
      <c r="A25" s="1" t="s">
        <v>222</v>
      </c>
      <c r="B25" s="1" t="s">
        <v>223</v>
      </c>
      <c r="C25" s="1" t="s">
        <v>224</v>
      </c>
      <c r="D25" s="6">
        <v>29.18000030517578</v>
      </c>
      <c r="E25">
        <v>630400.0</v>
      </c>
      <c r="F25" s="8">
        <v>616946.7814807522</v>
      </c>
      <c r="G25" s="8">
        <v>963.9793460714773</v>
      </c>
      <c r="H25" s="1" t="s">
        <v>121</v>
      </c>
      <c r="I25" s="8">
        <v>0.0</v>
      </c>
      <c r="J25" s="8">
        <v>4.53807E7</v>
      </c>
      <c r="K25" s="9">
        <v>0.01817630875382966</v>
      </c>
      <c r="L25" s="8">
        <v>6.5286E7</v>
      </c>
      <c r="M25" s="9">
        <v>0.026148968466826718</v>
      </c>
      <c r="N25" s="8">
        <v>1715400.0</v>
      </c>
      <c r="O25" s="8">
        <v>1.759077E8</v>
      </c>
      <c r="P25" s="9">
        <v>0.07045622186030717</v>
      </c>
      <c r="Q25" s="8">
        <v>1.814409E8</v>
      </c>
      <c r="R25" s="9">
        <v>0.07267243164985847</v>
      </c>
      <c r="S25" s="8">
        <v>8.255061E8</v>
      </c>
      <c r="T25" s="9">
        <v>0.3306395395348636</v>
      </c>
      <c r="U25" s="6">
        <v>29.18000030517578</v>
      </c>
      <c r="V25" s="8">
        <v>1.2014613E9</v>
      </c>
      <c r="W25" s="9">
        <v>0.4812206851057292</v>
      </c>
      <c r="X25" s="9">
        <f t="shared" si="1"/>
        <v>0.6243493386</v>
      </c>
      <c r="Y25" s="1" t="s">
        <v>159</v>
      </c>
      <c r="Z25" s="1"/>
    </row>
    <row r="26" ht="12.75" customHeight="1">
      <c r="A26" s="1" t="s">
        <v>225</v>
      </c>
      <c r="B26" s="1" t="s">
        <v>226</v>
      </c>
      <c r="C26" s="1" t="s">
        <v>227</v>
      </c>
      <c r="D26" s="6">
        <v>25.770000457763672</v>
      </c>
      <c r="E26">
        <v>883200.0</v>
      </c>
      <c r="F26" s="8">
        <v>869344.9899650047</v>
      </c>
      <c r="G26" s="8">
        <v>1358.3515468313137</v>
      </c>
      <c r="H26" s="1" t="s">
        <v>121</v>
      </c>
      <c r="I26" s="8">
        <v>0.0</v>
      </c>
      <c r="J26" s="8">
        <v>9.06075E7</v>
      </c>
      <c r="K26" s="9">
        <v>0.02575456361972514</v>
      </c>
      <c r="L26" s="8">
        <v>1.531161E8</v>
      </c>
      <c r="M26" s="9">
        <v>0.04352220664574342</v>
      </c>
      <c r="N26" s="8">
        <v>3273300.0</v>
      </c>
      <c r="O26" s="8">
        <v>8.055207E8</v>
      </c>
      <c r="P26" s="9">
        <v>0.22896376254896703</v>
      </c>
      <c r="Q26" s="8">
        <v>7.357941E8</v>
      </c>
      <c r="R26" s="9">
        <v>0.20914445227457332</v>
      </c>
      <c r="S26" s="8">
        <v>1.1752911E9</v>
      </c>
      <c r="T26" s="9">
        <v>0.33406847564105335</v>
      </c>
      <c r="U26" s="6">
        <v>25.770000457763672</v>
      </c>
      <c r="V26" s="8">
        <v>5.54292E8</v>
      </c>
      <c r="W26" s="9">
        <v>0.15755371881913405</v>
      </c>
      <c r="X26" s="9">
        <f t="shared" si="1"/>
        <v>0.5956619336</v>
      </c>
      <c r="Y26" s="1" t="s">
        <v>159</v>
      </c>
      <c r="Z26" s="1"/>
    </row>
    <row r="27" ht="12.75" customHeight="1">
      <c r="A27" s="1" t="s">
        <v>228</v>
      </c>
      <c r="B27" s="1" t="s">
        <v>229</v>
      </c>
      <c r="C27" s="1" t="s">
        <v>230</v>
      </c>
      <c r="D27" s="6">
        <v>0.05000000074505806</v>
      </c>
      <c r="E27">
        <v>579200.0</v>
      </c>
      <c r="F27" s="8">
        <v>581270.4841883816</v>
      </c>
      <c r="G27" s="8">
        <v>908.2351315516971</v>
      </c>
      <c r="H27" s="1" t="s">
        <v>121</v>
      </c>
      <c r="I27" s="8">
        <v>0.0</v>
      </c>
      <c r="J27" s="8">
        <v>3.254517E8</v>
      </c>
      <c r="K27" s="9">
        <v>0.13835360415874262</v>
      </c>
      <c r="L27" s="8">
        <v>3.63726E7</v>
      </c>
      <c r="M27" s="9">
        <v>0.015462448967463625</v>
      </c>
      <c r="N27" s="8">
        <v>8355600.0</v>
      </c>
      <c r="O27" s="8">
        <v>1.3126923E9</v>
      </c>
      <c r="P27" s="9">
        <v>0.5580419793672284</v>
      </c>
      <c r="Q27" s="8">
        <v>4.82526E7</v>
      </c>
      <c r="R27" s="9">
        <v>0.020512786137021698</v>
      </c>
      <c r="S27" s="8">
        <v>1611000.0</v>
      </c>
      <c r="T27" s="9">
        <v>6.848563282961323E-4</v>
      </c>
      <c r="U27" s="6">
        <v>0.05000000074505806</v>
      </c>
      <c r="V27" s="8">
        <v>6.195015E8</v>
      </c>
      <c r="W27" s="9">
        <v>0.2633578663339208</v>
      </c>
      <c r="X27" s="9">
        <f t="shared" si="1"/>
        <v>0.8419126318</v>
      </c>
      <c r="Y27" s="1" t="s">
        <v>164</v>
      </c>
      <c r="Z27" s="1"/>
    </row>
    <row r="28" ht="12.75" customHeight="1">
      <c r="A28" s="1" t="s">
        <v>231</v>
      </c>
      <c r="B28" s="1" t="s">
        <v>232</v>
      </c>
      <c r="C28" s="1" t="s">
        <v>233</v>
      </c>
      <c r="D28" s="6">
        <v>0.28999999165534973</v>
      </c>
      <c r="E28">
        <v>1075200.0</v>
      </c>
      <c r="F28" s="8">
        <v>1089238.391333988</v>
      </c>
      <c r="G28" s="8">
        <v>1701.9349864731307</v>
      </c>
      <c r="H28" s="1" t="s">
        <v>121</v>
      </c>
      <c r="I28" s="8">
        <v>0.0</v>
      </c>
      <c r="J28" s="8">
        <v>1.229067E8</v>
      </c>
      <c r="K28" s="9">
        <v>0.027882699719685485</v>
      </c>
      <c r="L28" s="8">
        <v>8.34624E7</v>
      </c>
      <c r="M28" s="9">
        <v>0.01893433829957421</v>
      </c>
      <c r="N28" s="8">
        <v>3.49857E7</v>
      </c>
      <c r="O28" s="8">
        <v>2.0009205E9</v>
      </c>
      <c r="P28" s="9">
        <v>0.4539302207647178</v>
      </c>
      <c r="Q28" s="8">
        <v>1.578087E8</v>
      </c>
      <c r="R28" s="9">
        <v>0.0358005917924241</v>
      </c>
      <c r="S28" s="8">
        <v>1.66995E7</v>
      </c>
      <c r="T28" s="9">
        <v>0.003788460222013021</v>
      </c>
      <c r="U28" s="6">
        <v>0.28999999165534973</v>
      </c>
      <c r="V28" s="8">
        <v>1.9912482E9</v>
      </c>
      <c r="W28" s="9">
        <v>0.451735956037907</v>
      </c>
      <c r="X28" s="9">
        <f t="shared" si="1"/>
        <v>0.9414667686</v>
      </c>
      <c r="Y28" s="1" t="s">
        <v>164</v>
      </c>
      <c r="Z28" s="1"/>
    </row>
    <row r="29" ht="12.75" customHeight="1">
      <c r="A29" s="1" t="s">
        <v>234</v>
      </c>
      <c r="B29" s="1" t="s">
        <v>235</v>
      </c>
      <c r="C29" s="1" t="s">
        <v>236</v>
      </c>
      <c r="D29" s="6">
        <v>4.71999979019165</v>
      </c>
      <c r="E29">
        <v>947200.0</v>
      </c>
      <c r="F29" s="8">
        <v>956904.474144253</v>
      </c>
      <c r="G29" s="8">
        <v>1495.1632408624964</v>
      </c>
      <c r="H29" s="1" t="s">
        <v>121</v>
      </c>
      <c r="I29" s="8">
        <v>0.0</v>
      </c>
      <c r="J29" s="8">
        <v>2.689578E8</v>
      </c>
      <c r="K29" s="9">
        <v>0.06945407986284848</v>
      </c>
      <c r="L29" s="8">
        <v>7.71966E7</v>
      </c>
      <c r="M29" s="9">
        <v>0.01993479579897058</v>
      </c>
      <c r="N29" s="8">
        <v>401400.0</v>
      </c>
      <c r="O29" s="8">
        <v>1.6361937E9</v>
      </c>
      <c r="P29" s="9">
        <v>0.42252103456709394</v>
      </c>
      <c r="Q29" s="8">
        <v>1.354968E8</v>
      </c>
      <c r="R29" s="9">
        <v>0.034989896438624976</v>
      </c>
      <c r="S29" s="8">
        <v>6467400.0</v>
      </c>
      <c r="T29" s="9">
        <v>0.0016701033251498422</v>
      </c>
      <c r="U29" s="6">
        <v>4.71999979019165</v>
      </c>
      <c r="V29" s="8">
        <v>1.747215E9</v>
      </c>
      <c r="W29" s="9">
        <v>0.4511905218869533</v>
      </c>
      <c r="X29" s="9">
        <f t="shared" si="1"/>
        <v>0.9087014529</v>
      </c>
      <c r="Y29" s="1" t="s">
        <v>164</v>
      </c>
      <c r="Z29" s="1"/>
    </row>
    <row r="30" ht="12.75" customHeight="1">
      <c r="A30" s="1" t="s">
        <v>237</v>
      </c>
      <c r="B30" s="1" t="s">
        <v>238</v>
      </c>
      <c r="C30" s="1" t="s">
        <v>239</v>
      </c>
      <c r="D30" s="6">
        <v>0.0</v>
      </c>
      <c r="E30">
        <v>72960.0</v>
      </c>
      <c r="F30" s="8">
        <v>72416.07356736738</v>
      </c>
      <c r="G30" s="8">
        <v>113.15011494992733</v>
      </c>
      <c r="H30" s="1" t="s">
        <v>121</v>
      </c>
      <c r="I30" s="8">
        <v>0.0</v>
      </c>
      <c r="J30" s="8">
        <v>2.16063E7</v>
      </c>
      <c r="K30" s="9">
        <v>0.07372718155850377</v>
      </c>
      <c r="L30" s="8">
        <v>6086700.0</v>
      </c>
      <c r="M30" s="9">
        <v>0.02076964755613617</v>
      </c>
      <c r="N30" s="8">
        <v>6300.0</v>
      </c>
      <c r="O30" s="8">
        <v>1.936638E8</v>
      </c>
      <c r="P30" s="9">
        <v>0.6608390212072296</v>
      </c>
      <c r="Q30" s="8">
        <v>1685700.0</v>
      </c>
      <c r="R30" s="9">
        <v>0.005752114427420235</v>
      </c>
      <c r="S30" s="8">
        <v>0.0</v>
      </c>
      <c r="T30" s="9">
        <v>0.0</v>
      </c>
      <c r="U30" s="6">
        <v>0.0</v>
      </c>
      <c r="V30" s="8">
        <v>7.00713E7</v>
      </c>
      <c r="W30" s="9">
        <v>0.23910431018454736</v>
      </c>
      <c r="X30" s="9">
        <f t="shared" si="1"/>
        <v>0.9056954458</v>
      </c>
      <c r="Y30" s="1" t="s">
        <v>164</v>
      </c>
      <c r="Z30" s="1"/>
    </row>
    <row r="31" ht="12.75" customHeight="1">
      <c r="A31" s="1" t="s">
        <v>240</v>
      </c>
      <c r="B31" s="1" t="s">
        <v>241</v>
      </c>
      <c r="C31" s="1" t="s">
        <v>242</v>
      </c>
      <c r="D31" s="6">
        <v>0.0</v>
      </c>
      <c r="E31" s="14">
        <v>88525.02</v>
      </c>
      <c r="F31" s="8">
        <v>88516.03490523124</v>
      </c>
      <c r="G31" s="8">
        <v>138.3063045405432</v>
      </c>
      <c r="H31" s="1" t="s">
        <v>121</v>
      </c>
      <c r="I31" s="8">
        <v>0.0</v>
      </c>
      <c r="J31" s="8">
        <v>3512700.0</v>
      </c>
      <c r="K31" s="9">
        <v>0.009806212788665824</v>
      </c>
      <c r="L31" s="8">
        <v>7265700.0</v>
      </c>
      <c r="M31" s="9">
        <v>0.02028325796641025</v>
      </c>
      <c r="N31" s="8">
        <v>63000.0</v>
      </c>
      <c r="O31" s="8">
        <v>2.238273E8</v>
      </c>
      <c r="P31" s="9">
        <v>0.6248464519351331</v>
      </c>
      <c r="Q31" s="8">
        <v>3061800.0</v>
      </c>
      <c r="R31" s="9">
        <v>0.00854745987882171</v>
      </c>
      <c r="S31" s="8">
        <v>81000.0</v>
      </c>
      <c r="T31" s="9">
        <v>2.2612327721750555E-4</v>
      </c>
      <c r="U31" s="6">
        <v>0.0</v>
      </c>
      <c r="V31" s="8">
        <v>1.203813E8</v>
      </c>
      <c r="W31" s="9">
        <v>0.3360619021197988</v>
      </c>
      <c r="X31" s="9">
        <f t="shared" si="1"/>
        <v>0.9694558139</v>
      </c>
      <c r="Y31" s="1" t="s">
        <v>164</v>
      </c>
      <c r="Z31" s="1"/>
    </row>
    <row r="32" ht="12.75" customHeight="1">
      <c r="A32" s="1" t="s">
        <v>243</v>
      </c>
      <c r="B32" s="1" t="s">
        <v>244</v>
      </c>
      <c r="C32" s="1" t="s">
        <v>245</v>
      </c>
      <c r="D32" s="6">
        <v>0.0</v>
      </c>
      <c r="E32">
        <v>25024.0</v>
      </c>
      <c r="F32" s="8">
        <v>23664.627115443942</v>
      </c>
      <c r="G32" s="8">
        <v>36.975979868180424</v>
      </c>
      <c r="H32" s="1" t="s">
        <v>121</v>
      </c>
      <c r="I32" s="8">
        <v>0.0</v>
      </c>
      <c r="J32" s="8">
        <v>733500.0</v>
      </c>
      <c r="K32" s="9">
        <v>0.007659186701909069</v>
      </c>
      <c r="L32" s="8">
        <v>1699200.0</v>
      </c>
      <c r="M32" s="9">
        <v>0.017742999378164814</v>
      </c>
      <c r="N32" s="8">
        <v>0.0</v>
      </c>
      <c r="O32" s="8">
        <v>6.39999E7</v>
      </c>
      <c r="P32" s="9">
        <v>0.6682851847355287</v>
      </c>
      <c r="Q32" s="8">
        <v>2275200.0</v>
      </c>
      <c r="R32" s="9">
        <v>0.023757575438559667</v>
      </c>
      <c r="S32" s="8">
        <v>74700.0</v>
      </c>
      <c r="T32" s="9">
        <v>7.800153328324573E-4</v>
      </c>
      <c r="U32" s="6">
        <v>0.0</v>
      </c>
      <c r="V32" s="8">
        <v>2.70477E7</v>
      </c>
      <c r="W32" s="9">
        <v>0.28243133491101013</v>
      </c>
      <c r="X32" s="9">
        <f t="shared" si="1"/>
        <v>0.9744740951</v>
      </c>
      <c r="Y32" s="1" t="s">
        <v>164</v>
      </c>
      <c r="Z32" s="1"/>
    </row>
    <row r="33" ht="12.75" customHeight="1">
      <c r="A33" s="1" t="s">
        <v>246</v>
      </c>
      <c r="B33" s="1" t="s">
        <v>247</v>
      </c>
      <c r="C33" s="1" t="s">
        <v>248</v>
      </c>
      <c r="D33" s="6">
        <v>3.299999952316284</v>
      </c>
      <c r="E33" s="14">
        <v>501123.75</v>
      </c>
      <c r="F33" s="8">
        <v>501118.69763098366</v>
      </c>
      <c r="G33" s="8">
        <v>782.9979650547492</v>
      </c>
      <c r="H33" s="1" t="s">
        <v>121</v>
      </c>
      <c r="I33" s="8">
        <v>0.0</v>
      </c>
      <c r="J33" s="8">
        <v>1.232262E8</v>
      </c>
      <c r="K33" s="9">
        <v>0.06076376176352801</v>
      </c>
      <c r="L33" s="8">
        <v>4.16943E7</v>
      </c>
      <c r="M33" s="9">
        <v>0.02055977147795733</v>
      </c>
      <c r="N33" s="8">
        <v>2970000.0</v>
      </c>
      <c r="O33" s="8">
        <v>1.0056186E9</v>
      </c>
      <c r="P33" s="9">
        <v>0.4958780603100036</v>
      </c>
      <c r="Q33" s="8">
        <v>5.02371E7</v>
      </c>
      <c r="R33" s="9">
        <v>0.024772290114363122</v>
      </c>
      <c r="S33" s="8">
        <v>1250100.0</v>
      </c>
      <c r="T33" s="9">
        <v>6.164336689809989E-4</v>
      </c>
      <c r="U33" s="6">
        <v>3.299999952316284</v>
      </c>
      <c r="V33" s="8">
        <v>8.029269E8</v>
      </c>
      <c r="W33" s="9">
        <v>0.39592926557118596</v>
      </c>
      <c r="X33" s="9">
        <f t="shared" si="1"/>
        <v>0.916579616</v>
      </c>
      <c r="Y33" s="1" t="s">
        <v>164</v>
      </c>
      <c r="Z33" s="1"/>
    </row>
    <row r="34" ht="12.75" customHeight="1">
      <c r="A34" s="1" t="s">
        <v>249</v>
      </c>
      <c r="B34" s="1" t="s">
        <v>250</v>
      </c>
      <c r="C34" s="1" t="s">
        <v>251</v>
      </c>
      <c r="D34" s="6">
        <v>4.010000228881836</v>
      </c>
      <c r="E34">
        <v>268800.0</v>
      </c>
      <c r="F34" s="8">
        <v>270190.89176581294</v>
      </c>
      <c r="G34" s="8">
        <v>422.17326838749955</v>
      </c>
      <c r="H34" s="1" t="s">
        <v>121</v>
      </c>
      <c r="I34" s="8">
        <v>0.0</v>
      </c>
      <c r="J34" s="8">
        <v>1.63305E7</v>
      </c>
      <c r="K34" s="9">
        <v>0.014935197873337145</v>
      </c>
      <c r="L34" s="8">
        <v>3.33081E7</v>
      </c>
      <c r="M34" s="9">
        <v>0.030462206563479435</v>
      </c>
      <c r="N34" s="8">
        <v>189900.0</v>
      </c>
      <c r="O34" s="8">
        <v>6.192891E8</v>
      </c>
      <c r="P34" s="9">
        <v>0.5663761213251813</v>
      </c>
      <c r="Q34" s="8">
        <v>1.18323E8</v>
      </c>
      <c r="R34" s="9">
        <v>0.10821330749008731</v>
      </c>
      <c r="S34" s="8">
        <v>9427500.0</v>
      </c>
      <c r="T34" s="9">
        <v>0.00862200042563828</v>
      </c>
      <c r="U34" s="6">
        <v>4.010000228881836</v>
      </c>
      <c r="V34" s="8">
        <v>2.965608E8</v>
      </c>
      <c r="W34" s="9">
        <v>0.27122220565660343</v>
      </c>
      <c r="X34" s="9">
        <f t="shared" si="1"/>
        <v>0.9458116345</v>
      </c>
      <c r="Y34" s="1" t="s">
        <v>164</v>
      </c>
      <c r="Z34" s="1"/>
    </row>
    <row r="35" ht="12.75" customHeight="1">
      <c r="A35" s="1" t="s">
        <v>252</v>
      </c>
      <c r="B35" s="1" t="s">
        <v>253</v>
      </c>
      <c r="C35" s="1" t="s">
        <v>254</v>
      </c>
      <c r="D35" s="6">
        <v>2.7300000190734863</v>
      </c>
      <c r="E35" s="14">
        <v>498722.5</v>
      </c>
      <c r="F35" s="8">
        <v>498793.80317742523</v>
      </c>
      <c r="G35" s="8">
        <v>779.3653174710347</v>
      </c>
      <c r="H35" s="1" t="s">
        <v>121</v>
      </c>
      <c r="I35" s="8">
        <v>0.0</v>
      </c>
      <c r="J35" s="8">
        <v>2.338695E8</v>
      </c>
      <c r="K35" s="9">
        <v>0.11586032473451084</v>
      </c>
      <c r="L35" s="8">
        <v>7.6752E7</v>
      </c>
      <c r="M35" s="9">
        <v>0.03802339186607564</v>
      </c>
      <c r="N35" s="8">
        <v>364500.0</v>
      </c>
      <c r="O35" s="8">
        <v>1.0801035E9</v>
      </c>
      <c r="P35" s="9">
        <v>0.5350896215918781</v>
      </c>
      <c r="Q35" s="8">
        <v>1.140192E8</v>
      </c>
      <c r="R35" s="9">
        <v>0.05648578176277427</v>
      </c>
      <c r="S35" s="8">
        <v>2.93679E7</v>
      </c>
      <c r="T35" s="9">
        <v>0.014549030253071225</v>
      </c>
      <c r="U35" s="6">
        <v>2.7300000190734863</v>
      </c>
      <c r="V35" s="8">
        <v>4.841424E8</v>
      </c>
      <c r="W35" s="9">
        <v>0.23984699023064332</v>
      </c>
      <c r="X35" s="9">
        <f t="shared" si="1"/>
        <v>0.8314223936</v>
      </c>
      <c r="Y35" s="1" t="s">
        <v>164</v>
      </c>
      <c r="Z35" s="1"/>
    </row>
    <row r="36" ht="12.75" customHeight="1">
      <c r="A36" s="1" t="s">
        <v>255</v>
      </c>
      <c r="B36" s="1" t="s">
        <v>256</v>
      </c>
      <c r="C36" s="1" t="s">
        <v>257</v>
      </c>
      <c r="D36" s="6">
        <v>3.799999952316284</v>
      </c>
      <c r="E36">
        <v>556800.0</v>
      </c>
      <c r="F36" s="8">
        <v>548692.3184968885</v>
      </c>
      <c r="G36" s="8">
        <v>857.3317476583271</v>
      </c>
      <c r="H36" s="1" t="s">
        <v>121</v>
      </c>
      <c r="I36" s="8">
        <v>0.0</v>
      </c>
      <c r="J36" s="8">
        <v>3.45321E7</v>
      </c>
      <c r="K36" s="9">
        <v>0.015551644256358544</v>
      </c>
      <c r="L36" s="8">
        <v>1.04697E8</v>
      </c>
      <c r="M36" s="9">
        <v>0.04715063661659645</v>
      </c>
      <c r="N36" s="8">
        <v>1597500.0</v>
      </c>
      <c r="O36" s="8">
        <v>6.149934E8</v>
      </c>
      <c r="P36" s="9">
        <v>0.27696429052413296</v>
      </c>
      <c r="Q36" s="8">
        <v>5.384709E8</v>
      </c>
      <c r="R36" s="9">
        <v>0.24250213219587616</v>
      </c>
      <c r="S36" s="8">
        <v>5.488668E8</v>
      </c>
      <c r="T36" s="9">
        <v>0.2471839597859931</v>
      </c>
      <c r="U36" s="6">
        <v>3.799999952316284</v>
      </c>
      <c r="V36" s="8">
        <v>3.770613E8</v>
      </c>
      <c r="W36" s="9">
        <v>0.16981079055256082</v>
      </c>
      <c r="X36" s="9">
        <f t="shared" si="1"/>
        <v>0.6892772133</v>
      </c>
      <c r="Y36" s="1" t="s">
        <v>159</v>
      </c>
      <c r="Z36" s="1"/>
    </row>
    <row r="37" ht="12.75" customHeight="1">
      <c r="A37" s="1" t="s">
        <v>258</v>
      </c>
      <c r="B37" s="1" t="s">
        <v>259</v>
      </c>
      <c r="C37" s="1" t="s">
        <v>260</v>
      </c>
      <c r="D37" s="6">
        <v>7.78000020980835</v>
      </c>
      <c r="E37" s="12">
        <v>501512.0</v>
      </c>
      <c r="F37" s="8">
        <v>552970.9294062901</v>
      </c>
      <c r="G37" s="8">
        <v>864.0170772043213</v>
      </c>
      <c r="H37" s="1" t="s">
        <v>121</v>
      </c>
      <c r="I37" s="8">
        <v>0.0</v>
      </c>
      <c r="J37" s="8">
        <v>1.72728E8</v>
      </c>
      <c r="K37" s="9">
        <v>0.07718673091255754</v>
      </c>
      <c r="L37" s="8">
        <v>1.48752E8</v>
      </c>
      <c r="M37" s="9">
        <v>0.06647260778046847</v>
      </c>
      <c r="N37" s="8">
        <v>602100.0</v>
      </c>
      <c r="O37" s="8">
        <v>4.912254E8</v>
      </c>
      <c r="P37" s="9">
        <v>0.21951323912286044</v>
      </c>
      <c r="Q37" s="8">
        <v>6.184908E8</v>
      </c>
      <c r="R37" s="9">
        <v>0.27638415862797255</v>
      </c>
      <c r="S37" s="8">
        <v>5.92425E8</v>
      </c>
      <c r="T37" s="9">
        <v>0.26473616935801897</v>
      </c>
      <c r="U37" s="6">
        <v>7.78000020980835</v>
      </c>
      <c r="V37" s="8">
        <v>2.132793E8</v>
      </c>
      <c r="W37" s="9">
        <v>0.09530783624148159</v>
      </c>
      <c r="X37" s="9">
        <f t="shared" si="1"/>
        <v>0.591205234</v>
      </c>
      <c r="Y37" s="1" t="s">
        <v>159</v>
      </c>
      <c r="Z37" s="1"/>
    </row>
    <row r="38" ht="12.75" customHeight="1">
      <c r="A38" s="1" t="s">
        <v>261</v>
      </c>
      <c r="B38" s="1" t="s">
        <v>262</v>
      </c>
      <c r="C38" s="1" t="s">
        <v>263</v>
      </c>
      <c r="D38" s="6">
        <v>25.360000610351562</v>
      </c>
      <c r="E38">
        <v>864000.0</v>
      </c>
      <c r="F38" s="8">
        <v>856862.8219618424</v>
      </c>
      <c r="G38" s="8">
        <v>1338.8481593262147</v>
      </c>
      <c r="H38" s="1" t="s">
        <v>121</v>
      </c>
      <c r="I38" s="8">
        <v>0.0</v>
      </c>
      <c r="J38" s="8">
        <v>2.747133E8</v>
      </c>
      <c r="K38" s="9">
        <v>0.07922287331356</v>
      </c>
      <c r="L38" s="8">
        <v>2.091861E8</v>
      </c>
      <c r="M38" s="9">
        <v>0.06032588847812499</v>
      </c>
      <c r="N38" s="8">
        <v>782100.0</v>
      </c>
      <c r="O38" s="8">
        <v>3.051063E8</v>
      </c>
      <c r="P38" s="9">
        <v>0.08798772302640255</v>
      </c>
      <c r="Q38" s="8">
        <v>5.420295E8</v>
      </c>
      <c r="R38" s="9">
        <v>0.15631254260609978</v>
      </c>
      <c r="S38" s="8">
        <v>1.9894653E9</v>
      </c>
      <c r="T38" s="9">
        <v>0.5737296207486993</v>
      </c>
      <c r="U38" s="6">
        <v>25.360000610351562</v>
      </c>
      <c r="V38" s="8">
        <v>1.463814E8</v>
      </c>
      <c r="W38" s="9">
        <v>0.04221402861696741</v>
      </c>
      <c r="X38" s="9">
        <f t="shared" si="1"/>
        <v>0.2865142942</v>
      </c>
      <c r="Y38" s="1" t="s">
        <v>148</v>
      </c>
      <c r="Z38" s="1"/>
    </row>
    <row r="39" ht="12.75" customHeight="1">
      <c r="A39" s="1" t="s">
        <v>264</v>
      </c>
      <c r="B39" s="1" t="s">
        <v>265</v>
      </c>
      <c r="C39" s="1" t="s">
        <v>266</v>
      </c>
      <c r="D39" s="6">
        <v>51.790000915527344</v>
      </c>
      <c r="E39">
        <v>811953.0</v>
      </c>
      <c r="F39" s="8">
        <v>811975.4424716133</v>
      </c>
      <c r="G39" s="8">
        <v>1268.711628872164</v>
      </c>
      <c r="H39" s="1" t="s">
        <v>121</v>
      </c>
      <c r="I39" s="8">
        <v>0.0</v>
      </c>
      <c r="J39" s="8">
        <v>1.539576E8</v>
      </c>
      <c r="K39" s="9">
        <v>0.04685332768488954</v>
      </c>
      <c r="L39" s="8">
        <v>2.061612E8</v>
      </c>
      <c r="M39" s="9">
        <v>0.06274024964996888</v>
      </c>
      <c r="N39" s="8">
        <v>873000.0</v>
      </c>
      <c r="O39" s="8">
        <v>1.527426E8</v>
      </c>
      <c r="P39" s="9">
        <v>0.04648357138096469</v>
      </c>
      <c r="Q39" s="8">
        <v>3.168018E8</v>
      </c>
      <c r="R39" s="9">
        <v>0.0964110803660413</v>
      </c>
      <c r="S39" s="8">
        <v>2.3773986E9</v>
      </c>
      <c r="T39" s="9">
        <v>0.7235046249317841</v>
      </c>
      <c r="U39" s="6">
        <v>51.790000915527344</v>
      </c>
      <c r="V39" s="8">
        <v>7.79931E7</v>
      </c>
      <c r="W39" s="9">
        <v>0.023735341882832408</v>
      </c>
      <c r="X39" s="9">
        <f t="shared" si="1"/>
        <v>0.1666299936</v>
      </c>
      <c r="Y39" s="1" t="s">
        <v>181</v>
      </c>
      <c r="Z39" s="1"/>
    </row>
    <row r="40" ht="12.75" customHeight="1">
      <c r="A40" s="1" t="s">
        <v>267</v>
      </c>
      <c r="B40" s="1" t="s">
        <v>268</v>
      </c>
      <c r="C40" s="1" t="s">
        <v>269</v>
      </c>
      <c r="D40" s="6">
        <v>12.770000457763672</v>
      </c>
      <c r="E40">
        <v>1011200.0</v>
      </c>
      <c r="F40" s="8">
        <v>1013306.5634160432</v>
      </c>
      <c r="G40" s="8">
        <v>1583.2915053503818</v>
      </c>
      <c r="H40" s="1" t="s">
        <v>121</v>
      </c>
      <c r="I40" s="8">
        <v>0.0</v>
      </c>
      <c r="J40" s="8">
        <v>6.118083E8</v>
      </c>
      <c r="K40" s="9">
        <v>0.14919583945884332</v>
      </c>
      <c r="L40" s="8">
        <v>2.735658E8</v>
      </c>
      <c r="M40" s="9">
        <v>0.06671187556335872</v>
      </c>
      <c r="N40" s="8">
        <v>646200.0</v>
      </c>
      <c r="O40" s="8">
        <v>1.0354977E9</v>
      </c>
      <c r="P40" s="9">
        <v>0.25251692173708906</v>
      </c>
      <c r="Q40" s="8">
        <v>7.801776E8</v>
      </c>
      <c r="R40" s="9">
        <v>0.19025445055090898</v>
      </c>
      <c r="S40" s="8">
        <v>7.20261E8</v>
      </c>
      <c r="T40" s="9">
        <v>0.1756431622854184</v>
      </c>
      <c r="U40" s="6">
        <v>12.770000457763672</v>
      </c>
      <c r="V40" s="8">
        <v>6.769287E8</v>
      </c>
      <c r="W40" s="9">
        <v>0.16507612866691007</v>
      </c>
      <c r="X40" s="9">
        <f t="shared" si="1"/>
        <v>0.607847501</v>
      </c>
      <c r="Y40" s="1" t="s">
        <v>159</v>
      </c>
      <c r="Z40" s="1"/>
    </row>
    <row r="41" ht="12.75" customHeight="1">
      <c r="A41" s="1" t="s">
        <v>270</v>
      </c>
      <c r="B41" s="1" t="s">
        <v>271</v>
      </c>
      <c r="C41" s="1" t="s">
        <v>272</v>
      </c>
      <c r="D41" s="6">
        <v>30.59000015258789</v>
      </c>
      <c r="E41">
        <v>323082.0</v>
      </c>
      <c r="F41" s="8">
        <v>323810.9329661383</v>
      </c>
      <c r="G41" s="8">
        <v>505.95458276368606</v>
      </c>
      <c r="H41" s="1" t="s">
        <v>121</v>
      </c>
      <c r="I41" s="8">
        <v>0.0</v>
      </c>
      <c r="J41" s="8">
        <v>3.54195E7</v>
      </c>
      <c r="K41" s="9">
        <v>0.027029195644521123</v>
      </c>
      <c r="L41" s="8">
        <v>9.14499E7</v>
      </c>
      <c r="M41" s="9">
        <v>0.06978690378949144</v>
      </c>
      <c r="N41" s="8">
        <v>1061100.0</v>
      </c>
      <c r="O41" s="8">
        <v>2.01591E7</v>
      </c>
      <c r="P41" s="9">
        <v>0.015383736583448828</v>
      </c>
      <c r="Q41" s="8">
        <v>4.16781E7</v>
      </c>
      <c r="R41" s="9">
        <v>0.03180523494097646</v>
      </c>
      <c r="S41" s="8">
        <v>1.0782639E9</v>
      </c>
      <c r="T41" s="9">
        <v>0.8228406925429314</v>
      </c>
      <c r="U41" s="6">
        <v>30.59000015258789</v>
      </c>
      <c r="V41" s="8">
        <v>4.21911E7</v>
      </c>
      <c r="W41" s="9">
        <v>0.03219671357183346</v>
      </c>
      <c r="X41" s="9">
        <f t="shared" si="1"/>
        <v>0.0793856851</v>
      </c>
      <c r="Y41" s="1" t="s">
        <v>181</v>
      </c>
      <c r="Z41" s="1"/>
    </row>
    <row r="42" ht="12.75" customHeight="1">
      <c r="A42" s="1" t="s">
        <v>273</v>
      </c>
      <c r="B42" s="1" t="s">
        <v>274</v>
      </c>
      <c r="C42" s="1" t="s">
        <v>275</v>
      </c>
      <c r="D42" s="6">
        <v>10.1899995803833</v>
      </c>
      <c r="E42">
        <v>243416.0</v>
      </c>
      <c r="F42" s="8">
        <v>243384.9569608108</v>
      </c>
      <c r="G42" s="8">
        <v>380.2889952543448</v>
      </c>
      <c r="H42" s="1" t="s">
        <v>121</v>
      </c>
      <c r="I42" s="8">
        <v>0.0</v>
      </c>
      <c r="J42" s="8">
        <v>7.25598E7</v>
      </c>
      <c r="K42" s="9">
        <v>0.07366896164118283</v>
      </c>
      <c r="L42" s="8">
        <v>9.40707E7</v>
      </c>
      <c r="M42" s="9">
        <v>0.095508680975681</v>
      </c>
      <c r="N42" s="8">
        <v>229500.0</v>
      </c>
      <c r="O42" s="8">
        <v>2.169747E8</v>
      </c>
      <c r="P42" s="9">
        <v>0.22029141275757588</v>
      </c>
      <c r="Q42" s="8">
        <v>2.05038E8</v>
      </c>
      <c r="R42" s="9">
        <v>0.20817224629870598</v>
      </c>
      <c r="S42" s="8">
        <v>2.42811E8</v>
      </c>
      <c r="T42" s="9">
        <v>0.2465226509039061</v>
      </c>
      <c r="U42" s="6">
        <v>10.1899995803833</v>
      </c>
      <c r="V42" s="8">
        <v>1.531863E8</v>
      </c>
      <c r="W42" s="9">
        <v>0.15552793225249692</v>
      </c>
      <c r="X42" s="9">
        <f t="shared" si="1"/>
        <v>0.5839915913</v>
      </c>
      <c r="Y42" s="1" t="s">
        <v>159</v>
      </c>
      <c r="Z42" s="1"/>
    </row>
    <row r="43" ht="12.75" customHeight="1">
      <c r="A43" s="1" t="s">
        <v>276</v>
      </c>
      <c r="B43" s="1" t="s">
        <v>277</v>
      </c>
      <c r="C43" s="1" t="s">
        <v>278</v>
      </c>
      <c r="D43" s="6">
        <v>0.0</v>
      </c>
      <c r="E43">
        <v>43547.0</v>
      </c>
      <c r="F43" s="8">
        <v>43457.44746223022</v>
      </c>
      <c r="G43" s="8">
        <v>67.9022616602843</v>
      </c>
      <c r="H43" s="1" t="s">
        <v>121</v>
      </c>
      <c r="I43" s="8">
        <v>0.0</v>
      </c>
      <c r="J43" s="8">
        <v>27000.0</v>
      </c>
      <c r="K43" s="9">
        <v>1.5352593604326718E-4</v>
      </c>
      <c r="L43" s="8">
        <v>6120900.0</v>
      </c>
      <c r="M43" s="9">
        <v>0.03480432970100867</v>
      </c>
      <c r="N43" s="8">
        <v>68400.0</v>
      </c>
      <c r="O43" s="8">
        <v>4.10328E7</v>
      </c>
      <c r="P43" s="9">
        <v>0.23331848253615456</v>
      </c>
      <c r="Q43" s="8">
        <v>5.60727E7</v>
      </c>
      <c r="R43" s="9">
        <v>0.31883754644345585</v>
      </c>
      <c r="S43" s="8">
        <v>7.22349E7</v>
      </c>
      <c r="T43" s="9">
        <v>0.41073817175895555</v>
      </c>
      <c r="U43" s="6">
        <v>0.0</v>
      </c>
      <c r="V43" s="8">
        <v>305100.0</v>
      </c>
      <c r="W43" s="9">
        <v>0.001734843077288919</v>
      </c>
      <c r="X43" s="9">
        <f t="shared" si="1"/>
        <v>0.5538908721</v>
      </c>
      <c r="Y43" s="10" t="s">
        <v>148</v>
      </c>
      <c r="Z43" s="1"/>
    </row>
    <row r="44" ht="12.75" customHeight="1">
      <c r="A44" s="1" t="s">
        <v>279</v>
      </c>
      <c r="B44" s="1" t="s">
        <v>280</v>
      </c>
      <c r="C44" s="1" t="s">
        <v>281</v>
      </c>
      <c r="D44" s="6">
        <v>2.930000066757202</v>
      </c>
      <c r="E44">
        <v>173525.0</v>
      </c>
      <c r="F44" s="8">
        <v>173560.08937449273</v>
      </c>
      <c r="G44" s="8">
        <v>271.18763964983975</v>
      </c>
      <c r="H44" s="1" t="s">
        <v>121</v>
      </c>
      <c r="I44" s="8">
        <v>0.0</v>
      </c>
      <c r="J44" s="8">
        <v>185400.0</v>
      </c>
      <c r="K44" s="9">
        <v>2.639623999368081E-4</v>
      </c>
      <c r="L44" s="8">
        <v>4.29318E7</v>
      </c>
      <c r="M44" s="9">
        <v>0.0611239534067263</v>
      </c>
      <c r="N44" s="8">
        <v>231300.0</v>
      </c>
      <c r="O44" s="8">
        <v>1.099899E8</v>
      </c>
      <c r="P44" s="9">
        <v>0.15659761581882162</v>
      </c>
      <c r="Q44" s="8">
        <v>1.914516E8</v>
      </c>
      <c r="R44" s="9">
        <v>0.2725783376900852</v>
      </c>
      <c r="S44" s="8">
        <v>3.528351E8</v>
      </c>
      <c r="T44" s="9">
        <v>0.5023473558680889</v>
      </c>
      <c r="U44" s="6">
        <v>2.930000066757202</v>
      </c>
      <c r="V44" s="8">
        <v>4694400.0</v>
      </c>
      <c r="W44" s="9">
        <v>0.006683630476069858</v>
      </c>
      <c r="X44" s="9">
        <f t="shared" si="1"/>
        <v>0.435859584</v>
      </c>
      <c r="Y44" s="1" t="s">
        <v>148</v>
      </c>
      <c r="Z44" s="1"/>
    </row>
    <row r="45" ht="12.75" customHeight="1">
      <c r="A45" s="1" t="s">
        <v>282</v>
      </c>
      <c r="B45" s="1" t="s">
        <v>283</v>
      </c>
      <c r="C45" s="1" t="s">
        <v>284</v>
      </c>
      <c r="D45" s="6">
        <v>16.459999084472656</v>
      </c>
      <c r="E45" s="14">
        <v>907773.1400000001</v>
      </c>
      <c r="F45" s="8">
        <v>907915.1515630084</v>
      </c>
      <c r="G45" s="8">
        <v>1418.6174243286823</v>
      </c>
      <c r="H45" s="1" t="s">
        <v>121</v>
      </c>
      <c r="I45" s="8">
        <v>0.0</v>
      </c>
      <c r="J45" s="8">
        <v>1.62693E7</v>
      </c>
      <c r="K45" s="9">
        <v>0.004427981596990533</v>
      </c>
      <c r="L45" s="8">
        <v>3.291804E8</v>
      </c>
      <c r="M45" s="9">
        <v>0.0895923459085506</v>
      </c>
      <c r="N45" s="8">
        <v>2790000.0</v>
      </c>
      <c r="O45" s="8">
        <v>3.562902E8</v>
      </c>
      <c r="P45" s="9">
        <v>0.09697076387970449</v>
      </c>
      <c r="Q45" s="8">
        <v>8.57025E8</v>
      </c>
      <c r="R45" s="9">
        <v>0.23325471459502323</v>
      </c>
      <c r="S45" s="8">
        <v>2.0589255E9</v>
      </c>
      <c r="T45" s="9">
        <v>0.5603734778739424</v>
      </c>
      <c r="U45" s="6">
        <v>16.459999084472656</v>
      </c>
      <c r="V45" s="8">
        <v>5.36886E7</v>
      </c>
      <c r="W45" s="9">
        <v>0.014612314774955648</v>
      </c>
      <c r="X45" s="9">
        <f t="shared" si="1"/>
        <v>0.3448377932</v>
      </c>
      <c r="Y45" s="1" t="s">
        <v>148</v>
      </c>
      <c r="Z45" s="1"/>
    </row>
    <row r="46" ht="12.75" customHeight="1">
      <c r="A46" s="1" t="s">
        <v>285</v>
      </c>
      <c r="B46" s="1" t="s">
        <v>286</v>
      </c>
      <c r="C46" s="1" t="s">
        <v>287</v>
      </c>
      <c r="D46" s="6">
        <v>14.569999694824219</v>
      </c>
      <c r="E46">
        <v>1018081.0</v>
      </c>
      <c r="F46" s="8">
        <v>1018112.2412269744</v>
      </c>
      <c r="G46" s="8">
        <v>1590.8003769300228</v>
      </c>
      <c r="H46" s="1" t="s">
        <v>121</v>
      </c>
      <c r="I46" s="8">
        <v>0.0</v>
      </c>
      <c r="J46" s="8">
        <v>7115400.0</v>
      </c>
      <c r="K46" s="9">
        <v>0.0017269742569765048</v>
      </c>
      <c r="L46" s="8">
        <v>2.205819E8</v>
      </c>
      <c r="M46" s="9">
        <v>0.05353729415844024</v>
      </c>
      <c r="N46" s="8">
        <v>1200600.0</v>
      </c>
      <c r="O46" s="8">
        <v>8.56305E8</v>
      </c>
      <c r="P46" s="9">
        <v>0.2078332477612314</v>
      </c>
      <c r="Q46" s="8">
        <v>1.2566466E9</v>
      </c>
      <c r="R46" s="9">
        <v>0.3049999056015194</v>
      </c>
      <c r="S46" s="8">
        <v>1.7577927E9</v>
      </c>
      <c r="T46" s="9">
        <v>0.42663276021042024</v>
      </c>
      <c r="U46" s="6">
        <v>14.569999694824219</v>
      </c>
      <c r="V46" s="8">
        <v>2.04417E7</v>
      </c>
      <c r="W46" s="9">
        <v>0.004961392145042671</v>
      </c>
      <c r="X46" s="9">
        <f t="shared" si="1"/>
        <v>0.5177945455</v>
      </c>
      <c r="Y46" s="10" t="s">
        <v>148</v>
      </c>
      <c r="Z46" s="1"/>
    </row>
    <row r="47" ht="12.75" customHeight="1">
      <c r="A47" s="1" t="s">
        <v>288</v>
      </c>
      <c r="B47" s="1" t="s">
        <v>289</v>
      </c>
      <c r="C47" s="1" t="s">
        <v>290</v>
      </c>
      <c r="D47" s="6">
        <v>44.29999923706055</v>
      </c>
      <c r="E47">
        <v>122240.0</v>
      </c>
      <c r="F47" s="8">
        <v>122325.13476285725</v>
      </c>
      <c r="G47" s="8">
        <v>191.1330230685114</v>
      </c>
      <c r="H47" s="1" t="s">
        <v>121</v>
      </c>
      <c r="I47" s="8">
        <v>0.0</v>
      </c>
      <c r="J47" s="8">
        <v>1.96362E7</v>
      </c>
      <c r="K47" s="9">
        <v>0.03966650599672617</v>
      </c>
      <c r="L47" s="8">
        <v>6.46191E7</v>
      </c>
      <c r="M47" s="9">
        <v>0.13053512989545066</v>
      </c>
      <c r="N47" s="8">
        <v>371700.0</v>
      </c>
      <c r="O47" s="8">
        <v>7972200.0</v>
      </c>
      <c r="P47" s="9">
        <v>0.016104405083829886</v>
      </c>
      <c r="Q47" s="8">
        <v>3.53088E7</v>
      </c>
      <c r="R47" s="9">
        <v>0.07132626103508852</v>
      </c>
      <c r="S47" s="8">
        <v>3.478383E8</v>
      </c>
      <c r="T47" s="9">
        <v>0.7026578468767398</v>
      </c>
      <c r="U47" s="6">
        <v>44.29999923706055</v>
      </c>
      <c r="V47" s="8">
        <v>1.9125E7</v>
      </c>
      <c r="W47" s="9">
        <v>0.03863384601844492</v>
      </c>
      <c r="X47" s="9">
        <f t="shared" si="1"/>
        <v>0.1260645121</v>
      </c>
      <c r="Y47" s="13" t="s">
        <v>181</v>
      </c>
      <c r="Z47" s="1" t="s">
        <v>188</v>
      </c>
    </row>
    <row r="48" ht="12.75" customHeight="1">
      <c r="A48" s="1" t="s">
        <v>291</v>
      </c>
      <c r="B48" s="1" t="s">
        <v>292</v>
      </c>
      <c r="C48" s="1" t="s">
        <v>293</v>
      </c>
      <c r="D48" s="6">
        <v>6.21999979019165</v>
      </c>
      <c r="E48">
        <v>1220996.0</v>
      </c>
      <c r="F48" s="8">
        <v>1220745.4795563347</v>
      </c>
      <c r="G48" s="8">
        <v>1907.4148118222106</v>
      </c>
      <c r="H48" s="1" t="s">
        <v>121</v>
      </c>
      <c r="I48" s="8">
        <v>0.0</v>
      </c>
      <c r="J48" s="8">
        <v>7.297605E8</v>
      </c>
      <c r="K48" s="9">
        <v>0.1477193647276711</v>
      </c>
      <c r="L48" s="8">
        <v>2.782539E8</v>
      </c>
      <c r="M48" s="9">
        <v>0.056324628889885</v>
      </c>
      <c r="N48" s="8">
        <v>2723400.0</v>
      </c>
      <c r="O48" s="8">
        <v>1.3829049E9</v>
      </c>
      <c r="P48" s="9">
        <v>0.27992996785491064</v>
      </c>
      <c r="Q48" s="8">
        <v>8.814834E8</v>
      </c>
      <c r="R48" s="9">
        <v>0.17843137284902047</v>
      </c>
      <c r="S48" s="8">
        <v>1.335231E9</v>
      </c>
      <c r="T48" s="9">
        <v>0.270279735727945</v>
      </c>
      <c r="U48" s="6">
        <v>6.21999979019165</v>
      </c>
      <c r="V48" s="8">
        <v>3.295971E8</v>
      </c>
      <c r="W48" s="9">
        <v>0.06671760697938939</v>
      </c>
      <c r="X48" s="9">
        <f t="shared" si="1"/>
        <v>0.5250789477</v>
      </c>
      <c r="Y48" s="1" t="s">
        <v>159</v>
      </c>
      <c r="Z48" s="1"/>
    </row>
    <row r="49" ht="12.75" customHeight="1">
      <c r="A49" s="1" t="s">
        <v>294</v>
      </c>
      <c r="B49" s="1" t="s">
        <v>295</v>
      </c>
      <c r="C49" s="1" t="s">
        <v>296</v>
      </c>
      <c r="D49" s="6">
        <v>13.239999771118164</v>
      </c>
      <c r="E49">
        <v>708845.0</v>
      </c>
      <c r="F49" s="8">
        <v>710137.5999526612</v>
      </c>
      <c r="G49" s="8">
        <v>1109.5899999350138</v>
      </c>
      <c r="H49" s="1" t="s">
        <v>121</v>
      </c>
      <c r="I49" s="8">
        <v>0.0</v>
      </c>
      <c r="J49" s="8">
        <v>1.153656E8</v>
      </c>
      <c r="K49" s="9">
        <v>0.04014357301798381</v>
      </c>
      <c r="L49" s="8">
        <v>1.440603E8</v>
      </c>
      <c r="M49" s="9">
        <v>0.05012841932120713</v>
      </c>
      <c r="N49" s="8">
        <v>975600.0</v>
      </c>
      <c r="O49" s="8">
        <v>2.736423E8</v>
      </c>
      <c r="P49" s="9">
        <v>0.09521884904043347</v>
      </c>
      <c r="Q49" s="8">
        <v>2.615508E8</v>
      </c>
      <c r="R49" s="9">
        <v>0.09101139020394364</v>
      </c>
      <c r="S49" s="8">
        <v>1.877823E9</v>
      </c>
      <c r="T49" s="9">
        <v>0.6534228982933337</v>
      </c>
      <c r="U49" s="6">
        <v>13.239999771118164</v>
      </c>
      <c r="V49" s="8">
        <v>2.003643E8</v>
      </c>
      <c r="W49" s="9">
        <v>0.06972042712253232</v>
      </c>
      <c r="X49" s="9">
        <f t="shared" si="1"/>
        <v>0.2559506664</v>
      </c>
      <c r="Y49" s="1" t="s">
        <v>148</v>
      </c>
      <c r="Z49" s="1"/>
    </row>
    <row r="50" ht="12.75" customHeight="1">
      <c r="A50" s="1" t="s">
        <v>297</v>
      </c>
      <c r="B50" s="1" t="s">
        <v>298</v>
      </c>
      <c r="C50" s="1" t="s">
        <v>299</v>
      </c>
      <c r="D50" s="6">
        <v>23.760000228881836</v>
      </c>
      <c r="E50">
        <v>487791.0</v>
      </c>
      <c r="F50" s="8">
        <v>487787.30127220694</v>
      </c>
      <c r="G50" s="8">
        <v>762.1676582439919</v>
      </c>
      <c r="H50" s="1" t="s">
        <v>121</v>
      </c>
      <c r="I50" s="8">
        <v>0.0</v>
      </c>
      <c r="J50" s="8">
        <v>5328900.0</v>
      </c>
      <c r="K50" s="9">
        <v>0.002699536998772033</v>
      </c>
      <c r="L50" s="8">
        <v>9.58617E7</v>
      </c>
      <c r="M50" s="9">
        <v>0.04856203079719736</v>
      </c>
      <c r="N50" s="8">
        <v>47700.0</v>
      </c>
      <c r="O50" s="8">
        <v>1.147122E8</v>
      </c>
      <c r="P50" s="9">
        <v>0.05811139787020534</v>
      </c>
      <c r="Q50" s="8">
        <v>6.22251E7</v>
      </c>
      <c r="R50" s="9">
        <v>0.03152225782099301</v>
      </c>
      <c r="S50" s="8">
        <v>1.5487281E9</v>
      </c>
      <c r="T50" s="9">
        <v>0.7845613179057429</v>
      </c>
      <c r="U50" s="6">
        <v>23.760000228881836</v>
      </c>
      <c r="V50" s="8">
        <v>1.466649E8</v>
      </c>
      <c r="W50" s="9">
        <v>0.07429813356812859</v>
      </c>
      <c r="X50" s="9">
        <f t="shared" si="1"/>
        <v>0.1639317893</v>
      </c>
      <c r="Y50" s="1" t="s">
        <v>181</v>
      </c>
      <c r="Z50" s="1"/>
    </row>
    <row r="51" ht="12.75" customHeight="1">
      <c r="A51" s="1" t="s">
        <v>300</v>
      </c>
      <c r="B51" s="1" t="s">
        <v>301</v>
      </c>
      <c r="C51" s="1" t="s">
        <v>302</v>
      </c>
      <c r="D51" s="6">
        <v>16.780000686645508</v>
      </c>
      <c r="E51">
        <v>230088.0</v>
      </c>
      <c r="F51" s="8">
        <v>230090.93313369807</v>
      </c>
      <c r="G51" s="8">
        <v>359.517083024313</v>
      </c>
      <c r="H51" s="1" t="s">
        <v>121</v>
      </c>
      <c r="I51" s="8">
        <v>0.0</v>
      </c>
      <c r="J51" s="8">
        <v>3411900.0</v>
      </c>
      <c r="K51" s="9">
        <v>0.003664198495590423</v>
      </c>
      <c r="L51" s="8">
        <v>4.27878E7</v>
      </c>
      <c r="M51" s="9">
        <v>0.045951813473320995</v>
      </c>
      <c r="N51" s="8">
        <v>64800.0</v>
      </c>
      <c r="O51" s="8">
        <v>9.44073E7</v>
      </c>
      <c r="P51" s="9">
        <v>0.10138840136954592</v>
      </c>
      <c r="Q51" s="8">
        <v>2.95263E7</v>
      </c>
      <c r="R51" s="9">
        <v>0.03170967028352282</v>
      </c>
      <c r="S51" s="8">
        <v>6.339555E8</v>
      </c>
      <c r="T51" s="9">
        <v>0.6808343706941219</v>
      </c>
      <c r="U51" s="6">
        <v>16.780000686645508</v>
      </c>
      <c r="V51" s="8">
        <v>1.269747E8</v>
      </c>
      <c r="W51" s="9">
        <v>0.13636405073948396</v>
      </c>
      <c r="X51" s="9">
        <f t="shared" si="1"/>
        <v>0.2694621224</v>
      </c>
      <c r="Y51" s="1" t="s">
        <v>181</v>
      </c>
      <c r="Z51" s="1"/>
    </row>
    <row r="52" ht="12.75" customHeight="1">
      <c r="A52" s="1" t="s">
        <v>303</v>
      </c>
      <c r="B52" s="1" t="s">
        <v>304</v>
      </c>
      <c r="C52" s="1" t="s">
        <v>305</v>
      </c>
      <c r="D52" s="6">
        <v>22.770000457763672</v>
      </c>
      <c r="E52">
        <v>678400.0</v>
      </c>
      <c r="F52" s="8">
        <v>698500.3029766735</v>
      </c>
      <c r="G52" s="8">
        <v>1091.4067234098857</v>
      </c>
      <c r="H52" s="1" t="s">
        <v>121</v>
      </c>
      <c r="I52" s="8">
        <v>75600.0</v>
      </c>
      <c r="J52" s="8">
        <v>1.79991E7</v>
      </c>
      <c r="K52" s="9">
        <v>0.006367462480206266</v>
      </c>
      <c r="L52" s="8">
        <v>1.217691E8</v>
      </c>
      <c r="M52" s="9">
        <v>0.043077719191430955</v>
      </c>
      <c r="N52" s="8">
        <v>7200.0</v>
      </c>
      <c r="O52" s="8">
        <v>2.925909E8</v>
      </c>
      <c r="P52" s="9">
        <v>0.1035085964186978</v>
      </c>
      <c r="Q52" s="8">
        <v>1.410426E8</v>
      </c>
      <c r="R52" s="9">
        <v>0.0498960205571801</v>
      </c>
      <c r="S52" s="8">
        <v>1.7956431E9</v>
      </c>
      <c r="T52" s="9">
        <v>0.635236765565571</v>
      </c>
      <c r="U52" s="6">
        <v>22.770000457763672</v>
      </c>
      <c r="V52" s="8">
        <v>4.576104E8</v>
      </c>
      <c r="W52" s="9">
        <v>0.161886819482762</v>
      </c>
      <c r="X52" s="9">
        <f t="shared" si="1"/>
        <v>0.3152914365</v>
      </c>
      <c r="Y52" s="1" t="s">
        <v>148</v>
      </c>
      <c r="Z52" s="1"/>
    </row>
    <row r="53" ht="12.75" customHeight="1">
      <c r="A53" s="1" t="s">
        <v>306</v>
      </c>
      <c r="B53" s="1" t="s">
        <v>307</v>
      </c>
      <c r="C53" s="1" t="s">
        <v>308</v>
      </c>
      <c r="D53" s="6">
        <v>17.170000076293945</v>
      </c>
      <c r="E53" s="12">
        <v>448000.0</v>
      </c>
      <c r="F53" s="8">
        <v>603793.6517929483</v>
      </c>
      <c r="G53" s="8">
        <v>943.4275809341174</v>
      </c>
      <c r="H53" s="1" t="s">
        <v>121</v>
      </c>
      <c r="I53" s="8">
        <v>0.0</v>
      </c>
      <c r="J53" s="8">
        <v>2096100.0</v>
      </c>
      <c r="K53" s="9">
        <v>8.578387476602421E-4</v>
      </c>
      <c r="L53" s="8">
        <v>1.37691E7</v>
      </c>
      <c r="M53" s="9">
        <v>0.005635068699207404</v>
      </c>
      <c r="N53" s="8">
        <v>226800.0</v>
      </c>
      <c r="O53" s="8">
        <v>4.79727E7</v>
      </c>
      <c r="P53" s="9">
        <v>0.019633052282753923</v>
      </c>
      <c r="Q53" s="8">
        <v>4.69998E7</v>
      </c>
      <c r="R53" s="9">
        <v>0.019234888398588734</v>
      </c>
      <c r="S53" s="8">
        <v>2.46033E7</v>
      </c>
      <c r="T53" s="9">
        <v>0.010069015820003451</v>
      </c>
      <c r="U53" s="6">
        <v>17.170000076293945</v>
      </c>
      <c r="V53" s="8">
        <v>2.3078763E9</v>
      </c>
      <c r="W53" s="9">
        <v>0.944509190852895</v>
      </c>
      <c r="X53" s="9">
        <f t="shared" si="1"/>
        <v>0.9833771315</v>
      </c>
      <c r="Y53" s="1" t="s">
        <v>164</v>
      </c>
      <c r="Z53" s="1"/>
    </row>
    <row r="54" ht="12.75" customHeight="1">
      <c r="A54" s="1" t="s">
        <v>309</v>
      </c>
      <c r="B54" s="1" t="s">
        <v>310</v>
      </c>
      <c r="C54" s="1" t="s">
        <v>311</v>
      </c>
      <c r="D54" s="6">
        <v>7.96999979019165</v>
      </c>
      <c r="E54">
        <v>198400.0</v>
      </c>
      <c r="F54" s="8">
        <v>203436.32802782697</v>
      </c>
      <c r="G54" s="8">
        <v>317.8692625460523</v>
      </c>
      <c r="H54" s="1" t="s">
        <v>121</v>
      </c>
      <c r="I54" s="8">
        <v>0.0</v>
      </c>
      <c r="J54" s="8">
        <v>1634400.0</v>
      </c>
      <c r="K54" s="9">
        <v>0.001985235574146447</v>
      </c>
      <c r="L54" s="8">
        <v>4.92516E7</v>
      </c>
      <c r="M54" s="9">
        <v>0.059823805924884454</v>
      </c>
      <c r="N54" s="8">
        <v>262800.0</v>
      </c>
      <c r="O54" s="8">
        <v>6216300.0</v>
      </c>
      <c r="P54" s="9">
        <v>0.007550672968408321</v>
      </c>
      <c r="Q54" s="8">
        <v>1.021833E8</v>
      </c>
      <c r="R54" s="9">
        <v>0.12411767146578478</v>
      </c>
      <c r="S54" s="8">
        <v>6.584688E8</v>
      </c>
      <c r="T54" s="9">
        <v>0.7998138070395999</v>
      </c>
      <c r="U54" s="6">
        <v>7.96999979019165</v>
      </c>
      <c r="V54" s="8">
        <v>5211900.0</v>
      </c>
      <c r="W54" s="9">
        <v>0.0063306713710804385</v>
      </c>
      <c r="X54" s="9">
        <f t="shared" si="1"/>
        <v>0.1379990158</v>
      </c>
      <c r="Y54" s="1" t="s">
        <v>181</v>
      </c>
      <c r="Z54" s="1"/>
    </row>
    <row r="55" ht="12.75" customHeight="1">
      <c r="A55" s="1" t="s">
        <v>312</v>
      </c>
      <c r="B55" s="1" t="s">
        <v>313</v>
      </c>
      <c r="C55" s="1" t="s">
        <v>314</v>
      </c>
      <c r="D55" s="6">
        <v>13.399999618530273</v>
      </c>
      <c r="E55">
        <v>268077.0</v>
      </c>
      <c r="F55" s="8">
        <v>268174.31281537836</v>
      </c>
      <c r="G55" s="8">
        <v>419.02236377742</v>
      </c>
      <c r="H55" s="1" t="s">
        <v>121</v>
      </c>
      <c r="I55" s="8">
        <v>0.0</v>
      </c>
      <c r="J55" s="8">
        <v>2935800.0</v>
      </c>
      <c r="K55" s="9">
        <v>0.0027051508822884744</v>
      </c>
      <c r="L55" s="8">
        <v>6.14925E7</v>
      </c>
      <c r="M55" s="9">
        <v>0.056661383823531586</v>
      </c>
      <c r="N55" s="8">
        <v>768600.0</v>
      </c>
      <c r="O55" s="8">
        <v>8970300.0</v>
      </c>
      <c r="P55" s="9">
        <v>0.008265554519855679</v>
      </c>
      <c r="Q55" s="8">
        <v>1.774611E8</v>
      </c>
      <c r="R55" s="9">
        <v>0.16351899013450616</v>
      </c>
      <c r="S55" s="8">
        <v>8.229033E8</v>
      </c>
      <c r="T55" s="9">
        <v>0.7582524654380739</v>
      </c>
      <c r="U55" s="6">
        <v>13.399999618530273</v>
      </c>
      <c r="V55" s="8">
        <v>1.06902E7</v>
      </c>
      <c r="W55" s="9">
        <v>0.00985033175347103</v>
      </c>
      <c r="X55" s="9">
        <f t="shared" si="1"/>
        <v>0.1816348764</v>
      </c>
      <c r="Y55" s="1" t="s">
        <v>181</v>
      </c>
      <c r="Z55" s="1"/>
    </row>
    <row r="56" ht="12.75" customHeight="1">
      <c r="A56" s="1" t="s">
        <v>315</v>
      </c>
      <c r="B56" s="1" t="s">
        <v>316</v>
      </c>
      <c r="C56" s="1" t="s">
        <v>317</v>
      </c>
      <c r="D56" s="6">
        <v>14.140000343322754</v>
      </c>
      <c r="E56" s="7">
        <v>108518.0</v>
      </c>
      <c r="F56" s="8">
        <v>108503.3445647534</v>
      </c>
      <c r="G56" s="8">
        <v>169.53647588379934</v>
      </c>
      <c r="H56" s="1" t="s">
        <v>121</v>
      </c>
      <c r="I56" s="8">
        <v>0.0</v>
      </c>
      <c r="J56" s="8">
        <v>8.64171E7</v>
      </c>
      <c r="K56" s="9">
        <v>0.1968061956678881</v>
      </c>
      <c r="L56" s="8">
        <v>2.037105E8</v>
      </c>
      <c r="M56" s="9">
        <v>0.463930038413732</v>
      </c>
      <c r="N56" s="8">
        <v>37800.0</v>
      </c>
      <c r="O56" s="8">
        <v>5.63913E7</v>
      </c>
      <c r="P56" s="9">
        <v>0.12842547622827633</v>
      </c>
      <c r="Q56" s="8">
        <v>5.37507E7</v>
      </c>
      <c r="R56" s="9">
        <v>0.12241177708446536</v>
      </c>
      <c r="S56" s="8">
        <v>1.74654E7</v>
      </c>
      <c r="T56" s="9">
        <v>0.03977568015841694</v>
      </c>
      <c r="U56" s="6">
        <v>14.140000343322754</v>
      </c>
      <c r="V56" s="8">
        <v>2.11446E7</v>
      </c>
      <c r="W56" s="9">
        <v>0.04815468564577181</v>
      </c>
      <c r="X56" s="9">
        <f t="shared" si="1"/>
        <v>0.298991939</v>
      </c>
      <c r="Y56" s="1" t="s">
        <v>65</v>
      </c>
      <c r="Z56" s="1"/>
    </row>
    <row r="57" ht="12.75" customHeight="1">
      <c r="A57" s="1" t="s">
        <v>318</v>
      </c>
      <c r="B57" s="1" t="s">
        <v>319</v>
      </c>
      <c r="C57" s="1" t="s">
        <v>320</v>
      </c>
      <c r="D57" s="6">
        <v>22.760000228881836</v>
      </c>
      <c r="E57" s="7">
        <v>28784.0</v>
      </c>
      <c r="F57" s="8">
        <v>28784.403686372898</v>
      </c>
      <c r="G57" s="8">
        <v>44.97563076032167</v>
      </c>
      <c r="H57" s="1" t="s">
        <v>121</v>
      </c>
      <c r="I57" s="8">
        <v>0.0</v>
      </c>
      <c r="J57" s="8">
        <v>6216300.0</v>
      </c>
      <c r="K57" s="9">
        <v>0.053365051420508396</v>
      </c>
      <c r="L57" s="8">
        <v>9.86346E7</v>
      </c>
      <c r="M57" s="9">
        <v>0.8467481461385836</v>
      </c>
      <c r="N57" s="8">
        <v>9900.0</v>
      </c>
      <c r="O57" s="8">
        <v>6553800.0</v>
      </c>
      <c r="P57" s="9">
        <v>0.05626238662865819</v>
      </c>
      <c r="Q57" s="8">
        <v>930600.0</v>
      </c>
      <c r="R57" s="9">
        <v>0.007988918947271707</v>
      </c>
      <c r="S57" s="8">
        <v>280800.0</v>
      </c>
      <c r="T57" s="9">
        <v>0.002410582893180631</v>
      </c>
      <c r="U57" s="6">
        <v>22.760000228881836</v>
      </c>
      <c r="V57" s="8">
        <v>3854700.0</v>
      </c>
      <c r="W57" s="9">
        <v>0.033091431190681544</v>
      </c>
      <c r="X57" s="9">
        <f t="shared" si="1"/>
        <v>0.09734273677</v>
      </c>
      <c r="Y57" s="1" t="s">
        <v>65</v>
      </c>
      <c r="Z57" s="1"/>
    </row>
    <row r="58" ht="12.75" customHeight="1">
      <c r="A58" s="1" t="s">
        <v>321</v>
      </c>
      <c r="B58" s="1" t="s">
        <v>322</v>
      </c>
      <c r="C58" s="1" t="s">
        <v>323</v>
      </c>
      <c r="D58" s="6">
        <v>26.670000076293945</v>
      </c>
      <c r="E58" s="7">
        <v>151795.0</v>
      </c>
      <c r="F58" s="8">
        <v>151795.56204983877</v>
      </c>
      <c r="G58" s="8">
        <v>237.1805657047927</v>
      </c>
      <c r="H58" s="1" t="s">
        <v>121</v>
      </c>
      <c r="I58" s="8">
        <v>0.0</v>
      </c>
      <c r="J58" s="8">
        <v>2.11599E7</v>
      </c>
      <c r="K58" s="9">
        <v>0.03444583682657544</v>
      </c>
      <c r="L58" s="8">
        <v>4.30506E7</v>
      </c>
      <c r="M58" s="9">
        <v>0.07008133038843135</v>
      </c>
      <c r="N58" s="8">
        <v>17100.0</v>
      </c>
      <c r="O58" s="8">
        <v>6.15735E7</v>
      </c>
      <c r="P58" s="9">
        <v>0.10023444032538636</v>
      </c>
      <c r="Q58" s="8">
        <v>1.508391E8</v>
      </c>
      <c r="R58" s="9">
        <v>0.2455483733697936</v>
      </c>
      <c r="S58" s="8">
        <v>3.17916E8</v>
      </c>
      <c r="T58" s="9">
        <v>0.5175299817370383</v>
      </c>
      <c r="U58" s="6">
        <v>26.670000076293945</v>
      </c>
      <c r="V58" s="8">
        <v>1.9548E7</v>
      </c>
      <c r="W58" s="9">
        <v>0.03182185257425114</v>
      </c>
      <c r="X58" s="9">
        <f t="shared" si="1"/>
        <v>0.3776046663</v>
      </c>
      <c r="Y58" s="1" t="s">
        <v>148</v>
      </c>
      <c r="Z58" s="1"/>
    </row>
    <row r="59" ht="12.75" customHeight="1">
      <c r="A59" s="1" t="s">
        <v>324</v>
      </c>
      <c r="B59" s="1" t="s">
        <v>325</v>
      </c>
      <c r="C59" s="1" t="s">
        <v>326</v>
      </c>
      <c r="D59" s="6">
        <v>7.949999809265137</v>
      </c>
      <c r="E59" s="15">
        <v>172864.0</v>
      </c>
      <c r="F59" s="8">
        <v>172864.89273603118</v>
      </c>
      <c r="G59" s="8">
        <v>270.1013949022348</v>
      </c>
      <c r="H59" s="1" t="s">
        <v>121</v>
      </c>
      <c r="I59" s="8">
        <v>0.0</v>
      </c>
      <c r="J59" s="8">
        <v>8379000.0</v>
      </c>
      <c r="K59" s="9">
        <v>0.011977538981838419</v>
      </c>
      <c r="L59" s="8">
        <v>1.754379E8</v>
      </c>
      <c r="M59" s="9">
        <v>0.25078342118890923</v>
      </c>
      <c r="N59" s="8">
        <v>1573200.0</v>
      </c>
      <c r="O59" s="8">
        <v>5.71887E7</v>
      </c>
      <c r="P59" s="9">
        <v>0.08174959823017816</v>
      </c>
      <c r="Q59" s="8">
        <v>1.155726E8</v>
      </c>
      <c r="R59" s="9">
        <v>0.1652077004096454</v>
      </c>
      <c r="S59" s="8">
        <v>3.297978E8</v>
      </c>
      <c r="T59" s="9">
        <v>0.4714364489347834</v>
      </c>
      <c r="U59" s="6">
        <v>7.949999809265137</v>
      </c>
      <c r="V59" s="8">
        <v>1.14021E7</v>
      </c>
      <c r="W59" s="9">
        <v>0.016298973293330927</v>
      </c>
      <c r="X59" s="9">
        <f t="shared" si="1"/>
        <v>0.2632562719</v>
      </c>
      <c r="Y59" s="10" t="s">
        <v>148</v>
      </c>
      <c r="Z59" s="1" t="s">
        <v>177</v>
      </c>
    </row>
    <row r="60" ht="12.75" customHeight="1">
      <c r="A60" s="1" t="s">
        <v>327</v>
      </c>
      <c r="B60" s="1" t="s">
        <v>328</v>
      </c>
      <c r="C60" s="1" t="s">
        <v>329</v>
      </c>
      <c r="D60" s="6">
        <v>22.270000457763672</v>
      </c>
      <c r="E60">
        <v>666742.0</v>
      </c>
      <c r="F60" s="8">
        <v>666629.8383410597</v>
      </c>
      <c r="G60" s="8">
        <v>1041.6091224163363</v>
      </c>
      <c r="H60" s="1" t="s">
        <v>121</v>
      </c>
      <c r="I60" s="8">
        <v>0.0</v>
      </c>
      <c r="J60" s="8">
        <v>1.278288E8</v>
      </c>
      <c r="K60" s="9">
        <v>0.047383394156881066</v>
      </c>
      <c r="L60" s="8">
        <v>1.762101E8</v>
      </c>
      <c r="M60" s="9">
        <v>0.06531730425947382</v>
      </c>
      <c r="N60" s="8">
        <v>375300.0</v>
      </c>
      <c r="O60" s="8">
        <v>2.245041E8</v>
      </c>
      <c r="P60" s="9">
        <v>0.08321885412470306</v>
      </c>
      <c r="Q60" s="8">
        <v>7.289856E8</v>
      </c>
      <c r="R60" s="9">
        <v>0.27021932474912097</v>
      </c>
      <c r="S60" s="8">
        <v>1.3340727E9</v>
      </c>
      <c r="T60" s="9">
        <v>0.49451213324410886</v>
      </c>
      <c r="U60" s="6">
        <v>22.270000457763672</v>
      </c>
      <c r="V60" s="8">
        <v>1.057239E8</v>
      </c>
      <c r="W60" s="9">
        <v>0.03918958189001757</v>
      </c>
      <c r="X60" s="9">
        <f t="shared" si="1"/>
        <v>0.3926277608</v>
      </c>
      <c r="Y60" s="1" t="s">
        <v>148</v>
      </c>
      <c r="Z60" s="1"/>
    </row>
    <row r="61" ht="12.75" customHeight="1">
      <c r="A61" s="1" t="s">
        <v>330</v>
      </c>
      <c r="B61" s="1" t="s">
        <v>331</v>
      </c>
      <c r="C61" s="1" t="s">
        <v>332</v>
      </c>
      <c r="D61" s="6">
        <v>41.459999084472656</v>
      </c>
      <c r="E61" s="12">
        <v>987029.0</v>
      </c>
      <c r="F61" s="8">
        <v>1007715.2345117922</v>
      </c>
      <c r="G61" s="8">
        <v>1574.555053937419</v>
      </c>
      <c r="H61" s="1" t="s">
        <v>163</v>
      </c>
      <c r="I61" s="8">
        <v>0.0</v>
      </c>
      <c r="J61" s="8">
        <v>6.0201E7</v>
      </c>
      <c r="K61" s="9">
        <v>0.014762098021751595</v>
      </c>
      <c r="L61" s="8">
        <v>2.814219E8</v>
      </c>
      <c r="M61" s="9">
        <v>0.06900844958169425</v>
      </c>
      <c r="N61" s="8">
        <v>2011500.0</v>
      </c>
      <c r="O61" s="8">
        <v>2.93328E7</v>
      </c>
      <c r="P61" s="9">
        <v>0.007192798605545342</v>
      </c>
      <c r="Q61" s="8">
        <v>1.062387E8</v>
      </c>
      <c r="R61" s="9">
        <v>0.026051163653485178</v>
      </c>
      <c r="S61" s="8">
        <v>3.4882641E9</v>
      </c>
      <c r="T61" s="9">
        <v>0.8553694551578397</v>
      </c>
      <c r="U61" s="6">
        <v>41.459999084472656</v>
      </c>
      <c r="V61" s="8">
        <v>1.103976E8</v>
      </c>
      <c r="W61" s="9">
        <v>0.027070982086113585</v>
      </c>
      <c r="X61" s="9">
        <f t="shared" si="1"/>
        <v>0.06031494435</v>
      </c>
      <c r="Y61" s="1" t="s">
        <v>181</v>
      </c>
      <c r="Z61" s="1"/>
    </row>
    <row r="62" ht="12.75" customHeight="1">
      <c r="A62" s="1" t="s">
        <v>333</v>
      </c>
      <c r="B62" s="1" t="s">
        <v>334</v>
      </c>
      <c r="C62" s="1" t="s">
        <v>335</v>
      </c>
      <c r="D62" s="6">
        <v>24.920000076293945</v>
      </c>
      <c r="E62" s="16">
        <v>140800.0</v>
      </c>
      <c r="F62" s="8">
        <v>148662.658870659</v>
      </c>
      <c r="G62" s="8">
        <v>232.28540448728472</v>
      </c>
      <c r="H62" s="1" t="s">
        <v>121</v>
      </c>
      <c r="I62" s="8">
        <v>0.0</v>
      </c>
      <c r="J62" s="8">
        <v>3514500.0</v>
      </c>
      <c r="K62" s="9">
        <v>0.00584176194461781</v>
      </c>
      <c r="L62" s="8">
        <v>2.93364E7</v>
      </c>
      <c r="M62" s="9">
        <v>0.048762630562551125</v>
      </c>
      <c r="N62" s="8">
        <v>0.0</v>
      </c>
      <c r="O62" s="8">
        <v>1.44252E7</v>
      </c>
      <c r="P62" s="9">
        <v>0.02397740344387561</v>
      </c>
      <c r="Q62" s="8">
        <v>1.3878E7</v>
      </c>
      <c r="R62" s="9">
        <v>0.023067853824841646</v>
      </c>
      <c r="S62" s="8">
        <v>5.10237E8</v>
      </c>
      <c r="T62" s="9">
        <v>0.8481101406561268</v>
      </c>
      <c r="U62" s="6">
        <v>24.920000076293945</v>
      </c>
      <c r="V62" s="8">
        <v>3.01545E7</v>
      </c>
      <c r="W62" s="9">
        <v>0.05012246708179763</v>
      </c>
      <c r="X62" s="9">
        <f t="shared" si="1"/>
        <v>0.09716772435</v>
      </c>
      <c r="Y62" s="1" t="s">
        <v>181</v>
      </c>
      <c r="Z62" s="1"/>
    </row>
    <row r="63" ht="12.75" customHeight="1">
      <c r="A63" s="1"/>
      <c r="B63" s="1"/>
      <c r="C63" s="1"/>
      <c r="D63" s="1"/>
      <c r="E63" s="1"/>
      <c r="F63" s="8"/>
      <c r="G63" s="8"/>
      <c r="H63" s="1"/>
      <c r="I63" s="8"/>
      <c r="J63" s="8"/>
      <c r="K63" s="9"/>
      <c r="L63" s="8"/>
      <c r="M63" s="9"/>
      <c r="N63" s="8"/>
      <c r="O63" s="8"/>
      <c r="P63" s="9"/>
      <c r="Q63" s="8"/>
      <c r="R63" s="9"/>
      <c r="S63" s="8"/>
      <c r="T63" s="9"/>
      <c r="U63" s="9"/>
      <c r="V63" s="8"/>
      <c r="W63" s="9"/>
      <c r="X63" s="1"/>
      <c r="Y63" s="1"/>
      <c r="Z63" s="1"/>
    </row>
    <row r="64" ht="12.75" customHeight="1">
      <c r="A64" s="1"/>
      <c r="B64" s="1"/>
      <c r="C64" s="1"/>
      <c r="D64" s="1"/>
      <c r="E64" s="7"/>
      <c r="F64" s="8"/>
      <c r="G64" s="8"/>
      <c r="H64" s="1"/>
      <c r="I64" s="8"/>
      <c r="J64" s="8"/>
      <c r="K64" s="9"/>
      <c r="L64" s="8"/>
      <c r="M64" s="9"/>
      <c r="N64" s="8"/>
      <c r="O64" s="8"/>
      <c r="P64" s="9"/>
      <c r="Q64" s="8"/>
      <c r="R64" s="9"/>
      <c r="S64" s="8"/>
      <c r="T64" s="9"/>
      <c r="U64" s="9"/>
      <c r="V64" s="8"/>
      <c r="W64" s="9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8"/>
      <c r="G65" s="8"/>
      <c r="H65" s="1"/>
      <c r="I65" s="8"/>
      <c r="J65" s="8"/>
      <c r="K65" s="9"/>
      <c r="L65" s="8"/>
      <c r="M65" s="9"/>
      <c r="N65" s="8"/>
      <c r="O65" s="8"/>
      <c r="P65" s="9"/>
      <c r="Q65" s="8"/>
      <c r="R65" s="9"/>
      <c r="S65" s="8"/>
      <c r="T65" s="9"/>
      <c r="U65" s="9"/>
      <c r="V65" s="8"/>
      <c r="W65" s="9"/>
      <c r="X65" s="1"/>
      <c r="Y65" s="1"/>
      <c r="Z65" s="1"/>
    </row>
    <row r="66" ht="12.75" customHeight="1">
      <c r="A66" s="1" t="s">
        <v>336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8"/>
      <c r="G67" s="8"/>
      <c r="H67" s="1"/>
      <c r="I67" s="8"/>
      <c r="J67" s="8"/>
      <c r="K67" s="9"/>
      <c r="L67" s="8"/>
      <c r="M67" s="9"/>
      <c r="N67" s="8"/>
      <c r="O67" s="8"/>
      <c r="P67" s="9"/>
      <c r="Q67" s="8"/>
      <c r="R67" s="9"/>
      <c r="S67" s="8"/>
      <c r="T67" s="9"/>
      <c r="U67" s="9"/>
      <c r="V67" s="8"/>
      <c r="W67" s="9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8"/>
      <c r="G68" s="8"/>
      <c r="H68" s="1"/>
      <c r="I68" s="8"/>
      <c r="J68" s="8"/>
      <c r="K68" s="9"/>
      <c r="L68" s="8"/>
      <c r="M68" s="9"/>
      <c r="N68" s="8"/>
      <c r="O68" s="8"/>
      <c r="P68" s="9"/>
      <c r="Q68" s="8"/>
      <c r="R68" s="9"/>
      <c r="S68" s="8"/>
      <c r="T68" s="9"/>
      <c r="U68" s="9"/>
      <c r="V68" s="8"/>
      <c r="W68" s="9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8"/>
      <c r="G69" s="8"/>
      <c r="H69" s="1"/>
      <c r="I69" s="8"/>
      <c r="J69" s="8"/>
      <c r="K69" s="9"/>
      <c r="L69" s="8"/>
      <c r="M69" s="9"/>
      <c r="N69" s="8"/>
      <c r="O69" s="8"/>
      <c r="P69" s="9"/>
      <c r="Q69" s="8"/>
      <c r="R69" s="9"/>
      <c r="S69" s="8"/>
      <c r="T69" s="9"/>
      <c r="U69" s="9"/>
      <c r="V69" s="8"/>
      <c r="W69" s="9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8"/>
      <c r="G70" s="8"/>
      <c r="H70" s="1"/>
      <c r="I70" s="8"/>
      <c r="J70" s="8"/>
      <c r="K70" s="9"/>
      <c r="L70" s="8"/>
      <c r="M70" s="9"/>
      <c r="N70" s="8"/>
      <c r="O70" s="8"/>
      <c r="P70" s="9"/>
      <c r="Q70" s="8"/>
      <c r="R70" s="9"/>
      <c r="S70" s="8"/>
      <c r="T70" s="9"/>
      <c r="U70" s="9"/>
      <c r="V70" s="8"/>
      <c r="W70" s="9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8"/>
      <c r="G71" s="8"/>
      <c r="H71" s="1"/>
      <c r="I71" s="8"/>
      <c r="J71" s="8"/>
      <c r="K71" s="9"/>
      <c r="L71" s="8"/>
      <c r="M71" s="9"/>
      <c r="N71" s="8"/>
      <c r="O71" s="8"/>
      <c r="P71" s="9"/>
      <c r="Q71" s="8"/>
      <c r="R71" s="9"/>
      <c r="S71" s="8"/>
      <c r="T71" s="9"/>
      <c r="U71" s="9"/>
      <c r="V71" s="8"/>
      <c r="W71" s="9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8"/>
      <c r="G72" s="8"/>
      <c r="H72" s="1"/>
      <c r="I72" s="8"/>
      <c r="J72" s="8"/>
      <c r="K72" s="9"/>
      <c r="L72" s="8"/>
      <c r="M72" s="9"/>
      <c r="N72" s="8"/>
      <c r="O72" s="8"/>
      <c r="P72" s="9"/>
      <c r="Q72" s="8"/>
      <c r="R72" s="9"/>
      <c r="S72" s="8"/>
      <c r="T72" s="9"/>
      <c r="U72" s="9"/>
      <c r="V72" s="8"/>
      <c r="W72" s="9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8"/>
      <c r="G73" s="8"/>
      <c r="H73" s="1"/>
      <c r="I73" s="8"/>
      <c r="J73" s="8"/>
      <c r="K73" s="9"/>
      <c r="L73" s="8"/>
      <c r="M73" s="9"/>
      <c r="N73" s="8"/>
      <c r="O73" s="8"/>
      <c r="P73" s="9"/>
      <c r="Q73" s="8"/>
      <c r="R73" s="9"/>
      <c r="S73" s="8"/>
      <c r="T73" s="9"/>
      <c r="U73" s="9"/>
      <c r="V73" s="8"/>
      <c r="W73" s="9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8"/>
      <c r="G74" s="8"/>
      <c r="H74" s="1"/>
      <c r="I74" s="8"/>
      <c r="J74" s="8"/>
      <c r="K74" s="9"/>
      <c r="L74" s="8"/>
      <c r="M74" s="9"/>
      <c r="N74" s="8"/>
      <c r="O74" s="8"/>
      <c r="P74" s="9"/>
      <c r="Q74" s="8"/>
      <c r="R74" s="9"/>
      <c r="S74" s="8"/>
      <c r="T74" s="9"/>
      <c r="U74" s="9"/>
      <c r="V74" s="8"/>
      <c r="W74" s="9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8"/>
      <c r="G75" s="8"/>
      <c r="H75" s="1"/>
      <c r="I75" s="8"/>
      <c r="J75" s="8"/>
      <c r="K75" s="9"/>
      <c r="L75" s="8"/>
      <c r="M75" s="9"/>
      <c r="N75" s="8"/>
      <c r="O75" s="8"/>
      <c r="P75" s="9"/>
      <c r="Q75" s="8"/>
      <c r="R75" s="9"/>
      <c r="S75" s="8"/>
      <c r="T75" s="9"/>
      <c r="U75" s="9"/>
      <c r="V75" s="8"/>
      <c r="W75" s="9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8"/>
      <c r="G76" s="8"/>
      <c r="H76" s="1"/>
      <c r="I76" s="8"/>
      <c r="J76" s="8"/>
      <c r="K76" s="9"/>
      <c r="L76" s="8"/>
      <c r="M76" s="9"/>
      <c r="N76" s="8"/>
      <c r="O76" s="8"/>
      <c r="P76" s="9"/>
      <c r="Q76" s="8"/>
      <c r="R76" s="9"/>
      <c r="S76" s="8"/>
      <c r="T76" s="9"/>
      <c r="U76" s="9"/>
      <c r="V76" s="8"/>
      <c r="W76" s="9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8"/>
      <c r="G77" s="8"/>
      <c r="H77" s="1"/>
      <c r="I77" s="8"/>
      <c r="J77" s="8"/>
      <c r="K77" s="9"/>
      <c r="L77" s="8"/>
      <c r="M77" s="9"/>
      <c r="N77" s="8"/>
      <c r="O77" s="8"/>
      <c r="P77" s="9"/>
      <c r="Q77" s="8"/>
      <c r="R77" s="9"/>
      <c r="S77" s="8"/>
      <c r="T77" s="9"/>
      <c r="U77" s="9"/>
      <c r="V77" s="8"/>
      <c r="W77" s="9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8"/>
      <c r="G78" s="8"/>
      <c r="H78" s="1"/>
      <c r="I78" s="8"/>
      <c r="J78" s="8"/>
      <c r="K78" s="9"/>
      <c r="L78" s="8"/>
      <c r="M78" s="9"/>
      <c r="N78" s="8"/>
      <c r="O78" s="8"/>
      <c r="P78" s="9"/>
      <c r="Q78" s="8"/>
      <c r="R78" s="9"/>
      <c r="S78" s="8"/>
      <c r="T78" s="9"/>
      <c r="U78" s="9"/>
      <c r="V78" s="8"/>
      <c r="W78" s="9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8"/>
      <c r="G79" s="8"/>
      <c r="H79" s="1"/>
      <c r="I79" s="8"/>
      <c r="J79" s="8"/>
      <c r="K79" s="9"/>
      <c r="L79" s="8"/>
      <c r="M79" s="9"/>
      <c r="N79" s="8"/>
      <c r="O79" s="8"/>
      <c r="P79" s="9"/>
      <c r="Q79" s="8"/>
      <c r="R79" s="9"/>
      <c r="S79" s="8"/>
      <c r="T79" s="9"/>
      <c r="U79" s="9"/>
      <c r="V79" s="8"/>
      <c r="W79" s="9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8"/>
      <c r="G80" s="8"/>
      <c r="H80" s="1"/>
      <c r="I80" s="8"/>
      <c r="J80" s="8"/>
      <c r="K80" s="9"/>
      <c r="L80" s="8"/>
      <c r="M80" s="9"/>
      <c r="N80" s="8"/>
      <c r="O80" s="8"/>
      <c r="P80" s="9"/>
      <c r="Q80" s="8"/>
      <c r="R80" s="9"/>
      <c r="S80" s="8"/>
      <c r="T80" s="9"/>
      <c r="U80" s="9"/>
      <c r="V80" s="8"/>
      <c r="W80" s="9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8"/>
      <c r="G81" s="8"/>
      <c r="H81" s="1"/>
      <c r="I81" s="8"/>
      <c r="J81" s="8"/>
      <c r="K81" s="9"/>
      <c r="L81" s="8"/>
      <c r="M81" s="9"/>
      <c r="N81" s="8"/>
      <c r="O81" s="8"/>
      <c r="P81" s="9"/>
      <c r="Q81" s="8"/>
      <c r="R81" s="9"/>
      <c r="S81" s="8"/>
      <c r="T81" s="9"/>
      <c r="U81" s="9"/>
      <c r="V81" s="8"/>
      <c r="W81" s="9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8"/>
      <c r="G82" s="8"/>
      <c r="H82" s="1"/>
      <c r="I82" s="8"/>
      <c r="J82" s="8"/>
      <c r="K82" s="9"/>
      <c r="L82" s="8"/>
      <c r="M82" s="9"/>
      <c r="N82" s="8"/>
      <c r="O82" s="8"/>
      <c r="P82" s="9"/>
      <c r="Q82" s="8"/>
      <c r="R82" s="9"/>
      <c r="S82" s="8"/>
      <c r="T82" s="9"/>
      <c r="U82" s="9"/>
      <c r="V82" s="8"/>
      <c r="W82" s="9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8"/>
      <c r="G83" s="8"/>
      <c r="H83" s="1"/>
      <c r="I83" s="8"/>
      <c r="J83" s="8"/>
      <c r="K83" s="9"/>
      <c r="L83" s="8"/>
      <c r="M83" s="9"/>
      <c r="N83" s="8"/>
      <c r="O83" s="8"/>
      <c r="P83" s="9"/>
      <c r="Q83" s="8"/>
      <c r="R83" s="9"/>
      <c r="S83" s="8"/>
      <c r="T83" s="9"/>
      <c r="U83" s="9"/>
      <c r="V83" s="8"/>
      <c r="W83" s="9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8"/>
      <c r="G84" s="8"/>
      <c r="H84" s="1"/>
      <c r="I84" s="8"/>
      <c r="J84" s="8"/>
      <c r="K84" s="9"/>
      <c r="L84" s="8"/>
      <c r="M84" s="9"/>
      <c r="N84" s="8"/>
      <c r="O84" s="8"/>
      <c r="P84" s="9"/>
      <c r="Q84" s="8"/>
      <c r="R84" s="9"/>
      <c r="S84" s="8"/>
      <c r="T84" s="9"/>
      <c r="U84" s="9"/>
      <c r="V84" s="8"/>
      <c r="W84" s="9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8"/>
      <c r="G85" s="8"/>
      <c r="H85" s="1"/>
      <c r="I85" s="8"/>
      <c r="J85" s="8"/>
      <c r="K85" s="9"/>
      <c r="L85" s="8"/>
      <c r="M85" s="9"/>
      <c r="N85" s="8"/>
      <c r="O85" s="8"/>
      <c r="P85" s="9"/>
      <c r="Q85" s="8"/>
      <c r="R85" s="9"/>
      <c r="S85" s="8"/>
      <c r="T85" s="9"/>
      <c r="U85" s="9"/>
      <c r="V85" s="8"/>
      <c r="W85" s="9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8"/>
      <c r="G86" s="8"/>
      <c r="H86" s="1"/>
      <c r="I86" s="8"/>
      <c r="J86" s="8"/>
      <c r="K86" s="9"/>
      <c r="L86" s="8"/>
      <c r="M86" s="9"/>
      <c r="N86" s="8"/>
      <c r="O86" s="8"/>
      <c r="P86" s="9"/>
      <c r="Q86" s="8"/>
      <c r="R86" s="9"/>
      <c r="S86" s="8"/>
      <c r="T86" s="9"/>
      <c r="U86" s="9"/>
      <c r="V86" s="8"/>
      <c r="W86" s="9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8"/>
      <c r="G87" s="8"/>
      <c r="H87" s="1"/>
      <c r="I87" s="8"/>
      <c r="J87" s="8"/>
      <c r="K87" s="9"/>
      <c r="L87" s="8"/>
      <c r="M87" s="9"/>
      <c r="N87" s="8"/>
      <c r="O87" s="8"/>
      <c r="P87" s="9"/>
      <c r="Q87" s="8"/>
      <c r="R87" s="9"/>
      <c r="S87" s="8"/>
      <c r="T87" s="9"/>
      <c r="U87" s="9"/>
      <c r="V87" s="8"/>
      <c r="W87" s="9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8"/>
      <c r="G88" s="8"/>
      <c r="H88" s="1"/>
      <c r="I88" s="8"/>
      <c r="J88" s="8"/>
      <c r="K88" s="9"/>
      <c r="L88" s="8"/>
      <c r="M88" s="9"/>
      <c r="N88" s="8"/>
      <c r="O88" s="8"/>
      <c r="P88" s="9"/>
      <c r="Q88" s="8"/>
      <c r="R88" s="9"/>
      <c r="S88" s="8"/>
      <c r="T88" s="9"/>
      <c r="U88" s="9"/>
      <c r="V88" s="8"/>
      <c r="W88" s="9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8"/>
      <c r="G89" s="8"/>
      <c r="H89" s="1"/>
      <c r="I89" s="8"/>
      <c r="J89" s="8"/>
      <c r="K89" s="9"/>
      <c r="L89" s="8"/>
      <c r="M89" s="9"/>
      <c r="N89" s="8"/>
      <c r="O89" s="8"/>
      <c r="P89" s="9"/>
      <c r="Q89" s="8"/>
      <c r="R89" s="9"/>
      <c r="S89" s="8"/>
      <c r="T89" s="9"/>
      <c r="U89" s="9"/>
      <c r="V89" s="8"/>
      <c r="W89" s="9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8"/>
      <c r="G90" s="8"/>
      <c r="H90" s="1"/>
      <c r="I90" s="8"/>
      <c r="J90" s="8"/>
      <c r="K90" s="9"/>
      <c r="L90" s="8"/>
      <c r="M90" s="9"/>
      <c r="N90" s="8"/>
      <c r="O90" s="8"/>
      <c r="P90" s="9"/>
      <c r="Q90" s="8"/>
      <c r="R90" s="9"/>
      <c r="S90" s="8"/>
      <c r="T90" s="9"/>
      <c r="U90" s="9"/>
      <c r="V90" s="8"/>
      <c r="W90" s="9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8"/>
      <c r="G91" s="8"/>
      <c r="H91" s="1"/>
      <c r="I91" s="8"/>
      <c r="J91" s="8"/>
      <c r="K91" s="9"/>
      <c r="L91" s="8"/>
      <c r="M91" s="9"/>
      <c r="N91" s="8"/>
      <c r="O91" s="8"/>
      <c r="P91" s="9"/>
      <c r="Q91" s="8"/>
      <c r="R91" s="9"/>
      <c r="S91" s="8"/>
      <c r="T91" s="9"/>
      <c r="U91" s="9"/>
      <c r="V91" s="8"/>
      <c r="W91" s="9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8"/>
      <c r="G92" s="8"/>
      <c r="H92" s="1"/>
      <c r="I92" s="8"/>
      <c r="J92" s="8"/>
      <c r="K92" s="9"/>
      <c r="L92" s="8"/>
      <c r="M92" s="9"/>
      <c r="N92" s="8"/>
      <c r="O92" s="8"/>
      <c r="P92" s="9"/>
      <c r="Q92" s="8"/>
      <c r="R92" s="9"/>
      <c r="S92" s="8"/>
      <c r="T92" s="9"/>
      <c r="U92" s="9"/>
      <c r="V92" s="8"/>
      <c r="W92" s="9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8"/>
      <c r="G93" s="8"/>
      <c r="H93" s="1"/>
      <c r="I93" s="8"/>
      <c r="J93" s="8"/>
      <c r="K93" s="9"/>
      <c r="L93" s="8"/>
      <c r="M93" s="9"/>
      <c r="N93" s="8"/>
      <c r="O93" s="8"/>
      <c r="P93" s="9"/>
      <c r="Q93" s="8"/>
      <c r="R93" s="9"/>
      <c r="S93" s="8"/>
      <c r="T93" s="9"/>
      <c r="U93" s="9"/>
      <c r="V93" s="8"/>
      <c r="W93" s="9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8"/>
      <c r="G94" s="8"/>
      <c r="H94" s="1"/>
      <c r="I94" s="8"/>
      <c r="J94" s="8"/>
      <c r="K94" s="9"/>
      <c r="L94" s="8"/>
      <c r="M94" s="9"/>
      <c r="N94" s="8"/>
      <c r="O94" s="8"/>
      <c r="P94" s="9"/>
      <c r="Q94" s="8"/>
      <c r="R94" s="9"/>
      <c r="S94" s="8"/>
      <c r="T94" s="9"/>
      <c r="U94" s="9"/>
      <c r="V94" s="8"/>
      <c r="W94" s="9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8"/>
      <c r="G95" s="8"/>
      <c r="H95" s="1"/>
      <c r="I95" s="8"/>
      <c r="J95" s="8"/>
      <c r="K95" s="9"/>
      <c r="L95" s="8"/>
      <c r="M95" s="9"/>
      <c r="N95" s="8"/>
      <c r="O95" s="8"/>
      <c r="P95" s="9"/>
      <c r="Q95" s="8"/>
      <c r="R95" s="9"/>
      <c r="S95" s="8"/>
      <c r="T95" s="9"/>
      <c r="U95" s="9"/>
      <c r="V95" s="8"/>
      <c r="W95" s="9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8"/>
      <c r="G96" s="8"/>
      <c r="H96" s="1"/>
      <c r="I96" s="8"/>
      <c r="J96" s="8"/>
      <c r="K96" s="9"/>
      <c r="L96" s="8"/>
      <c r="M96" s="9"/>
      <c r="N96" s="8"/>
      <c r="O96" s="8"/>
      <c r="P96" s="9"/>
      <c r="Q96" s="8"/>
      <c r="R96" s="9"/>
      <c r="S96" s="8"/>
      <c r="T96" s="9"/>
      <c r="U96" s="9"/>
      <c r="V96" s="8"/>
      <c r="W96" s="9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8"/>
      <c r="G97" s="8"/>
      <c r="H97" s="1"/>
      <c r="I97" s="8"/>
      <c r="J97" s="8"/>
      <c r="K97" s="9"/>
      <c r="L97" s="8"/>
      <c r="M97" s="9"/>
      <c r="N97" s="8"/>
      <c r="O97" s="8"/>
      <c r="P97" s="9"/>
      <c r="Q97" s="8"/>
      <c r="R97" s="9"/>
      <c r="S97" s="8"/>
      <c r="T97" s="9"/>
      <c r="U97" s="9"/>
      <c r="V97" s="8"/>
      <c r="W97" s="9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8"/>
      <c r="G98" s="8"/>
      <c r="H98" s="1"/>
      <c r="I98" s="8"/>
      <c r="J98" s="8"/>
      <c r="K98" s="9"/>
      <c r="L98" s="8"/>
      <c r="M98" s="9"/>
      <c r="N98" s="8"/>
      <c r="O98" s="8"/>
      <c r="P98" s="9"/>
      <c r="Q98" s="8"/>
      <c r="R98" s="9"/>
      <c r="S98" s="8"/>
      <c r="T98" s="9"/>
      <c r="U98" s="9"/>
      <c r="V98" s="8"/>
      <c r="W98" s="9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8"/>
      <c r="G99" s="8"/>
      <c r="H99" s="1"/>
      <c r="I99" s="8"/>
      <c r="J99" s="8"/>
      <c r="K99" s="9"/>
      <c r="L99" s="8"/>
      <c r="M99" s="9"/>
      <c r="N99" s="8"/>
      <c r="O99" s="8"/>
      <c r="P99" s="9"/>
      <c r="Q99" s="8"/>
      <c r="R99" s="9"/>
      <c r="S99" s="8"/>
      <c r="T99" s="9"/>
      <c r="U99" s="9"/>
      <c r="V99" s="8"/>
      <c r="W99" s="9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8"/>
      <c r="G100" s="8"/>
      <c r="H100" s="1"/>
      <c r="I100" s="8"/>
      <c r="J100" s="8"/>
      <c r="K100" s="9"/>
      <c r="L100" s="8"/>
      <c r="M100" s="9"/>
      <c r="N100" s="8"/>
      <c r="O100" s="8"/>
      <c r="P100" s="9"/>
      <c r="Q100" s="8"/>
      <c r="R100" s="9"/>
      <c r="S100" s="8"/>
      <c r="T100" s="9"/>
      <c r="U100" s="9"/>
      <c r="V100" s="8"/>
      <c r="W100" s="9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8"/>
      <c r="G101" s="8"/>
      <c r="H101" s="1"/>
      <c r="I101" s="8"/>
      <c r="J101" s="8"/>
      <c r="K101" s="9"/>
      <c r="L101" s="8"/>
      <c r="M101" s="9"/>
      <c r="N101" s="8"/>
      <c r="O101" s="8"/>
      <c r="P101" s="9"/>
      <c r="Q101" s="8"/>
      <c r="R101" s="9"/>
      <c r="S101" s="8"/>
      <c r="T101" s="9"/>
      <c r="U101" s="9"/>
      <c r="V101" s="8"/>
      <c r="W101" s="9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8"/>
      <c r="G102" s="8"/>
      <c r="H102" s="1"/>
      <c r="I102" s="8"/>
      <c r="J102" s="8"/>
      <c r="K102" s="9"/>
      <c r="L102" s="8"/>
      <c r="M102" s="9"/>
      <c r="N102" s="8"/>
      <c r="O102" s="8"/>
      <c r="P102" s="9"/>
      <c r="Q102" s="8"/>
      <c r="R102" s="9"/>
      <c r="S102" s="8"/>
      <c r="T102" s="9"/>
      <c r="U102" s="9"/>
      <c r="V102" s="8"/>
      <c r="W102" s="9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8"/>
      <c r="G103" s="8"/>
      <c r="H103" s="1"/>
      <c r="I103" s="8"/>
      <c r="J103" s="8"/>
      <c r="K103" s="9"/>
      <c r="L103" s="8"/>
      <c r="M103" s="9"/>
      <c r="N103" s="8"/>
      <c r="O103" s="8"/>
      <c r="P103" s="9"/>
      <c r="Q103" s="8"/>
      <c r="R103" s="9"/>
      <c r="S103" s="8"/>
      <c r="T103" s="9"/>
      <c r="U103" s="9"/>
      <c r="V103" s="8"/>
      <c r="W103" s="9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8"/>
      <c r="G104" s="8"/>
      <c r="H104" s="1"/>
      <c r="I104" s="8"/>
      <c r="J104" s="8"/>
      <c r="K104" s="9"/>
      <c r="L104" s="8"/>
      <c r="M104" s="9"/>
      <c r="N104" s="8"/>
      <c r="O104" s="8"/>
      <c r="P104" s="9"/>
      <c r="Q104" s="8"/>
      <c r="R104" s="9"/>
      <c r="S104" s="8"/>
      <c r="T104" s="9"/>
      <c r="U104" s="9"/>
      <c r="V104" s="8"/>
      <c r="W104" s="9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8"/>
      <c r="G105" s="8"/>
      <c r="H105" s="1"/>
      <c r="I105" s="8"/>
      <c r="J105" s="8"/>
      <c r="K105" s="9"/>
      <c r="L105" s="8"/>
      <c r="M105" s="9"/>
      <c r="N105" s="8"/>
      <c r="O105" s="8"/>
      <c r="P105" s="9"/>
      <c r="Q105" s="8"/>
      <c r="R105" s="9"/>
      <c r="S105" s="8"/>
      <c r="T105" s="9"/>
      <c r="U105" s="9"/>
      <c r="V105" s="8"/>
      <c r="W105" s="9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8"/>
      <c r="G106" s="8"/>
      <c r="H106" s="1"/>
      <c r="I106" s="8"/>
      <c r="J106" s="8"/>
      <c r="K106" s="9"/>
      <c r="L106" s="8"/>
      <c r="M106" s="9"/>
      <c r="N106" s="8"/>
      <c r="O106" s="8"/>
      <c r="P106" s="9"/>
      <c r="Q106" s="8"/>
      <c r="R106" s="9"/>
      <c r="S106" s="8"/>
      <c r="T106" s="9"/>
      <c r="U106" s="9"/>
      <c r="V106" s="8"/>
      <c r="W106" s="9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8"/>
      <c r="G107" s="8"/>
      <c r="H107" s="1"/>
      <c r="I107" s="8"/>
      <c r="J107" s="8"/>
      <c r="K107" s="9"/>
      <c r="L107" s="8"/>
      <c r="M107" s="9"/>
      <c r="N107" s="8"/>
      <c r="O107" s="8"/>
      <c r="P107" s="9"/>
      <c r="Q107" s="8"/>
      <c r="R107" s="9"/>
      <c r="S107" s="8"/>
      <c r="T107" s="9"/>
      <c r="U107" s="9"/>
      <c r="V107" s="8"/>
      <c r="W107" s="9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8"/>
      <c r="G108" s="8"/>
      <c r="H108" s="1"/>
      <c r="I108" s="8"/>
      <c r="J108" s="8"/>
      <c r="K108" s="9"/>
      <c r="L108" s="8"/>
      <c r="M108" s="9"/>
      <c r="N108" s="8"/>
      <c r="O108" s="8"/>
      <c r="P108" s="9"/>
      <c r="Q108" s="8"/>
      <c r="R108" s="9"/>
      <c r="S108" s="8"/>
      <c r="T108" s="9"/>
      <c r="U108" s="9"/>
      <c r="V108" s="8"/>
      <c r="W108" s="9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8"/>
      <c r="G109" s="8"/>
      <c r="H109" s="1"/>
      <c r="I109" s="8"/>
      <c r="J109" s="8"/>
      <c r="K109" s="9"/>
      <c r="L109" s="8"/>
      <c r="M109" s="9"/>
      <c r="N109" s="8"/>
      <c r="O109" s="8"/>
      <c r="P109" s="9"/>
      <c r="Q109" s="8"/>
      <c r="R109" s="9"/>
      <c r="S109" s="8"/>
      <c r="T109" s="9"/>
      <c r="U109" s="9"/>
      <c r="V109" s="8"/>
      <c r="W109" s="9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8"/>
      <c r="G110" s="8"/>
      <c r="H110" s="1"/>
      <c r="I110" s="8"/>
      <c r="J110" s="8"/>
      <c r="K110" s="9"/>
      <c r="L110" s="8"/>
      <c r="M110" s="9"/>
      <c r="N110" s="8"/>
      <c r="O110" s="8"/>
      <c r="P110" s="9"/>
      <c r="Q110" s="8"/>
      <c r="R110" s="9"/>
      <c r="S110" s="8"/>
      <c r="T110" s="9"/>
      <c r="U110" s="9"/>
      <c r="V110" s="8"/>
      <c r="W110" s="9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8"/>
      <c r="G111" s="8"/>
      <c r="H111" s="1"/>
      <c r="I111" s="8"/>
      <c r="J111" s="8"/>
      <c r="K111" s="9"/>
      <c r="L111" s="8"/>
      <c r="M111" s="9"/>
      <c r="N111" s="8"/>
      <c r="O111" s="8"/>
      <c r="P111" s="9"/>
      <c r="Q111" s="8"/>
      <c r="R111" s="9"/>
      <c r="S111" s="8"/>
      <c r="T111" s="9"/>
      <c r="U111" s="9"/>
      <c r="V111" s="8"/>
      <c r="W111" s="9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8"/>
      <c r="G112" s="8"/>
      <c r="H112" s="1"/>
      <c r="I112" s="8"/>
      <c r="J112" s="8"/>
      <c r="K112" s="9"/>
      <c r="L112" s="8"/>
      <c r="M112" s="9"/>
      <c r="N112" s="8"/>
      <c r="O112" s="8"/>
      <c r="P112" s="9"/>
      <c r="Q112" s="8"/>
      <c r="R112" s="9"/>
      <c r="S112" s="8"/>
      <c r="T112" s="9"/>
      <c r="U112" s="9"/>
      <c r="V112" s="8"/>
      <c r="W112" s="9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8"/>
      <c r="G113" s="8"/>
      <c r="H113" s="1"/>
      <c r="I113" s="8"/>
      <c r="J113" s="8"/>
      <c r="K113" s="9"/>
      <c r="L113" s="8"/>
      <c r="M113" s="9"/>
      <c r="N113" s="8"/>
      <c r="O113" s="8"/>
      <c r="P113" s="9"/>
      <c r="Q113" s="8"/>
      <c r="R113" s="9"/>
      <c r="S113" s="8"/>
      <c r="T113" s="9"/>
      <c r="U113" s="9"/>
      <c r="V113" s="8"/>
      <c r="W113" s="9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8"/>
      <c r="G114" s="8"/>
      <c r="H114" s="1"/>
      <c r="I114" s="8"/>
      <c r="J114" s="8"/>
      <c r="K114" s="9"/>
      <c r="L114" s="8"/>
      <c r="M114" s="9"/>
      <c r="N114" s="8"/>
      <c r="O114" s="8"/>
      <c r="P114" s="9"/>
      <c r="Q114" s="8"/>
      <c r="R114" s="9"/>
      <c r="S114" s="8"/>
      <c r="T114" s="9"/>
      <c r="U114" s="9"/>
      <c r="V114" s="8"/>
      <c r="W114" s="9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8"/>
      <c r="G115" s="8"/>
      <c r="H115" s="1"/>
      <c r="I115" s="8"/>
      <c r="J115" s="8"/>
      <c r="K115" s="9"/>
      <c r="L115" s="8"/>
      <c r="M115" s="9"/>
      <c r="N115" s="8"/>
      <c r="O115" s="8"/>
      <c r="P115" s="9"/>
      <c r="Q115" s="8"/>
      <c r="R115" s="9"/>
      <c r="S115" s="8"/>
      <c r="T115" s="9"/>
      <c r="U115" s="9"/>
      <c r="V115" s="8"/>
      <c r="W115" s="9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8"/>
      <c r="G116" s="8"/>
      <c r="H116" s="1"/>
      <c r="I116" s="8"/>
      <c r="J116" s="8"/>
      <c r="K116" s="9"/>
      <c r="L116" s="8"/>
      <c r="M116" s="9"/>
      <c r="N116" s="8"/>
      <c r="O116" s="8"/>
      <c r="P116" s="9"/>
      <c r="Q116" s="8"/>
      <c r="R116" s="9"/>
      <c r="S116" s="8"/>
      <c r="T116" s="9"/>
      <c r="U116" s="9"/>
      <c r="V116" s="8"/>
      <c r="W116" s="9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8"/>
      <c r="G117" s="8"/>
      <c r="H117" s="1"/>
      <c r="I117" s="8"/>
      <c r="J117" s="8"/>
      <c r="K117" s="9"/>
      <c r="L117" s="8"/>
      <c r="M117" s="9"/>
      <c r="N117" s="8"/>
      <c r="O117" s="8"/>
      <c r="P117" s="9"/>
      <c r="Q117" s="8"/>
      <c r="R117" s="9"/>
      <c r="S117" s="8"/>
      <c r="T117" s="9"/>
      <c r="U117" s="9"/>
      <c r="V117" s="8"/>
      <c r="W117" s="9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8"/>
      <c r="G118" s="8"/>
      <c r="H118" s="1"/>
      <c r="I118" s="8"/>
      <c r="J118" s="8"/>
      <c r="K118" s="9"/>
      <c r="L118" s="8"/>
      <c r="M118" s="9"/>
      <c r="N118" s="8"/>
      <c r="O118" s="8"/>
      <c r="P118" s="9"/>
      <c r="Q118" s="8"/>
      <c r="R118" s="9"/>
      <c r="S118" s="8"/>
      <c r="T118" s="9"/>
      <c r="U118" s="9"/>
      <c r="V118" s="8"/>
      <c r="W118" s="9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8"/>
      <c r="G119" s="8"/>
      <c r="H119" s="1"/>
      <c r="I119" s="8"/>
      <c r="J119" s="8"/>
      <c r="K119" s="9"/>
      <c r="L119" s="8"/>
      <c r="M119" s="9"/>
      <c r="N119" s="8"/>
      <c r="O119" s="8"/>
      <c r="P119" s="9"/>
      <c r="Q119" s="8"/>
      <c r="R119" s="9"/>
      <c r="S119" s="8"/>
      <c r="T119" s="9"/>
      <c r="U119" s="9"/>
      <c r="V119" s="8"/>
      <c r="W119" s="9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8"/>
      <c r="G120" s="8"/>
      <c r="H120" s="1"/>
      <c r="I120" s="8"/>
      <c r="J120" s="8"/>
      <c r="K120" s="9"/>
      <c r="L120" s="8"/>
      <c r="M120" s="9"/>
      <c r="N120" s="8"/>
      <c r="O120" s="8"/>
      <c r="P120" s="9"/>
      <c r="Q120" s="8"/>
      <c r="R120" s="9"/>
      <c r="S120" s="8"/>
      <c r="T120" s="9"/>
      <c r="U120" s="9"/>
      <c r="V120" s="8"/>
      <c r="W120" s="9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8"/>
      <c r="G121" s="8"/>
      <c r="H121" s="1"/>
      <c r="I121" s="8"/>
      <c r="J121" s="8"/>
      <c r="K121" s="9"/>
      <c r="L121" s="8"/>
      <c r="M121" s="9"/>
      <c r="N121" s="8"/>
      <c r="O121" s="8"/>
      <c r="P121" s="9"/>
      <c r="Q121" s="8"/>
      <c r="R121" s="9"/>
      <c r="S121" s="8"/>
      <c r="T121" s="9"/>
      <c r="U121" s="9"/>
      <c r="V121" s="8"/>
      <c r="W121" s="9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8"/>
      <c r="G122" s="8"/>
      <c r="H122" s="1"/>
      <c r="I122" s="8"/>
      <c r="J122" s="8"/>
      <c r="K122" s="9"/>
      <c r="L122" s="8"/>
      <c r="M122" s="9"/>
      <c r="N122" s="8"/>
      <c r="O122" s="8"/>
      <c r="P122" s="9"/>
      <c r="Q122" s="8"/>
      <c r="R122" s="9"/>
      <c r="S122" s="8"/>
      <c r="T122" s="9"/>
      <c r="U122" s="9"/>
      <c r="V122" s="8"/>
      <c r="W122" s="9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8"/>
      <c r="G123" s="8"/>
      <c r="H123" s="1"/>
      <c r="I123" s="8"/>
      <c r="J123" s="8"/>
      <c r="K123" s="9"/>
      <c r="L123" s="8"/>
      <c r="M123" s="9"/>
      <c r="N123" s="8"/>
      <c r="O123" s="8"/>
      <c r="P123" s="9"/>
      <c r="Q123" s="8"/>
      <c r="R123" s="9"/>
      <c r="S123" s="8"/>
      <c r="T123" s="9"/>
      <c r="U123" s="9"/>
      <c r="V123" s="8"/>
      <c r="W123" s="9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8"/>
      <c r="G124" s="8"/>
      <c r="H124" s="1"/>
      <c r="I124" s="8"/>
      <c r="J124" s="8"/>
      <c r="K124" s="9"/>
      <c r="L124" s="8"/>
      <c r="M124" s="9"/>
      <c r="N124" s="8"/>
      <c r="O124" s="8"/>
      <c r="P124" s="9"/>
      <c r="Q124" s="8"/>
      <c r="R124" s="9"/>
      <c r="S124" s="8"/>
      <c r="T124" s="9"/>
      <c r="U124" s="9"/>
      <c r="V124" s="8"/>
      <c r="W124" s="9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8"/>
      <c r="G125" s="8"/>
      <c r="H125" s="1"/>
      <c r="I125" s="8"/>
      <c r="J125" s="8"/>
      <c r="K125" s="9"/>
      <c r="L125" s="8"/>
      <c r="M125" s="9"/>
      <c r="N125" s="8"/>
      <c r="O125" s="8"/>
      <c r="P125" s="9"/>
      <c r="Q125" s="8"/>
      <c r="R125" s="9"/>
      <c r="S125" s="8"/>
      <c r="T125" s="9"/>
      <c r="U125" s="9"/>
      <c r="V125" s="8"/>
      <c r="W125" s="9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8"/>
      <c r="G126" s="8"/>
      <c r="H126" s="1"/>
      <c r="I126" s="8"/>
      <c r="J126" s="8"/>
      <c r="K126" s="9"/>
      <c r="L126" s="8"/>
      <c r="M126" s="9"/>
      <c r="N126" s="8"/>
      <c r="O126" s="8"/>
      <c r="P126" s="9"/>
      <c r="Q126" s="8"/>
      <c r="R126" s="9"/>
      <c r="S126" s="8"/>
      <c r="T126" s="9"/>
      <c r="U126" s="9"/>
      <c r="V126" s="8"/>
      <c r="W126" s="9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8"/>
      <c r="G127" s="8"/>
      <c r="H127" s="1"/>
      <c r="I127" s="8"/>
      <c r="J127" s="8"/>
      <c r="K127" s="9"/>
      <c r="L127" s="8"/>
      <c r="M127" s="9"/>
      <c r="N127" s="8"/>
      <c r="O127" s="8"/>
      <c r="P127" s="9"/>
      <c r="Q127" s="8"/>
      <c r="R127" s="9"/>
      <c r="S127" s="8"/>
      <c r="T127" s="9"/>
      <c r="U127" s="9"/>
      <c r="V127" s="8"/>
      <c r="W127" s="9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8"/>
      <c r="G128" s="8"/>
      <c r="H128" s="1"/>
      <c r="I128" s="8"/>
      <c r="J128" s="8"/>
      <c r="K128" s="9"/>
      <c r="L128" s="8"/>
      <c r="M128" s="9"/>
      <c r="N128" s="8"/>
      <c r="O128" s="8"/>
      <c r="P128" s="9"/>
      <c r="Q128" s="8"/>
      <c r="R128" s="9"/>
      <c r="S128" s="8"/>
      <c r="T128" s="9"/>
      <c r="U128" s="9"/>
      <c r="V128" s="8"/>
      <c r="W128" s="9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8"/>
      <c r="G129" s="8"/>
      <c r="H129" s="1"/>
      <c r="I129" s="8"/>
      <c r="J129" s="8"/>
      <c r="K129" s="9"/>
      <c r="L129" s="8"/>
      <c r="M129" s="9"/>
      <c r="N129" s="8"/>
      <c r="O129" s="8"/>
      <c r="P129" s="9"/>
      <c r="Q129" s="8"/>
      <c r="R129" s="9"/>
      <c r="S129" s="8"/>
      <c r="T129" s="9"/>
      <c r="U129" s="9"/>
      <c r="V129" s="8"/>
      <c r="W129" s="9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8"/>
      <c r="G130" s="8"/>
      <c r="H130" s="1"/>
      <c r="I130" s="8"/>
      <c r="J130" s="8"/>
      <c r="K130" s="9"/>
      <c r="L130" s="8"/>
      <c r="M130" s="9"/>
      <c r="N130" s="8"/>
      <c r="O130" s="8"/>
      <c r="P130" s="9"/>
      <c r="Q130" s="8"/>
      <c r="R130" s="9"/>
      <c r="S130" s="8"/>
      <c r="T130" s="9"/>
      <c r="U130" s="9"/>
      <c r="V130" s="8"/>
      <c r="W130" s="9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8"/>
      <c r="G131" s="8"/>
      <c r="H131" s="1"/>
      <c r="I131" s="8"/>
      <c r="J131" s="8"/>
      <c r="K131" s="9"/>
      <c r="L131" s="8"/>
      <c r="M131" s="9"/>
      <c r="N131" s="8"/>
      <c r="O131" s="8"/>
      <c r="P131" s="9"/>
      <c r="Q131" s="8"/>
      <c r="R131" s="9"/>
      <c r="S131" s="8"/>
      <c r="T131" s="9"/>
      <c r="U131" s="9"/>
      <c r="V131" s="8"/>
      <c r="W131" s="9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8"/>
      <c r="G132" s="8"/>
      <c r="H132" s="1"/>
      <c r="I132" s="8"/>
      <c r="J132" s="8"/>
      <c r="K132" s="9"/>
      <c r="L132" s="8"/>
      <c r="M132" s="9"/>
      <c r="N132" s="8"/>
      <c r="O132" s="8"/>
      <c r="P132" s="9"/>
      <c r="Q132" s="8"/>
      <c r="R132" s="9"/>
      <c r="S132" s="8"/>
      <c r="T132" s="9"/>
      <c r="U132" s="9"/>
      <c r="V132" s="8"/>
      <c r="W132" s="9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8"/>
      <c r="G133" s="8"/>
      <c r="H133" s="1"/>
      <c r="I133" s="8"/>
      <c r="J133" s="8"/>
      <c r="K133" s="9"/>
      <c r="L133" s="8"/>
      <c r="M133" s="9"/>
      <c r="N133" s="8"/>
      <c r="O133" s="8"/>
      <c r="P133" s="9"/>
      <c r="Q133" s="8"/>
      <c r="R133" s="9"/>
      <c r="S133" s="8"/>
      <c r="T133" s="9"/>
      <c r="U133" s="9"/>
      <c r="V133" s="8"/>
      <c r="W133" s="9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8"/>
      <c r="G134" s="8"/>
      <c r="H134" s="1"/>
      <c r="I134" s="8"/>
      <c r="J134" s="8"/>
      <c r="K134" s="9"/>
      <c r="L134" s="8"/>
      <c r="M134" s="9"/>
      <c r="N134" s="8"/>
      <c r="O134" s="8"/>
      <c r="P134" s="9"/>
      <c r="Q134" s="8"/>
      <c r="R134" s="9"/>
      <c r="S134" s="8"/>
      <c r="T134" s="9"/>
      <c r="U134" s="9"/>
      <c r="V134" s="8"/>
      <c r="W134" s="9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8"/>
      <c r="G135" s="8"/>
      <c r="H135" s="1"/>
      <c r="I135" s="8"/>
      <c r="J135" s="8"/>
      <c r="K135" s="9"/>
      <c r="L135" s="8"/>
      <c r="M135" s="9"/>
      <c r="N135" s="8"/>
      <c r="O135" s="8"/>
      <c r="P135" s="9"/>
      <c r="Q135" s="8"/>
      <c r="R135" s="9"/>
      <c r="S135" s="8"/>
      <c r="T135" s="9"/>
      <c r="U135" s="9"/>
      <c r="V135" s="8"/>
      <c r="W135" s="9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8"/>
      <c r="G136" s="8"/>
      <c r="H136" s="1"/>
      <c r="I136" s="8"/>
      <c r="J136" s="8"/>
      <c r="K136" s="9"/>
      <c r="L136" s="8"/>
      <c r="M136" s="9"/>
      <c r="N136" s="8"/>
      <c r="O136" s="8"/>
      <c r="P136" s="9"/>
      <c r="Q136" s="8"/>
      <c r="R136" s="9"/>
      <c r="S136" s="8"/>
      <c r="T136" s="9"/>
      <c r="U136" s="9"/>
      <c r="V136" s="8"/>
      <c r="W136" s="9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8"/>
      <c r="G137" s="8"/>
      <c r="H137" s="1"/>
      <c r="I137" s="8"/>
      <c r="J137" s="8"/>
      <c r="K137" s="9"/>
      <c r="L137" s="8"/>
      <c r="M137" s="9"/>
      <c r="N137" s="8"/>
      <c r="O137" s="8"/>
      <c r="P137" s="9"/>
      <c r="Q137" s="8"/>
      <c r="R137" s="9"/>
      <c r="S137" s="8"/>
      <c r="T137" s="9"/>
      <c r="U137" s="9"/>
      <c r="V137" s="8"/>
      <c r="W137" s="9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8"/>
      <c r="G138" s="8"/>
      <c r="H138" s="1"/>
      <c r="I138" s="8"/>
      <c r="J138" s="8"/>
      <c r="K138" s="9"/>
      <c r="L138" s="8"/>
      <c r="M138" s="9"/>
      <c r="N138" s="8"/>
      <c r="O138" s="8"/>
      <c r="P138" s="9"/>
      <c r="Q138" s="8"/>
      <c r="R138" s="9"/>
      <c r="S138" s="8"/>
      <c r="T138" s="9"/>
      <c r="U138" s="9"/>
      <c r="V138" s="8"/>
      <c r="W138" s="9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8"/>
      <c r="G139" s="8"/>
      <c r="H139" s="1"/>
      <c r="I139" s="8"/>
      <c r="J139" s="8"/>
      <c r="K139" s="9"/>
      <c r="L139" s="8"/>
      <c r="M139" s="9"/>
      <c r="N139" s="8"/>
      <c r="O139" s="8"/>
      <c r="P139" s="9"/>
      <c r="Q139" s="8"/>
      <c r="R139" s="9"/>
      <c r="S139" s="8"/>
      <c r="T139" s="9"/>
      <c r="U139" s="9"/>
      <c r="V139" s="8"/>
      <c r="W139" s="9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8"/>
      <c r="G140" s="8"/>
      <c r="H140" s="1"/>
      <c r="I140" s="8"/>
      <c r="J140" s="8"/>
      <c r="K140" s="9"/>
      <c r="L140" s="8"/>
      <c r="M140" s="9"/>
      <c r="N140" s="8"/>
      <c r="O140" s="8"/>
      <c r="P140" s="9"/>
      <c r="Q140" s="8"/>
      <c r="R140" s="9"/>
      <c r="S140" s="8"/>
      <c r="T140" s="9"/>
      <c r="U140" s="9"/>
      <c r="V140" s="8"/>
      <c r="W140" s="9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8"/>
      <c r="G141" s="8"/>
      <c r="H141" s="1"/>
      <c r="I141" s="8"/>
      <c r="J141" s="8"/>
      <c r="K141" s="9"/>
      <c r="L141" s="8"/>
      <c r="M141" s="9"/>
      <c r="N141" s="8"/>
      <c r="O141" s="8"/>
      <c r="P141" s="9"/>
      <c r="Q141" s="8"/>
      <c r="R141" s="9"/>
      <c r="S141" s="8"/>
      <c r="T141" s="9"/>
      <c r="U141" s="9"/>
      <c r="V141" s="8"/>
      <c r="W141" s="9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8"/>
      <c r="G142" s="8"/>
      <c r="H142" s="1"/>
      <c r="I142" s="8"/>
      <c r="J142" s="8"/>
      <c r="K142" s="9"/>
      <c r="L142" s="8"/>
      <c r="M142" s="9"/>
      <c r="N142" s="8"/>
      <c r="O142" s="8"/>
      <c r="P142" s="9"/>
      <c r="Q142" s="8"/>
      <c r="R142" s="9"/>
      <c r="S142" s="8"/>
      <c r="T142" s="9"/>
      <c r="U142" s="9"/>
      <c r="V142" s="8"/>
      <c r="W142" s="9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8"/>
      <c r="G143" s="8"/>
      <c r="H143" s="1"/>
      <c r="I143" s="8"/>
      <c r="J143" s="8"/>
      <c r="K143" s="9"/>
      <c r="L143" s="8"/>
      <c r="M143" s="9"/>
      <c r="N143" s="8"/>
      <c r="O143" s="8"/>
      <c r="P143" s="9"/>
      <c r="Q143" s="8"/>
      <c r="R143" s="9"/>
      <c r="S143" s="8"/>
      <c r="T143" s="9"/>
      <c r="U143" s="9"/>
      <c r="V143" s="8"/>
      <c r="W143" s="9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8"/>
      <c r="G144" s="8"/>
      <c r="H144" s="1"/>
      <c r="I144" s="8"/>
      <c r="J144" s="8"/>
      <c r="K144" s="9"/>
      <c r="L144" s="8"/>
      <c r="M144" s="9"/>
      <c r="N144" s="8"/>
      <c r="O144" s="8"/>
      <c r="P144" s="9"/>
      <c r="Q144" s="8"/>
      <c r="R144" s="9"/>
      <c r="S144" s="8"/>
      <c r="T144" s="9"/>
      <c r="U144" s="9"/>
      <c r="V144" s="8"/>
      <c r="W144" s="9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8"/>
      <c r="G145" s="8"/>
      <c r="H145" s="1"/>
      <c r="I145" s="8"/>
      <c r="J145" s="8"/>
      <c r="K145" s="9"/>
      <c r="L145" s="8"/>
      <c r="M145" s="9"/>
      <c r="N145" s="8"/>
      <c r="O145" s="8"/>
      <c r="P145" s="9"/>
      <c r="Q145" s="8"/>
      <c r="R145" s="9"/>
      <c r="S145" s="8"/>
      <c r="T145" s="9"/>
      <c r="U145" s="9"/>
      <c r="V145" s="8"/>
      <c r="W145" s="9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8"/>
      <c r="G146" s="8"/>
      <c r="H146" s="1"/>
      <c r="I146" s="8"/>
      <c r="J146" s="8"/>
      <c r="K146" s="9"/>
      <c r="L146" s="8"/>
      <c r="M146" s="9"/>
      <c r="N146" s="8"/>
      <c r="O146" s="8"/>
      <c r="P146" s="9"/>
      <c r="Q146" s="8"/>
      <c r="R146" s="9"/>
      <c r="S146" s="8"/>
      <c r="T146" s="9"/>
      <c r="U146" s="9"/>
      <c r="V146" s="8"/>
      <c r="W146" s="9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8"/>
      <c r="G147" s="8"/>
      <c r="H147" s="1"/>
      <c r="I147" s="8"/>
      <c r="J147" s="8"/>
      <c r="K147" s="9"/>
      <c r="L147" s="8"/>
      <c r="M147" s="9"/>
      <c r="N147" s="8"/>
      <c r="O147" s="8"/>
      <c r="P147" s="9"/>
      <c r="Q147" s="8"/>
      <c r="R147" s="9"/>
      <c r="S147" s="8"/>
      <c r="T147" s="9"/>
      <c r="U147" s="9"/>
      <c r="V147" s="8"/>
      <c r="W147" s="9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8"/>
      <c r="G148" s="8"/>
      <c r="H148" s="1"/>
      <c r="I148" s="8"/>
      <c r="J148" s="8"/>
      <c r="K148" s="9"/>
      <c r="L148" s="8"/>
      <c r="M148" s="9"/>
      <c r="N148" s="8"/>
      <c r="O148" s="8"/>
      <c r="P148" s="9"/>
      <c r="Q148" s="8"/>
      <c r="R148" s="9"/>
      <c r="S148" s="8"/>
      <c r="T148" s="9"/>
      <c r="U148" s="9"/>
      <c r="V148" s="8"/>
      <c r="W148" s="9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8"/>
      <c r="G149" s="8"/>
      <c r="H149" s="1"/>
      <c r="I149" s="8"/>
      <c r="J149" s="8"/>
      <c r="K149" s="9"/>
      <c r="L149" s="8"/>
      <c r="M149" s="9"/>
      <c r="N149" s="8"/>
      <c r="O149" s="8"/>
      <c r="P149" s="9"/>
      <c r="Q149" s="8"/>
      <c r="R149" s="9"/>
      <c r="S149" s="8"/>
      <c r="T149" s="9"/>
      <c r="U149" s="9"/>
      <c r="V149" s="8"/>
      <c r="W149" s="9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8"/>
      <c r="G150" s="8"/>
      <c r="H150" s="1"/>
      <c r="I150" s="8"/>
      <c r="J150" s="8"/>
      <c r="K150" s="9"/>
      <c r="L150" s="8"/>
      <c r="M150" s="9"/>
      <c r="N150" s="8"/>
      <c r="O150" s="8"/>
      <c r="P150" s="9"/>
      <c r="Q150" s="8"/>
      <c r="R150" s="9"/>
      <c r="S150" s="8"/>
      <c r="T150" s="9"/>
      <c r="U150" s="9"/>
      <c r="V150" s="8"/>
      <c r="W150" s="9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8"/>
      <c r="G151" s="8"/>
      <c r="H151" s="1"/>
      <c r="I151" s="8"/>
      <c r="J151" s="8"/>
      <c r="K151" s="9"/>
      <c r="L151" s="8"/>
      <c r="M151" s="9"/>
      <c r="N151" s="8"/>
      <c r="O151" s="8"/>
      <c r="P151" s="9"/>
      <c r="Q151" s="8"/>
      <c r="R151" s="9"/>
      <c r="S151" s="8"/>
      <c r="T151" s="9"/>
      <c r="U151" s="9"/>
      <c r="V151" s="8"/>
      <c r="W151" s="9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8"/>
      <c r="G152" s="8"/>
      <c r="H152" s="1"/>
      <c r="I152" s="8"/>
      <c r="J152" s="8"/>
      <c r="K152" s="9"/>
      <c r="L152" s="8"/>
      <c r="M152" s="9"/>
      <c r="N152" s="8"/>
      <c r="O152" s="8"/>
      <c r="P152" s="9"/>
      <c r="Q152" s="8"/>
      <c r="R152" s="9"/>
      <c r="S152" s="8"/>
      <c r="T152" s="9"/>
      <c r="U152" s="9"/>
      <c r="V152" s="8"/>
      <c r="W152" s="9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8"/>
      <c r="G153" s="8"/>
      <c r="H153" s="1"/>
      <c r="I153" s="8"/>
      <c r="J153" s="8"/>
      <c r="K153" s="9"/>
      <c r="L153" s="8"/>
      <c r="M153" s="9"/>
      <c r="N153" s="8"/>
      <c r="O153" s="8"/>
      <c r="P153" s="9"/>
      <c r="Q153" s="8"/>
      <c r="R153" s="9"/>
      <c r="S153" s="8"/>
      <c r="T153" s="9"/>
      <c r="U153" s="9"/>
      <c r="V153" s="8"/>
      <c r="W153" s="9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8"/>
      <c r="G154" s="8"/>
      <c r="H154" s="1"/>
      <c r="I154" s="8"/>
      <c r="J154" s="8"/>
      <c r="K154" s="9"/>
      <c r="L154" s="8"/>
      <c r="M154" s="9"/>
      <c r="N154" s="8"/>
      <c r="O154" s="8"/>
      <c r="P154" s="9"/>
      <c r="Q154" s="8"/>
      <c r="R154" s="9"/>
      <c r="S154" s="8"/>
      <c r="T154" s="9"/>
      <c r="U154" s="9"/>
      <c r="V154" s="8"/>
      <c r="W154" s="9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8"/>
      <c r="G155" s="8"/>
      <c r="H155" s="1"/>
      <c r="I155" s="8"/>
      <c r="J155" s="8"/>
      <c r="K155" s="9"/>
      <c r="L155" s="8"/>
      <c r="M155" s="9"/>
      <c r="N155" s="8"/>
      <c r="O155" s="8"/>
      <c r="P155" s="9"/>
      <c r="Q155" s="8"/>
      <c r="R155" s="9"/>
      <c r="S155" s="8"/>
      <c r="T155" s="9"/>
      <c r="U155" s="9"/>
      <c r="V155" s="8"/>
      <c r="W155" s="9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8"/>
      <c r="G156" s="8"/>
      <c r="H156" s="1"/>
      <c r="I156" s="8"/>
      <c r="J156" s="8"/>
      <c r="K156" s="9"/>
      <c r="L156" s="8"/>
      <c r="M156" s="9"/>
      <c r="N156" s="8"/>
      <c r="O156" s="8"/>
      <c r="P156" s="9"/>
      <c r="Q156" s="8"/>
      <c r="R156" s="9"/>
      <c r="S156" s="8"/>
      <c r="T156" s="9"/>
      <c r="U156" s="9"/>
      <c r="V156" s="8"/>
      <c r="W156" s="9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8"/>
      <c r="G157" s="8"/>
      <c r="H157" s="1"/>
      <c r="I157" s="8"/>
      <c r="J157" s="8"/>
      <c r="K157" s="9"/>
      <c r="L157" s="8"/>
      <c r="M157" s="9"/>
      <c r="N157" s="8"/>
      <c r="O157" s="8"/>
      <c r="P157" s="9"/>
      <c r="Q157" s="8"/>
      <c r="R157" s="9"/>
      <c r="S157" s="8"/>
      <c r="T157" s="9"/>
      <c r="U157" s="9"/>
      <c r="V157" s="8"/>
      <c r="W157" s="9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8"/>
      <c r="G158" s="8"/>
      <c r="H158" s="1"/>
      <c r="I158" s="8"/>
      <c r="J158" s="8"/>
      <c r="K158" s="9"/>
      <c r="L158" s="8"/>
      <c r="M158" s="9"/>
      <c r="N158" s="8"/>
      <c r="O158" s="8"/>
      <c r="P158" s="9"/>
      <c r="Q158" s="8"/>
      <c r="R158" s="9"/>
      <c r="S158" s="8"/>
      <c r="T158" s="9"/>
      <c r="U158" s="9"/>
      <c r="V158" s="8"/>
      <c r="W158" s="9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8"/>
      <c r="G159" s="8"/>
      <c r="H159" s="1"/>
      <c r="I159" s="8"/>
      <c r="J159" s="8"/>
      <c r="K159" s="9"/>
      <c r="L159" s="8"/>
      <c r="M159" s="9"/>
      <c r="N159" s="8"/>
      <c r="O159" s="8"/>
      <c r="P159" s="9"/>
      <c r="Q159" s="8"/>
      <c r="R159" s="9"/>
      <c r="S159" s="8"/>
      <c r="T159" s="9"/>
      <c r="U159" s="9"/>
      <c r="V159" s="8"/>
      <c r="W159" s="9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8"/>
      <c r="G160" s="8"/>
      <c r="H160" s="1"/>
      <c r="I160" s="8"/>
      <c r="J160" s="8"/>
      <c r="K160" s="9"/>
      <c r="L160" s="8"/>
      <c r="M160" s="9"/>
      <c r="N160" s="8"/>
      <c r="O160" s="8"/>
      <c r="P160" s="9"/>
      <c r="Q160" s="8"/>
      <c r="R160" s="9"/>
      <c r="S160" s="8"/>
      <c r="T160" s="9"/>
      <c r="U160" s="9"/>
      <c r="V160" s="8"/>
      <c r="W160" s="9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8"/>
      <c r="G161" s="8"/>
      <c r="H161" s="1"/>
      <c r="I161" s="8"/>
      <c r="J161" s="8"/>
      <c r="K161" s="9"/>
      <c r="L161" s="8"/>
      <c r="M161" s="9"/>
      <c r="N161" s="8"/>
      <c r="O161" s="8"/>
      <c r="P161" s="9"/>
      <c r="Q161" s="8"/>
      <c r="R161" s="9"/>
      <c r="S161" s="8"/>
      <c r="T161" s="9"/>
      <c r="U161" s="9"/>
      <c r="V161" s="8"/>
      <c r="W161" s="9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8"/>
      <c r="G162" s="8"/>
      <c r="H162" s="1"/>
      <c r="I162" s="8"/>
      <c r="J162" s="8"/>
      <c r="K162" s="9"/>
      <c r="L162" s="8"/>
      <c r="M162" s="9"/>
      <c r="N162" s="8"/>
      <c r="O162" s="8"/>
      <c r="P162" s="9"/>
      <c r="Q162" s="8"/>
      <c r="R162" s="9"/>
      <c r="S162" s="8"/>
      <c r="T162" s="9"/>
      <c r="U162" s="9"/>
      <c r="V162" s="8"/>
      <c r="W162" s="9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8"/>
      <c r="G163" s="8"/>
      <c r="H163" s="1"/>
      <c r="I163" s="8"/>
      <c r="J163" s="8"/>
      <c r="K163" s="9"/>
      <c r="L163" s="8"/>
      <c r="M163" s="9"/>
      <c r="N163" s="8"/>
      <c r="O163" s="8"/>
      <c r="P163" s="9"/>
      <c r="Q163" s="8"/>
      <c r="R163" s="9"/>
      <c r="S163" s="8"/>
      <c r="T163" s="9"/>
      <c r="U163" s="9"/>
      <c r="V163" s="8"/>
      <c r="W163" s="9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8"/>
      <c r="G164" s="8"/>
      <c r="H164" s="1"/>
      <c r="I164" s="8"/>
      <c r="J164" s="8"/>
      <c r="K164" s="9"/>
      <c r="L164" s="8"/>
      <c r="M164" s="9"/>
      <c r="N164" s="8"/>
      <c r="O164" s="8"/>
      <c r="P164" s="9"/>
      <c r="Q164" s="8"/>
      <c r="R164" s="9"/>
      <c r="S164" s="8"/>
      <c r="T164" s="9"/>
      <c r="U164" s="9"/>
      <c r="V164" s="8"/>
      <c r="W164" s="9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8"/>
      <c r="G165" s="8"/>
      <c r="H165" s="1"/>
      <c r="I165" s="8"/>
      <c r="J165" s="8"/>
      <c r="K165" s="9"/>
      <c r="L165" s="8"/>
      <c r="M165" s="9"/>
      <c r="N165" s="8"/>
      <c r="O165" s="8"/>
      <c r="P165" s="9"/>
      <c r="Q165" s="8"/>
      <c r="R165" s="9"/>
      <c r="S165" s="8"/>
      <c r="T165" s="9"/>
      <c r="U165" s="9"/>
      <c r="V165" s="8"/>
      <c r="W165" s="9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8"/>
      <c r="G166" s="8"/>
      <c r="H166" s="1"/>
      <c r="I166" s="8"/>
      <c r="J166" s="8"/>
      <c r="K166" s="9"/>
      <c r="L166" s="8"/>
      <c r="M166" s="9"/>
      <c r="N166" s="8"/>
      <c r="O166" s="8"/>
      <c r="P166" s="9"/>
      <c r="Q166" s="8"/>
      <c r="R166" s="9"/>
      <c r="S166" s="8"/>
      <c r="T166" s="9"/>
      <c r="U166" s="9"/>
      <c r="V166" s="8"/>
      <c r="W166" s="9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8"/>
      <c r="G167" s="8"/>
      <c r="H167" s="1"/>
      <c r="I167" s="8"/>
      <c r="J167" s="8"/>
      <c r="K167" s="9"/>
      <c r="L167" s="8"/>
      <c r="M167" s="9"/>
      <c r="N167" s="8"/>
      <c r="O167" s="8"/>
      <c r="P167" s="9"/>
      <c r="Q167" s="8"/>
      <c r="R167" s="9"/>
      <c r="S167" s="8"/>
      <c r="T167" s="9"/>
      <c r="U167" s="9"/>
      <c r="V167" s="8"/>
      <c r="W167" s="9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8"/>
      <c r="G168" s="8"/>
      <c r="H168" s="1"/>
      <c r="I168" s="8"/>
      <c r="J168" s="8"/>
      <c r="K168" s="9"/>
      <c r="L168" s="8"/>
      <c r="M168" s="9"/>
      <c r="N168" s="8"/>
      <c r="O168" s="8"/>
      <c r="P168" s="9"/>
      <c r="Q168" s="8"/>
      <c r="R168" s="9"/>
      <c r="S168" s="8"/>
      <c r="T168" s="9"/>
      <c r="U168" s="9"/>
      <c r="V168" s="8"/>
      <c r="W168" s="9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8"/>
      <c r="G169" s="8"/>
      <c r="H169" s="1"/>
      <c r="I169" s="8"/>
      <c r="J169" s="8"/>
      <c r="K169" s="9"/>
      <c r="L169" s="8"/>
      <c r="M169" s="9"/>
      <c r="N169" s="8"/>
      <c r="O169" s="8"/>
      <c r="P169" s="9"/>
      <c r="Q169" s="8"/>
      <c r="R169" s="9"/>
      <c r="S169" s="8"/>
      <c r="T169" s="9"/>
      <c r="U169" s="9"/>
      <c r="V169" s="8"/>
      <c r="W169" s="9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8"/>
      <c r="G170" s="8"/>
      <c r="H170" s="1"/>
      <c r="I170" s="8"/>
      <c r="J170" s="8"/>
      <c r="K170" s="9"/>
      <c r="L170" s="8"/>
      <c r="M170" s="9"/>
      <c r="N170" s="8"/>
      <c r="O170" s="8"/>
      <c r="P170" s="9"/>
      <c r="Q170" s="8"/>
      <c r="R170" s="9"/>
      <c r="S170" s="8"/>
      <c r="T170" s="9"/>
      <c r="U170" s="9"/>
      <c r="V170" s="8"/>
      <c r="W170" s="9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8"/>
      <c r="G171" s="8"/>
      <c r="H171" s="1"/>
      <c r="I171" s="8"/>
      <c r="J171" s="8"/>
      <c r="K171" s="9"/>
      <c r="L171" s="8"/>
      <c r="M171" s="9"/>
      <c r="N171" s="8"/>
      <c r="O171" s="8"/>
      <c r="P171" s="9"/>
      <c r="Q171" s="8"/>
      <c r="R171" s="9"/>
      <c r="S171" s="8"/>
      <c r="T171" s="9"/>
      <c r="U171" s="9"/>
      <c r="V171" s="8"/>
      <c r="W171" s="9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8"/>
      <c r="G172" s="8"/>
      <c r="H172" s="1"/>
      <c r="I172" s="8"/>
      <c r="J172" s="8"/>
      <c r="K172" s="9"/>
      <c r="L172" s="8"/>
      <c r="M172" s="9"/>
      <c r="N172" s="8"/>
      <c r="O172" s="8"/>
      <c r="P172" s="9"/>
      <c r="Q172" s="8"/>
      <c r="R172" s="9"/>
      <c r="S172" s="8"/>
      <c r="T172" s="9"/>
      <c r="U172" s="9"/>
      <c r="V172" s="8"/>
      <c r="W172" s="9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8"/>
      <c r="G173" s="8"/>
      <c r="H173" s="1"/>
      <c r="I173" s="8"/>
      <c r="J173" s="8"/>
      <c r="K173" s="9"/>
      <c r="L173" s="8"/>
      <c r="M173" s="9"/>
      <c r="N173" s="8"/>
      <c r="O173" s="8"/>
      <c r="P173" s="9"/>
      <c r="Q173" s="8"/>
      <c r="R173" s="9"/>
      <c r="S173" s="8"/>
      <c r="T173" s="9"/>
      <c r="U173" s="9"/>
      <c r="V173" s="8"/>
      <c r="W173" s="9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8"/>
      <c r="G174" s="8"/>
      <c r="H174" s="1"/>
      <c r="I174" s="8"/>
      <c r="J174" s="8"/>
      <c r="K174" s="9"/>
      <c r="L174" s="8"/>
      <c r="M174" s="9"/>
      <c r="N174" s="8"/>
      <c r="O174" s="8"/>
      <c r="P174" s="9"/>
      <c r="Q174" s="8"/>
      <c r="R174" s="9"/>
      <c r="S174" s="8"/>
      <c r="T174" s="9"/>
      <c r="U174" s="9"/>
      <c r="V174" s="8"/>
      <c r="W174" s="9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8"/>
      <c r="G175" s="8"/>
      <c r="H175" s="1"/>
      <c r="I175" s="8"/>
      <c r="J175" s="8"/>
      <c r="K175" s="9"/>
      <c r="L175" s="8"/>
      <c r="M175" s="9"/>
      <c r="N175" s="8"/>
      <c r="O175" s="8"/>
      <c r="P175" s="9"/>
      <c r="Q175" s="8"/>
      <c r="R175" s="9"/>
      <c r="S175" s="8"/>
      <c r="T175" s="9"/>
      <c r="U175" s="9"/>
      <c r="V175" s="8"/>
      <c r="W175" s="9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8"/>
      <c r="G176" s="8"/>
      <c r="H176" s="1"/>
      <c r="I176" s="8"/>
      <c r="J176" s="8"/>
      <c r="K176" s="9"/>
      <c r="L176" s="8"/>
      <c r="M176" s="9"/>
      <c r="N176" s="8"/>
      <c r="O176" s="8"/>
      <c r="P176" s="9"/>
      <c r="Q176" s="8"/>
      <c r="R176" s="9"/>
      <c r="S176" s="8"/>
      <c r="T176" s="9"/>
      <c r="U176" s="9"/>
      <c r="V176" s="8"/>
      <c r="W176" s="9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8"/>
      <c r="G177" s="8"/>
      <c r="H177" s="1"/>
      <c r="I177" s="8"/>
      <c r="J177" s="8"/>
      <c r="K177" s="9"/>
      <c r="L177" s="8"/>
      <c r="M177" s="9"/>
      <c r="N177" s="8"/>
      <c r="O177" s="8"/>
      <c r="P177" s="9"/>
      <c r="Q177" s="8"/>
      <c r="R177" s="9"/>
      <c r="S177" s="8"/>
      <c r="T177" s="9"/>
      <c r="U177" s="9"/>
      <c r="V177" s="8"/>
      <c r="W177" s="9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8"/>
      <c r="G178" s="8"/>
      <c r="H178" s="1"/>
      <c r="I178" s="8"/>
      <c r="J178" s="8"/>
      <c r="K178" s="9"/>
      <c r="L178" s="8"/>
      <c r="M178" s="9"/>
      <c r="N178" s="8"/>
      <c r="O178" s="8"/>
      <c r="P178" s="9"/>
      <c r="Q178" s="8"/>
      <c r="R178" s="9"/>
      <c r="S178" s="8"/>
      <c r="T178" s="9"/>
      <c r="U178" s="9"/>
      <c r="V178" s="8"/>
      <c r="W178" s="9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8"/>
      <c r="G179" s="8"/>
      <c r="H179" s="1"/>
      <c r="I179" s="8"/>
      <c r="J179" s="8"/>
      <c r="K179" s="9"/>
      <c r="L179" s="8"/>
      <c r="M179" s="9"/>
      <c r="N179" s="8"/>
      <c r="O179" s="8"/>
      <c r="P179" s="9"/>
      <c r="Q179" s="8"/>
      <c r="R179" s="9"/>
      <c r="S179" s="8"/>
      <c r="T179" s="9"/>
      <c r="U179" s="9"/>
      <c r="V179" s="8"/>
      <c r="W179" s="9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8"/>
      <c r="G180" s="8"/>
      <c r="H180" s="1"/>
      <c r="I180" s="8"/>
      <c r="J180" s="8"/>
      <c r="K180" s="9"/>
      <c r="L180" s="8"/>
      <c r="M180" s="9"/>
      <c r="N180" s="8"/>
      <c r="O180" s="8"/>
      <c r="P180" s="9"/>
      <c r="Q180" s="8"/>
      <c r="R180" s="9"/>
      <c r="S180" s="8"/>
      <c r="T180" s="9"/>
      <c r="U180" s="9"/>
      <c r="V180" s="8"/>
      <c r="W180" s="9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8"/>
      <c r="G181" s="8"/>
      <c r="H181" s="1"/>
      <c r="I181" s="8"/>
      <c r="J181" s="8"/>
      <c r="K181" s="9"/>
      <c r="L181" s="8"/>
      <c r="M181" s="9"/>
      <c r="N181" s="8"/>
      <c r="O181" s="8"/>
      <c r="P181" s="9"/>
      <c r="Q181" s="8"/>
      <c r="R181" s="9"/>
      <c r="S181" s="8"/>
      <c r="T181" s="9"/>
      <c r="U181" s="9"/>
      <c r="V181" s="8"/>
      <c r="W181" s="9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8"/>
      <c r="G182" s="8"/>
      <c r="H182" s="1"/>
      <c r="I182" s="8"/>
      <c r="J182" s="8"/>
      <c r="K182" s="9"/>
      <c r="L182" s="8"/>
      <c r="M182" s="9"/>
      <c r="N182" s="8"/>
      <c r="O182" s="8"/>
      <c r="P182" s="9"/>
      <c r="Q182" s="8"/>
      <c r="R182" s="9"/>
      <c r="S182" s="8"/>
      <c r="T182" s="9"/>
      <c r="U182" s="9"/>
      <c r="V182" s="8"/>
      <c r="W182" s="9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8"/>
      <c r="G183" s="8"/>
      <c r="H183" s="1"/>
      <c r="I183" s="8"/>
      <c r="J183" s="8"/>
      <c r="K183" s="9"/>
      <c r="L183" s="8"/>
      <c r="M183" s="9"/>
      <c r="N183" s="8"/>
      <c r="O183" s="8"/>
      <c r="P183" s="9"/>
      <c r="Q183" s="8"/>
      <c r="R183" s="9"/>
      <c r="S183" s="8"/>
      <c r="T183" s="9"/>
      <c r="U183" s="9"/>
      <c r="V183" s="8"/>
      <c r="W183" s="9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8"/>
      <c r="G184" s="8"/>
      <c r="H184" s="1"/>
      <c r="I184" s="8"/>
      <c r="J184" s="8"/>
      <c r="K184" s="9"/>
      <c r="L184" s="8"/>
      <c r="M184" s="9"/>
      <c r="N184" s="8"/>
      <c r="O184" s="8"/>
      <c r="P184" s="9"/>
      <c r="Q184" s="8"/>
      <c r="R184" s="9"/>
      <c r="S184" s="8"/>
      <c r="T184" s="9"/>
      <c r="U184" s="9"/>
      <c r="V184" s="8"/>
      <c r="W184" s="9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8"/>
      <c r="G185" s="8"/>
      <c r="H185" s="1"/>
      <c r="I185" s="8"/>
      <c r="J185" s="8"/>
      <c r="K185" s="9"/>
      <c r="L185" s="8"/>
      <c r="M185" s="9"/>
      <c r="N185" s="8"/>
      <c r="O185" s="8"/>
      <c r="P185" s="9"/>
      <c r="Q185" s="8"/>
      <c r="R185" s="9"/>
      <c r="S185" s="8"/>
      <c r="T185" s="9"/>
      <c r="U185" s="9"/>
      <c r="V185" s="8"/>
      <c r="W185" s="9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8"/>
      <c r="G186" s="8"/>
      <c r="H186" s="1"/>
      <c r="I186" s="8"/>
      <c r="J186" s="8"/>
      <c r="K186" s="9"/>
      <c r="L186" s="8"/>
      <c r="M186" s="9"/>
      <c r="N186" s="8"/>
      <c r="O186" s="8"/>
      <c r="P186" s="9"/>
      <c r="Q186" s="8"/>
      <c r="R186" s="9"/>
      <c r="S186" s="8"/>
      <c r="T186" s="9"/>
      <c r="U186" s="9"/>
      <c r="V186" s="8"/>
      <c r="W186" s="9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8"/>
      <c r="G187" s="8"/>
      <c r="H187" s="1"/>
      <c r="I187" s="8"/>
      <c r="J187" s="8"/>
      <c r="K187" s="9"/>
      <c r="L187" s="8"/>
      <c r="M187" s="9"/>
      <c r="N187" s="8"/>
      <c r="O187" s="8"/>
      <c r="P187" s="9"/>
      <c r="Q187" s="8"/>
      <c r="R187" s="9"/>
      <c r="S187" s="8"/>
      <c r="T187" s="9"/>
      <c r="U187" s="9"/>
      <c r="V187" s="8"/>
      <c r="W187" s="9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8"/>
      <c r="G188" s="8"/>
      <c r="H188" s="1"/>
      <c r="I188" s="8"/>
      <c r="J188" s="8"/>
      <c r="K188" s="9"/>
      <c r="L188" s="8"/>
      <c r="M188" s="9"/>
      <c r="N188" s="8"/>
      <c r="O188" s="8"/>
      <c r="P188" s="9"/>
      <c r="Q188" s="8"/>
      <c r="R188" s="9"/>
      <c r="S188" s="8"/>
      <c r="T188" s="9"/>
      <c r="U188" s="9"/>
      <c r="V188" s="8"/>
      <c r="W188" s="9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8"/>
      <c r="G189" s="8"/>
      <c r="H189" s="1"/>
      <c r="I189" s="8"/>
      <c r="J189" s="8"/>
      <c r="K189" s="9"/>
      <c r="L189" s="8"/>
      <c r="M189" s="9"/>
      <c r="N189" s="8"/>
      <c r="O189" s="8"/>
      <c r="P189" s="9"/>
      <c r="Q189" s="8"/>
      <c r="R189" s="9"/>
      <c r="S189" s="8"/>
      <c r="T189" s="9"/>
      <c r="U189" s="9"/>
      <c r="V189" s="8"/>
      <c r="W189" s="9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8"/>
      <c r="G190" s="8"/>
      <c r="H190" s="1"/>
      <c r="I190" s="8"/>
      <c r="J190" s="8"/>
      <c r="K190" s="9"/>
      <c r="L190" s="8"/>
      <c r="M190" s="9"/>
      <c r="N190" s="8"/>
      <c r="O190" s="8"/>
      <c r="P190" s="9"/>
      <c r="Q190" s="8"/>
      <c r="R190" s="9"/>
      <c r="S190" s="8"/>
      <c r="T190" s="9"/>
      <c r="U190" s="9"/>
      <c r="V190" s="8"/>
      <c r="W190" s="9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8"/>
      <c r="G191" s="8"/>
      <c r="H191" s="1"/>
      <c r="I191" s="8"/>
      <c r="J191" s="8"/>
      <c r="K191" s="9"/>
      <c r="L191" s="8"/>
      <c r="M191" s="9"/>
      <c r="N191" s="8"/>
      <c r="O191" s="8"/>
      <c r="P191" s="9"/>
      <c r="Q191" s="8"/>
      <c r="R191" s="9"/>
      <c r="S191" s="8"/>
      <c r="T191" s="9"/>
      <c r="U191" s="9"/>
      <c r="V191" s="8"/>
      <c r="W191" s="9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8"/>
      <c r="G192" s="8"/>
      <c r="H192" s="1"/>
      <c r="I192" s="8"/>
      <c r="J192" s="8"/>
      <c r="K192" s="9"/>
      <c r="L192" s="8"/>
      <c r="M192" s="9"/>
      <c r="N192" s="8"/>
      <c r="O192" s="8"/>
      <c r="P192" s="9"/>
      <c r="Q192" s="8"/>
      <c r="R192" s="9"/>
      <c r="S192" s="8"/>
      <c r="T192" s="9"/>
      <c r="U192" s="9"/>
      <c r="V192" s="8"/>
      <c r="W192" s="9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8"/>
      <c r="G193" s="8"/>
      <c r="H193" s="1"/>
      <c r="I193" s="8"/>
      <c r="J193" s="8"/>
      <c r="K193" s="9"/>
      <c r="L193" s="8"/>
      <c r="M193" s="9"/>
      <c r="N193" s="8"/>
      <c r="O193" s="8"/>
      <c r="P193" s="9"/>
      <c r="Q193" s="8"/>
      <c r="R193" s="9"/>
      <c r="S193" s="8"/>
      <c r="T193" s="9"/>
      <c r="U193" s="9"/>
      <c r="V193" s="8"/>
      <c r="W193" s="9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8"/>
      <c r="G194" s="8"/>
      <c r="H194" s="1"/>
      <c r="I194" s="8"/>
      <c r="J194" s="8"/>
      <c r="K194" s="9"/>
      <c r="L194" s="8"/>
      <c r="M194" s="9"/>
      <c r="N194" s="8"/>
      <c r="O194" s="8"/>
      <c r="P194" s="9"/>
      <c r="Q194" s="8"/>
      <c r="R194" s="9"/>
      <c r="S194" s="8"/>
      <c r="T194" s="9"/>
      <c r="U194" s="9"/>
      <c r="V194" s="8"/>
      <c r="W194" s="9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8"/>
      <c r="G195" s="8"/>
      <c r="H195" s="1"/>
      <c r="I195" s="8"/>
      <c r="J195" s="8"/>
      <c r="K195" s="9"/>
      <c r="L195" s="8"/>
      <c r="M195" s="9"/>
      <c r="N195" s="8"/>
      <c r="O195" s="8"/>
      <c r="P195" s="9"/>
      <c r="Q195" s="8"/>
      <c r="R195" s="9"/>
      <c r="S195" s="8"/>
      <c r="T195" s="9"/>
      <c r="U195" s="9"/>
      <c r="V195" s="8"/>
      <c r="W195" s="9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8"/>
      <c r="G196" s="8"/>
      <c r="H196" s="1"/>
      <c r="I196" s="8"/>
      <c r="J196" s="8"/>
      <c r="K196" s="9"/>
      <c r="L196" s="8"/>
      <c r="M196" s="9"/>
      <c r="N196" s="8"/>
      <c r="O196" s="8"/>
      <c r="P196" s="9"/>
      <c r="Q196" s="8"/>
      <c r="R196" s="9"/>
      <c r="S196" s="8"/>
      <c r="T196" s="9"/>
      <c r="U196" s="9"/>
      <c r="V196" s="8"/>
      <c r="W196" s="9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8"/>
      <c r="G197" s="8"/>
      <c r="H197" s="1"/>
      <c r="I197" s="8"/>
      <c r="J197" s="8"/>
      <c r="K197" s="9"/>
      <c r="L197" s="8"/>
      <c r="M197" s="9"/>
      <c r="N197" s="8"/>
      <c r="O197" s="8"/>
      <c r="P197" s="9"/>
      <c r="Q197" s="8"/>
      <c r="R197" s="9"/>
      <c r="S197" s="8"/>
      <c r="T197" s="9"/>
      <c r="U197" s="9"/>
      <c r="V197" s="8"/>
      <c r="W197" s="9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8"/>
      <c r="G198" s="8"/>
      <c r="H198" s="1"/>
      <c r="I198" s="8"/>
      <c r="J198" s="8"/>
      <c r="K198" s="9"/>
      <c r="L198" s="8"/>
      <c r="M198" s="9"/>
      <c r="N198" s="8"/>
      <c r="O198" s="8"/>
      <c r="P198" s="9"/>
      <c r="Q198" s="8"/>
      <c r="R198" s="9"/>
      <c r="S198" s="8"/>
      <c r="T198" s="9"/>
      <c r="U198" s="9"/>
      <c r="V198" s="8"/>
      <c r="W198" s="9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8"/>
      <c r="G199" s="8"/>
      <c r="H199" s="1"/>
      <c r="I199" s="8"/>
      <c r="J199" s="8"/>
      <c r="K199" s="9"/>
      <c r="L199" s="8"/>
      <c r="M199" s="9"/>
      <c r="N199" s="8"/>
      <c r="O199" s="8"/>
      <c r="P199" s="9"/>
      <c r="Q199" s="8"/>
      <c r="R199" s="9"/>
      <c r="S199" s="8"/>
      <c r="T199" s="9"/>
      <c r="U199" s="9"/>
      <c r="V199" s="8"/>
      <c r="W199" s="9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8"/>
      <c r="G200" s="8"/>
      <c r="H200" s="1"/>
      <c r="I200" s="8"/>
      <c r="J200" s="8"/>
      <c r="K200" s="9"/>
      <c r="L200" s="8"/>
      <c r="M200" s="9"/>
      <c r="N200" s="8"/>
      <c r="O200" s="8"/>
      <c r="P200" s="9"/>
      <c r="Q200" s="8"/>
      <c r="R200" s="9"/>
      <c r="S200" s="8"/>
      <c r="T200" s="9"/>
      <c r="U200" s="9"/>
      <c r="V200" s="8"/>
      <c r="W200" s="9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8"/>
      <c r="G201" s="8"/>
      <c r="H201" s="1"/>
      <c r="I201" s="8"/>
      <c r="J201" s="8"/>
      <c r="K201" s="9"/>
      <c r="L201" s="8"/>
      <c r="M201" s="9"/>
      <c r="N201" s="8"/>
      <c r="O201" s="8"/>
      <c r="P201" s="9"/>
      <c r="Q201" s="8"/>
      <c r="R201" s="9"/>
      <c r="S201" s="8"/>
      <c r="T201" s="9"/>
      <c r="U201" s="9"/>
      <c r="V201" s="8"/>
      <c r="W201" s="9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8"/>
      <c r="G202" s="8"/>
      <c r="H202" s="1"/>
      <c r="I202" s="8"/>
      <c r="J202" s="8"/>
      <c r="K202" s="9"/>
      <c r="L202" s="8"/>
      <c r="M202" s="9"/>
      <c r="N202" s="8"/>
      <c r="O202" s="8"/>
      <c r="P202" s="9"/>
      <c r="Q202" s="8"/>
      <c r="R202" s="9"/>
      <c r="S202" s="8"/>
      <c r="T202" s="9"/>
      <c r="U202" s="9"/>
      <c r="V202" s="8"/>
      <c r="W202" s="9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8"/>
      <c r="G203" s="8"/>
      <c r="H203" s="1"/>
      <c r="I203" s="8"/>
      <c r="J203" s="8"/>
      <c r="K203" s="9"/>
      <c r="L203" s="8"/>
      <c r="M203" s="9"/>
      <c r="N203" s="8"/>
      <c r="O203" s="8"/>
      <c r="P203" s="9"/>
      <c r="Q203" s="8"/>
      <c r="R203" s="9"/>
      <c r="S203" s="8"/>
      <c r="T203" s="9"/>
      <c r="U203" s="9"/>
      <c r="V203" s="8"/>
      <c r="W203" s="9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8"/>
      <c r="G204" s="8"/>
      <c r="H204" s="1"/>
      <c r="I204" s="8"/>
      <c r="J204" s="8"/>
      <c r="K204" s="9"/>
      <c r="L204" s="8"/>
      <c r="M204" s="9"/>
      <c r="N204" s="8"/>
      <c r="O204" s="8"/>
      <c r="P204" s="9"/>
      <c r="Q204" s="8"/>
      <c r="R204" s="9"/>
      <c r="S204" s="8"/>
      <c r="T204" s="9"/>
      <c r="U204" s="9"/>
      <c r="V204" s="8"/>
      <c r="W204" s="9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8"/>
      <c r="G205" s="8"/>
      <c r="H205" s="1"/>
      <c r="I205" s="8"/>
      <c r="J205" s="8"/>
      <c r="K205" s="9"/>
      <c r="L205" s="8"/>
      <c r="M205" s="9"/>
      <c r="N205" s="8"/>
      <c r="O205" s="8"/>
      <c r="P205" s="9"/>
      <c r="Q205" s="8"/>
      <c r="R205" s="9"/>
      <c r="S205" s="8"/>
      <c r="T205" s="9"/>
      <c r="U205" s="9"/>
      <c r="V205" s="8"/>
      <c r="W205" s="9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8"/>
      <c r="G206" s="8"/>
      <c r="H206" s="1"/>
      <c r="I206" s="8"/>
      <c r="J206" s="8"/>
      <c r="K206" s="9"/>
      <c r="L206" s="8"/>
      <c r="M206" s="9"/>
      <c r="N206" s="8"/>
      <c r="O206" s="8"/>
      <c r="P206" s="9"/>
      <c r="Q206" s="8"/>
      <c r="R206" s="9"/>
      <c r="S206" s="8"/>
      <c r="T206" s="9"/>
      <c r="U206" s="9"/>
      <c r="V206" s="8"/>
      <c r="W206" s="9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8"/>
      <c r="G207" s="8"/>
      <c r="H207" s="1"/>
      <c r="I207" s="8"/>
      <c r="J207" s="8"/>
      <c r="K207" s="9"/>
      <c r="L207" s="8"/>
      <c r="M207" s="9"/>
      <c r="N207" s="8"/>
      <c r="O207" s="8"/>
      <c r="P207" s="9"/>
      <c r="Q207" s="8"/>
      <c r="R207" s="9"/>
      <c r="S207" s="8"/>
      <c r="T207" s="9"/>
      <c r="U207" s="9"/>
      <c r="V207" s="8"/>
      <c r="W207" s="9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8"/>
      <c r="G208" s="8"/>
      <c r="H208" s="1"/>
      <c r="I208" s="8"/>
      <c r="J208" s="8"/>
      <c r="K208" s="9"/>
      <c r="L208" s="8"/>
      <c r="M208" s="9"/>
      <c r="N208" s="8"/>
      <c r="O208" s="8"/>
      <c r="P208" s="9"/>
      <c r="Q208" s="8"/>
      <c r="R208" s="9"/>
      <c r="S208" s="8"/>
      <c r="T208" s="9"/>
      <c r="U208" s="9"/>
      <c r="V208" s="8"/>
      <c r="W208" s="9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8"/>
      <c r="G209" s="8"/>
      <c r="H209" s="1"/>
      <c r="I209" s="8"/>
      <c r="J209" s="8"/>
      <c r="K209" s="9"/>
      <c r="L209" s="8"/>
      <c r="M209" s="9"/>
      <c r="N209" s="8"/>
      <c r="O209" s="8"/>
      <c r="P209" s="9"/>
      <c r="Q209" s="8"/>
      <c r="R209" s="9"/>
      <c r="S209" s="8"/>
      <c r="T209" s="9"/>
      <c r="U209" s="9"/>
      <c r="V209" s="8"/>
      <c r="W209" s="9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8"/>
      <c r="G210" s="8"/>
      <c r="H210" s="1"/>
      <c r="I210" s="8"/>
      <c r="J210" s="8"/>
      <c r="K210" s="9"/>
      <c r="L210" s="8"/>
      <c r="M210" s="9"/>
      <c r="N210" s="8"/>
      <c r="O210" s="8"/>
      <c r="P210" s="9"/>
      <c r="Q210" s="8"/>
      <c r="R210" s="9"/>
      <c r="S210" s="8"/>
      <c r="T210" s="9"/>
      <c r="U210" s="9"/>
      <c r="V210" s="8"/>
      <c r="W210" s="9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8"/>
      <c r="G211" s="8"/>
      <c r="H211" s="1"/>
      <c r="I211" s="8"/>
      <c r="J211" s="8"/>
      <c r="K211" s="9"/>
      <c r="L211" s="8"/>
      <c r="M211" s="9"/>
      <c r="N211" s="8"/>
      <c r="O211" s="8"/>
      <c r="P211" s="9"/>
      <c r="Q211" s="8"/>
      <c r="R211" s="9"/>
      <c r="S211" s="8"/>
      <c r="T211" s="9"/>
      <c r="U211" s="9"/>
      <c r="V211" s="8"/>
      <c r="W211" s="9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8"/>
      <c r="G212" s="8"/>
      <c r="H212" s="1"/>
      <c r="I212" s="8"/>
      <c r="J212" s="8"/>
      <c r="K212" s="9"/>
      <c r="L212" s="8"/>
      <c r="M212" s="9"/>
      <c r="N212" s="8"/>
      <c r="O212" s="8"/>
      <c r="P212" s="9"/>
      <c r="Q212" s="8"/>
      <c r="R212" s="9"/>
      <c r="S212" s="8"/>
      <c r="T212" s="9"/>
      <c r="U212" s="9"/>
      <c r="V212" s="8"/>
      <c r="W212" s="9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8"/>
      <c r="G213" s="8"/>
      <c r="H213" s="1"/>
      <c r="I213" s="8"/>
      <c r="J213" s="8"/>
      <c r="K213" s="9"/>
      <c r="L213" s="8"/>
      <c r="M213" s="9"/>
      <c r="N213" s="8"/>
      <c r="O213" s="8"/>
      <c r="P213" s="9"/>
      <c r="Q213" s="8"/>
      <c r="R213" s="9"/>
      <c r="S213" s="8"/>
      <c r="T213" s="9"/>
      <c r="U213" s="9"/>
      <c r="V213" s="8"/>
      <c r="W213" s="9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8"/>
      <c r="G214" s="8"/>
      <c r="H214" s="1"/>
      <c r="I214" s="8"/>
      <c r="J214" s="8"/>
      <c r="K214" s="9"/>
      <c r="L214" s="8"/>
      <c r="M214" s="9"/>
      <c r="N214" s="8"/>
      <c r="O214" s="8"/>
      <c r="P214" s="9"/>
      <c r="Q214" s="8"/>
      <c r="R214" s="9"/>
      <c r="S214" s="8"/>
      <c r="T214" s="9"/>
      <c r="U214" s="9"/>
      <c r="V214" s="8"/>
      <c r="W214" s="9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8"/>
      <c r="G215" s="8"/>
      <c r="H215" s="1"/>
      <c r="I215" s="8"/>
      <c r="J215" s="8"/>
      <c r="K215" s="9"/>
      <c r="L215" s="8"/>
      <c r="M215" s="9"/>
      <c r="N215" s="8"/>
      <c r="O215" s="8"/>
      <c r="P215" s="9"/>
      <c r="Q215" s="8"/>
      <c r="R215" s="9"/>
      <c r="S215" s="8"/>
      <c r="T215" s="9"/>
      <c r="U215" s="9"/>
      <c r="V215" s="8"/>
      <c r="W215" s="9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8"/>
      <c r="G216" s="8"/>
      <c r="H216" s="1"/>
      <c r="I216" s="8"/>
      <c r="J216" s="8"/>
      <c r="K216" s="9"/>
      <c r="L216" s="8"/>
      <c r="M216" s="9"/>
      <c r="N216" s="8"/>
      <c r="O216" s="8"/>
      <c r="P216" s="9"/>
      <c r="Q216" s="8"/>
      <c r="R216" s="9"/>
      <c r="S216" s="8"/>
      <c r="T216" s="9"/>
      <c r="U216" s="9"/>
      <c r="V216" s="8"/>
      <c r="W216" s="9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8"/>
      <c r="G217" s="8"/>
      <c r="H217" s="1"/>
      <c r="I217" s="8"/>
      <c r="J217" s="8"/>
      <c r="K217" s="9"/>
      <c r="L217" s="8"/>
      <c r="M217" s="9"/>
      <c r="N217" s="8"/>
      <c r="O217" s="8"/>
      <c r="P217" s="9"/>
      <c r="Q217" s="8"/>
      <c r="R217" s="9"/>
      <c r="S217" s="8"/>
      <c r="T217" s="9"/>
      <c r="U217" s="9"/>
      <c r="V217" s="8"/>
      <c r="W217" s="9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8"/>
      <c r="G218" s="8"/>
      <c r="H218" s="1"/>
      <c r="I218" s="8"/>
      <c r="J218" s="8"/>
      <c r="K218" s="9"/>
      <c r="L218" s="8"/>
      <c r="M218" s="9"/>
      <c r="N218" s="8"/>
      <c r="O218" s="8"/>
      <c r="P218" s="9"/>
      <c r="Q218" s="8"/>
      <c r="R218" s="9"/>
      <c r="S218" s="8"/>
      <c r="T218" s="9"/>
      <c r="U218" s="9"/>
      <c r="V218" s="8"/>
      <c r="W218" s="9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8"/>
      <c r="G219" s="8"/>
      <c r="H219" s="1"/>
      <c r="I219" s="8"/>
      <c r="J219" s="8"/>
      <c r="K219" s="9"/>
      <c r="L219" s="8"/>
      <c r="M219" s="9"/>
      <c r="N219" s="8"/>
      <c r="O219" s="8"/>
      <c r="P219" s="9"/>
      <c r="Q219" s="8"/>
      <c r="R219" s="9"/>
      <c r="S219" s="8"/>
      <c r="T219" s="9"/>
      <c r="U219" s="9"/>
      <c r="V219" s="8"/>
      <c r="W219" s="9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8"/>
      <c r="G220" s="8"/>
      <c r="H220" s="1"/>
      <c r="I220" s="8"/>
      <c r="J220" s="8"/>
      <c r="K220" s="9"/>
      <c r="L220" s="8"/>
      <c r="M220" s="9"/>
      <c r="N220" s="8"/>
      <c r="O220" s="8"/>
      <c r="P220" s="9"/>
      <c r="Q220" s="8"/>
      <c r="R220" s="9"/>
      <c r="S220" s="8"/>
      <c r="T220" s="9"/>
      <c r="U220" s="9"/>
      <c r="V220" s="8"/>
      <c r="W220" s="9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8"/>
      <c r="G221" s="8"/>
      <c r="H221" s="1"/>
      <c r="I221" s="8"/>
      <c r="J221" s="8"/>
      <c r="K221" s="9"/>
      <c r="L221" s="8"/>
      <c r="M221" s="9"/>
      <c r="N221" s="8"/>
      <c r="O221" s="8"/>
      <c r="P221" s="9"/>
      <c r="Q221" s="8"/>
      <c r="R221" s="9"/>
      <c r="S221" s="8"/>
      <c r="T221" s="9"/>
      <c r="U221" s="9"/>
      <c r="V221" s="8"/>
      <c r="W221" s="9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8"/>
      <c r="G222" s="8"/>
      <c r="H222" s="1"/>
      <c r="I222" s="8"/>
      <c r="J222" s="8"/>
      <c r="K222" s="9"/>
      <c r="L222" s="8"/>
      <c r="M222" s="9"/>
      <c r="N222" s="8"/>
      <c r="O222" s="8"/>
      <c r="P222" s="9"/>
      <c r="Q222" s="8"/>
      <c r="R222" s="9"/>
      <c r="S222" s="8"/>
      <c r="T222" s="9"/>
      <c r="U222" s="9"/>
      <c r="V222" s="8"/>
      <c r="W222" s="9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8"/>
      <c r="G223" s="8"/>
      <c r="H223" s="1"/>
      <c r="I223" s="8"/>
      <c r="J223" s="8"/>
      <c r="K223" s="9"/>
      <c r="L223" s="8"/>
      <c r="M223" s="9"/>
      <c r="N223" s="8"/>
      <c r="O223" s="8"/>
      <c r="P223" s="9"/>
      <c r="Q223" s="8"/>
      <c r="R223" s="9"/>
      <c r="S223" s="8"/>
      <c r="T223" s="9"/>
      <c r="U223" s="9"/>
      <c r="V223" s="8"/>
      <c r="W223" s="9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8"/>
      <c r="G224" s="8"/>
      <c r="H224" s="1"/>
      <c r="I224" s="8"/>
      <c r="J224" s="8"/>
      <c r="K224" s="9"/>
      <c r="L224" s="8"/>
      <c r="M224" s="9"/>
      <c r="N224" s="8"/>
      <c r="O224" s="8"/>
      <c r="P224" s="9"/>
      <c r="Q224" s="8"/>
      <c r="R224" s="9"/>
      <c r="S224" s="8"/>
      <c r="T224" s="9"/>
      <c r="U224" s="9"/>
      <c r="V224" s="8"/>
      <c r="W224" s="9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8"/>
      <c r="G225" s="8"/>
      <c r="H225" s="1"/>
      <c r="I225" s="8"/>
      <c r="J225" s="8"/>
      <c r="K225" s="9"/>
      <c r="L225" s="8"/>
      <c r="M225" s="9"/>
      <c r="N225" s="8"/>
      <c r="O225" s="8"/>
      <c r="P225" s="9"/>
      <c r="Q225" s="8"/>
      <c r="R225" s="9"/>
      <c r="S225" s="8"/>
      <c r="T225" s="9"/>
      <c r="U225" s="9"/>
      <c r="V225" s="8"/>
      <c r="W225" s="9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8"/>
      <c r="G226" s="8"/>
      <c r="H226" s="1"/>
      <c r="I226" s="8"/>
      <c r="J226" s="8"/>
      <c r="K226" s="9"/>
      <c r="L226" s="8"/>
      <c r="M226" s="9"/>
      <c r="N226" s="8"/>
      <c r="O226" s="8"/>
      <c r="P226" s="9"/>
      <c r="Q226" s="8"/>
      <c r="R226" s="9"/>
      <c r="S226" s="8"/>
      <c r="T226" s="9"/>
      <c r="U226" s="9"/>
      <c r="V226" s="8"/>
      <c r="W226" s="9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8"/>
      <c r="G227" s="8"/>
      <c r="H227" s="1"/>
      <c r="I227" s="8"/>
      <c r="J227" s="8"/>
      <c r="K227" s="9"/>
      <c r="L227" s="8"/>
      <c r="M227" s="9"/>
      <c r="N227" s="8"/>
      <c r="O227" s="8"/>
      <c r="P227" s="9"/>
      <c r="Q227" s="8"/>
      <c r="R227" s="9"/>
      <c r="S227" s="8"/>
      <c r="T227" s="9"/>
      <c r="U227" s="9"/>
      <c r="V227" s="8"/>
      <c r="W227" s="9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8"/>
      <c r="G228" s="8"/>
      <c r="H228" s="1"/>
      <c r="I228" s="8"/>
      <c r="J228" s="8"/>
      <c r="K228" s="9"/>
      <c r="L228" s="8"/>
      <c r="M228" s="9"/>
      <c r="N228" s="8"/>
      <c r="O228" s="8"/>
      <c r="P228" s="9"/>
      <c r="Q228" s="8"/>
      <c r="R228" s="9"/>
      <c r="S228" s="8"/>
      <c r="T228" s="9"/>
      <c r="U228" s="9"/>
      <c r="V228" s="8"/>
      <c r="W228" s="9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8"/>
      <c r="G229" s="8"/>
      <c r="H229" s="1"/>
      <c r="I229" s="8"/>
      <c r="J229" s="8"/>
      <c r="K229" s="9"/>
      <c r="L229" s="8"/>
      <c r="M229" s="9"/>
      <c r="N229" s="8"/>
      <c r="O229" s="8"/>
      <c r="P229" s="9"/>
      <c r="Q229" s="8"/>
      <c r="R229" s="9"/>
      <c r="S229" s="8"/>
      <c r="T229" s="9"/>
      <c r="U229" s="9"/>
      <c r="V229" s="8"/>
      <c r="W229" s="9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8"/>
      <c r="G230" s="8"/>
      <c r="H230" s="1"/>
      <c r="I230" s="8"/>
      <c r="J230" s="8"/>
      <c r="K230" s="9"/>
      <c r="L230" s="8"/>
      <c r="M230" s="9"/>
      <c r="N230" s="8"/>
      <c r="O230" s="8"/>
      <c r="P230" s="9"/>
      <c r="Q230" s="8"/>
      <c r="R230" s="9"/>
      <c r="S230" s="8"/>
      <c r="T230" s="9"/>
      <c r="U230" s="9"/>
      <c r="V230" s="8"/>
      <c r="W230" s="9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8"/>
      <c r="G231" s="8"/>
      <c r="H231" s="1"/>
      <c r="I231" s="8"/>
      <c r="J231" s="8"/>
      <c r="K231" s="9"/>
      <c r="L231" s="8"/>
      <c r="M231" s="9"/>
      <c r="N231" s="8"/>
      <c r="O231" s="8"/>
      <c r="P231" s="9"/>
      <c r="Q231" s="8"/>
      <c r="R231" s="9"/>
      <c r="S231" s="8"/>
      <c r="T231" s="9"/>
      <c r="U231" s="9"/>
      <c r="V231" s="8"/>
      <c r="W231" s="9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8"/>
      <c r="G232" s="8"/>
      <c r="H232" s="1"/>
      <c r="I232" s="8"/>
      <c r="J232" s="8"/>
      <c r="K232" s="9"/>
      <c r="L232" s="8"/>
      <c r="M232" s="9"/>
      <c r="N232" s="8"/>
      <c r="O232" s="8"/>
      <c r="P232" s="9"/>
      <c r="Q232" s="8"/>
      <c r="R232" s="9"/>
      <c r="S232" s="8"/>
      <c r="T232" s="9"/>
      <c r="U232" s="9"/>
      <c r="V232" s="8"/>
      <c r="W232" s="9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8"/>
      <c r="G233" s="8"/>
      <c r="H233" s="1"/>
      <c r="I233" s="8"/>
      <c r="J233" s="8"/>
      <c r="K233" s="9"/>
      <c r="L233" s="8"/>
      <c r="M233" s="9"/>
      <c r="N233" s="8"/>
      <c r="O233" s="8"/>
      <c r="P233" s="9"/>
      <c r="Q233" s="8"/>
      <c r="R233" s="9"/>
      <c r="S233" s="8"/>
      <c r="T233" s="9"/>
      <c r="U233" s="9"/>
      <c r="V233" s="8"/>
      <c r="W233" s="9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8"/>
      <c r="G234" s="8"/>
      <c r="H234" s="1"/>
      <c r="I234" s="8"/>
      <c r="J234" s="8"/>
      <c r="K234" s="9"/>
      <c r="L234" s="8"/>
      <c r="M234" s="9"/>
      <c r="N234" s="8"/>
      <c r="O234" s="8"/>
      <c r="P234" s="9"/>
      <c r="Q234" s="8"/>
      <c r="R234" s="9"/>
      <c r="S234" s="8"/>
      <c r="T234" s="9"/>
      <c r="U234" s="9"/>
      <c r="V234" s="8"/>
      <c r="W234" s="9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8"/>
      <c r="G235" s="8"/>
      <c r="H235" s="1"/>
      <c r="I235" s="8"/>
      <c r="J235" s="8"/>
      <c r="K235" s="9"/>
      <c r="L235" s="8"/>
      <c r="M235" s="9"/>
      <c r="N235" s="8"/>
      <c r="O235" s="8"/>
      <c r="P235" s="9"/>
      <c r="Q235" s="8"/>
      <c r="R235" s="9"/>
      <c r="S235" s="8"/>
      <c r="T235" s="9"/>
      <c r="U235" s="9"/>
      <c r="V235" s="8"/>
      <c r="W235" s="9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8"/>
      <c r="G236" s="8"/>
      <c r="H236" s="1"/>
      <c r="I236" s="8"/>
      <c r="J236" s="8"/>
      <c r="K236" s="9"/>
      <c r="L236" s="8"/>
      <c r="M236" s="9"/>
      <c r="N236" s="8"/>
      <c r="O236" s="8"/>
      <c r="P236" s="9"/>
      <c r="Q236" s="8"/>
      <c r="R236" s="9"/>
      <c r="S236" s="8"/>
      <c r="T236" s="9"/>
      <c r="U236" s="9"/>
      <c r="V236" s="8"/>
      <c r="W236" s="9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8"/>
      <c r="G237" s="8"/>
      <c r="H237" s="1"/>
      <c r="I237" s="8"/>
      <c r="J237" s="8"/>
      <c r="K237" s="9"/>
      <c r="L237" s="8"/>
      <c r="M237" s="9"/>
      <c r="N237" s="8"/>
      <c r="O237" s="8"/>
      <c r="P237" s="9"/>
      <c r="Q237" s="8"/>
      <c r="R237" s="9"/>
      <c r="S237" s="8"/>
      <c r="T237" s="9"/>
      <c r="U237" s="9"/>
      <c r="V237" s="8"/>
      <c r="W237" s="9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8"/>
      <c r="G238" s="8"/>
      <c r="H238" s="1"/>
      <c r="I238" s="8"/>
      <c r="J238" s="8"/>
      <c r="K238" s="9"/>
      <c r="L238" s="8"/>
      <c r="M238" s="9"/>
      <c r="N238" s="8"/>
      <c r="O238" s="8"/>
      <c r="P238" s="9"/>
      <c r="Q238" s="8"/>
      <c r="R238" s="9"/>
      <c r="S238" s="8"/>
      <c r="T238" s="9"/>
      <c r="U238" s="9"/>
      <c r="V238" s="8"/>
      <c r="W238" s="9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8"/>
      <c r="G239" s="8"/>
      <c r="H239" s="1"/>
      <c r="I239" s="8"/>
      <c r="J239" s="8"/>
      <c r="K239" s="9"/>
      <c r="L239" s="8"/>
      <c r="M239" s="9"/>
      <c r="N239" s="8"/>
      <c r="O239" s="8"/>
      <c r="P239" s="9"/>
      <c r="Q239" s="8"/>
      <c r="R239" s="9"/>
      <c r="S239" s="8"/>
      <c r="T239" s="9"/>
      <c r="U239" s="9"/>
      <c r="V239" s="8"/>
      <c r="W239" s="9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8"/>
      <c r="G240" s="8"/>
      <c r="H240" s="1"/>
      <c r="I240" s="8"/>
      <c r="J240" s="8"/>
      <c r="K240" s="9"/>
      <c r="L240" s="8"/>
      <c r="M240" s="9"/>
      <c r="N240" s="8"/>
      <c r="O240" s="8"/>
      <c r="P240" s="9"/>
      <c r="Q240" s="8"/>
      <c r="R240" s="9"/>
      <c r="S240" s="8"/>
      <c r="T240" s="9"/>
      <c r="U240" s="9"/>
      <c r="V240" s="8"/>
      <c r="W240" s="9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8"/>
      <c r="G241" s="8"/>
      <c r="H241" s="1"/>
      <c r="I241" s="8"/>
      <c r="J241" s="8"/>
      <c r="K241" s="9"/>
      <c r="L241" s="8"/>
      <c r="M241" s="9"/>
      <c r="N241" s="8"/>
      <c r="O241" s="8"/>
      <c r="P241" s="9"/>
      <c r="Q241" s="8"/>
      <c r="R241" s="9"/>
      <c r="S241" s="8"/>
      <c r="T241" s="9"/>
      <c r="U241" s="9"/>
      <c r="V241" s="8"/>
      <c r="W241" s="9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8"/>
      <c r="G242" s="8"/>
      <c r="H242" s="1"/>
      <c r="I242" s="8"/>
      <c r="J242" s="8"/>
      <c r="K242" s="9"/>
      <c r="L242" s="8"/>
      <c r="M242" s="9"/>
      <c r="N242" s="8"/>
      <c r="O242" s="8"/>
      <c r="P242" s="9"/>
      <c r="Q242" s="8"/>
      <c r="R242" s="9"/>
      <c r="S242" s="8"/>
      <c r="T242" s="9"/>
      <c r="U242" s="9"/>
      <c r="V242" s="8"/>
      <c r="W242" s="9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8"/>
      <c r="G243" s="8"/>
      <c r="H243" s="1"/>
      <c r="I243" s="8"/>
      <c r="J243" s="8"/>
      <c r="K243" s="9"/>
      <c r="L243" s="8"/>
      <c r="M243" s="9"/>
      <c r="N243" s="8"/>
      <c r="O243" s="8"/>
      <c r="P243" s="9"/>
      <c r="Q243" s="8"/>
      <c r="R243" s="9"/>
      <c r="S243" s="8"/>
      <c r="T243" s="9"/>
      <c r="U243" s="9"/>
      <c r="V243" s="8"/>
      <c r="W243" s="9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8"/>
      <c r="G244" s="8"/>
      <c r="H244" s="1"/>
      <c r="I244" s="8"/>
      <c r="J244" s="8"/>
      <c r="K244" s="9"/>
      <c r="L244" s="8"/>
      <c r="M244" s="9"/>
      <c r="N244" s="8"/>
      <c r="O244" s="8"/>
      <c r="P244" s="9"/>
      <c r="Q244" s="8"/>
      <c r="R244" s="9"/>
      <c r="S244" s="8"/>
      <c r="T244" s="9"/>
      <c r="U244" s="9"/>
      <c r="V244" s="8"/>
      <c r="W244" s="9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8"/>
      <c r="G245" s="8"/>
      <c r="H245" s="1"/>
      <c r="I245" s="8"/>
      <c r="J245" s="8"/>
      <c r="K245" s="9"/>
      <c r="L245" s="8"/>
      <c r="M245" s="9"/>
      <c r="N245" s="8"/>
      <c r="O245" s="8"/>
      <c r="P245" s="9"/>
      <c r="Q245" s="8"/>
      <c r="R245" s="9"/>
      <c r="S245" s="8"/>
      <c r="T245" s="9"/>
      <c r="U245" s="9"/>
      <c r="V245" s="8"/>
      <c r="W245" s="9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8"/>
      <c r="G246" s="8"/>
      <c r="H246" s="1"/>
      <c r="I246" s="8"/>
      <c r="J246" s="8"/>
      <c r="K246" s="9"/>
      <c r="L246" s="8"/>
      <c r="M246" s="9"/>
      <c r="N246" s="8"/>
      <c r="O246" s="8"/>
      <c r="P246" s="9"/>
      <c r="Q246" s="8"/>
      <c r="R246" s="9"/>
      <c r="S246" s="8"/>
      <c r="T246" s="9"/>
      <c r="U246" s="9"/>
      <c r="V246" s="8"/>
      <c r="W246" s="9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8"/>
      <c r="G247" s="8"/>
      <c r="H247" s="1"/>
      <c r="I247" s="8"/>
      <c r="J247" s="8"/>
      <c r="K247" s="9"/>
      <c r="L247" s="8"/>
      <c r="M247" s="9"/>
      <c r="N247" s="8"/>
      <c r="O247" s="8"/>
      <c r="P247" s="9"/>
      <c r="Q247" s="8"/>
      <c r="R247" s="9"/>
      <c r="S247" s="8"/>
      <c r="T247" s="9"/>
      <c r="U247" s="9"/>
      <c r="V247" s="8"/>
      <c r="W247" s="9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8"/>
      <c r="G248" s="8"/>
      <c r="H248" s="1"/>
      <c r="I248" s="8"/>
      <c r="J248" s="8"/>
      <c r="K248" s="9"/>
      <c r="L248" s="8"/>
      <c r="M248" s="9"/>
      <c r="N248" s="8"/>
      <c r="O248" s="8"/>
      <c r="P248" s="9"/>
      <c r="Q248" s="8"/>
      <c r="R248" s="9"/>
      <c r="S248" s="8"/>
      <c r="T248" s="9"/>
      <c r="U248" s="9"/>
      <c r="V248" s="8"/>
      <c r="W248" s="9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8"/>
      <c r="G249" s="8"/>
      <c r="H249" s="1"/>
      <c r="I249" s="8"/>
      <c r="J249" s="8"/>
      <c r="K249" s="9"/>
      <c r="L249" s="8"/>
      <c r="M249" s="9"/>
      <c r="N249" s="8"/>
      <c r="O249" s="8"/>
      <c r="P249" s="9"/>
      <c r="Q249" s="8"/>
      <c r="R249" s="9"/>
      <c r="S249" s="8"/>
      <c r="T249" s="9"/>
      <c r="U249" s="9"/>
      <c r="V249" s="8"/>
      <c r="W249" s="9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8"/>
      <c r="G250" s="8"/>
      <c r="H250" s="1"/>
      <c r="I250" s="8"/>
      <c r="J250" s="8"/>
      <c r="K250" s="9"/>
      <c r="L250" s="8"/>
      <c r="M250" s="9"/>
      <c r="N250" s="8"/>
      <c r="O250" s="8"/>
      <c r="P250" s="9"/>
      <c r="Q250" s="8"/>
      <c r="R250" s="9"/>
      <c r="S250" s="8"/>
      <c r="T250" s="9"/>
      <c r="U250" s="9"/>
      <c r="V250" s="8"/>
      <c r="W250" s="9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8"/>
      <c r="G251" s="8"/>
      <c r="H251" s="1"/>
      <c r="I251" s="8"/>
      <c r="J251" s="8"/>
      <c r="K251" s="9"/>
      <c r="L251" s="8"/>
      <c r="M251" s="9"/>
      <c r="N251" s="8"/>
      <c r="O251" s="8"/>
      <c r="P251" s="9"/>
      <c r="Q251" s="8"/>
      <c r="R251" s="9"/>
      <c r="S251" s="8"/>
      <c r="T251" s="9"/>
      <c r="U251" s="9"/>
      <c r="V251" s="8"/>
      <c r="W251" s="9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8"/>
      <c r="G252" s="8"/>
      <c r="H252" s="1"/>
      <c r="I252" s="8"/>
      <c r="J252" s="8"/>
      <c r="K252" s="9"/>
      <c r="L252" s="8"/>
      <c r="M252" s="9"/>
      <c r="N252" s="8"/>
      <c r="O252" s="8"/>
      <c r="P252" s="9"/>
      <c r="Q252" s="8"/>
      <c r="R252" s="9"/>
      <c r="S252" s="8"/>
      <c r="T252" s="9"/>
      <c r="U252" s="9"/>
      <c r="V252" s="8"/>
      <c r="W252" s="9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8"/>
      <c r="G253" s="8"/>
      <c r="H253" s="1"/>
      <c r="I253" s="8"/>
      <c r="J253" s="8"/>
      <c r="K253" s="9"/>
      <c r="L253" s="8"/>
      <c r="M253" s="9"/>
      <c r="N253" s="8"/>
      <c r="O253" s="8"/>
      <c r="P253" s="9"/>
      <c r="Q253" s="8"/>
      <c r="R253" s="9"/>
      <c r="S253" s="8"/>
      <c r="T253" s="9"/>
      <c r="U253" s="9"/>
      <c r="V253" s="8"/>
      <c r="W253" s="9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8"/>
      <c r="G254" s="8"/>
      <c r="H254" s="1"/>
      <c r="I254" s="8"/>
      <c r="J254" s="8"/>
      <c r="K254" s="9"/>
      <c r="L254" s="8"/>
      <c r="M254" s="9"/>
      <c r="N254" s="8"/>
      <c r="O254" s="8"/>
      <c r="P254" s="9"/>
      <c r="Q254" s="8"/>
      <c r="R254" s="9"/>
      <c r="S254" s="8"/>
      <c r="T254" s="9"/>
      <c r="U254" s="9"/>
      <c r="V254" s="8"/>
      <c r="W254" s="9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8"/>
      <c r="G255" s="8"/>
      <c r="H255" s="1"/>
      <c r="I255" s="8"/>
      <c r="J255" s="8"/>
      <c r="K255" s="9"/>
      <c r="L255" s="8"/>
      <c r="M255" s="9"/>
      <c r="N255" s="8"/>
      <c r="O255" s="8"/>
      <c r="P255" s="9"/>
      <c r="Q255" s="8"/>
      <c r="R255" s="9"/>
      <c r="S255" s="8"/>
      <c r="T255" s="9"/>
      <c r="U255" s="9"/>
      <c r="V255" s="8"/>
      <c r="W255" s="9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8"/>
      <c r="G256" s="8"/>
      <c r="H256" s="1"/>
      <c r="I256" s="8"/>
      <c r="J256" s="8"/>
      <c r="K256" s="9"/>
      <c r="L256" s="8"/>
      <c r="M256" s="9"/>
      <c r="N256" s="8"/>
      <c r="O256" s="8"/>
      <c r="P256" s="9"/>
      <c r="Q256" s="8"/>
      <c r="R256" s="9"/>
      <c r="S256" s="8"/>
      <c r="T256" s="9"/>
      <c r="U256" s="9"/>
      <c r="V256" s="8"/>
      <c r="W256" s="9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8"/>
      <c r="G257" s="8"/>
      <c r="H257" s="1"/>
      <c r="I257" s="8"/>
      <c r="J257" s="8"/>
      <c r="K257" s="9"/>
      <c r="L257" s="8"/>
      <c r="M257" s="9"/>
      <c r="N257" s="8"/>
      <c r="O257" s="8"/>
      <c r="P257" s="9"/>
      <c r="Q257" s="8"/>
      <c r="R257" s="9"/>
      <c r="S257" s="8"/>
      <c r="T257" s="9"/>
      <c r="U257" s="9"/>
      <c r="V257" s="8"/>
      <c r="W257" s="9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8"/>
      <c r="G258" s="8"/>
      <c r="H258" s="1"/>
      <c r="I258" s="8"/>
      <c r="J258" s="8"/>
      <c r="K258" s="9"/>
      <c r="L258" s="8"/>
      <c r="M258" s="9"/>
      <c r="N258" s="8"/>
      <c r="O258" s="8"/>
      <c r="P258" s="9"/>
      <c r="Q258" s="8"/>
      <c r="R258" s="9"/>
      <c r="S258" s="8"/>
      <c r="T258" s="9"/>
      <c r="U258" s="9"/>
      <c r="V258" s="8"/>
      <c r="W258" s="9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8"/>
      <c r="G259" s="8"/>
      <c r="H259" s="1"/>
      <c r="I259" s="8"/>
      <c r="J259" s="8"/>
      <c r="K259" s="9"/>
      <c r="L259" s="8"/>
      <c r="M259" s="9"/>
      <c r="N259" s="8"/>
      <c r="O259" s="8"/>
      <c r="P259" s="9"/>
      <c r="Q259" s="8"/>
      <c r="R259" s="9"/>
      <c r="S259" s="8"/>
      <c r="T259" s="9"/>
      <c r="U259" s="9"/>
      <c r="V259" s="8"/>
      <c r="W259" s="9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8"/>
      <c r="G260" s="8"/>
      <c r="H260" s="1"/>
      <c r="I260" s="8"/>
      <c r="J260" s="8"/>
      <c r="K260" s="9"/>
      <c r="L260" s="8"/>
      <c r="M260" s="9"/>
      <c r="N260" s="8"/>
      <c r="O260" s="8"/>
      <c r="P260" s="9"/>
      <c r="Q260" s="8"/>
      <c r="R260" s="9"/>
      <c r="S260" s="8"/>
      <c r="T260" s="9"/>
      <c r="U260" s="9"/>
      <c r="V260" s="8"/>
      <c r="W260" s="9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8"/>
      <c r="G261" s="8"/>
      <c r="H261" s="1"/>
      <c r="I261" s="8"/>
      <c r="J261" s="8"/>
      <c r="K261" s="9"/>
      <c r="L261" s="8"/>
      <c r="M261" s="9"/>
      <c r="N261" s="8"/>
      <c r="O261" s="8"/>
      <c r="P261" s="9"/>
      <c r="Q261" s="8"/>
      <c r="R261" s="9"/>
      <c r="S261" s="8"/>
      <c r="T261" s="9"/>
      <c r="U261" s="9"/>
      <c r="V261" s="8"/>
      <c r="W261" s="9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8"/>
      <c r="G262" s="8"/>
      <c r="H262" s="1"/>
      <c r="I262" s="8"/>
      <c r="J262" s="8"/>
      <c r="K262" s="9"/>
      <c r="L262" s="8"/>
      <c r="M262" s="9"/>
      <c r="N262" s="8"/>
      <c r="O262" s="8"/>
      <c r="P262" s="9"/>
      <c r="Q262" s="8"/>
      <c r="R262" s="9"/>
      <c r="S262" s="8"/>
      <c r="T262" s="9"/>
      <c r="U262" s="9"/>
      <c r="V262" s="8"/>
      <c r="W262" s="9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8"/>
      <c r="G263" s="8"/>
      <c r="H263" s="1"/>
      <c r="I263" s="8"/>
      <c r="J263" s="8"/>
      <c r="K263" s="9"/>
      <c r="L263" s="8"/>
      <c r="M263" s="9"/>
      <c r="N263" s="8"/>
      <c r="O263" s="8"/>
      <c r="P263" s="9"/>
      <c r="Q263" s="8"/>
      <c r="R263" s="9"/>
      <c r="S263" s="8"/>
      <c r="T263" s="9"/>
      <c r="U263" s="9"/>
      <c r="V263" s="8"/>
      <c r="W263" s="9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8"/>
      <c r="G264" s="8"/>
      <c r="H264" s="1"/>
      <c r="I264" s="8"/>
      <c r="J264" s="8"/>
      <c r="K264" s="9"/>
      <c r="L264" s="8"/>
      <c r="M264" s="9"/>
      <c r="N264" s="8"/>
      <c r="O264" s="8"/>
      <c r="P264" s="9"/>
      <c r="Q264" s="8"/>
      <c r="R264" s="9"/>
      <c r="S264" s="8"/>
      <c r="T264" s="9"/>
      <c r="U264" s="9"/>
      <c r="V264" s="8"/>
      <c r="W264" s="9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8"/>
      <c r="G265" s="8"/>
      <c r="H265" s="1"/>
      <c r="I265" s="8"/>
      <c r="J265" s="8"/>
      <c r="K265" s="9"/>
      <c r="L265" s="8"/>
      <c r="M265" s="9"/>
      <c r="N265" s="8"/>
      <c r="O265" s="8"/>
      <c r="P265" s="9"/>
      <c r="Q265" s="8"/>
      <c r="R265" s="9"/>
      <c r="S265" s="8"/>
      <c r="T265" s="9"/>
      <c r="U265" s="9"/>
      <c r="V265" s="8"/>
      <c r="W265" s="9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8"/>
      <c r="G266" s="8"/>
      <c r="H266" s="1"/>
      <c r="I266" s="8"/>
      <c r="J266" s="8"/>
      <c r="K266" s="9"/>
      <c r="L266" s="8"/>
      <c r="M266" s="9"/>
      <c r="N266" s="8"/>
      <c r="O266" s="8"/>
      <c r="P266" s="9"/>
      <c r="Q266" s="8"/>
      <c r="R266" s="9"/>
      <c r="S266" s="8"/>
      <c r="T266" s="9"/>
      <c r="U266" s="9"/>
      <c r="V266" s="8"/>
      <c r="W266" s="9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8"/>
      <c r="G267" s="8"/>
      <c r="H267" s="1"/>
      <c r="I267" s="8"/>
      <c r="J267" s="8"/>
      <c r="K267" s="9"/>
      <c r="L267" s="8"/>
      <c r="M267" s="9"/>
      <c r="N267" s="8"/>
      <c r="O267" s="8"/>
      <c r="P267" s="9"/>
      <c r="Q267" s="8"/>
      <c r="R267" s="9"/>
      <c r="S267" s="8"/>
      <c r="T267" s="9"/>
      <c r="U267" s="9"/>
      <c r="V267" s="8"/>
      <c r="W267" s="9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8"/>
      <c r="G268" s="8"/>
      <c r="H268" s="1"/>
      <c r="I268" s="8"/>
      <c r="J268" s="8"/>
      <c r="K268" s="9"/>
      <c r="L268" s="8"/>
      <c r="M268" s="9"/>
      <c r="N268" s="8"/>
      <c r="O268" s="8"/>
      <c r="P268" s="9"/>
      <c r="Q268" s="8"/>
      <c r="R268" s="9"/>
      <c r="S268" s="8"/>
      <c r="T268" s="9"/>
      <c r="U268" s="9"/>
      <c r="V268" s="8"/>
      <c r="W268" s="9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8"/>
      <c r="G269" s="8"/>
      <c r="H269" s="1"/>
      <c r="I269" s="8"/>
      <c r="J269" s="8"/>
      <c r="K269" s="9"/>
      <c r="L269" s="8"/>
      <c r="M269" s="9"/>
      <c r="N269" s="8"/>
      <c r="O269" s="8"/>
      <c r="P269" s="9"/>
      <c r="Q269" s="8"/>
      <c r="R269" s="9"/>
      <c r="S269" s="8"/>
      <c r="T269" s="9"/>
      <c r="U269" s="9"/>
      <c r="V269" s="8"/>
      <c r="W269" s="9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8"/>
      <c r="G270" s="8"/>
      <c r="H270" s="1"/>
      <c r="I270" s="8"/>
      <c r="J270" s="8"/>
      <c r="K270" s="9"/>
      <c r="L270" s="8"/>
      <c r="M270" s="9"/>
      <c r="N270" s="8"/>
      <c r="O270" s="8"/>
      <c r="P270" s="9"/>
      <c r="Q270" s="8"/>
      <c r="R270" s="9"/>
      <c r="S270" s="8"/>
      <c r="T270" s="9"/>
      <c r="U270" s="9"/>
      <c r="V270" s="8"/>
      <c r="W270" s="9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8"/>
      <c r="G271" s="8"/>
      <c r="H271" s="1"/>
      <c r="I271" s="8"/>
      <c r="J271" s="8"/>
      <c r="K271" s="9"/>
      <c r="L271" s="8"/>
      <c r="M271" s="9"/>
      <c r="N271" s="8"/>
      <c r="O271" s="8"/>
      <c r="P271" s="9"/>
      <c r="Q271" s="8"/>
      <c r="R271" s="9"/>
      <c r="S271" s="8"/>
      <c r="T271" s="9"/>
      <c r="U271" s="9"/>
      <c r="V271" s="8"/>
      <c r="W271" s="9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8"/>
      <c r="G272" s="8"/>
      <c r="H272" s="1"/>
      <c r="I272" s="8"/>
      <c r="J272" s="8"/>
      <c r="K272" s="9"/>
      <c r="L272" s="8"/>
      <c r="M272" s="9"/>
      <c r="N272" s="8"/>
      <c r="O272" s="8"/>
      <c r="P272" s="9"/>
      <c r="Q272" s="8"/>
      <c r="R272" s="9"/>
      <c r="S272" s="8"/>
      <c r="T272" s="9"/>
      <c r="U272" s="9"/>
      <c r="V272" s="8"/>
      <c r="W272" s="9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8"/>
      <c r="G273" s="8"/>
      <c r="H273" s="1"/>
      <c r="I273" s="8"/>
      <c r="J273" s="8"/>
      <c r="K273" s="9"/>
      <c r="L273" s="8"/>
      <c r="M273" s="9"/>
      <c r="N273" s="8"/>
      <c r="O273" s="8"/>
      <c r="P273" s="9"/>
      <c r="Q273" s="8"/>
      <c r="R273" s="9"/>
      <c r="S273" s="8"/>
      <c r="T273" s="9"/>
      <c r="U273" s="9"/>
      <c r="V273" s="8"/>
      <c r="W273" s="9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8"/>
      <c r="G274" s="8"/>
      <c r="H274" s="1"/>
      <c r="I274" s="8"/>
      <c r="J274" s="8"/>
      <c r="K274" s="9"/>
      <c r="L274" s="8"/>
      <c r="M274" s="9"/>
      <c r="N274" s="8"/>
      <c r="O274" s="8"/>
      <c r="P274" s="9"/>
      <c r="Q274" s="8"/>
      <c r="R274" s="9"/>
      <c r="S274" s="8"/>
      <c r="T274" s="9"/>
      <c r="U274" s="9"/>
      <c r="V274" s="8"/>
      <c r="W274" s="9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8"/>
      <c r="G275" s="8"/>
      <c r="H275" s="1"/>
      <c r="I275" s="8"/>
      <c r="J275" s="8"/>
      <c r="K275" s="9"/>
      <c r="L275" s="8"/>
      <c r="M275" s="9"/>
      <c r="N275" s="8"/>
      <c r="O275" s="8"/>
      <c r="P275" s="9"/>
      <c r="Q275" s="8"/>
      <c r="R275" s="9"/>
      <c r="S275" s="8"/>
      <c r="T275" s="9"/>
      <c r="U275" s="9"/>
      <c r="V275" s="8"/>
      <c r="W275" s="9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8"/>
      <c r="G276" s="8"/>
      <c r="H276" s="1"/>
      <c r="I276" s="8"/>
      <c r="J276" s="8"/>
      <c r="K276" s="9"/>
      <c r="L276" s="8"/>
      <c r="M276" s="9"/>
      <c r="N276" s="8"/>
      <c r="O276" s="8"/>
      <c r="P276" s="9"/>
      <c r="Q276" s="8"/>
      <c r="R276" s="9"/>
      <c r="S276" s="8"/>
      <c r="T276" s="9"/>
      <c r="U276" s="9"/>
      <c r="V276" s="8"/>
      <c r="W276" s="9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8"/>
      <c r="G277" s="8"/>
      <c r="H277" s="1"/>
      <c r="I277" s="8"/>
      <c r="J277" s="8"/>
      <c r="K277" s="9"/>
      <c r="L277" s="8"/>
      <c r="M277" s="9"/>
      <c r="N277" s="8"/>
      <c r="O277" s="8"/>
      <c r="P277" s="9"/>
      <c r="Q277" s="8"/>
      <c r="R277" s="9"/>
      <c r="S277" s="8"/>
      <c r="T277" s="9"/>
      <c r="U277" s="9"/>
      <c r="V277" s="8"/>
      <c r="W277" s="9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8"/>
      <c r="G278" s="8"/>
      <c r="H278" s="1"/>
      <c r="I278" s="8"/>
      <c r="J278" s="8"/>
      <c r="K278" s="9"/>
      <c r="L278" s="8"/>
      <c r="M278" s="9"/>
      <c r="N278" s="8"/>
      <c r="O278" s="8"/>
      <c r="P278" s="9"/>
      <c r="Q278" s="8"/>
      <c r="R278" s="9"/>
      <c r="S278" s="8"/>
      <c r="T278" s="9"/>
      <c r="U278" s="9"/>
      <c r="V278" s="8"/>
      <c r="W278" s="9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8"/>
      <c r="G279" s="8"/>
      <c r="H279" s="1"/>
      <c r="I279" s="8"/>
      <c r="J279" s="8"/>
      <c r="K279" s="9"/>
      <c r="L279" s="8"/>
      <c r="M279" s="9"/>
      <c r="N279" s="8"/>
      <c r="O279" s="8"/>
      <c r="P279" s="9"/>
      <c r="Q279" s="8"/>
      <c r="R279" s="9"/>
      <c r="S279" s="8"/>
      <c r="T279" s="9"/>
      <c r="U279" s="9"/>
      <c r="V279" s="8"/>
      <c r="W279" s="9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8"/>
      <c r="G280" s="8"/>
      <c r="H280" s="1"/>
      <c r="I280" s="8"/>
      <c r="J280" s="8"/>
      <c r="K280" s="9"/>
      <c r="L280" s="8"/>
      <c r="M280" s="9"/>
      <c r="N280" s="8"/>
      <c r="O280" s="8"/>
      <c r="P280" s="9"/>
      <c r="Q280" s="8"/>
      <c r="R280" s="9"/>
      <c r="S280" s="8"/>
      <c r="T280" s="9"/>
      <c r="U280" s="9"/>
      <c r="V280" s="8"/>
      <c r="W280" s="9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8"/>
      <c r="G281" s="8"/>
      <c r="H281" s="1"/>
      <c r="I281" s="8"/>
      <c r="J281" s="8"/>
      <c r="K281" s="9"/>
      <c r="L281" s="8"/>
      <c r="M281" s="9"/>
      <c r="N281" s="8"/>
      <c r="O281" s="8"/>
      <c r="P281" s="9"/>
      <c r="Q281" s="8"/>
      <c r="R281" s="9"/>
      <c r="S281" s="8"/>
      <c r="T281" s="9"/>
      <c r="U281" s="9"/>
      <c r="V281" s="8"/>
      <c r="W281" s="9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8"/>
      <c r="G282" s="8"/>
      <c r="H282" s="1"/>
      <c r="I282" s="8"/>
      <c r="J282" s="8"/>
      <c r="K282" s="9"/>
      <c r="L282" s="8"/>
      <c r="M282" s="9"/>
      <c r="N282" s="8"/>
      <c r="O282" s="8"/>
      <c r="P282" s="9"/>
      <c r="Q282" s="8"/>
      <c r="R282" s="9"/>
      <c r="S282" s="8"/>
      <c r="T282" s="9"/>
      <c r="U282" s="9"/>
      <c r="V282" s="8"/>
      <c r="W282" s="9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8"/>
      <c r="G283" s="8"/>
      <c r="H283" s="1"/>
      <c r="I283" s="8"/>
      <c r="J283" s="8"/>
      <c r="K283" s="9"/>
      <c r="L283" s="8"/>
      <c r="M283" s="9"/>
      <c r="N283" s="8"/>
      <c r="O283" s="8"/>
      <c r="P283" s="9"/>
      <c r="Q283" s="8"/>
      <c r="R283" s="9"/>
      <c r="S283" s="8"/>
      <c r="T283" s="9"/>
      <c r="U283" s="9"/>
      <c r="V283" s="8"/>
      <c r="W283" s="9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8"/>
      <c r="G284" s="8"/>
      <c r="H284" s="1"/>
      <c r="I284" s="8"/>
      <c r="J284" s="8"/>
      <c r="K284" s="9"/>
      <c r="L284" s="8"/>
      <c r="M284" s="9"/>
      <c r="N284" s="8"/>
      <c r="O284" s="8"/>
      <c r="P284" s="9"/>
      <c r="Q284" s="8"/>
      <c r="R284" s="9"/>
      <c r="S284" s="8"/>
      <c r="T284" s="9"/>
      <c r="U284" s="9"/>
      <c r="V284" s="8"/>
      <c r="W284" s="9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8"/>
      <c r="G285" s="8"/>
      <c r="H285" s="1"/>
      <c r="I285" s="8"/>
      <c r="J285" s="8"/>
      <c r="K285" s="9"/>
      <c r="L285" s="8"/>
      <c r="M285" s="9"/>
      <c r="N285" s="8"/>
      <c r="O285" s="8"/>
      <c r="P285" s="9"/>
      <c r="Q285" s="8"/>
      <c r="R285" s="9"/>
      <c r="S285" s="8"/>
      <c r="T285" s="9"/>
      <c r="U285" s="9"/>
      <c r="V285" s="8"/>
      <c r="W285" s="9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8"/>
      <c r="G286" s="8"/>
      <c r="H286" s="1"/>
      <c r="I286" s="8"/>
      <c r="J286" s="8"/>
      <c r="K286" s="9"/>
      <c r="L286" s="8"/>
      <c r="M286" s="9"/>
      <c r="N286" s="8"/>
      <c r="O286" s="8"/>
      <c r="P286" s="9"/>
      <c r="Q286" s="8"/>
      <c r="R286" s="9"/>
      <c r="S286" s="8"/>
      <c r="T286" s="9"/>
      <c r="U286" s="9"/>
      <c r="V286" s="8"/>
      <c r="W286" s="9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8"/>
      <c r="G287" s="8"/>
      <c r="H287" s="1"/>
      <c r="I287" s="8"/>
      <c r="J287" s="8"/>
      <c r="K287" s="9"/>
      <c r="L287" s="8"/>
      <c r="M287" s="9"/>
      <c r="N287" s="8"/>
      <c r="O287" s="8"/>
      <c r="P287" s="9"/>
      <c r="Q287" s="8"/>
      <c r="R287" s="9"/>
      <c r="S287" s="8"/>
      <c r="T287" s="9"/>
      <c r="U287" s="9"/>
      <c r="V287" s="8"/>
      <c r="W287" s="9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8"/>
      <c r="G288" s="8"/>
      <c r="H288" s="1"/>
      <c r="I288" s="8"/>
      <c r="J288" s="8"/>
      <c r="K288" s="9"/>
      <c r="L288" s="8"/>
      <c r="M288" s="9"/>
      <c r="N288" s="8"/>
      <c r="O288" s="8"/>
      <c r="P288" s="9"/>
      <c r="Q288" s="8"/>
      <c r="R288" s="9"/>
      <c r="S288" s="8"/>
      <c r="T288" s="9"/>
      <c r="U288" s="9"/>
      <c r="V288" s="8"/>
      <c r="W288" s="9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8"/>
      <c r="G289" s="8"/>
      <c r="H289" s="1"/>
      <c r="I289" s="8"/>
      <c r="J289" s="8"/>
      <c r="K289" s="9"/>
      <c r="L289" s="8"/>
      <c r="M289" s="9"/>
      <c r="N289" s="8"/>
      <c r="O289" s="8"/>
      <c r="P289" s="9"/>
      <c r="Q289" s="8"/>
      <c r="R289" s="9"/>
      <c r="S289" s="8"/>
      <c r="T289" s="9"/>
      <c r="U289" s="9"/>
      <c r="V289" s="8"/>
      <c r="W289" s="9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8"/>
      <c r="G290" s="8"/>
      <c r="H290" s="1"/>
      <c r="I290" s="8"/>
      <c r="J290" s="8"/>
      <c r="K290" s="9"/>
      <c r="L290" s="8"/>
      <c r="M290" s="9"/>
      <c r="N290" s="8"/>
      <c r="O290" s="8"/>
      <c r="P290" s="9"/>
      <c r="Q290" s="8"/>
      <c r="R290" s="9"/>
      <c r="S290" s="8"/>
      <c r="T290" s="9"/>
      <c r="U290" s="9"/>
      <c r="V290" s="8"/>
      <c r="W290" s="9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8"/>
      <c r="G291" s="8"/>
      <c r="H291" s="1"/>
      <c r="I291" s="8"/>
      <c r="J291" s="8"/>
      <c r="K291" s="9"/>
      <c r="L291" s="8"/>
      <c r="M291" s="9"/>
      <c r="N291" s="8"/>
      <c r="O291" s="8"/>
      <c r="P291" s="9"/>
      <c r="Q291" s="8"/>
      <c r="R291" s="9"/>
      <c r="S291" s="8"/>
      <c r="T291" s="9"/>
      <c r="U291" s="9"/>
      <c r="V291" s="8"/>
      <c r="W291" s="9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8"/>
      <c r="G292" s="8"/>
      <c r="H292" s="1"/>
      <c r="I292" s="8"/>
      <c r="J292" s="8"/>
      <c r="K292" s="9"/>
      <c r="L292" s="8"/>
      <c r="M292" s="9"/>
      <c r="N292" s="8"/>
      <c r="O292" s="8"/>
      <c r="P292" s="9"/>
      <c r="Q292" s="8"/>
      <c r="R292" s="9"/>
      <c r="S292" s="8"/>
      <c r="T292" s="9"/>
      <c r="U292" s="9"/>
      <c r="V292" s="8"/>
      <c r="W292" s="9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8"/>
      <c r="G293" s="8"/>
      <c r="H293" s="1"/>
      <c r="I293" s="8"/>
      <c r="J293" s="8"/>
      <c r="K293" s="9"/>
      <c r="L293" s="8"/>
      <c r="M293" s="9"/>
      <c r="N293" s="8"/>
      <c r="O293" s="8"/>
      <c r="P293" s="9"/>
      <c r="Q293" s="8"/>
      <c r="R293" s="9"/>
      <c r="S293" s="8"/>
      <c r="T293" s="9"/>
      <c r="U293" s="9"/>
      <c r="V293" s="8"/>
      <c r="W293" s="9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8"/>
      <c r="G294" s="8"/>
      <c r="H294" s="1"/>
      <c r="I294" s="8"/>
      <c r="J294" s="8"/>
      <c r="K294" s="9"/>
      <c r="L294" s="8"/>
      <c r="M294" s="9"/>
      <c r="N294" s="8"/>
      <c r="O294" s="8"/>
      <c r="P294" s="9"/>
      <c r="Q294" s="8"/>
      <c r="R294" s="9"/>
      <c r="S294" s="8"/>
      <c r="T294" s="9"/>
      <c r="U294" s="9"/>
      <c r="V294" s="8"/>
      <c r="W294" s="9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8"/>
      <c r="G295" s="8"/>
      <c r="H295" s="1"/>
      <c r="I295" s="8"/>
      <c r="J295" s="8"/>
      <c r="K295" s="9"/>
      <c r="L295" s="8"/>
      <c r="M295" s="9"/>
      <c r="N295" s="8"/>
      <c r="O295" s="8"/>
      <c r="P295" s="9"/>
      <c r="Q295" s="8"/>
      <c r="R295" s="9"/>
      <c r="S295" s="8"/>
      <c r="T295" s="9"/>
      <c r="U295" s="9"/>
      <c r="V295" s="8"/>
      <c r="W295" s="9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8"/>
      <c r="G296" s="8"/>
      <c r="H296" s="1"/>
      <c r="I296" s="8"/>
      <c r="J296" s="8"/>
      <c r="K296" s="9"/>
      <c r="L296" s="8"/>
      <c r="M296" s="9"/>
      <c r="N296" s="8"/>
      <c r="O296" s="8"/>
      <c r="P296" s="9"/>
      <c r="Q296" s="8"/>
      <c r="R296" s="9"/>
      <c r="S296" s="8"/>
      <c r="T296" s="9"/>
      <c r="U296" s="9"/>
      <c r="V296" s="8"/>
      <c r="W296" s="9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8"/>
      <c r="G297" s="8"/>
      <c r="H297" s="1"/>
      <c r="I297" s="8"/>
      <c r="J297" s="8"/>
      <c r="K297" s="9"/>
      <c r="L297" s="8"/>
      <c r="M297" s="9"/>
      <c r="N297" s="8"/>
      <c r="O297" s="8"/>
      <c r="P297" s="9"/>
      <c r="Q297" s="8"/>
      <c r="R297" s="9"/>
      <c r="S297" s="8"/>
      <c r="T297" s="9"/>
      <c r="U297" s="9"/>
      <c r="V297" s="8"/>
      <c r="W297" s="9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8"/>
      <c r="G298" s="8"/>
      <c r="H298" s="1"/>
      <c r="I298" s="8"/>
      <c r="J298" s="8"/>
      <c r="K298" s="9"/>
      <c r="L298" s="8"/>
      <c r="M298" s="9"/>
      <c r="N298" s="8"/>
      <c r="O298" s="8"/>
      <c r="P298" s="9"/>
      <c r="Q298" s="8"/>
      <c r="R298" s="9"/>
      <c r="S298" s="8"/>
      <c r="T298" s="9"/>
      <c r="U298" s="9"/>
      <c r="V298" s="8"/>
      <c r="W298" s="9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8"/>
      <c r="G299" s="8"/>
      <c r="H299" s="1"/>
      <c r="I299" s="8"/>
      <c r="J299" s="8"/>
      <c r="K299" s="9"/>
      <c r="L299" s="8"/>
      <c r="M299" s="9"/>
      <c r="N299" s="8"/>
      <c r="O299" s="8"/>
      <c r="P299" s="9"/>
      <c r="Q299" s="8"/>
      <c r="R299" s="9"/>
      <c r="S299" s="8"/>
      <c r="T299" s="9"/>
      <c r="U299" s="9"/>
      <c r="V299" s="8"/>
      <c r="W299" s="9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8"/>
      <c r="G300" s="8"/>
      <c r="H300" s="1"/>
      <c r="I300" s="8"/>
      <c r="J300" s="8"/>
      <c r="K300" s="9"/>
      <c r="L300" s="8"/>
      <c r="M300" s="9"/>
      <c r="N300" s="8"/>
      <c r="O300" s="8"/>
      <c r="P300" s="9"/>
      <c r="Q300" s="8"/>
      <c r="R300" s="9"/>
      <c r="S300" s="8"/>
      <c r="T300" s="9"/>
      <c r="U300" s="9"/>
      <c r="V300" s="8"/>
      <c r="W300" s="9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8"/>
      <c r="G301" s="8"/>
      <c r="H301" s="1"/>
      <c r="I301" s="8"/>
      <c r="J301" s="8"/>
      <c r="K301" s="9"/>
      <c r="L301" s="8"/>
      <c r="M301" s="9"/>
      <c r="N301" s="8"/>
      <c r="O301" s="8"/>
      <c r="P301" s="9"/>
      <c r="Q301" s="8"/>
      <c r="R301" s="9"/>
      <c r="S301" s="8"/>
      <c r="T301" s="9"/>
      <c r="U301" s="9"/>
      <c r="V301" s="8"/>
      <c r="W301" s="9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8"/>
      <c r="G302" s="8"/>
      <c r="H302" s="1"/>
      <c r="I302" s="8"/>
      <c r="J302" s="8"/>
      <c r="K302" s="9"/>
      <c r="L302" s="8"/>
      <c r="M302" s="9"/>
      <c r="N302" s="8"/>
      <c r="O302" s="8"/>
      <c r="P302" s="9"/>
      <c r="Q302" s="8"/>
      <c r="R302" s="9"/>
      <c r="S302" s="8"/>
      <c r="T302" s="9"/>
      <c r="U302" s="9"/>
      <c r="V302" s="8"/>
      <c r="W302" s="9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8"/>
      <c r="G303" s="8"/>
      <c r="H303" s="1"/>
      <c r="I303" s="8"/>
      <c r="J303" s="8"/>
      <c r="K303" s="9"/>
      <c r="L303" s="8"/>
      <c r="M303" s="9"/>
      <c r="N303" s="8"/>
      <c r="O303" s="8"/>
      <c r="P303" s="9"/>
      <c r="Q303" s="8"/>
      <c r="R303" s="9"/>
      <c r="S303" s="8"/>
      <c r="T303" s="9"/>
      <c r="U303" s="9"/>
      <c r="V303" s="8"/>
      <c r="W303" s="9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8"/>
      <c r="G304" s="8"/>
      <c r="H304" s="1"/>
      <c r="I304" s="8"/>
      <c r="J304" s="8"/>
      <c r="K304" s="9"/>
      <c r="L304" s="8"/>
      <c r="M304" s="9"/>
      <c r="N304" s="8"/>
      <c r="O304" s="8"/>
      <c r="P304" s="9"/>
      <c r="Q304" s="8"/>
      <c r="R304" s="9"/>
      <c r="S304" s="8"/>
      <c r="T304" s="9"/>
      <c r="U304" s="9"/>
      <c r="V304" s="8"/>
      <c r="W304" s="9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8"/>
      <c r="G305" s="8"/>
      <c r="H305" s="1"/>
      <c r="I305" s="8"/>
      <c r="J305" s="8"/>
      <c r="K305" s="9"/>
      <c r="L305" s="8"/>
      <c r="M305" s="9"/>
      <c r="N305" s="8"/>
      <c r="O305" s="8"/>
      <c r="P305" s="9"/>
      <c r="Q305" s="8"/>
      <c r="R305" s="9"/>
      <c r="S305" s="8"/>
      <c r="T305" s="9"/>
      <c r="U305" s="9"/>
      <c r="V305" s="8"/>
      <c r="W305" s="9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8"/>
      <c r="G306" s="8"/>
      <c r="H306" s="1"/>
      <c r="I306" s="8"/>
      <c r="J306" s="8"/>
      <c r="K306" s="9"/>
      <c r="L306" s="8"/>
      <c r="M306" s="9"/>
      <c r="N306" s="8"/>
      <c r="O306" s="8"/>
      <c r="P306" s="9"/>
      <c r="Q306" s="8"/>
      <c r="R306" s="9"/>
      <c r="S306" s="8"/>
      <c r="T306" s="9"/>
      <c r="U306" s="9"/>
      <c r="V306" s="8"/>
      <c r="W306" s="9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8"/>
      <c r="G307" s="8"/>
      <c r="H307" s="1"/>
      <c r="I307" s="8"/>
      <c r="J307" s="8"/>
      <c r="K307" s="9"/>
      <c r="L307" s="8"/>
      <c r="M307" s="9"/>
      <c r="N307" s="8"/>
      <c r="O307" s="8"/>
      <c r="P307" s="9"/>
      <c r="Q307" s="8"/>
      <c r="R307" s="9"/>
      <c r="S307" s="8"/>
      <c r="T307" s="9"/>
      <c r="U307" s="9"/>
      <c r="V307" s="8"/>
      <c r="W307" s="9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8"/>
      <c r="G308" s="8"/>
      <c r="H308" s="1"/>
      <c r="I308" s="8"/>
      <c r="J308" s="8"/>
      <c r="K308" s="9"/>
      <c r="L308" s="8"/>
      <c r="M308" s="9"/>
      <c r="N308" s="8"/>
      <c r="O308" s="8"/>
      <c r="P308" s="9"/>
      <c r="Q308" s="8"/>
      <c r="R308" s="9"/>
      <c r="S308" s="8"/>
      <c r="T308" s="9"/>
      <c r="U308" s="9"/>
      <c r="V308" s="8"/>
      <c r="W308" s="9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8"/>
      <c r="G309" s="8"/>
      <c r="H309" s="1"/>
      <c r="I309" s="8"/>
      <c r="J309" s="8"/>
      <c r="K309" s="9"/>
      <c r="L309" s="8"/>
      <c r="M309" s="9"/>
      <c r="N309" s="8"/>
      <c r="O309" s="8"/>
      <c r="P309" s="9"/>
      <c r="Q309" s="8"/>
      <c r="R309" s="9"/>
      <c r="S309" s="8"/>
      <c r="T309" s="9"/>
      <c r="U309" s="9"/>
      <c r="V309" s="8"/>
      <c r="W309" s="9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8"/>
      <c r="G310" s="8"/>
      <c r="H310" s="1"/>
      <c r="I310" s="8"/>
      <c r="J310" s="8"/>
      <c r="K310" s="9"/>
      <c r="L310" s="8"/>
      <c r="M310" s="9"/>
      <c r="N310" s="8"/>
      <c r="O310" s="8"/>
      <c r="P310" s="9"/>
      <c r="Q310" s="8"/>
      <c r="R310" s="9"/>
      <c r="S310" s="8"/>
      <c r="T310" s="9"/>
      <c r="U310" s="9"/>
      <c r="V310" s="8"/>
      <c r="W310" s="9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8"/>
      <c r="G311" s="8"/>
      <c r="H311" s="1"/>
      <c r="I311" s="8"/>
      <c r="J311" s="8"/>
      <c r="K311" s="9"/>
      <c r="L311" s="8"/>
      <c r="M311" s="9"/>
      <c r="N311" s="8"/>
      <c r="O311" s="8"/>
      <c r="P311" s="9"/>
      <c r="Q311" s="8"/>
      <c r="R311" s="9"/>
      <c r="S311" s="8"/>
      <c r="T311" s="9"/>
      <c r="U311" s="9"/>
      <c r="V311" s="8"/>
      <c r="W311" s="9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8"/>
      <c r="G312" s="8"/>
      <c r="H312" s="1"/>
      <c r="I312" s="8"/>
      <c r="J312" s="8"/>
      <c r="K312" s="9"/>
      <c r="L312" s="8"/>
      <c r="M312" s="9"/>
      <c r="N312" s="8"/>
      <c r="O312" s="8"/>
      <c r="P312" s="9"/>
      <c r="Q312" s="8"/>
      <c r="R312" s="9"/>
      <c r="S312" s="8"/>
      <c r="T312" s="9"/>
      <c r="U312" s="9"/>
      <c r="V312" s="8"/>
      <c r="W312" s="9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8"/>
      <c r="G313" s="8"/>
      <c r="H313" s="1"/>
      <c r="I313" s="8"/>
      <c r="J313" s="8"/>
      <c r="K313" s="9"/>
      <c r="L313" s="8"/>
      <c r="M313" s="9"/>
      <c r="N313" s="8"/>
      <c r="O313" s="8"/>
      <c r="P313" s="9"/>
      <c r="Q313" s="8"/>
      <c r="R313" s="9"/>
      <c r="S313" s="8"/>
      <c r="T313" s="9"/>
      <c r="U313" s="9"/>
      <c r="V313" s="8"/>
      <c r="W313" s="9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8"/>
      <c r="G314" s="8"/>
      <c r="H314" s="1"/>
      <c r="I314" s="8"/>
      <c r="J314" s="8"/>
      <c r="K314" s="9"/>
      <c r="L314" s="8"/>
      <c r="M314" s="9"/>
      <c r="N314" s="8"/>
      <c r="O314" s="8"/>
      <c r="P314" s="9"/>
      <c r="Q314" s="8"/>
      <c r="R314" s="9"/>
      <c r="S314" s="8"/>
      <c r="T314" s="9"/>
      <c r="U314" s="9"/>
      <c r="V314" s="8"/>
      <c r="W314" s="9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8"/>
      <c r="G315" s="8"/>
      <c r="H315" s="1"/>
      <c r="I315" s="8"/>
      <c r="J315" s="8"/>
      <c r="K315" s="9"/>
      <c r="L315" s="8"/>
      <c r="M315" s="9"/>
      <c r="N315" s="8"/>
      <c r="O315" s="8"/>
      <c r="P315" s="9"/>
      <c r="Q315" s="8"/>
      <c r="R315" s="9"/>
      <c r="S315" s="8"/>
      <c r="T315" s="9"/>
      <c r="U315" s="9"/>
      <c r="V315" s="8"/>
      <c r="W315" s="9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8"/>
      <c r="G316" s="8"/>
      <c r="H316" s="1"/>
      <c r="I316" s="8"/>
      <c r="J316" s="8"/>
      <c r="K316" s="9"/>
      <c r="L316" s="8"/>
      <c r="M316" s="9"/>
      <c r="N316" s="8"/>
      <c r="O316" s="8"/>
      <c r="P316" s="9"/>
      <c r="Q316" s="8"/>
      <c r="R316" s="9"/>
      <c r="S316" s="8"/>
      <c r="T316" s="9"/>
      <c r="U316" s="9"/>
      <c r="V316" s="8"/>
      <c r="W316" s="9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8"/>
      <c r="G317" s="8"/>
      <c r="H317" s="1"/>
      <c r="I317" s="8"/>
      <c r="J317" s="8"/>
      <c r="K317" s="9"/>
      <c r="L317" s="8"/>
      <c r="M317" s="9"/>
      <c r="N317" s="8"/>
      <c r="O317" s="8"/>
      <c r="P317" s="9"/>
      <c r="Q317" s="8"/>
      <c r="R317" s="9"/>
      <c r="S317" s="8"/>
      <c r="T317" s="9"/>
      <c r="U317" s="9"/>
      <c r="V317" s="8"/>
      <c r="W317" s="9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8"/>
      <c r="G318" s="8"/>
      <c r="H318" s="1"/>
      <c r="I318" s="8"/>
      <c r="J318" s="8"/>
      <c r="K318" s="9"/>
      <c r="L318" s="8"/>
      <c r="M318" s="9"/>
      <c r="N318" s="8"/>
      <c r="O318" s="8"/>
      <c r="P318" s="9"/>
      <c r="Q318" s="8"/>
      <c r="R318" s="9"/>
      <c r="S318" s="8"/>
      <c r="T318" s="9"/>
      <c r="U318" s="9"/>
      <c r="V318" s="8"/>
      <c r="W318" s="9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8"/>
      <c r="G319" s="8"/>
      <c r="H319" s="1"/>
      <c r="I319" s="8"/>
      <c r="J319" s="8"/>
      <c r="K319" s="9"/>
      <c r="L319" s="8"/>
      <c r="M319" s="9"/>
      <c r="N319" s="8"/>
      <c r="O319" s="8"/>
      <c r="P319" s="9"/>
      <c r="Q319" s="8"/>
      <c r="R319" s="9"/>
      <c r="S319" s="8"/>
      <c r="T319" s="9"/>
      <c r="U319" s="9"/>
      <c r="V319" s="8"/>
      <c r="W319" s="9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8"/>
      <c r="G320" s="8"/>
      <c r="H320" s="1"/>
      <c r="I320" s="8"/>
      <c r="J320" s="8"/>
      <c r="K320" s="9"/>
      <c r="L320" s="8"/>
      <c r="M320" s="9"/>
      <c r="N320" s="8"/>
      <c r="O320" s="8"/>
      <c r="P320" s="9"/>
      <c r="Q320" s="8"/>
      <c r="R320" s="9"/>
      <c r="S320" s="8"/>
      <c r="T320" s="9"/>
      <c r="U320" s="9"/>
      <c r="V320" s="8"/>
      <c r="W320" s="9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8"/>
      <c r="G321" s="8"/>
      <c r="H321" s="1"/>
      <c r="I321" s="8"/>
      <c r="J321" s="8"/>
      <c r="K321" s="9"/>
      <c r="L321" s="8"/>
      <c r="M321" s="9"/>
      <c r="N321" s="8"/>
      <c r="O321" s="8"/>
      <c r="P321" s="9"/>
      <c r="Q321" s="8"/>
      <c r="R321" s="9"/>
      <c r="S321" s="8"/>
      <c r="T321" s="9"/>
      <c r="U321" s="9"/>
      <c r="V321" s="8"/>
      <c r="W321" s="9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8"/>
      <c r="G322" s="8"/>
      <c r="H322" s="1"/>
      <c r="I322" s="8"/>
      <c r="J322" s="8"/>
      <c r="K322" s="9"/>
      <c r="L322" s="8"/>
      <c r="M322" s="9"/>
      <c r="N322" s="8"/>
      <c r="O322" s="8"/>
      <c r="P322" s="9"/>
      <c r="Q322" s="8"/>
      <c r="R322" s="9"/>
      <c r="S322" s="8"/>
      <c r="T322" s="9"/>
      <c r="U322" s="9"/>
      <c r="V322" s="8"/>
      <c r="W322" s="9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8"/>
      <c r="G323" s="8"/>
      <c r="H323" s="1"/>
      <c r="I323" s="8"/>
      <c r="J323" s="8"/>
      <c r="K323" s="9"/>
      <c r="L323" s="8"/>
      <c r="M323" s="9"/>
      <c r="N323" s="8"/>
      <c r="O323" s="8"/>
      <c r="P323" s="9"/>
      <c r="Q323" s="8"/>
      <c r="R323" s="9"/>
      <c r="S323" s="8"/>
      <c r="T323" s="9"/>
      <c r="U323" s="9"/>
      <c r="V323" s="8"/>
      <c r="W323" s="9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8"/>
      <c r="G324" s="8"/>
      <c r="H324" s="1"/>
      <c r="I324" s="8"/>
      <c r="J324" s="8"/>
      <c r="K324" s="9"/>
      <c r="L324" s="8"/>
      <c r="M324" s="9"/>
      <c r="N324" s="8"/>
      <c r="O324" s="8"/>
      <c r="P324" s="9"/>
      <c r="Q324" s="8"/>
      <c r="R324" s="9"/>
      <c r="S324" s="8"/>
      <c r="T324" s="9"/>
      <c r="U324" s="9"/>
      <c r="V324" s="8"/>
      <c r="W324" s="9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8"/>
      <c r="G325" s="8"/>
      <c r="H325" s="1"/>
      <c r="I325" s="8"/>
      <c r="J325" s="8"/>
      <c r="K325" s="9"/>
      <c r="L325" s="8"/>
      <c r="M325" s="9"/>
      <c r="N325" s="8"/>
      <c r="O325" s="8"/>
      <c r="P325" s="9"/>
      <c r="Q325" s="8"/>
      <c r="R325" s="9"/>
      <c r="S325" s="8"/>
      <c r="T325" s="9"/>
      <c r="U325" s="9"/>
      <c r="V325" s="8"/>
      <c r="W325" s="9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8"/>
      <c r="G326" s="8"/>
      <c r="H326" s="1"/>
      <c r="I326" s="8"/>
      <c r="J326" s="8"/>
      <c r="K326" s="9"/>
      <c r="L326" s="8"/>
      <c r="M326" s="9"/>
      <c r="N326" s="8"/>
      <c r="O326" s="8"/>
      <c r="P326" s="9"/>
      <c r="Q326" s="8"/>
      <c r="R326" s="9"/>
      <c r="S326" s="8"/>
      <c r="T326" s="9"/>
      <c r="U326" s="9"/>
      <c r="V326" s="8"/>
      <c r="W326" s="9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8"/>
      <c r="G327" s="8"/>
      <c r="H327" s="1"/>
      <c r="I327" s="8"/>
      <c r="J327" s="8"/>
      <c r="K327" s="9"/>
      <c r="L327" s="8"/>
      <c r="M327" s="9"/>
      <c r="N327" s="8"/>
      <c r="O327" s="8"/>
      <c r="P327" s="9"/>
      <c r="Q327" s="8"/>
      <c r="R327" s="9"/>
      <c r="S327" s="8"/>
      <c r="T327" s="9"/>
      <c r="U327" s="9"/>
      <c r="V327" s="8"/>
      <c r="W327" s="9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8"/>
      <c r="G328" s="8"/>
      <c r="H328" s="1"/>
      <c r="I328" s="8"/>
      <c r="J328" s="8"/>
      <c r="K328" s="9"/>
      <c r="L328" s="8"/>
      <c r="M328" s="9"/>
      <c r="N328" s="8"/>
      <c r="O328" s="8"/>
      <c r="P328" s="9"/>
      <c r="Q328" s="8"/>
      <c r="R328" s="9"/>
      <c r="S328" s="8"/>
      <c r="T328" s="9"/>
      <c r="U328" s="9"/>
      <c r="V328" s="8"/>
      <c r="W328" s="9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8"/>
      <c r="G329" s="8"/>
      <c r="H329" s="1"/>
      <c r="I329" s="8"/>
      <c r="J329" s="8"/>
      <c r="K329" s="9"/>
      <c r="L329" s="8"/>
      <c r="M329" s="9"/>
      <c r="N329" s="8"/>
      <c r="O329" s="8"/>
      <c r="P329" s="9"/>
      <c r="Q329" s="8"/>
      <c r="R329" s="9"/>
      <c r="S329" s="8"/>
      <c r="T329" s="9"/>
      <c r="U329" s="9"/>
      <c r="V329" s="8"/>
      <c r="W329" s="9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8"/>
      <c r="G330" s="8"/>
      <c r="H330" s="1"/>
      <c r="I330" s="8"/>
      <c r="J330" s="8"/>
      <c r="K330" s="9"/>
      <c r="L330" s="8"/>
      <c r="M330" s="9"/>
      <c r="N330" s="8"/>
      <c r="O330" s="8"/>
      <c r="P330" s="9"/>
      <c r="Q330" s="8"/>
      <c r="R330" s="9"/>
      <c r="S330" s="8"/>
      <c r="T330" s="9"/>
      <c r="U330" s="9"/>
      <c r="V330" s="8"/>
      <c r="W330" s="9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8"/>
      <c r="G331" s="8"/>
      <c r="H331" s="1"/>
      <c r="I331" s="8"/>
      <c r="J331" s="8"/>
      <c r="K331" s="9"/>
      <c r="L331" s="8"/>
      <c r="M331" s="9"/>
      <c r="N331" s="8"/>
      <c r="O331" s="8"/>
      <c r="P331" s="9"/>
      <c r="Q331" s="8"/>
      <c r="R331" s="9"/>
      <c r="S331" s="8"/>
      <c r="T331" s="9"/>
      <c r="U331" s="9"/>
      <c r="V331" s="8"/>
      <c r="W331" s="9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8"/>
      <c r="G332" s="8"/>
      <c r="H332" s="1"/>
      <c r="I332" s="8"/>
      <c r="J332" s="8"/>
      <c r="K332" s="9"/>
      <c r="L332" s="8"/>
      <c r="M332" s="9"/>
      <c r="N332" s="8"/>
      <c r="O332" s="8"/>
      <c r="P332" s="9"/>
      <c r="Q332" s="8"/>
      <c r="R332" s="9"/>
      <c r="S332" s="8"/>
      <c r="T332" s="9"/>
      <c r="U332" s="9"/>
      <c r="V332" s="8"/>
      <c r="W332" s="9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8"/>
      <c r="G333" s="8"/>
      <c r="H333" s="1"/>
      <c r="I333" s="8"/>
      <c r="J333" s="8"/>
      <c r="K333" s="9"/>
      <c r="L333" s="8"/>
      <c r="M333" s="9"/>
      <c r="N333" s="8"/>
      <c r="O333" s="8"/>
      <c r="P333" s="9"/>
      <c r="Q333" s="8"/>
      <c r="R333" s="9"/>
      <c r="S333" s="8"/>
      <c r="T333" s="9"/>
      <c r="U333" s="9"/>
      <c r="V333" s="8"/>
      <c r="W333" s="9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8"/>
      <c r="G334" s="8"/>
      <c r="H334" s="1"/>
      <c r="I334" s="8"/>
      <c r="J334" s="8"/>
      <c r="K334" s="9"/>
      <c r="L334" s="8"/>
      <c r="M334" s="9"/>
      <c r="N334" s="8"/>
      <c r="O334" s="8"/>
      <c r="P334" s="9"/>
      <c r="Q334" s="8"/>
      <c r="R334" s="9"/>
      <c r="S334" s="8"/>
      <c r="T334" s="9"/>
      <c r="U334" s="9"/>
      <c r="V334" s="8"/>
      <c r="W334" s="9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8"/>
      <c r="G335" s="8"/>
      <c r="H335" s="1"/>
      <c r="I335" s="8"/>
      <c r="J335" s="8"/>
      <c r="K335" s="9"/>
      <c r="L335" s="8"/>
      <c r="M335" s="9"/>
      <c r="N335" s="8"/>
      <c r="O335" s="8"/>
      <c r="P335" s="9"/>
      <c r="Q335" s="8"/>
      <c r="R335" s="9"/>
      <c r="S335" s="8"/>
      <c r="T335" s="9"/>
      <c r="U335" s="9"/>
      <c r="V335" s="8"/>
      <c r="W335" s="9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8"/>
      <c r="G336" s="8"/>
      <c r="H336" s="1"/>
      <c r="I336" s="8"/>
      <c r="J336" s="8"/>
      <c r="K336" s="9"/>
      <c r="L336" s="8"/>
      <c r="M336" s="9"/>
      <c r="N336" s="8"/>
      <c r="O336" s="8"/>
      <c r="P336" s="9"/>
      <c r="Q336" s="8"/>
      <c r="R336" s="9"/>
      <c r="S336" s="8"/>
      <c r="T336" s="9"/>
      <c r="U336" s="9"/>
      <c r="V336" s="8"/>
      <c r="W336" s="9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8"/>
      <c r="G337" s="8"/>
      <c r="H337" s="1"/>
      <c r="I337" s="8"/>
      <c r="J337" s="8"/>
      <c r="K337" s="9"/>
      <c r="L337" s="8"/>
      <c r="M337" s="9"/>
      <c r="N337" s="8"/>
      <c r="O337" s="8"/>
      <c r="P337" s="9"/>
      <c r="Q337" s="8"/>
      <c r="R337" s="9"/>
      <c r="S337" s="8"/>
      <c r="T337" s="9"/>
      <c r="U337" s="9"/>
      <c r="V337" s="8"/>
      <c r="W337" s="9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8"/>
      <c r="G338" s="8"/>
      <c r="H338" s="1"/>
      <c r="I338" s="8"/>
      <c r="J338" s="8"/>
      <c r="K338" s="9"/>
      <c r="L338" s="8"/>
      <c r="M338" s="9"/>
      <c r="N338" s="8"/>
      <c r="O338" s="8"/>
      <c r="P338" s="9"/>
      <c r="Q338" s="8"/>
      <c r="R338" s="9"/>
      <c r="S338" s="8"/>
      <c r="T338" s="9"/>
      <c r="U338" s="9"/>
      <c r="V338" s="8"/>
      <c r="W338" s="9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8"/>
      <c r="G339" s="8"/>
      <c r="H339" s="1"/>
      <c r="I339" s="8"/>
      <c r="J339" s="8"/>
      <c r="K339" s="9"/>
      <c r="L339" s="8"/>
      <c r="M339" s="9"/>
      <c r="N339" s="8"/>
      <c r="O339" s="8"/>
      <c r="P339" s="9"/>
      <c r="Q339" s="8"/>
      <c r="R339" s="9"/>
      <c r="S339" s="8"/>
      <c r="T339" s="9"/>
      <c r="U339" s="9"/>
      <c r="V339" s="8"/>
      <c r="W339" s="9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8"/>
      <c r="G340" s="8"/>
      <c r="H340" s="1"/>
      <c r="I340" s="8"/>
      <c r="J340" s="8"/>
      <c r="K340" s="9"/>
      <c r="L340" s="8"/>
      <c r="M340" s="9"/>
      <c r="N340" s="8"/>
      <c r="O340" s="8"/>
      <c r="P340" s="9"/>
      <c r="Q340" s="8"/>
      <c r="R340" s="9"/>
      <c r="S340" s="8"/>
      <c r="T340" s="9"/>
      <c r="U340" s="9"/>
      <c r="V340" s="8"/>
      <c r="W340" s="9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8"/>
      <c r="G341" s="8"/>
      <c r="H341" s="1"/>
      <c r="I341" s="8"/>
      <c r="J341" s="8"/>
      <c r="K341" s="9"/>
      <c r="L341" s="8"/>
      <c r="M341" s="9"/>
      <c r="N341" s="8"/>
      <c r="O341" s="8"/>
      <c r="P341" s="9"/>
      <c r="Q341" s="8"/>
      <c r="R341" s="9"/>
      <c r="S341" s="8"/>
      <c r="T341" s="9"/>
      <c r="U341" s="9"/>
      <c r="V341" s="8"/>
      <c r="W341" s="9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8"/>
      <c r="G342" s="8"/>
      <c r="H342" s="1"/>
      <c r="I342" s="8"/>
      <c r="J342" s="8"/>
      <c r="K342" s="9"/>
      <c r="L342" s="8"/>
      <c r="M342" s="9"/>
      <c r="N342" s="8"/>
      <c r="O342" s="8"/>
      <c r="P342" s="9"/>
      <c r="Q342" s="8"/>
      <c r="R342" s="9"/>
      <c r="S342" s="8"/>
      <c r="T342" s="9"/>
      <c r="U342" s="9"/>
      <c r="V342" s="8"/>
      <c r="W342" s="9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8"/>
      <c r="G343" s="8"/>
      <c r="H343" s="1"/>
      <c r="I343" s="8"/>
      <c r="J343" s="8"/>
      <c r="K343" s="9"/>
      <c r="L343" s="8"/>
      <c r="M343" s="9"/>
      <c r="N343" s="8"/>
      <c r="O343" s="8"/>
      <c r="P343" s="9"/>
      <c r="Q343" s="8"/>
      <c r="R343" s="9"/>
      <c r="S343" s="8"/>
      <c r="T343" s="9"/>
      <c r="U343" s="9"/>
      <c r="V343" s="8"/>
      <c r="W343" s="9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8"/>
      <c r="G344" s="8"/>
      <c r="H344" s="1"/>
      <c r="I344" s="8"/>
      <c r="J344" s="8"/>
      <c r="K344" s="9"/>
      <c r="L344" s="8"/>
      <c r="M344" s="9"/>
      <c r="N344" s="8"/>
      <c r="O344" s="8"/>
      <c r="P344" s="9"/>
      <c r="Q344" s="8"/>
      <c r="R344" s="9"/>
      <c r="S344" s="8"/>
      <c r="T344" s="9"/>
      <c r="U344" s="9"/>
      <c r="V344" s="8"/>
      <c r="W344" s="9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8"/>
      <c r="G345" s="8"/>
      <c r="H345" s="1"/>
      <c r="I345" s="8"/>
      <c r="J345" s="8"/>
      <c r="K345" s="9"/>
      <c r="L345" s="8"/>
      <c r="M345" s="9"/>
      <c r="N345" s="8"/>
      <c r="O345" s="8"/>
      <c r="P345" s="9"/>
      <c r="Q345" s="8"/>
      <c r="R345" s="9"/>
      <c r="S345" s="8"/>
      <c r="T345" s="9"/>
      <c r="U345" s="9"/>
      <c r="V345" s="8"/>
      <c r="W345" s="9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8"/>
      <c r="G346" s="8"/>
      <c r="H346" s="1"/>
      <c r="I346" s="8"/>
      <c r="J346" s="8"/>
      <c r="K346" s="9"/>
      <c r="L346" s="8"/>
      <c r="M346" s="9"/>
      <c r="N346" s="8"/>
      <c r="O346" s="8"/>
      <c r="P346" s="9"/>
      <c r="Q346" s="8"/>
      <c r="R346" s="9"/>
      <c r="S346" s="8"/>
      <c r="T346" s="9"/>
      <c r="U346" s="9"/>
      <c r="V346" s="8"/>
      <c r="W346" s="9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8"/>
      <c r="G347" s="8"/>
      <c r="H347" s="1"/>
      <c r="I347" s="8"/>
      <c r="J347" s="8"/>
      <c r="K347" s="9"/>
      <c r="L347" s="8"/>
      <c r="M347" s="9"/>
      <c r="N347" s="8"/>
      <c r="O347" s="8"/>
      <c r="P347" s="9"/>
      <c r="Q347" s="8"/>
      <c r="R347" s="9"/>
      <c r="S347" s="8"/>
      <c r="T347" s="9"/>
      <c r="U347" s="9"/>
      <c r="V347" s="8"/>
      <c r="W347" s="9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8"/>
      <c r="G348" s="8"/>
      <c r="H348" s="1"/>
      <c r="I348" s="8"/>
      <c r="J348" s="8"/>
      <c r="K348" s="9"/>
      <c r="L348" s="8"/>
      <c r="M348" s="9"/>
      <c r="N348" s="8"/>
      <c r="O348" s="8"/>
      <c r="P348" s="9"/>
      <c r="Q348" s="8"/>
      <c r="R348" s="9"/>
      <c r="S348" s="8"/>
      <c r="T348" s="9"/>
      <c r="U348" s="9"/>
      <c r="V348" s="8"/>
      <c r="W348" s="9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8"/>
      <c r="G349" s="8"/>
      <c r="H349" s="1"/>
      <c r="I349" s="8"/>
      <c r="J349" s="8"/>
      <c r="K349" s="9"/>
      <c r="L349" s="8"/>
      <c r="M349" s="9"/>
      <c r="N349" s="8"/>
      <c r="O349" s="8"/>
      <c r="P349" s="9"/>
      <c r="Q349" s="8"/>
      <c r="R349" s="9"/>
      <c r="S349" s="8"/>
      <c r="T349" s="9"/>
      <c r="U349" s="9"/>
      <c r="V349" s="8"/>
      <c r="W349" s="9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8"/>
      <c r="G350" s="8"/>
      <c r="H350" s="1"/>
      <c r="I350" s="8"/>
      <c r="J350" s="8"/>
      <c r="K350" s="9"/>
      <c r="L350" s="8"/>
      <c r="M350" s="9"/>
      <c r="N350" s="8"/>
      <c r="O350" s="8"/>
      <c r="P350" s="9"/>
      <c r="Q350" s="8"/>
      <c r="R350" s="9"/>
      <c r="S350" s="8"/>
      <c r="T350" s="9"/>
      <c r="U350" s="9"/>
      <c r="V350" s="8"/>
      <c r="W350" s="9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8"/>
      <c r="G351" s="8"/>
      <c r="H351" s="1"/>
      <c r="I351" s="8"/>
      <c r="J351" s="8"/>
      <c r="K351" s="9"/>
      <c r="L351" s="8"/>
      <c r="M351" s="9"/>
      <c r="N351" s="8"/>
      <c r="O351" s="8"/>
      <c r="P351" s="9"/>
      <c r="Q351" s="8"/>
      <c r="R351" s="9"/>
      <c r="S351" s="8"/>
      <c r="T351" s="9"/>
      <c r="U351" s="9"/>
      <c r="V351" s="8"/>
      <c r="W351" s="9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8"/>
      <c r="G352" s="8"/>
      <c r="H352" s="1"/>
      <c r="I352" s="8"/>
      <c r="J352" s="8"/>
      <c r="K352" s="9"/>
      <c r="L352" s="8"/>
      <c r="M352" s="9"/>
      <c r="N352" s="8"/>
      <c r="O352" s="8"/>
      <c r="P352" s="9"/>
      <c r="Q352" s="8"/>
      <c r="R352" s="9"/>
      <c r="S352" s="8"/>
      <c r="T352" s="9"/>
      <c r="U352" s="9"/>
      <c r="V352" s="8"/>
      <c r="W352" s="9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8"/>
      <c r="G353" s="8"/>
      <c r="H353" s="1"/>
      <c r="I353" s="8"/>
      <c r="J353" s="8"/>
      <c r="K353" s="9"/>
      <c r="L353" s="8"/>
      <c r="M353" s="9"/>
      <c r="N353" s="8"/>
      <c r="O353" s="8"/>
      <c r="P353" s="9"/>
      <c r="Q353" s="8"/>
      <c r="R353" s="9"/>
      <c r="S353" s="8"/>
      <c r="T353" s="9"/>
      <c r="U353" s="9"/>
      <c r="V353" s="8"/>
      <c r="W353" s="9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8"/>
      <c r="G354" s="8"/>
      <c r="H354" s="1"/>
      <c r="I354" s="8"/>
      <c r="J354" s="8"/>
      <c r="K354" s="9"/>
      <c r="L354" s="8"/>
      <c r="M354" s="9"/>
      <c r="N354" s="8"/>
      <c r="O354" s="8"/>
      <c r="P354" s="9"/>
      <c r="Q354" s="8"/>
      <c r="R354" s="9"/>
      <c r="S354" s="8"/>
      <c r="T354" s="9"/>
      <c r="U354" s="9"/>
      <c r="V354" s="8"/>
      <c r="W354" s="9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8"/>
      <c r="G355" s="8"/>
      <c r="H355" s="1"/>
      <c r="I355" s="8"/>
      <c r="J355" s="8"/>
      <c r="K355" s="9"/>
      <c r="L355" s="8"/>
      <c r="M355" s="9"/>
      <c r="N355" s="8"/>
      <c r="O355" s="8"/>
      <c r="P355" s="9"/>
      <c r="Q355" s="8"/>
      <c r="R355" s="9"/>
      <c r="S355" s="8"/>
      <c r="T355" s="9"/>
      <c r="U355" s="9"/>
      <c r="V355" s="8"/>
      <c r="W355" s="9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8"/>
      <c r="G356" s="8"/>
      <c r="H356" s="1"/>
      <c r="I356" s="8"/>
      <c r="J356" s="8"/>
      <c r="K356" s="9"/>
      <c r="L356" s="8"/>
      <c r="M356" s="9"/>
      <c r="N356" s="8"/>
      <c r="O356" s="8"/>
      <c r="P356" s="9"/>
      <c r="Q356" s="8"/>
      <c r="R356" s="9"/>
      <c r="S356" s="8"/>
      <c r="T356" s="9"/>
      <c r="U356" s="9"/>
      <c r="V356" s="8"/>
      <c r="W356" s="9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8"/>
      <c r="G357" s="8"/>
      <c r="H357" s="1"/>
      <c r="I357" s="8"/>
      <c r="J357" s="8"/>
      <c r="K357" s="9"/>
      <c r="L357" s="8"/>
      <c r="M357" s="9"/>
      <c r="N357" s="8"/>
      <c r="O357" s="8"/>
      <c r="P357" s="9"/>
      <c r="Q357" s="8"/>
      <c r="R357" s="9"/>
      <c r="S357" s="8"/>
      <c r="T357" s="9"/>
      <c r="U357" s="9"/>
      <c r="V357" s="8"/>
      <c r="W357" s="9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8"/>
      <c r="G358" s="8"/>
      <c r="H358" s="1"/>
      <c r="I358" s="8"/>
      <c r="J358" s="8"/>
      <c r="K358" s="9"/>
      <c r="L358" s="8"/>
      <c r="M358" s="9"/>
      <c r="N358" s="8"/>
      <c r="O358" s="8"/>
      <c r="P358" s="9"/>
      <c r="Q358" s="8"/>
      <c r="R358" s="9"/>
      <c r="S358" s="8"/>
      <c r="T358" s="9"/>
      <c r="U358" s="9"/>
      <c r="V358" s="8"/>
      <c r="W358" s="9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8"/>
      <c r="G359" s="8"/>
      <c r="H359" s="1"/>
      <c r="I359" s="8"/>
      <c r="J359" s="8"/>
      <c r="K359" s="9"/>
      <c r="L359" s="8"/>
      <c r="M359" s="9"/>
      <c r="N359" s="8"/>
      <c r="O359" s="8"/>
      <c r="P359" s="9"/>
      <c r="Q359" s="8"/>
      <c r="R359" s="9"/>
      <c r="S359" s="8"/>
      <c r="T359" s="9"/>
      <c r="U359" s="9"/>
      <c r="V359" s="8"/>
      <c r="W359" s="9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8"/>
      <c r="G360" s="8"/>
      <c r="H360" s="1"/>
      <c r="I360" s="8"/>
      <c r="J360" s="8"/>
      <c r="K360" s="9"/>
      <c r="L360" s="8"/>
      <c r="M360" s="9"/>
      <c r="N360" s="8"/>
      <c r="O360" s="8"/>
      <c r="P360" s="9"/>
      <c r="Q360" s="8"/>
      <c r="R360" s="9"/>
      <c r="S360" s="8"/>
      <c r="T360" s="9"/>
      <c r="U360" s="9"/>
      <c r="V360" s="8"/>
      <c r="W360" s="9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8"/>
      <c r="G361" s="8"/>
      <c r="H361" s="1"/>
      <c r="I361" s="8"/>
      <c r="J361" s="8"/>
      <c r="K361" s="9"/>
      <c r="L361" s="8"/>
      <c r="M361" s="9"/>
      <c r="N361" s="8"/>
      <c r="O361" s="8"/>
      <c r="P361" s="9"/>
      <c r="Q361" s="8"/>
      <c r="R361" s="9"/>
      <c r="S361" s="8"/>
      <c r="T361" s="9"/>
      <c r="U361" s="9"/>
      <c r="V361" s="8"/>
      <c r="W361" s="9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8"/>
      <c r="G362" s="8"/>
      <c r="H362" s="1"/>
      <c r="I362" s="8"/>
      <c r="J362" s="8"/>
      <c r="K362" s="9"/>
      <c r="L362" s="8"/>
      <c r="M362" s="9"/>
      <c r="N362" s="8"/>
      <c r="O362" s="8"/>
      <c r="P362" s="9"/>
      <c r="Q362" s="8"/>
      <c r="R362" s="9"/>
      <c r="S362" s="8"/>
      <c r="T362" s="9"/>
      <c r="U362" s="9"/>
      <c r="V362" s="8"/>
      <c r="W362" s="9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8"/>
      <c r="G363" s="8"/>
      <c r="H363" s="1"/>
      <c r="I363" s="8"/>
      <c r="J363" s="8"/>
      <c r="K363" s="9"/>
      <c r="L363" s="8"/>
      <c r="M363" s="9"/>
      <c r="N363" s="8"/>
      <c r="O363" s="8"/>
      <c r="P363" s="9"/>
      <c r="Q363" s="8"/>
      <c r="R363" s="9"/>
      <c r="S363" s="8"/>
      <c r="T363" s="9"/>
      <c r="U363" s="9"/>
      <c r="V363" s="8"/>
      <c r="W363" s="9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8"/>
      <c r="G364" s="8"/>
      <c r="H364" s="1"/>
      <c r="I364" s="8"/>
      <c r="J364" s="8"/>
      <c r="K364" s="9"/>
      <c r="L364" s="8"/>
      <c r="M364" s="9"/>
      <c r="N364" s="8"/>
      <c r="O364" s="8"/>
      <c r="P364" s="9"/>
      <c r="Q364" s="8"/>
      <c r="R364" s="9"/>
      <c r="S364" s="8"/>
      <c r="T364" s="9"/>
      <c r="U364" s="9"/>
      <c r="V364" s="8"/>
      <c r="W364" s="9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8"/>
      <c r="G365" s="8"/>
      <c r="H365" s="1"/>
      <c r="I365" s="8"/>
      <c r="J365" s="8"/>
      <c r="K365" s="9"/>
      <c r="L365" s="8"/>
      <c r="M365" s="9"/>
      <c r="N365" s="8"/>
      <c r="O365" s="8"/>
      <c r="P365" s="9"/>
      <c r="Q365" s="8"/>
      <c r="R365" s="9"/>
      <c r="S365" s="8"/>
      <c r="T365" s="9"/>
      <c r="U365" s="9"/>
      <c r="V365" s="8"/>
      <c r="W365" s="9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8"/>
      <c r="G366" s="8"/>
      <c r="H366" s="1"/>
      <c r="I366" s="8"/>
      <c r="J366" s="8"/>
      <c r="K366" s="9"/>
      <c r="L366" s="8"/>
      <c r="M366" s="9"/>
      <c r="N366" s="8"/>
      <c r="O366" s="8"/>
      <c r="P366" s="9"/>
      <c r="Q366" s="8"/>
      <c r="R366" s="9"/>
      <c r="S366" s="8"/>
      <c r="T366" s="9"/>
      <c r="U366" s="9"/>
      <c r="V366" s="8"/>
      <c r="W366" s="9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8"/>
      <c r="G367" s="8"/>
      <c r="H367" s="1"/>
      <c r="I367" s="8"/>
      <c r="J367" s="8"/>
      <c r="K367" s="9"/>
      <c r="L367" s="8"/>
      <c r="M367" s="9"/>
      <c r="N367" s="8"/>
      <c r="O367" s="8"/>
      <c r="P367" s="9"/>
      <c r="Q367" s="8"/>
      <c r="R367" s="9"/>
      <c r="S367" s="8"/>
      <c r="T367" s="9"/>
      <c r="U367" s="9"/>
      <c r="V367" s="8"/>
      <c r="W367" s="9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8"/>
      <c r="G368" s="8"/>
      <c r="H368" s="1"/>
      <c r="I368" s="8"/>
      <c r="J368" s="8"/>
      <c r="K368" s="9"/>
      <c r="L368" s="8"/>
      <c r="M368" s="9"/>
      <c r="N368" s="8"/>
      <c r="O368" s="8"/>
      <c r="P368" s="9"/>
      <c r="Q368" s="8"/>
      <c r="R368" s="9"/>
      <c r="S368" s="8"/>
      <c r="T368" s="9"/>
      <c r="U368" s="9"/>
      <c r="V368" s="8"/>
      <c r="W368" s="9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8"/>
      <c r="G369" s="8"/>
      <c r="H369" s="1"/>
      <c r="I369" s="8"/>
      <c r="J369" s="8"/>
      <c r="K369" s="9"/>
      <c r="L369" s="8"/>
      <c r="M369" s="9"/>
      <c r="N369" s="8"/>
      <c r="O369" s="8"/>
      <c r="P369" s="9"/>
      <c r="Q369" s="8"/>
      <c r="R369" s="9"/>
      <c r="S369" s="8"/>
      <c r="T369" s="9"/>
      <c r="U369" s="9"/>
      <c r="V369" s="8"/>
      <c r="W369" s="9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8"/>
      <c r="G370" s="8"/>
      <c r="H370" s="1"/>
      <c r="I370" s="8"/>
      <c r="J370" s="8"/>
      <c r="K370" s="9"/>
      <c r="L370" s="8"/>
      <c r="M370" s="9"/>
      <c r="N370" s="8"/>
      <c r="O370" s="8"/>
      <c r="P370" s="9"/>
      <c r="Q370" s="8"/>
      <c r="R370" s="9"/>
      <c r="S370" s="8"/>
      <c r="T370" s="9"/>
      <c r="U370" s="9"/>
      <c r="V370" s="8"/>
      <c r="W370" s="9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8"/>
      <c r="G371" s="8"/>
      <c r="H371" s="1"/>
      <c r="I371" s="8"/>
      <c r="J371" s="8"/>
      <c r="K371" s="9"/>
      <c r="L371" s="8"/>
      <c r="M371" s="9"/>
      <c r="N371" s="8"/>
      <c r="O371" s="8"/>
      <c r="P371" s="9"/>
      <c r="Q371" s="8"/>
      <c r="R371" s="9"/>
      <c r="S371" s="8"/>
      <c r="T371" s="9"/>
      <c r="U371" s="9"/>
      <c r="V371" s="8"/>
      <c r="W371" s="9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8"/>
      <c r="G372" s="8"/>
      <c r="H372" s="1"/>
      <c r="I372" s="8"/>
      <c r="J372" s="8"/>
      <c r="K372" s="9"/>
      <c r="L372" s="8"/>
      <c r="M372" s="9"/>
      <c r="N372" s="8"/>
      <c r="O372" s="8"/>
      <c r="P372" s="9"/>
      <c r="Q372" s="8"/>
      <c r="R372" s="9"/>
      <c r="S372" s="8"/>
      <c r="T372" s="9"/>
      <c r="U372" s="9"/>
      <c r="V372" s="8"/>
      <c r="W372" s="9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8"/>
      <c r="G373" s="8"/>
      <c r="H373" s="1"/>
      <c r="I373" s="8"/>
      <c r="J373" s="8"/>
      <c r="K373" s="9"/>
      <c r="L373" s="8"/>
      <c r="M373" s="9"/>
      <c r="N373" s="8"/>
      <c r="O373" s="8"/>
      <c r="P373" s="9"/>
      <c r="Q373" s="8"/>
      <c r="R373" s="9"/>
      <c r="S373" s="8"/>
      <c r="T373" s="9"/>
      <c r="U373" s="9"/>
      <c r="V373" s="8"/>
      <c r="W373" s="9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8"/>
      <c r="G374" s="8"/>
      <c r="H374" s="1"/>
      <c r="I374" s="8"/>
      <c r="J374" s="8"/>
      <c r="K374" s="9"/>
      <c r="L374" s="8"/>
      <c r="M374" s="9"/>
      <c r="N374" s="8"/>
      <c r="O374" s="8"/>
      <c r="P374" s="9"/>
      <c r="Q374" s="8"/>
      <c r="R374" s="9"/>
      <c r="S374" s="8"/>
      <c r="T374" s="9"/>
      <c r="U374" s="9"/>
      <c r="V374" s="8"/>
      <c r="W374" s="9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8"/>
      <c r="G375" s="8"/>
      <c r="H375" s="1"/>
      <c r="I375" s="8"/>
      <c r="J375" s="8"/>
      <c r="K375" s="9"/>
      <c r="L375" s="8"/>
      <c r="M375" s="9"/>
      <c r="N375" s="8"/>
      <c r="O375" s="8"/>
      <c r="P375" s="9"/>
      <c r="Q375" s="8"/>
      <c r="R375" s="9"/>
      <c r="S375" s="8"/>
      <c r="T375" s="9"/>
      <c r="U375" s="9"/>
      <c r="V375" s="8"/>
      <c r="W375" s="9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8"/>
      <c r="G376" s="8"/>
      <c r="H376" s="1"/>
      <c r="I376" s="8"/>
      <c r="J376" s="8"/>
      <c r="K376" s="9"/>
      <c r="L376" s="8"/>
      <c r="M376" s="9"/>
      <c r="N376" s="8"/>
      <c r="O376" s="8"/>
      <c r="P376" s="9"/>
      <c r="Q376" s="8"/>
      <c r="R376" s="9"/>
      <c r="S376" s="8"/>
      <c r="T376" s="9"/>
      <c r="U376" s="9"/>
      <c r="V376" s="8"/>
      <c r="W376" s="9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8"/>
      <c r="G377" s="8"/>
      <c r="H377" s="1"/>
      <c r="I377" s="8"/>
      <c r="J377" s="8"/>
      <c r="K377" s="9"/>
      <c r="L377" s="8"/>
      <c r="M377" s="9"/>
      <c r="N377" s="8"/>
      <c r="O377" s="8"/>
      <c r="P377" s="9"/>
      <c r="Q377" s="8"/>
      <c r="R377" s="9"/>
      <c r="S377" s="8"/>
      <c r="T377" s="9"/>
      <c r="U377" s="9"/>
      <c r="V377" s="8"/>
      <c r="W377" s="9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8"/>
      <c r="G378" s="8"/>
      <c r="H378" s="1"/>
      <c r="I378" s="8"/>
      <c r="J378" s="8"/>
      <c r="K378" s="9"/>
      <c r="L378" s="8"/>
      <c r="M378" s="9"/>
      <c r="N378" s="8"/>
      <c r="O378" s="8"/>
      <c r="P378" s="9"/>
      <c r="Q378" s="8"/>
      <c r="R378" s="9"/>
      <c r="S378" s="8"/>
      <c r="T378" s="9"/>
      <c r="U378" s="9"/>
      <c r="V378" s="8"/>
      <c r="W378" s="9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8"/>
      <c r="G379" s="8"/>
      <c r="H379" s="1"/>
      <c r="I379" s="8"/>
      <c r="J379" s="8"/>
      <c r="K379" s="9"/>
      <c r="L379" s="8"/>
      <c r="M379" s="9"/>
      <c r="N379" s="8"/>
      <c r="O379" s="8"/>
      <c r="P379" s="9"/>
      <c r="Q379" s="8"/>
      <c r="R379" s="9"/>
      <c r="S379" s="8"/>
      <c r="T379" s="9"/>
      <c r="U379" s="9"/>
      <c r="V379" s="8"/>
      <c r="W379" s="9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8"/>
      <c r="G380" s="8"/>
      <c r="H380" s="1"/>
      <c r="I380" s="8"/>
      <c r="J380" s="8"/>
      <c r="K380" s="9"/>
      <c r="L380" s="8"/>
      <c r="M380" s="9"/>
      <c r="N380" s="8"/>
      <c r="O380" s="8"/>
      <c r="P380" s="9"/>
      <c r="Q380" s="8"/>
      <c r="R380" s="9"/>
      <c r="S380" s="8"/>
      <c r="T380" s="9"/>
      <c r="U380" s="9"/>
      <c r="V380" s="8"/>
      <c r="W380" s="9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8"/>
      <c r="G381" s="8"/>
      <c r="H381" s="1"/>
      <c r="I381" s="8"/>
      <c r="J381" s="8"/>
      <c r="K381" s="9"/>
      <c r="L381" s="8"/>
      <c r="M381" s="9"/>
      <c r="N381" s="8"/>
      <c r="O381" s="8"/>
      <c r="P381" s="9"/>
      <c r="Q381" s="8"/>
      <c r="R381" s="9"/>
      <c r="S381" s="8"/>
      <c r="T381" s="9"/>
      <c r="U381" s="9"/>
      <c r="V381" s="8"/>
      <c r="W381" s="9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8"/>
      <c r="G382" s="8"/>
      <c r="H382" s="1"/>
      <c r="I382" s="8"/>
      <c r="J382" s="8"/>
      <c r="K382" s="9"/>
      <c r="L382" s="8"/>
      <c r="M382" s="9"/>
      <c r="N382" s="8"/>
      <c r="O382" s="8"/>
      <c r="P382" s="9"/>
      <c r="Q382" s="8"/>
      <c r="R382" s="9"/>
      <c r="S382" s="8"/>
      <c r="T382" s="9"/>
      <c r="U382" s="9"/>
      <c r="V382" s="8"/>
      <c r="W382" s="9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8"/>
      <c r="G383" s="8"/>
      <c r="H383" s="1"/>
      <c r="I383" s="8"/>
      <c r="J383" s="8"/>
      <c r="K383" s="9"/>
      <c r="L383" s="8"/>
      <c r="M383" s="9"/>
      <c r="N383" s="8"/>
      <c r="O383" s="8"/>
      <c r="P383" s="9"/>
      <c r="Q383" s="8"/>
      <c r="R383" s="9"/>
      <c r="S383" s="8"/>
      <c r="T383" s="9"/>
      <c r="U383" s="9"/>
      <c r="V383" s="8"/>
      <c r="W383" s="9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8"/>
      <c r="G384" s="8"/>
      <c r="H384" s="1"/>
      <c r="I384" s="8"/>
      <c r="J384" s="8"/>
      <c r="K384" s="9"/>
      <c r="L384" s="8"/>
      <c r="M384" s="9"/>
      <c r="N384" s="8"/>
      <c r="O384" s="8"/>
      <c r="P384" s="9"/>
      <c r="Q384" s="8"/>
      <c r="R384" s="9"/>
      <c r="S384" s="8"/>
      <c r="T384" s="9"/>
      <c r="U384" s="9"/>
      <c r="V384" s="8"/>
      <c r="W384" s="9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8"/>
      <c r="G385" s="8"/>
      <c r="H385" s="1"/>
      <c r="I385" s="8"/>
      <c r="J385" s="8"/>
      <c r="K385" s="9"/>
      <c r="L385" s="8"/>
      <c r="M385" s="9"/>
      <c r="N385" s="8"/>
      <c r="O385" s="8"/>
      <c r="P385" s="9"/>
      <c r="Q385" s="8"/>
      <c r="R385" s="9"/>
      <c r="S385" s="8"/>
      <c r="T385" s="9"/>
      <c r="U385" s="9"/>
      <c r="V385" s="8"/>
      <c r="W385" s="9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8"/>
      <c r="G386" s="8"/>
      <c r="H386" s="1"/>
      <c r="I386" s="8"/>
      <c r="J386" s="8"/>
      <c r="K386" s="9"/>
      <c r="L386" s="8"/>
      <c r="M386" s="9"/>
      <c r="N386" s="8"/>
      <c r="O386" s="8"/>
      <c r="P386" s="9"/>
      <c r="Q386" s="8"/>
      <c r="R386" s="9"/>
      <c r="S386" s="8"/>
      <c r="T386" s="9"/>
      <c r="U386" s="9"/>
      <c r="V386" s="8"/>
      <c r="W386" s="9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8"/>
      <c r="G387" s="8"/>
      <c r="H387" s="1"/>
      <c r="I387" s="8"/>
      <c r="J387" s="8"/>
      <c r="K387" s="9"/>
      <c r="L387" s="8"/>
      <c r="M387" s="9"/>
      <c r="N387" s="8"/>
      <c r="O387" s="8"/>
      <c r="P387" s="9"/>
      <c r="Q387" s="8"/>
      <c r="R387" s="9"/>
      <c r="S387" s="8"/>
      <c r="T387" s="9"/>
      <c r="U387" s="9"/>
      <c r="V387" s="8"/>
      <c r="W387" s="9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8"/>
      <c r="G388" s="8"/>
      <c r="H388" s="1"/>
      <c r="I388" s="8"/>
      <c r="J388" s="8"/>
      <c r="K388" s="9"/>
      <c r="L388" s="8"/>
      <c r="M388" s="9"/>
      <c r="N388" s="8"/>
      <c r="O388" s="8"/>
      <c r="P388" s="9"/>
      <c r="Q388" s="8"/>
      <c r="R388" s="9"/>
      <c r="S388" s="8"/>
      <c r="T388" s="9"/>
      <c r="U388" s="9"/>
      <c r="V388" s="8"/>
      <c r="W388" s="9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8"/>
      <c r="G389" s="8"/>
      <c r="H389" s="1"/>
      <c r="I389" s="8"/>
      <c r="J389" s="8"/>
      <c r="K389" s="9"/>
      <c r="L389" s="8"/>
      <c r="M389" s="9"/>
      <c r="N389" s="8"/>
      <c r="O389" s="8"/>
      <c r="P389" s="9"/>
      <c r="Q389" s="8"/>
      <c r="R389" s="9"/>
      <c r="S389" s="8"/>
      <c r="T389" s="9"/>
      <c r="U389" s="9"/>
      <c r="V389" s="8"/>
      <c r="W389" s="9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8"/>
      <c r="G390" s="8"/>
      <c r="H390" s="1"/>
      <c r="I390" s="8"/>
      <c r="J390" s="8"/>
      <c r="K390" s="9"/>
      <c r="L390" s="8"/>
      <c r="M390" s="9"/>
      <c r="N390" s="8"/>
      <c r="O390" s="8"/>
      <c r="P390" s="9"/>
      <c r="Q390" s="8"/>
      <c r="R390" s="9"/>
      <c r="S390" s="8"/>
      <c r="T390" s="9"/>
      <c r="U390" s="9"/>
      <c r="V390" s="8"/>
      <c r="W390" s="9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8"/>
      <c r="G391" s="8"/>
      <c r="H391" s="1"/>
      <c r="I391" s="8"/>
      <c r="J391" s="8"/>
      <c r="K391" s="9"/>
      <c r="L391" s="8"/>
      <c r="M391" s="9"/>
      <c r="N391" s="8"/>
      <c r="O391" s="8"/>
      <c r="P391" s="9"/>
      <c r="Q391" s="8"/>
      <c r="R391" s="9"/>
      <c r="S391" s="8"/>
      <c r="T391" s="9"/>
      <c r="U391" s="9"/>
      <c r="V391" s="8"/>
      <c r="W391" s="9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8"/>
      <c r="G392" s="8"/>
      <c r="H392" s="1"/>
      <c r="I392" s="8"/>
      <c r="J392" s="8"/>
      <c r="K392" s="9"/>
      <c r="L392" s="8"/>
      <c r="M392" s="9"/>
      <c r="N392" s="8"/>
      <c r="O392" s="8"/>
      <c r="P392" s="9"/>
      <c r="Q392" s="8"/>
      <c r="R392" s="9"/>
      <c r="S392" s="8"/>
      <c r="T392" s="9"/>
      <c r="U392" s="9"/>
      <c r="V392" s="8"/>
      <c r="W392" s="9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8"/>
      <c r="G393" s="8"/>
      <c r="H393" s="1"/>
      <c r="I393" s="8"/>
      <c r="J393" s="8"/>
      <c r="K393" s="9"/>
      <c r="L393" s="8"/>
      <c r="M393" s="9"/>
      <c r="N393" s="8"/>
      <c r="O393" s="8"/>
      <c r="P393" s="9"/>
      <c r="Q393" s="8"/>
      <c r="R393" s="9"/>
      <c r="S393" s="8"/>
      <c r="T393" s="9"/>
      <c r="U393" s="9"/>
      <c r="V393" s="8"/>
      <c r="W393" s="9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8"/>
      <c r="G394" s="8"/>
      <c r="H394" s="1"/>
      <c r="I394" s="8"/>
      <c r="J394" s="8"/>
      <c r="K394" s="9"/>
      <c r="L394" s="8"/>
      <c r="M394" s="9"/>
      <c r="N394" s="8"/>
      <c r="O394" s="8"/>
      <c r="P394" s="9"/>
      <c r="Q394" s="8"/>
      <c r="R394" s="9"/>
      <c r="S394" s="8"/>
      <c r="T394" s="9"/>
      <c r="U394" s="9"/>
      <c r="V394" s="8"/>
      <c r="W394" s="9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8"/>
      <c r="G395" s="8"/>
      <c r="H395" s="1"/>
      <c r="I395" s="8"/>
      <c r="J395" s="8"/>
      <c r="K395" s="9"/>
      <c r="L395" s="8"/>
      <c r="M395" s="9"/>
      <c r="N395" s="8"/>
      <c r="O395" s="8"/>
      <c r="P395" s="9"/>
      <c r="Q395" s="8"/>
      <c r="R395" s="9"/>
      <c r="S395" s="8"/>
      <c r="T395" s="9"/>
      <c r="U395" s="9"/>
      <c r="V395" s="8"/>
      <c r="W395" s="9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8"/>
      <c r="G396" s="8"/>
      <c r="H396" s="1"/>
      <c r="I396" s="8"/>
      <c r="J396" s="8"/>
      <c r="K396" s="9"/>
      <c r="L396" s="8"/>
      <c r="M396" s="9"/>
      <c r="N396" s="8"/>
      <c r="O396" s="8"/>
      <c r="P396" s="9"/>
      <c r="Q396" s="8"/>
      <c r="R396" s="9"/>
      <c r="S396" s="8"/>
      <c r="T396" s="9"/>
      <c r="U396" s="9"/>
      <c r="V396" s="8"/>
      <c r="W396" s="9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8"/>
      <c r="G397" s="8"/>
      <c r="H397" s="1"/>
      <c r="I397" s="8"/>
      <c r="J397" s="8"/>
      <c r="K397" s="9"/>
      <c r="L397" s="8"/>
      <c r="M397" s="9"/>
      <c r="N397" s="8"/>
      <c r="O397" s="8"/>
      <c r="P397" s="9"/>
      <c r="Q397" s="8"/>
      <c r="R397" s="9"/>
      <c r="S397" s="8"/>
      <c r="T397" s="9"/>
      <c r="U397" s="9"/>
      <c r="V397" s="8"/>
      <c r="W397" s="9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8"/>
      <c r="G398" s="8"/>
      <c r="H398" s="1"/>
      <c r="I398" s="8"/>
      <c r="J398" s="8"/>
      <c r="K398" s="9"/>
      <c r="L398" s="8"/>
      <c r="M398" s="9"/>
      <c r="N398" s="8"/>
      <c r="O398" s="8"/>
      <c r="P398" s="9"/>
      <c r="Q398" s="8"/>
      <c r="R398" s="9"/>
      <c r="S398" s="8"/>
      <c r="T398" s="9"/>
      <c r="U398" s="9"/>
      <c r="V398" s="8"/>
      <c r="W398" s="9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8"/>
      <c r="G399" s="8"/>
      <c r="H399" s="1"/>
      <c r="I399" s="8"/>
      <c r="J399" s="8"/>
      <c r="K399" s="9"/>
      <c r="L399" s="8"/>
      <c r="M399" s="9"/>
      <c r="N399" s="8"/>
      <c r="O399" s="8"/>
      <c r="P399" s="9"/>
      <c r="Q399" s="8"/>
      <c r="R399" s="9"/>
      <c r="S399" s="8"/>
      <c r="T399" s="9"/>
      <c r="U399" s="9"/>
      <c r="V399" s="8"/>
      <c r="W399" s="9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8"/>
      <c r="G400" s="8"/>
      <c r="H400" s="1"/>
      <c r="I400" s="8"/>
      <c r="J400" s="8"/>
      <c r="K400" s="9"/>
      <c r="L400" s="8"/>
      <c r="M400" s="9"/>
      <c r="N400" s="8"/>
      <c r="O400" s="8"/>
      <c r="P400" s="9"/>
      <c r="Q400" s="8"/>
      <c r="R400" s="9"/>
      <c r="S400" s="8"/>
      <c r="T400" s="9"/>
      <c r="U400" s="9"/>
      <c r="V400" s="8"/>
      <c r="W400" s="9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8"/>
      <c r="G401" s="8"/>
      <c r="H401" s="1"/>
      <c r="I401" s="8"/>
      <c r="J401" s="8"/>
      <c r="K401" s="9"/>
      <c r="L401" s="8"/>
      <c r="M401" s="9"/>
      <c r="N401" s="8"/>
      <c r="O401" s="8"/>
      <c r="P401" s="9"/>
      <c r="Q401" s="8"/>
      <c r="R401" s="9"/>
      <c r="S401" s="8"/>
      <c r="T401" s="9"/>
      <c r="U401" s="9"/>
      <c r="V401" s="8"/>
      <c r="W401" s="9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8"/>
      <c r="G402" s="8"/>
      <c r="H402" s="1"/>
      <c r="I402" s="8"/>
      <c r="J402" s="8"/>
      <c r="K402" s="9"/>
      <c r="L402" s="8"/>
      <c r="M402" s="9"/>
      <c r="N402" s="8"/>
      <c r="O402" s="8"/>
      <c r="P402" s="9"/>
      <c r="Q402" s="8"/>
      <c r="R402" s="9"/>
      <c r="S402" s="8"/>
      <c r="T402" s="9"/>
      <c r="U402" s="9"/>
      <c r="V402" s="8"/>
      <c r="W402" s="9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8"/>
      <c r="G403" s="8"/>
      <c r="H403" s="1"/>
      <c r="I403" s="8"/>
      <c r="J403" s="8"/>
      <c r="K403" s="9"/>
      <c r="L403" s="8"/>
      <c r="M403" s="9"/>
      <c r="N403" s="8"/>
      <c r="O403" s="8"/>
      <c r="P403" s="9"/>
      <c r="Q403" s="8"/>
      <c r="R403" s="9"/>
      <c r="S403" s="8"/>
      <c r="T403" s="9"/>
      <c r="U403" s="9"/>
      <c r="V403" s="8"/>
      <c r="W403" s="9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8"/>
      <c r="G404" s="8"/>
      <c r="H404" s="1"/>
      <c r="I404" s="8"/>
      <c r="J404" s="8"/>
      <c r="K404" s="9"/>
      <c r="L404" s="8"/>
      <c r="M404" s="9"/>
      <c r="N404" s="8"/>
      <c r="O404" s="8"/>
      <c r="P404" s="9"/>
      <c r="Q404" s="8"/>
      <c r="R404" s="9"/>
      <c r="S404" s="8"/>
      <c r="T404" s="9"/>
      <c r="U404" s="9"/>
      <c r="V404" s="8"/>
      <c r="W404" s="9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8"/>
      <c r="G405" s="8"/>
      <c r="H405" s="1"/>
      <c r="I405" s="8"/>
      <c r="J405" s="8"/>
      <c r="K405" s="9"/>
      <c r="L405" s="8"/>
      <c r="M405" s="9"/>
      <c r="N405" s="8"/>
      <c r="O405" s="8"/>
      <c r="P405" s="9"/>
      <c r="Q405" s="8"/>
      <c r="R405" s="9"/>
      <c r="S405" s="8"/>
      <c r="T405" s="9"/>
      <c r="U405" s="9"/>
      <c r="V405" s="8"/>
      <c r="W405" s="9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8"/>
      <c r="G406" s="8"/>
      <c r="H406" s="1"/>
      <c r="I406" s="8"/>
      <c r="J406" s="8"/>
      <c r="K406" s="9"/>
      <c r="L406" s="8"/>
      <c r="M406" s="9"/>
      <c r="N406" s="8"/>
      <c r="O406" s="8"/>
      <c r="P406" s="9"/>
      <c r="Q406" s="8"/>
      <c r="R406" s="9"/>
      <c r="S406" s="8"/>
      <c r="T406" s="9"/>
      <c r="U406" s="9"/>
      <c r="V406" s="8"/>
      <c r="W406" s="9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8"/>
      <c r="G407" s="8"/>
      <c r="H407" s="1"/>
      <c r="I407" s="8"/>
      <c r="J407" s="8"/>
      <c r="K407" s="9"/>
      <c r="L407" s="8"/>
      <c r="M407" s="9"/>
      <c r="N407" s="8"/>
      <c r="O407" s="8"/>
      <c r="P407" s="9"/>
      <c r="Q407" s="8"/>
      <c r="R407" s="9"/>
      <c r="S407" s="8"/>
      <c r="T407" s="9"/>
      <c r="U407" s="9"/>
      <c r="V407" s="8"/>
      <c r="W407" s="9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8"/>
      <c r="G408" s="8"/>
      <c r="H408" s="1"/>
      <c r="I408" s="8"/>
      <c r="J408" s="8"/>
      <c r="K408" s="9"/>
      <c r="L408" s="8"/>
      <c r="M408" s="9"/>
      <c r="N408" s="8"/>
      <c r="O408" s="8"/>
      <c r="P408" s="9"/>
      <c r="Q408" s="8"/>
      <c r="R408" s="9"/>
      <c r="S408" s="8"/>
      <c r="T408" s="9"/>
      <c r="U408" s="9"/>
      <c r="V408" s="8"/>
      <c r="W408" s="9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8"/>
      <c r="G409" s="8"/>
      <c r="H409" s="1"/>
      <c r="I409" s="8"/>
      <c r="J409" s="8"/>
      <c r="K409" s="9"/>
      <c r="L409" s="8"/>
      <c r="M409" s="9"/>
      <c r="N409" s="8"/>
      <c r="O409" s="8"/>
      <c r="P409" s="9"/>
      <c r="Q409" s="8"/>
      <c r="R409" s="9"/>
      <c r="S409" s="8"/>
      <c r="T409" s="9"/>
      <c r="U409" s="9"/>
      <c r="V409" s="8"/>
      <c r="W409" s="9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8"/>
      <c r="G410" s="8"/>
      <c r="H410" s="1"/>
      <c r="I410" s="8"/>
      <c r="J410" s="8"/>
      <c r="K410" s="9"/>
      <c r="L410" s="8"/>
      <c r="M410" s="9"/>
      <c r="N410" s="8"/>
      <c r="O410" s="8"/>
      <c r="P410" s="9"/>
      <c r="Q410" s="8"/>
      <c r="R410" s="9"/>
      <c r="S410" s="8"/>
      <c r="T410" s="9"/>
      <c r="U410" s="9"/>
      <c r="V410" s="8"/>
      <c r="W410" s="9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8"/>
      <c r="G411" s="8"/>
      <c r="H411" s="1"/>
      <c r="I411" s="8"/>
      <c r="J411" s="8"/>
      <c r="K411" s="9"/>
      <c r="L411" s="8"/>
      <c r="M411" s="9"/>
      <c r="N411" s="8"/>
      <c r="O411" s="8"/>
      <c r="P411" s="9"/>
      <c r="Q411" s="8"/>
      <c r="R411" s="9"/>
      <c r="S411" s="8"/>
      <c r="T411" s="9"/>
      <c r="U411" s="9"/>
      <c r="V411" s="8"/>
      <c r="W411" s="9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8"/>
      <c r="G412" s="8"/>
      <c r="H412" s="1"/>
      <c r="I412" s="8"/>
      <c r="J412" s="8"/>
      <c r="K412" s="9"/>
      <c r="L412" s="8"/>
      <c r="M412" s="9"/>
      <c r="N412" s="8"/>
      <c r="O412" s="8"/>
      <c r="P412" s="9"/>
      <c r="Q412" s="8"/>
      <c r="R412" s="9"/>
      <c r="S412" s="8"/>
      <c r="T412" s="9"/>
      <c r="U412" s="9"/>
      <c r="V412" s="8"/>
      <c r="W412" s="9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8"/>
      <c r="G413" s="8"/>
      <c r="H413" s="1"/>
      <c r="I413" s="8"/>
      <c r="J413" s="8"/>
      <c r="K413" s="9"/>
      <c r="L413" s="8"/>
      <c r="M413" s="9"/>
      <c r="N413" s="8"/>
      <c r="O413" s="8"/>
      <c r="P413" s="9"/>
      <c r="Q413" s="8"/>
      <c r="R413" s="9"/>
      <c r="S413" s="8"/>
      <c r="T413" s="9"/>
      <c r="U413" s="9"/>
      <c r="V413" s="8"/>
      <c r="W413" s="9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8"/>
      <c r="G414" s="8"/>
      <c r="H414" s="1"/>
      <c r="I414" s="8"/>
      <c r="J414" s="8"/>
      <c r="K414" s="9"/>
      <c r="L414" s="8"/>
      <c r="M414" s="9"/>
      <c r="N414" s="8"/>
      <c r="O414" s="8"/>
      <c r="P414" s="9"/>
      <c r="Q414" s="8"/>
      <c r="R414" s="9"/>
      <c r="S414" s="8"/>
      <c r="T414" s="9"/>
      <c r="U414" s="9"/>
      <c r="V414" s="8"/>
      <c r="W414" s="9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8"/>
      <c r="G415" s="8"/>
      <c r="H415" s="1"/>
      <c r="I415" s="8"/>
      <c r="J415" s="8"/>
      <c r="K415" s="9"/>
      <c r="L415" s="8"/>
      <c r="M415" s="9"/>
      <c r="N415" s="8"/>
      <c r="O415" s="8"/>
      <c r="P415" s="9"/>
      <c r="Q415" s="8"/>
      <c r="R415" s="9"/>
      <c r="S415" s="8"/>
      <c r="T415" s="9"/>
      <c r="U415" s="9"/>
      <c r="V415" s="8"/>
      <c r="W415" s="9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8"/>
      <c r="G416" s="8"/>
      <c r="H416" s="1"/>
      <c r="I416" s="8"/>
      <c r="J416" s="8"/>
      <c r="K416" s="9"/>
      <c r="L416" s="8"/>
      <c r="M416" s="9"/>
      <c r="N416" s="8"/>
      <c r="O416" s="8"/>
      <c r="P416" s="9"/>
      <c r="Q416" s="8"/>
      <c r="R416" s="9"/>
      <c r="S416" s="8"/>
      <c r="T416" s="9"/>
      <c r="U416" s="9"/>
      <c r="V416" s="8"/>
      <c r="W416" s="9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8"/>
      <c r="G417" s="8"/>
      <c r="H417" s="1"/>
      <c r="I417" s="8"/>
      <c r="J417" s="8"/>
      <c r="K417" s="9"/>
      <c r="L417" s="8"/>
      <c r="M417" s="9"/>
      <c r="N417" s="8"/>
      <c r="O417" s="8"/>
      <c r="P417" s="9"/>
      <c r="Q417" s="8"/>
      <c r="R417" s="9"/>
      <c r="S417" s="8"/>
      <c r="T417" s="9"/>
      <c r="U417" s="9"/>
      <c r="V417" s="8"/>
      <c r="W417" s="9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8"/>
      <c r="G418" s="8"/>
      <c r="H418" s="1"/>
      <c r="I418" s="8"/>
      <c r="J418" s="8"/>
      <c r="K418" s="9"/>
      <c r="L418" s="8"/>
      <c r="M418" s="9"/>
      <c r="N418" s="8"/>
      <c r="O418" s="8"/>
      <c r="P418" s="9"/>
      <c r="Q418" s="8"/>
      <c r="R418" s="9"/>
      <c r="S418" s="8"/>
      <c r="T418" s="9"/>
      <c r="U418" s="9"/>
      <c r="V418" s="8"/>
      <c r="W418" s="9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8"/>
      <c r="G419" s="8"/>
      <c r="H419" s="1"/>
      <c r="I419" s="8"/>
      <c r="J419" s="8"/>
      <c r="K419" s="9"/>
      <c r="L419" s="8"/>
      <c r="M419" s="9"/>
      <c r="N419" s="8"/>
      <c r="O419" s="8"/>
      <c r="P419" s="9"/>
      <c r="Q419" s="8"/>
      <c r="R419" s="9"/>
      <c r="S419" s="8"/>
      <c r="T419" s="9"/>
      <c r="U419" s="9"/>
      <c r="V419" s="8"/>
      <c r="W419" s="9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8"/>
      <c r="G420" s="8"/>
      <c r="H420" s="1"/>
      <c r="I420" s="8"/>
      <c r="J420" s="8"/>
      <c r="K420" s="9"/>
      <c r="L420" s="8"/>
      <c r="M420" s="9"/>
      <c r="N420" s="8"/>
      <c r="O420" s="8"/>
      <c r="P420" s="9"/>
      <c r="Q420" s="8"/>
      <c r="R420" s="9"/>
      <c r="S420" s="8"/>
      <c r="T420" s="9"/>
      <c r="U420" s="9"/>
      <c r="V420" s="8"/>
      <c r="W420" s="9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8"/>
      <c r="G421" s="8"/>
      <c r="H421" s="1"/>
      <c r="I421" s="8"/>
      <c r="J421" s="8"/>
      <c r="K421" s="9"/>
      <c r="L421" s="8"/>
      <c r="M421" s="9"/>
      <c r="N421" s="8"/>
      <c r="O421" s="8"/>
      <c r="P421" s="9"/>
      <c r="Q421" s="8"/>
      <c r="R421" s="9"/>
      <c r="S421" s="8"/>
      <c r="T421" s="9"/>
      <c r="U421" s="9"/>
      <c r="V421" s="8"/>
      <c r="W421" s="9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8"/>
      <c r="G422" s="8"/>
      <c r="H422" s="1"/>
      <c r="I422" s="8"/>
      <c r="J422" s="8"/>
      <c r="K422" s="9"/>
      <c r="L422" s="8"/>
      <c r="M422" s="9"/>
      <c r="N422" s="8"/>
      <c r="O422" s="8"/>
      <c r="P422" s="9"/>
      <c r="Q422" s="8"/>
      <c r="R422" s="9"/>
      <c r="S422" s="8"/>
      <c r="T422" s="9"/>
      <c r="U422" s="9"/>
      <c r="V422" s="8"/>
      <c r="W422" s="9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8"/>
      <c r="G423" s="8"/>
      <c r="H423" s="1"/>
      <c r="I423" s="8"/>
      <c r="J423" s="8"/>
      <c r="K423" s="9"/>
      <c r="L423" s="8"/>
      <c r="M423" s="9"/>
      <c r="N423" s="8"/>
      <c r="O423" s="8"/>
      <c r="P423" s="9"/>
      <c r="Q423" s="8"/>
      <c r="R423" s="9"/>
      <c r="S423" s="8"/>
      <c r="T423" s="9"/>
      <c r="U423" s="9"/>
      <c r="V423" s="8"/>
      <c r="W423" s="9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8"/>
      <c r="G424" s="8"/>
      <c r="H424" s="1"/>
      <c r="I424" s="8"/>
      <c r="J424" s="8"/>
      <c r="K424" s="9"/>
      <c r="L424" s="8"/>
      <c r="M424" s="9"/>
      <c r="N424" s="8"/>
      <c r="O424" s="8"/>
      <c r="P424" s="9"/>
      <c r="Q424" s="8"/>
      <c r="R424" s="9"/>
      <c r="S424" s="8"/>
      <c r="T424" s="9"/>
      <c r="U424" s="9"/>
      <c r="V424" s="8"/>
      <c r="W424" s="9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8"/>
      <c r="G425" s="8"/>
      <c r="H425" s="1"/>
      <c r="I425" s="8"/>
      <c r="J425" s="8"/>
      <c r="K425" s="9"/>
      <c r="L425" s="8"/>
      <c r="M425" s="9"/>
      <c r="N425" s="8"/>
      <c r="O425" s="8"/>
      <c r="P425" s="9"/>
      <c r="Q425" s="8"/>
      <c r="R425" s="9"/>
      <c r="S425" s="8"/>
      <c r="T425" s="9"/>
      <c r="U425" s="9"/>
      <c r="V425" s="8"/>
      <c r="W425" s="9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8"/>
      <c r="G426" s="8"/>
      <c r="H426" s="1"/>
      <c r="I426" s="8"/>
      <c r="J426" s="8"/>
      <c r="K426" s="9"/>
      <c r="L426" s="8"/>
      <c r="M426" s="9"/>
      <c r="N426" s="8"/>
      <c r="O426" s="8"/>
      <c r="P426" s="9"/>
      <c r="Q426" s="8"/>
      <c r="R426" s="9"/>
      <c r="S426" s="8"/>
      <c r="T426" s="9"/>
      <c r="U426" s="9"/>
      <c r="V426" s="8"/>
      <c r="W426" s="9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8"/>
      <c r="G427" s="8"/>
      <c r="H427" s="1"/>
      <c r="I427" s="8"/>
      <c r="J427" s="8"/>
      <c r="K427" s="9"/>
      <c r="L427" s="8"/>
      <c r="M427" s="9"/>
      <c r="N427" s="8"/>
      <c r="O427" s="8"/>
      <c r="P427" s="9"/>
      <c r="Q427" s="8"/>
      <c r="R427" s="9"/>
      <c r="S427" s="8"/>
      <c r="T427" s="9"/>
      <c r="U427" s="9"/>
      <c r="V427" s="8"/>
      <c r="W427" s="9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8"/>
      <c r="G428" s="8"/>
      <c r="H428" s="1"/>
      <c r="I428" s="8"/>
      <c r="J428" s="8"/>
      <c r="K428" s="9"/>
      <c r="L428" s="8"/>
      <c r="M428" s="9"/>
      <c r="N428" s="8"/>
      <c r="O428" s="8"/>
      <c r="P428" s="9"/>
      <c r="Q428" s="8"/>
      <c r="R428" s="9"/>
      <c r="S428" s="8"/>
      <c r="T428" s="9"/>
      <c r="U428" s="9"/>
      <c r="V428" s="8"/>
      <c r="W428" s="9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8"/>
      <c r="G429" s="8"/>
      <c r="H429" s="1"/>
      <c r="I429" s="8"/>
      <c r="J429" s="8"/>
      <c r="K429" s="9"/>
      <c r="L429" s="8"/>
      <c r="M429" s="9"/>
      <c r="N429" s="8"/>
      <c r="O429" s="8"/>
      <c r="P429" s="9"/>
      <c r="Q429" s="8"/>
      <c r="R429" s="9"/>
      <c r="S429" s="8"/>
      <c r="T429" s="9"/>
      <c r="U429" s="9"/>
      <c r="V429" s="8"/>
      <c r="W429" s="9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8"/>
      <c r="G430" s="8"/>
      <c r="H430" s="1"/>
      <c r="I430" s="8"/>
      <c r="J430" s="8"/>
      <c r="K430" s="9"/>
      <c r="L430" s="8"/>
      <c r="M430" s="9"/>
      <c r="N430" s="8"/>
      <c r="O430" s="8"/>
      <c r="P430" s="9"/>
      <c r="Q430" s="8"/>
      <c r="R430" s="9"/>
      <c r="S430" s="8"/>
      <c r="T430" s="9"/>
      <c r="U430" s="9"/>
      <c r="V430" s="8"/>
      <c r="W430" s="9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8"/>
      <c r="G431" s="8"/>
      <c r="H431" s="1"/>
      <c r="I431" s="8"/>
      <c r="J431" s="8"/>
      <c r="K431" s="9"/>
      <c r="L431" s="8"/>
      <c r="M431" s="9"/>
      <c r="N431" s="8"/>
      <c r="O431" s="8"/>
      <c r="P431" s="9"/>
      <c r="Q431" s="8"/>
      <c r="R431" s="9"/>
      <c r="S431" s="8"/>
      <c r="T431" s="9"/>
      <c r="U431" s="9"/>
      <c r="V431" s="8"/>
      <c r="W431" s="9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8"/>
      <c r="G432" s="8"/>
      <c r="H432" s="1"/>
      <c r="I432" s="8"/>
      <c r="J432" s="8"/>
      <c r="K432" s="9"/>
      <c r="L432" s="8"/>
      <c r="M432" s="9"/>
      <c r="N432" s="8"/>
      <c r="O432" s="8"/>
      <c r="P432" s="9"/>
      <c r="Q432" s="8"/>
      <c r="R432" s="9"/>
      <c r="S432" s="8"/>
      <c r="T432" s="9"/>
      <c r="U432" s="9"/>
      <c r="V432" s="8"/>
      <c r="W432" s="9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8"/>
      <c r="G433" s="8"/>
      <c r="H433" s="1"/>
      <c r="I433" s="8"/>
      <c r="J433" s="8"/>
      <c r="K433" s="9"/>
      <c r="L433" s="8"/>
      <c r="M433" s="9"/>
      <c r="N433" s="8"/>
      <c r="O433" s="8"/>
      <c r="P433" s="9"/>
      <c r="Q433" s="8"/>
      <c r="R433" s="9"/>
      <c r="S433" s="8"/>
      <c r="T433" s="9"/>
      <c r="U433" s="9"/>
      <c r="V433" s="8"/>
      <c r="W433" s="9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8"/>
      <c r="G434" s="8"/>
      <c r="H434" s="1"/>
      <c r="I434" s="8"/>
      <c r="J434" s="8"/>
      <c r="K434" s="9"/>
      <c r="L434" s="8"/>
      <c r="M434" s="9"/>
      <c r="N434" s="8"/>
      <c r="O434" s="8"/>
      <c r="P434" s="9"/>
      <c r="Q434" s="8"/>
      <c r="R434" s="9"/>
      <c r="S434" s="8"/>
      <c r="T434" s="9"/>
      <c r="U434" s="9"/>
      <c r="V434" s="8"/>
      <c r="W434" s="9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8"/>
      <c r="G435" s="8"/>
      <c r="H435" s="1"/>
      <c r="I435" s="8"/>
      <c r="J435" s="8"/>
      <c r="K435" s="9"/>
      <c r="L435" s="8"/>
      <c r="M435" s="9"/>
      <c r="N435" s="8"/>
      <c r="O435" s="8"/>
      <c r="P435" s="9"/>
      <c r="Q435" s="8"/>
      <c r="R435" s="9"/>
      <c r="S435" s="8"/>
      <c r="T435" s="9"/>
      <c r="U435" s="9"/>
      <c r="V435" s="8"/>
      <c r="W435" s="9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8"/>
      <c r="G436" s="8"/>
      <c r="H436" s="1"/>
      <c r="I436" s="8"/>
      <c r="J436" s="8"/>
      <c r="K436" s="9"/>
      <c r="L436" s="8"/>
      <c r="M436" s="9"/>
      <c r="N436" s="8"/>
      <c r="O436" s="8"/>
      <c r="P436" s="9"/>
      <c r="Q436" s="8"/>
      <c r="R436" s="9"/>
      <c r="S436" s="8"/>
      <c r="T436" s="9"/>
      <c r="U436" s="9"/>
      <c r="V436" s="8"/>
      <c r="W436" s="9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8"/>
      <c r="G437" s="8"/>
      <c r="H437" s="1"/>
      <c r="I437" s="8"/>
      <c r="J437" s="8"/>
      <c r="K437" s="9"/>
      <c r="L437" s="8"/>
      <c r="M437" s="9"/>
      <c r="N437" s="8"/>
      <c r="O437" s="8"/>
      <c r="P437" s="9"/>
      <c r="Q437" s="8"/>
      <c r="R437" s="9"/>
      <c r="S437" s="8"/>
      <c r="T437" s="9"/>
      <c r="U437" s="9"/>
      <c r="V437" s="8"/>
      <c r="W437" s="9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8"/>
      <c r="G438" s="8"/>
      <c r="H438" s="1"/>
      <c r="I438" s="8"/>
      <c r="J438" s="8"/>
      <c r="K438" s="9"/>
      <c r="L438" s="8"/>
      <c r="M438" s="9"/>
      <c r="N438" s="8"/>
      <c r="O438" s="8"/>
      <c r="P438" s="9"/>
      <c r="Q438" s="8"/>
      <c r="R438" s="9"/>
      <c r="S438" s="8"/>
      <c r="T438" s="9"/>
      <c r="U438" s="9"/>
      <c r="V438" s="8"/>
      <c r="W438" s="9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8"/>
      <c r="G439" s="8"/>
      <c r="H439" s="1"/>
      <c r="I439" s="8"/>
      <c r="J439" s="8"/>
      <c r="K439" s="9"/>
      <c r="L439" s="8"/>
      <c r="M439" s="9"/>
      <c r="N439" s="8"/>
      <c r="O439" s="8"/>
      <c r="P439" s="9"/>
      <c r="Q439" s="8"/>
      <c r="R439" s="9"/>
      <c r="S439" s="8"/>
      <c r="T439" s="9"/>
      <c r="U439" s="9"/>
      <c r="V439" s="8"/>
      <c r="W439" s="9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8"/>
      <c r="G440" s="8"/>
      <c r="H440" s="1"/>
      <c r="I440" s="8"/>
      <c r="J440" s="8"/>
      <c r="K440" s="9"/>
      <c r="L440" s="8"/>
      <c r="M440" s="9"/>
      <c r="N440" s="8"/>
      <c r="O440" s="8"/>
      <c r="P440" s="9"/>
      <c r="Q440" s="8"/>
      <c r="R440" s="9"/>
      <c r="S440" s="8"/>
      <c r="T440" s="9"/>
      <c r="U440" s="9"/>
      <c r="V440" s="8"/>
      <c r="W440" s="9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8"/>
      <c r="G441" s="8"/>
      <c r="H441" s="1"/>
      <c r="I441" s="8"/>
      <c r="J441" s="8"/>
      <c r="K441" s="9"/>
      <c r="L441" s="8"/>
      <c r="M441" s="9"/>
      <c r="N441" s="8"/>
      <c r="O441" s="8"/>
      <c r="P441" s="9"/>
      <c r="Q441" s="8"/>
      <c r="R441" s="9"/>
      <c r="S441" s="8"/>
      <c r="T441" s="9"/>
      <c r="U441" s="9"/>
      <c r="V441" s="8"/>
      <c r="W441" s="9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8"/>
      <c r="G442" s="8"/>
      <c r="H442" s="1"/>
      <c r="I442" s="8"/>
      <c r="J442" s="8"/>
      <c r="K442" s="9"/>
      <c r="L442" s="8"/>
      <c r="M442" s="9"/>
      <c r="N442" s="8"/>
      <c r="O442" s="8"/>
      <c r="P442" s="9"/>
      <c r="Q442" s="8"/>
      <c r="R442" s="9"/>
      <c r="S442" s="8"/>
      <c r="T442" s="9"/>
      <c r="U442" s="9"/>
      <c r="V442" s="8"/>
      <c r="W442" s="9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8"/>
      <c r="G443" s="8"/>
      <c r="H443" s="1"/>
      <c r="I443" s="8"/>
      <c r="J443" s="8"/>
      <c r="K443" s="9"/>
      <c r="L443" s="8"/>
      <c r="M443" s="9"/>
      <c r="N443" s="8"/>
      <c r="O443" s="8"/>
      <c r="P443" s="9"/>
      <c r="Q443" s="8"/>
      <c r="R443" s="9"/>
      <c r="S443" s="8"/>
      <c r="T443" s="9"/>
      <c r="U443" s="9"/>
      <c r="V443" s="8"/>
      <c r="W443" s="9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8"/>
      <c r="G444" s="8"/>
      <c r="H444" s="1"/>
      <c r="I444" s="8"/>
      <c r="J444" s="8"/>
      <c r="K444" s="9"/>
      <c r="L444" s="8"/>
      <c r="M444" s="9"/>
      <c r="N444" s="8"/>
      <c r="O444" s="8"/>
      <c r="P444" s="9"/>
      <c r="Q444" s="8"/>
      <c r="R444" s="9"/>
      <c r="S444" s="8"/>
      <c r="T444" s="9"/>
      <c r="U444" s="9"/>
      <c r="V444" s="8"/>
      <c r="W444" s="9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8"/>
      <c r="G445" s="8"/>
      <c r="H445" s="1"/>
      <c r="I445" s="8"/>
      <c r="J445" s="8"/>
      <c r="K445" s="9"/>
      <c r="L445" s="8"/>
      <c r="M445" s="9"/>
      <c r="N445" s="8"/>
      <c r="O445" s="8"/>
      <c r="P445" s="9"/>
      <c r="Q445" s="8"/>
      <c r="R445" s="9"/>
      <c r="S445" s="8"/>
      <c r="T445" s="9"/>
      <c r="U445" s="9"/>
      <c r="V445" s="8"/>
      <c r="W445" s="9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8"/>
      <c r="G446" s="8"/>
      <c r="H446" s="1"/>
      <c r="I446" s="8"/>
      <c r="J446" s="8"/>
      <c r="K446" s="9"/>
      <c r="L446" s="8"/>
      <c r="M446" s="9"/>
      <c r="N446" s="8"/>
      <c r="O446" s="8"/>
      <c r="P446" s="9"/>
      <c r="Q446" s="8"/>
      <c r="R446" s="9"/>
      <c r="S446" s="8"/>
      <c r="T446" s="9"/>
      <c r="U446" s="9"/>
      <c r="V446" s="8"/>
      <c r="W446" s="9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8"/>
      <c r="G447" s="8"/>
      <c r="H447" s="1"/>
      <c r="I447" s="8"/>
      <c r="J447" s="8"/>
      <c r="K447" s="9"/>
      <c r="L447" s="8"/>
      <c r="M447" s="9"/>
      <c r="N447" s="8"/>
      <c r="O447" s="8"/>
      <c r="P447" s="9"/>
      <c r="Q447" s="8"/>
      <c r="R447" s="9"/>
      <c r="S447" s="8"/>
      <c r="T447" s="9"/>
      <c r="U447" s="9"/>
      <c r="V447" s="8"/>
      <c r="W447" s="9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8"/>
      <c r="G448" s="8"/>
      <c r="H448" s="1"/>
      <c r="I448" s="8"/>
      <c r="J448" s="8"/>
      <c r="K448" s="9"/>
      <c r="L448" s="8"/>
      <c r="M448" s="9"/>
      <c r="N448" s="8"/>
      <c r="O448" s="8"/>
      <c r="P448" s="9"/>
      <c r="Q448" s="8"/>
      <c r="R448" s="9"/>
      <c r="S448" s="8"/>
      <c r="T448" s="9"/>
      <c r="U448" s="9"/>
      <c r="V448" s="8"/>
      <c r="W448" s="9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8"/>
      <c r="G449" s="8"/>
      <c r="H449" s="1"/>
      <c r="I449" s="8"/>
      <c r="J449" s="8"/>
      <c r="K449" s="9"/>
      <c r="L449" s="8"/>
      <c r="M449" s="9"/>
      <c r="N449" s="8"/>
      <c r="O449" s="8"/>
      <c r="P449" s="9"/>
      <c r="Q449" s="8"/>
      <c r="R449" s="9"/>
      <c r="S449" s="8"/>
      <c r="T449" s="9"/>
      <c r="U449" s="9"/>
      <c r="V449" s="8"/>
      <c r="W449" s="9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8"/>
      <c r="G450" s="8"/>
      <c r="H450" s="1"/>
      <c r="I450" s="8"/>
      <c r="J450" s="8"/>
      <c r="K450" s="9"/>
      <c r="L450" s="8"/>
      <c r="M450" s="9"/>
      <c r="N450" s="8"/>
      <c r="O450" s="8"/>
      <c r="P450" s="9"/>
      <c r="Q450" s="8"/>
      <c r="R450" s="9"/>
      <c r="S450" s="8"/>
      <c r="T450" s="9"/>
      <c r="U450" s="9"/>
      <c r="V450" s="8"/>
      <c r="W450" s="9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8"/>
      <c r="G451" s="8"/>
      <c r="H451" s="1"/>
      <c r="I451" s="8"/>
      <c r="J451" s="8"/>
      <c r="K451" s="9"/>
      <c r="L451" s="8"/>
      <c r="M451" s="9"/>
      <c r="N451" s="8"/>
      <c r="O451" s="8"/>
      <c r="P451" s="9"/>
      <c r="Q451" s="8"/>
      <c r="R451" s="9"/>
      <c r="S451" s="8"/>
      <c r="T451" s="9"/>
      <c r="U451" s="9"/>
      <c r="V451" s="8"/>
      <c r="W451" s="9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8"/>
      <c r="G452" s="8"/>
      <c r="H452" s="1"/>
      <c r="I452" s="8"/>
      <c r="J452" s="8"/>
      <c r="K452" s="9"/>
      <c r="L452" s="8"/>
      <c r="M452" s="9"/>
      <c r="N452" s="8"/>
      <c r="O452" s="8"/>
      <c r="P452" s="9"/>
      <c r="Q452" s="8"/>
      <c r="R452" s="9"/>
      <c r="S452" s="8"/>
      <c r="T452" s="9"/>
      <c r="U452" s="9"/>
      <c r="V452" s="8"/>
      <c r="W452" s="9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8"/>
      <c r="G453" s="8"/>
      <c r="H453" s="1"/>
      <c r="I453" s="8"/>
      <c r="J453" s="8"/>
      <c r="K453" s="9"/>
      <c r="L453" s="8"/>
      <c r="M453" s="9"/>
      <c r="N453" s="8"/>
      <c r="O453" s="8"/>
      <c r="P453" s="9"/>
      <c r="Q453" s="8"/>
      <c r="R453" s="9"/>
      <c r="S453" s="8"/>
      <c r="T453" s="9"/>
      <c r="U453" s="9"/>
      <c r="V453" s="8"/>
      <c r="W453" s="9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8"/>
      <c r="G454" s="8"/>
      <c r="H454" s="1"/>
      <c r="I454" s="8"/>
      <c r="J454" s="8"/>
      <c r="K454" s="9"/>
      <c r="L454" s="8"/>
      <c r="M454" s="9"/>
      <c r="N454" s="8"/>
      <c r="O454" s="8"/>
      <c r="P454" s="9"/>
      <c r="Q454" s="8"/>
      <c r="R454" s="9"/>
      <c r="S454" s="8"/>
      <c r="T454" s="9"/>
      <c r="U454" s="9"/>
      <c r="V454" s="8"/>
      <c r="W454" s="9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8"/>
      <c r="G455" s="8"/>
      <c r="H455" s="1"/>
      <c r="I455" s="8"/>
      <c r="J455" s="8"/>
      <c r="K455" s="9"/>
      <c r="L455" s="8"/>
      <c r="M455" s="9"/>
      <c r="N455" s="8"/>
      <c r="O455" s="8"/>
      <c r="P455" s="9"/>
      <c r="Q455" s="8"/>
      <c r="R455" s="9"/>
      <c r="S455" s="8"/>
      <c r="T455" s="9"/>
      <c r="U455" s="9"/>
      <c r="V455" s="8"/>
      <c r="W455" s="9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8"/>
      <c r="G456" s="8"/>
      <c r="H456" s="1"/>
      <c r="I456" s="8"/>
      <c r="J456" s="8"/>
      <c r="K456" s="9"/>
      <c r="L456" s="8"/>
      <c r="M456" s="9"/>
      <c r="N456" s="8"/>
      <c r="O456" s="8"/>
      <c r="P456" s="9"/>
      <c r="Q456" s="8"/>
      <c r="R456" s="9"/>
      <c r="S456" s="8"/>
      <c r="T456" s="9"/>
      <c r="U456" s="9"/>
      <c r="V456" s="8"/>
      <c r="W456" s="9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8"/>
      <c r="G457" s="8"/>
      <c r="H457" s="1"/>
      <c r="I457" s="8"/>
      <c r="J457" s="8"/>
      <c r="K457" s="9"/>
      <c r="L457" s="8"/>
      <c r="M457" s="9"/>
      <c r="N457" s="8"/>
      <c r="O457" s="8"/>
      <c r="P457" s="9"/>
      <c r="Q457" s="8"/>
      <c r="R457" s="9"/>
      <c r="S457" s="8"/>
      <c r="T457" s="9"/>
      <c r="U457" s="9"/>
      <c r="V457" s="8"/>
      <c r="W457" s="9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8"/>
      <c r="G458" s="8"/>
      <c r="H458" s="1"/>
      <c r="I458" s="8"/>
      <c r="J458" s="8"/>
      <c r="K458" s="9"/>
      <c r="L458" s="8"/>
      <c r="M458" s="9"/>
      <c r="N458" s="8"/>
      <c r="O458" s="8"/>
      <c r="P458" s="9"/>
      <c r="Q458" s="8"/>
      <c r="R458" s="9"/>
      <c r="S458" s="8"/>
      <c r="T458" s="9"/>
      <c r="U458" s="9"/>
      <c r="V458" s="8"/>
      <c r="W458" s="9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8"/>
      <c r="G459" s="8"/>
      <c r="H459" s="1"/>
      <c r="I459" s="8"/>
      <c r="J459" s="8"/>
      <c r="K459" s="9"/>
      <c r="L459" s="8"/>
      <c r="M459" s="9"/>
      <c r="N459" s="8"/>
      <c r="O459" s="8"/>
      <c r="P459" s="9"/>
      <c r="Q459" s="8"/>
      <c r="R459" s="9"/>
      <c r="S459" s="8"/>
      <c r="T459" s="9"/>
      <c r="U459" s="9"/>
      <c r="V459" s="8"/>
      <c r="W459" s="9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8"/>
      <c r="G460" s="8"/>
      <c r="H460" s="1"/>
      <c r="I460" s="8"/>
      <c r="J460" s="8"/>
      <c r="K460" s="9"/>
      <c r="L460" s="8"/>
      <c r="M460" s="9"/>
      <c r="N460" s="8"/>
      <c r="O460" s="8"/>
      <c r="P460" s="9"/>
      <c r="Q460" s="8"/>
      <c r="R460" s="9"/>
      <c r="S460" s="8"/>
      <c r="T460" s="9"/>
      <c r="U460" s="9"/>
      <c r="V460" s="8"/>
      <c r="W460" s="9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8"/>
      <c r="G461" s="8"/>
      <c r="H461" s="1"/>
      <c r="I461" s="8"/>
      <c r="J461" s="8"/>
      <c r="K461" s="9"/>
      <c r="L461" s="8"/>
      <c r="M461" s="9"/>
      <c r="N461" s="8"/>
      <c r="O461" s="8"/>
      <c r="P461" s="9"/>
      <c r="Q461" s="8"/>
      <c r="R461" s="9"/>
      <c r="S461" s="8"/>
      <c r="T461" s="9"/>
      <c r="U461" s="9"/>
      <c r="V461" s="8"/>
      <c r="W461" s="9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8"/>
      <c r="G462" s="8"/>
      <c r="H462" s="1"/>
      <c r="I462" s="8"/>
      <c r="J462" s="8"/>
      <c r="K462" s="9"/>
      <c r="L462" s="8"/>
      <c r="M462" s="9"/>
      <c r="N462" s="8"/>
      <c r="O462" s="8"/>
      <c r="P462" s="9"/>
      <c r="Q462" s="8"/>
      <c r="R462" s="9"/>
      <c r="S462" s="8"/>
      <c r="T462" s="9"/>
      <c r="U462" s="9"/>
      <c r="V462" s="8"/>
      <c r="W462" s="9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8"/>
      <c r="G463" s="8"/>
      <c r="H463" s="1"/>
      <c r="I463" s="8"/>
      <c r="J463" s="8"/>
      <c r="K463" s="9"/>
      <c r="L463" s="8"/>
      <c r="M463" s="9"/>
      <c r="N463" s="8"/>
      <c r="O463" s="8"/>
      <c r="P463" s="9"/>
      <c r="Q463" s="8"/>
      <c r="R463" s="9"/>
      <c r="S463" s="8"/>
      <c r="T463" s="9"/>
      <c r="U463" s="9"/>
      <c r="V463" s="8"/>
      <c r="W463" s="9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8"/>
      <c r="G464" s="8"/>
      <c r="H464" s="1"/>
      <c r="I464" s="8"/>
      <c r="J464" s="8"/>
      <c r="K464" s="9"/>
      <c r="L464" s="8"/>
      <c r="M464" s="9"/>
      <c r="N464" s="8"/>
      <c r="O464" s="8"/>
      <c r="P464" s="9"/>
      <c r="Q464" s="8"/>
      <c r="R464" s="9"/>
      <c r="S464" s="8"/>
      <c r="T464" s="9"/>
      <c r="U464" s="9"/>
      <c r="V464" s="8"/>
      <c r="W464" s="9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8"/>
      <c r="G465" s="8"/>
      <c r="H465" s="1"/>
      <c r="I465" s="8"/>
      <c r="J465" s="8"/>
      <c r="K465" s="9"/>
      <c r="L465" s="8"/>
      <c r="M465" s="9"/>
      <c r="N465" s="8"/>
      <c r="O465" s="8"/>
      <c r="P465" s="9"/>
      <c r="Q465" s="8"/>
      <c r="R465" s="9"/>
      <c r="S465" s="8"/>
      <c r="T465" s="9"/>
      <c r="U465" s="9"/>
      <c r="V465" s="8"/>
      <c r="W465" s="9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8"/>
      <c r="G466" s="8"/>
      <c r="H466" s="1"/>
      <c r="I466" s="8"/>
      <c r="J466" s="8"/>
      <c r="K466" s="9"/>
      <c r="L466" s="8"/>
      <c r="M466" s="9"/>
      <c r="N466" s="8"/>
      <c r="O466" s="8"/>
      <c r="P466" s="9"/>
      <c r="Q466" s="8"/>
      <c r="R466" s="9"/>
      <c r="S466" s="8"/>
      <c r="T466" s="9"/>
      <c r="U466" s="9"/>
      <c r="V466" s="8"/>
      <c r="W466" s="9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8"/>
      <c r="G467" s="8"/>
      <c r="H467" s="1"/>
      <c r="I467" s="8"/>
      <c r="J467" s="8"/>
      <c r="K467" s="9"/>
      <c r="L467" s="8"/>
      <c r="M467" s="9"/>
      <c r="N467" s="8"/>
      <c r="O467" s="8"/>
      <c r="P467" s="9"/>
      <c r="Q467" s="8"/>
      <c r="R467" s="9"/>
      <c r="S467" s="8"/>
      <c r="T467" s="9"/>
      <c r="U467" s="9"/>
      <c r="V467" s="8"/>
      <c r="W467" s="9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8"/>
      <c r="G468" s="8"/>
      <c r="H468" s="1"/>
      <c r="I468" s="8"/>
      <c r="J468" s="8"/>
      <c r="K468" s="9"/>
      <c r="L468" s="8"/>
      <c r="M468" s="9"/>
      <c r="N468" s="8"/>
      <c r="O468" s="8"/>
      <c r="P468" s="9"/>
      <c r="Q468" s="8"/>
      <c r="R468" s="9"/>
      <c r="S468" s="8"/>
      <c r="T468" s="9"/>
      <c r="U468" s="9"/>
      <c r="V468" s="8"/>
      <c r="W468" s="9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8"/>
      <c r="G469" s="8"/>
      <c r="H469" s="1"/>
      <c r="I469" s="8"/>
      <c r="J469" s="8"/>
      <c r="K469" s="9"/>
      <c r="L469" s="8"/>
      <c r="M469" s="9"/>
      <c r="N469" s="8"/>
      <c r="O469" s="8"/>
      <c r="P469" s="9"/>
      <c r="Q469" s="8"/>
      <c r="R469" s="9"/>
      <c r="S469" s="8"/>
      <c r="T469" s="9"/>
      <c r="U469" s="9"/>
      <c r="V469" s="8"/>
      <c r="W469" s="9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8"/>
      <c r="G470" s="8"/>
      <c r="H470" s="1"/>
      <c r="I470" s="8"/>
      <c r="J470" s="8"/>
      <c r="K470" s="9"/>
      <c r="L470" s="8"/>
      <c r="M470" s="9"/>
      <c r="N470" s="8"/>
      <c r="O470" s="8"/>
      <c r="P470" s="9"/>
      <c r="Q470" s="8"/>
      <c r="R470" s="9"/>
      <c r="S470" s="8"/>
      <c r="T470" s="9"/>
      <c r="U470" s="9"/>
      <c r="V470" s="8"/>
      <c r="W470" s="9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8"/>
      <c r="G471" s="8"/>
      <c r="H471" s="1"/>
      <c r="I471" s="8"/>
      <c r="J471" s="8"/>
      <c r="K471" s="9"/>
      <c r="L471" s="8"/>
      <c r="M471" s="9"/>
      <c r="N471" s="8"/>
      <c r="O471" s="8"/>
      <c r="P471" s="9"/>
      <c r="Q471" s="8"/>
      <c r="R471" s="9"/>
      <c r="S471" s="8"/>
      <c r="T471" s="9"/>
      <c r="U471" s="9"/>
      <c r="V471" s="8"/>
      <c r="W471" s="9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8"/>
      <c r="G472" s="8"/>
      <c r="H472" s="1"/>
      <c r="I472" s="8"/>
      <c r="J472" s="8"/>
      <c r="K472" s="9"/>
      <c r="L472" s="8"/>
      <c r="M472" s="9"/>
      <c r="N472" s="8"/>
      <c r="O472" s="8"/>
      <c r="P472" s="9"/>
      <c r="Q472" s="8"/>
      <c r="R472" s="9"/>
      <c r="S472" s="8"/>
      <c r="T472" s="9"/>
      <c r="U472" s="9"/>
      <c r="V472" s="8"/>
      <c r="W472" s="9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8"/>
      <c r="G473" s="8"/>
      <c r="H473" s="1"/>
      <c r="I473" s="8"/>
      <c r="J473" s="8"/>
      <c r="K473" s="9"/>
      <c r="L473" s="8"/>
      <c r="M473" s="9"/>
      <c r="N473" s="8"/>
      <c r="O473" s="8"/>
      <c r="P473" s="9"/>
      <c r="Q473" s="8"/>
      <c r="R473" s="9"/>
      <c r="S473" s="8"/>
      <c r="T473" s="9"/>
      <c r="U473" s="9"/>
      <c r="V473" s="8"/>
      <c r="W473" s="9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8"/>
      <c r="G474" s="8"/>
      <c r="H474" s="1"/>
      <c r="I474" s="8"/>
      <c r="J474" s="8"/>
      <c r="K474" s="9"/>
      <c r="L474" s="8"/>
      <c r="M474" s="9"/>
      <c r="N474" s="8"/>
      <c r="O474" s="8"/>
      <c r="P474" s="9"/>
      <c r="Q474" s="8"/>
      <c r="R474" s="9"/>
      <c r="S474" s="8"/>
      <c r="T474" s="9"/>
      <c r="U474" s="9"/>
      <c r="V474" s="8"/>
      <c r="W474" s="9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8"/>
      <c r="G475" s="8"/>
      <c r="H475" s="1"/>
      <c r="I475" s="8"/>
      <c r="J475" s="8"/>
      <c r="K475" s="9"/>
      <c r="L475" s="8"/>
      <c r="M475" s="9"/>
      <c r="N475" s="8"/>
      <c r="O475" s="8"/>
      <c r="P475" s="9"/>
      <c r="Q475" s="8"/>
      <c r="R475" s="9"/>
      <c r="S475" s="8"/>
      <c r="T475" s="9"/>
      <c r="U475" s="9"/>
      <c r="V475" s="8"/>
      <c r="W475" s="9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8"/>
      <c r="G476" s="8"/>
      <c r="H476" s="1"/>
      <c r="I476" s="8"/>
      <c r="J476" s="8"/>
      <c r="K476" s="9"/>
      <c r="L476" s="8"/>
      <c r="M476" s="9"/>
      <c r="N476" s="8"/>
      <c r="O476" s="8"/>
      <c r="P476" s="9"/>
      <c r="Q476" s="8"/>
      <c r="R476" s="9"/>
      <c r="S476" s="8"/>
      <c r="T476" s="9"/>
      <c r="U476" s="9"/>
      <c r="V476" s="8"/>
      <c r="W476" s="9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8"/>
      <c r="G477" s="8"/>
      <c r="H477" s="1"/>
      <c r="I477" s="8"/>
      <c r="J477" s="8"/>
      <c r="K477" s="9"/>
      <c r="L477" s="8"/>
      <c r="M477" s="9"/>
      <c r="N477" s="8"/>
      <c r="O477" s="8"/>
      <c r="P477" s="9"/>
      <c r="Q477" s="8"/>
      <c r="R477" s="9"/>
      <c r="S477" s="8"/>
      <c r="T477" s="9"/>
      <c r="U477" s="9"/>
      <c r="V477" s="8"/>
      <c r="W477" s="9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8"/>
      <c r="G478" s="8"/>
      <c r="H478" s="1"/>
      <c r="I478" s="8"/>
      <c r="J478" s="8"/>
      <c r="K478" s="9"/>
      <c r="L478" s="8"/>
      <c r="M478" s="9"/>
      <c r="N478" s="8"/>
      <c r="O478" s="8"/>
      <c r="P478" s="9"/>
      <c r="Q478" s="8"/>
      <c r="R478" s="9"/>
      <c r="S478" s="8"/>
      <c r="T478" s="9"/>
      <c r="U478" s="9"/>
      <c r="V478" s="8"/>
      <c r="W478" s="9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8"/>
      <c r="G479" s="8"/>
      <c r="H479" s="1"/>
      <c r="I479" s="8"/>
      <c r="J479" s="8"/>
      <c r="K479" s="9"/>
      <c r="L479" s="8"/>
      <c r="M479" s="9"/>
      <c r="N479" s="8"/>
      <c r="O479" s="8"/>
      <c r="P479" s="9"/>
      <c r="Q479" s="8"/>
      <c r="R479" s="9"/>
      <c r="S479" s="8"/>
      <c r="T479" s="9"/>
      <c r="U479" s="9"/>
      <c r="V479" s="8"/>
      <c r="W479" s="9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8"/>
      <c r="G480" s="8"/>
      <c r="H480" s="1"/>
      <c r="I480" s="8"/>
      <c r="J480" s="8"/>
      <c r="K480" s="9"/>
      <c r="L480" s="8"/>
      <c r="M480" s="9"/>
      <c r="N480" s="8"/>
      <c r="O480" s="8"/>
      <c r="P480" s="9"/>
      <c r="Q480" s="8"/>
      <c r="R480" s="9"/>
      <c r="S480" s="8"/>
      <c r="T480" s="9"/>
      <c r="U480" s="9"/>
      <c r="V480" s="8"/>
      <c r="W480" s="9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8"/>
      <c r="G481" s="8"/>
      <c r="H481" s="1"/>
      <c r="I481" s="8"/>
      <c r="J481" s="8"/>
      <c r="K481" s="9"/>
      <c r="L481" s="8"/>
      <c r="M481" s="9"/>
      <c r="N481" s="8"/>
      <c r="O481" s="8"/>
      <c r="P481" s="9"/>
      <c r="Q481" s="8"/>
      <c r="R481" s="9"/>
      <c r="S481" s="8"/>
      <c r="T481" s="9"/>
      <c r="U481" s="9"/>
      <c r="V481" s="8"/>
      <c r="W481" s="9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8"/>
      <c r="G482" s="8"/>
      <c r="H482" s="1"/>
      <c r="I482" s="8"/>
      <c r="J482" s="8"/>
      <c r="K482" s="9"/>
      <c r="L482" s="8"/>
      <c r="M482" s="9"/>
      <c r="N482" s="8"/>
      <c r="O482" s="8"/>
      <c r="P482" s="9"/>
      <c r="Q482" s="8"/>
      <c r="R482" s="9"/>
      <c r="S482" s="8"/>
      <c r="T482" s="9"/>
      <c r="U482" s="9"/>
      <c r="V482" s="8"/>
      <c r="W482" s="9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8"/>
      <c r="G483" s="8"/>
      <c r="H483" s="1"/>
      <c r="I483" s="8"/>
      <c r="J483" s="8"/>
      <c r="K483" s="9"/>
      <c r="L483" s="8"/>
      <c r="M483" s="9"/>
      <c r="N483" s="8"/>
      <c r="O483" s="8"/>
      <c r="P483" s="9"/>
      <c r="Q483" s="8"/>
      <c r="R483" s="9"/>
      <c r="S483" s="8"/>
      <c r="T483" s="9"/>
      <c r="U483" s="9"/>
      <c r="V483" s="8"/>
      <c r="W483" s="9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8"/>
      <c r="G484" s="8"/>
      <c r="H484" s="1"/>
      <c r="I484" s="8"/>
      <c r="J484" s="8"/>
      <c r="K484" s="9"/>
      <c r="L484" s="8"/>
      <c r="M484" s="9"/>
      <c r="N484" s="8"/>
      <c r="O484" s="8"/>
      <c r="P484" s="9"/>
      <c r="Q484" s="8"/>
      <c r="R484" s="9"/>
      <c r="S484" s="8"/>
      <c r="T484" s="9"/>
      <c r="U484" s="9"/>
      <c r="V484" s="8"/>
      <c r="W484" s="9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8"/>
      <c r="G485" s="8"/>
      <c r="H485" s="1"/>
      <c r="I485" s="8"/>
      <c r="J485" s="8"/>
      <c r="K485" s="9"/>
      <c r="L485" s="8"/>
      <c r="M485" s="9"/>
      <c r="N485" s="8"/>
      <c r="O485" s="8"/>
      <c r="P485" s="9"/>
      <c r="Q485" s="8"/>
      <c r="R485" s="9"/>
      <c r="S485" s="8"/>
      <c r="T485" s="9"/>
      <c r="U485" s="9"/>
      <c r="V485" s="8"/>
      <c r="W485" s="9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8"/>
      <c r="G486" s="8"/>
      <c r="H486" s="1"/>
      <c r="I486" s="8"/>
      <c r="J486" s="8"/>
      <c r="K486" s="9"/>
      <c r="L486" s="8"/>
      <c r="M486" s="9"/>
      <c r="N486" s="8"/>
      <c r="O486" s="8"/>
      <c r="P486" s="9"/>
      <c r="Q486" s="8"/>
      <c r="R486" s="9"/>
      <c r="S486" s="8"/>
      <c r="T486" s="9"/>
      <c r="U486" s="9"/>
      <c r="V486" s="8"/>
      <c r="W486" s="9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8"/>
      <c r="G487" s="8"/>
      <c r="H487" s="1"/>
      <c r="I487" s="8"/>
      <c r="J487" s="8"/>
      <c r="K487" s="9"/>
      <c r="L487" s="8"/>
      <c r="M487" s="9"/>
      <c r="N487" s="8"/>
      <c r="O487" s="8"/>
      <c r="P487" s="9"/>
      <c r="Q487" s="8"/>
      <c r="R487" s="9"/>
      <c r="S487" s="8"/>
      <c r="T487" s="9"/>
      <c r="U487" s="9"/>
      <c r="V487" s="8"/>
      <c r="W487" s="9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8"/>
      <c r="G488" s="8"/>
      <c r="H488" s="1"/>
      <c r="I488" s="8"/>
      <c r="J488" s="8"/>
      <c r="K488" s="9"/>
      <c r="L488" s="8"/>
      <c r="M488" s="9"/>
      <c r="N488" s="8"/>
      <c r="O488" s="8"/>
      <c r="P488" s="9"/>
      <c r="Q488" s="8"/>
      <c r="R488" s="9"/>
      <c r="S488" s="8"/>
      <c r="T488" s="9"/>
      <c r="U488" s="9"/>
      <c r="V488" s="8"/>
      <c r="W488" s="9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8"/>
      <c r="G489" s="8"/>
      <c r="H489" s="1"/>
      <c r="I489" s="8"/>
      <c r="J489" s="8"/>
      <c r="K489" s="9"/>
      <c r="L489" s="8"/>
      <c r="M489" s="9"/>
      <c r="N489" s="8"/>
      <c r="O489" s="8"/>
      <c r="P489" s="9"/>
      <c r="Q489" s="8"/>
      <c r="R489" s="9"/>
      <c r="S489" s="8"/>
      <c r="T489" s="9"/>
      <c r="U489" s="9"/>
      <c r="V489" s="8"/>
      <c r="W489" s="9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8"/>
      <c r="G490" s="8"/>
      <c r="H490" s="1"/>
      <c r="I490" s="8"/>
      <c r="J490" s="8"/>
      <c r="K490" s="9"/>
      <c r="L490" s="8"/>
      <c r="M490" s="9"/>
      <c r="N490" s="8"/>
      <c r="O490" s="8"/>
      <c r="P490" s="9"/>
      <c r="Q490" s="8"/>
      <c r="R490" s="9"/>
      <c r="S490" s="8"/>
      <c r="T490" s="9"/>
      <c r="U490" s="9"/>
      <c r="V490" s="8"/>
      <c r="W490" s="9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8"/>
      <c r="G491" s="8"/>
      <c r="H491" s="1"/>
      <c r="I491" s="8"/>
      <c r="J491" s="8"/>
      <c r="K491" s="9"/>
      <c r="L491" s="8"/>
      <c r="M491" s="9"/>
      <c r="N491" s="8"/>
      <c r="O491" s="8"/>
      <c r="P491" s="9"/>
      <c r="Q491" s="8"/>
      <c r="R491" s="9"/>
      <c r="S491" s="8"/>
      <c r="T491" s="9"/>
      <c r="U491" s="9"/>
      <c r="V491" s="8"/>
      <c r="W491" s="9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8"/>
      <c r="G492" s="8"/>
      <c r="H492" s="1"/>
      <c r="I492" s="8"/>
      <c r="J492" s="8"/>
      <c r="K492" s="9"/>
      <c r="L492" s="8"/>
      <c r="M492" s="9"/>
      <c r="N492" s="8"/>
      <c r="O492" s="8"/>
      <c r="P492" s="9"/>
      <c r="Q492" s="8"/>
      <c r="R492" s="9"/>
      <c r="S492" s="8"/>
      <c r="T492" s="9"/>
      <c r="U492" s="9"/>
      <c r="V492" s="8"/>
      <c r="W492" s="9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8"/>
      <c r="G493" s="8"/>
      <c r="H493" s="1"/>
      <c r="I493" s="8"/>
      <c r="J493" s="8"/>
      <c r="K493" s="9"/>
      <c r="L493" s="8"/>
      <c r="M493" s="9"/>
      <c r="N493" s="8"/>
      <c r="O493" s="8"/>
      <c r="P493" s="9"/>
      <c r="Q493" s="8"/>
      <c r="R493" s="9"/>
      <c r="S493" s="8"/>
      <c r="T493" s="9"/>
      <c r="U493" s="9"/>
      <c r="V493" s="8"/>
      <c r="W493" s="9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8"/>
      <c r="G494" s="8"/>
      <c r="H494" s="1"/>
      <c r="I494" s="8"/>
      <c r="J494" s="8"/>
      <c r="K494" s="9"/>
      <c r="L494" s="8"/>
      <c r="M494" s="9"/>
      <c r="N494" s="8"/>
      <c r="O494" s="8"/>
      <c r="P494" s="9"/>
      <c r="Q494" s="8"/>
      <c r="R494" s="9"/>
      <c r="S494" s="8"/>
      <c r="T494" s="9"/>
      <c r="U494" s="9"/>
      <c r="V494" s="8"/>
      <c r="W494" s="9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8"/>
      <c r="G495" s="8"/>
      <c r="H495" s="1"/>
      <c r="I495" s="8"/>
      <c r="J495" s="8"/>
      <c r="K495" s="9"/>
      <c r="L495" s="8"/>
      <c r="M495" s="9"/>
      <c r="N495" s="8"/>
      <c r="O495" s="8"/>
      <c r="P495" s="9"/>
      <c r="Q495" s="8"/>
      <c r="R495" s="9"/>
      <c r="S495" s="8"/>
      <c r="T495" s="9"/>
      <c r="U495" s="9"/>
      <c r="V495" s="8"/>
      <c r="W495" s="9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8"/>
      <c r="G496" s="8"/>
      <c r="H496" s="1"/>
      <c r="I496" s="8"/>
      <c r="J496" s="8"/>
      <c r="K496" s="9"/>
      <c r="L496" s="8"/>
      <c r="M496" s="9"/>
      <c r="N496" s="8"/>
      <c r="O496" s="8"/>
      <c r="P496" s="9"/>
      <c r="Q496" s="8"/>
      <c r="R496" s="9"/>
      <c r="S496" s="8"/>
      <c r="T496" s="9"/>
      <c r="U496" s="9"/>
      <c r="V496" s="8"/>
      <c r="W496" s="9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8"/>
      <c r="G497" s="8"/>
      <c r="H497" s="1"/>
      <c r="I497" s="8"/>
      <c r="J497" s="8"/>
      <c r="K497" s="9"/>
      <c r="L497" s="8"/>
      <c r="M497" s="9"/>
      <c r="N497" s="8"/>
      <c r="O497" s="8"/>
      <c r="P497" s="9"/>
      <c r="Q497" s="8"/>
      <c r="R497" s="9"/>
      <c r="S497" s="8"/>
      <c r="T497" s="9"/>
      <c r="U497" s="9"/>
      <c r="V497" s="8"/>
      <c r="W497" s="9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8"/>
      <c r="G498" s="8"/>
      <c r="H498" s="1"/>
      <c r="I498" s="8"/>
      <c r="J498" s="8"/>
      <c r="K498" s="9"/>
      <c r="L498" s="8"/>
      <c r="M498" s="9"/>
      <c r="N498" s="8"/>
      <c r="O498" s="8"/>
      <c r="P498" s="9"/>
      <c r="Q498" s="8"/>
      <c r="R498" s="9"/>
      <c r="S498" s="8"/>
      <c r="T498" s="9"/>
      <c r="U498" s="9"/>
      <c r="V498" s="8"/>
      <c r="W498" s="9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8"/>
      <c r="G499" s="8"/>
      <c r="H499" s="1"/>
      <c r="I499" s="8"/>
      <c r="J499" s="8"/>
      <c r="K499" s="9"/>
      <c r="L499" s="8"/>
      <c r="M499" s="9"/>
      <c r="N499" s="8"/>
      <c r="O499" s="8"/>
      <c r="P499" s="9"/>
      <c r="Q499" s="8"/>
      <c r="R499" s="9"/>
      <c r="S499" s="8"/>
      <c r="T499" s="9"/>
      <c r="U499" s="9"/>
      <c r="V499" s="8"/>
      <c r="W499" s="9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8"/>
      <c r="G500" s="8"/>
      <c r="H500" s="1"/>
      <c r="I500" s="8"/>
      <c r="J500" s="8"/>
      <c r="K500" s="9"/>
      <c r="L500" s="8"/>
      <c r="M500" s="9"/>
      <c r="N500" s="8"/>
      <c r="O500" s="8"/>
      <c r="P500" s="9"/>
      <c r="Q500" s="8"/>
      <c r="R500" s="9"/>
      <c r="S500" s="8"/>
      <c r="T500" s="9"/>
      <c r="U500" s="9"/>
      <c r="V500" s="8"/>
      <c r="W500" s="9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8"/>
      <c r="G501" s="8"/>
      <c r="H501" s="1"/>
      <c r="I501" s="8"/>
      <c r="J501" s="8"/>
      <c r="K501" s="9"/>
      <c r="L501" s="8"/>
      <c r="M501" s="9"/>
      <c r="N501" s="8"/>
      <c r="O501" s="8"/>
      <c r="P501" s="9"/>
      <c r="Q501" s="8"/>
      <c r="R501" s="9"/>
      <c r="S501" s="8"/>
      <c r="T501" s="9"/>
      <c r="U501" s="9"/>
      <c r="V501" s="8"/>
      <c r="W501" s="9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8"/>
      <c r="G502" s="8"/>
      <c r="H502" s="1"/>
      <c r="I502" s="8"/>
      <c r="J502" s="8"/>
      <c r="K502" s="9"/>
      <c r="L502" s="8"/>
      <c r="M502" s="9"/>
      <c r="N502" s="8"/>
      <c r="O502" s="8"/>
      <c r="P502" s="9"/>
      <c r="Q502" s="8"/>
      <c r="R502" s="9"/>
      <c r="S502" s="8"/>
      <c r="T502" s="9"/>
      <c r="U502" s="9"/>
      <c r="V502" s="8"/>
      <c r="W502" s="9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8"/>
      <c r="G503" s="8"/>
      <c r="H503" s="1"/>
      <c r="I503" s="8"/>
      <c r="J503" s="8"/>
      <c r="K503" s="9"/>
      <c r="L503" s="8"/>
      <c r="M503" s="9"/>
      <c r="N503" s="8"/>
      <c r="O503" s="8"/>
      <c r="P503" s="9"/>
      <c r="Q503" s="8"/>
      <c r="R503" s="9"/>
      <c r="S503" s="8"/>
      <c r="T503" s="9"/>
      <c r="U503" s="9"/>
      <c r="V503" s="8"/>
      <c r="W503" s="9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8"/>
      <c r="G504" s="8"/>
      <c r="H504" s="1"/>
      <c r="I504" s="8"/>
      <c r="J504" s="8"/>
      <c r="K504" s="9"/>
      <c r="L504" s="8"/>
      <c r="M504" s="9"/>
      <c r="N504" s="8"/>
      <c r="O504" s="8"/>
      <c r="P504" s="9"/>
      <c r="Q504" s="8"/>
      <c r="R504" s="9"/>
      <c r="S504" s="8"/>
      <c r="T504" s="9"/>
      <c r="U504" s="9"/>
      <c r="V504" s="8"/>
      <c r="W504" s="9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8"/>
      <c r="G505" s="8"/>
      <c r="H505" s="1"/>
      <c r="I505" s="8"/>
      <c r="J505" s="8"/>
      <c r="K505" s="9"/>
      <c r="L505" s="8"/>
      <c r="M505" s="9"/>
      <c r="N505" s="8"/>
      <c r="O505" s="8"/>
      <c r="P505" s="9"/>
      <c r="Q505" s="8"/>
      <c r="R505" s="9"/>
      <c r="S505" s="8"/>
      <c r="T505" s="9"/>
      <c r="U505" s="9"/>
      <c r="V505" s="8"/>
      <c r="W505" s="9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8"/>
      <c r="G506" s="8"/>
      <c r="H506" s="1"/>
      <c r="I506" s="8"/>
      <c r="J506" s="8"/>
      <c r="K506" s="9"/>
      <c r="L506" s="8"/>
      <c r="M506" s="9"/>
      <c r="N506" s="8"/>
      <c r="O506" s="8"/>
      <c r="P506" s="9"/>
      <c r="Q506" s="8"/>
      <c r="R506" s="9"/>
      <c r="S506" s="8"/>
      <c r="T506" s="9"/>
      <c r="U506" s="9"/>
      <c r="V506" s="8"/>
      <c r="W506" s="9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8"/>
      <c r="G507" s="8"/>
      <c r="H507" s="1"/>
      <c r="I507" s="8"/>
      <c r="J507" s="8"/>
      <c r="K507" s="9"/>
      <c r="L507" s="8"/>
      <c r="M507" s="9"/>
      <c r="N507" s="8"/>
      <c r="O507" s="8"/>
      <c r="P507" s="9"/>
      <c r="Q507" s="8"/>
      <c r="R507" s="9"/>
      <c r="S507" s="8"/>
      <c r="T507" s="9"/>
      <c r="U507" s="9"/>
      <c r="V507" s="8"/>
      <c r="W507" s="9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8"/>
      <c r="G508" s="8"/>
      <c r="H508" s="1"/>
      <c r="I508" s="8"/>
      <c r="J508" s="8"/>
      <c r="K508" s="9"/>
      <c r="L508" s="8"/>
      <c r="M508" s="9"/>
      <c r="N508" s="8"/>
      <c r="O508" s="8"/>
      <c r="P508" s="9"/>
      <c r="Q508" s="8"/>
      <c r="R508" s="9"/>
      <c r="S508" s="8"/>
      <c r="T508" s="9"/>
      <c r="U508" s="9"/>
      <c r="V508" s="8"/>
      <c r="W508" s="9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8"/>
      <c r="G509" s="8"/>
      <c r="H509" s="1"/>
      <c r="I509" s="8"/>
      <c r="J509" s="8"/>
      <c r="K509" s="9"/>
      <c r="L509" s="8"/>
      <c r="M509" s="9"/>
      <c r="N509" s="8"/>
      <c r="O509" s="8"/>
      <c r="P509" s="9"/>
      <c r="Q509" s="8"/>
      <c r="R509" s="9"/>
      <c r="S509" s="8"/>
      <c r="T509" s="9"/>
      <c r="U509" s="9"/>
      <c r="V509" s="8"/>
      <c r="W509" s="9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8"/>
      <c r="G510" s="8"/>
      <c r="H510" s="1"/>
      <c r="I510" s="8"/>
      <c r="J510" s="8"/>
      <c r="K510" s="9"/>
      <c r="L510" s="8"/>
      <c r="M510" s="9"/>
      <c r="N510" s="8"/>
      <c r="O510" s="8"/>
      <c r="P510" s="9"/>
      <c r="Q510" s="8"/>
      <c r="R510" s="9"/>
      <c r="S510" s="8"/>
      <c r="T510" s="9"/>
      <c r="U510" s="9"/>
      <c r="V510" s="8"/>
      <c r="W510" s="9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8"/>
      <c r="G511" s="8"/>
      <c r="H511" s="1"/>
      <c r="I511" s="8"/>
      <c r="J511" s="8"/>
      <c r="K511" s="9"/>
      <c r="L511" s="8"/>
      <c r="M511" s="9"/>
      <c r="N511" s="8"/>
      <c r="O511" s="8"/>
      <c r="P511" s="9"/>
      <c r="Q511" s="8"/>
      <c r="R511" s="9"/>
      <c r="S511" s="8"/>
      <c r="T511" s="9"/>
      <c r="U511" s="9"/>
      <c r="V511" s="8"/>
      <c r="W511" s="9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8"/>
      <c r="G512" s="8"/>
      <c r="H512" s="1"/>
      <c r="I512" s="8"/>
      <c r="J512" s="8"/>
      <c r="K512" s="9"/>
      <c r="L512" s="8"/>
      <c r="M512" s="9"/>
      <c r="N512" s="8"/>
      <c r="O512" s="8"/>
      <c r="P512" s="9"/>
      <c r="Q512" s="8"/>
      <c r="R512" s="9"/>
      <c r="S512" s="8"/>
      <c r="T512" s="9"/>
      <c r="U512" s="9"/>
      <c r="V512" s="8"/>
      <c r="W512" s="9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8"/>
      <c r="G513" s="8"/>
      <c r="H513" s="1"/>
      <c r="I513" s="8"/>
      <c r="J513" s="8"/>
      <c r="K513" s="9"/>
      <c r="L513" s="8"/>
      <c r="M513" s="9"/>
      <c r="N513" s="8"/>
      <c r="O513" s="8"/>
      <c r="P513" s="9"/>
      <c r="Q513" s="8"/>
      <c r="R513" s="9"/>
      <c r="S513" s="8"/>
      <c r="T513" s="9"/>
      <c r="U513" s="9"/>
      <c r="V513" s="8"/>
      <c r="W513" s="9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8"/>
      <c r="G514" s="8"/>
      <c r="H514" s="1"/>
      <c r="I514" s="8"/>
      <c r="J514" s="8"/>
      <c r="K514" s="9"/>
      <c r="L514" s="8"/>
      <c r="M514" s="9"/>
      <c r="N514" s="8"/>
      <c r="O514" s="8"/>
      <c r="P514" s="9"/>
      <c r="Q514" s="8"/>
      <c r="R514" s="9"/>
      <c r="S514" s="8"/>
      <c r="T514" s="9"/>
      <c r="U514" s="9"/>
      <c r="V514" s="8"/>
      <c r="W514" s="9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8"/>
      <c r="G515" s="8"/>
      <c r="H515" s="1"/>
      <c r="I515" s="8"/>
      <c r="J515" s="8"/>
      <c r="K515" s="9"/>
      <c r="L515" s="8"/>
      <c r="M515" s="9"/>
      <c r="N515" s="8"/>
      <c r="O515" s="8"/>
      <c r="P515" s="9"/>
      <c r="Q515" s="8"/>
      <c r="R515" s="9"/>
      <c r="S515" s="8"/>
      <c r="T515" s="9"/>
      <c r="U515" s="9"/>
      <c r="V515" s="8"/>
      <c r="W515" s="9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8"/>
      <c r="G516" s="8"/>
      <c r="H516" s="1"/>
      <c r="I516" s="8"/>
      <c r="J516" s="8"/>
      <c r="K516" s="9"/>
      <c r="L516" s="8"/>
      <c r="M516" s="9"/>
      <c r="N516" s="8"/>
      <c r="O516" s="8"/>
      <c r="P516" s="9"/>
      <c r="Q516" s="8"/>
      <c r="R516" s="9"/>
      <c r="S516" s="8"/>
      <c r="T516" s="9"/>
      <c r="U516" s="9"/>
      <c r="V516" s="8"/>
      <c r="W516" s="9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8"/>
      <c r="G517" s="8"/>
      <c r="H517" s="1"/>
      <c r="I517" s="8"/>
      <c r="J517" s="8"/>
      <c r="K517" s="9"/>
      <c r="L517" s="8"/>
      <c r="M517" s="9"/>
      <c r="N517" s="8"/>
      <c r="O517" s="8"/>
      <c r="P517" s="9"/>
      <c r="Q517" s="8"/>
      <c r="R517" s="9"/>
      <c r="S517" s="8"/>
      <c r="T517" s="9"/>
      <c r="U517" s="9"/>
      <c r="V517" s="8"/>
      <c r="W517" s="9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8"/>
      <c r="G518" s="8"/>
      <c r="H518" s="1"/>
      <c r="I518" s="8"/>
      <c r="J518" s="8"/>
      <c r="K518" s="9"/>
      <c r="L518" s="8"/>
      <c r="M518" s="9"/>
      <c r="N518" s="8"/>
      <c r="O518" s="8"/>
      <c r="P518" s="9"/>
      <c r="Q518" s="8"/>
      <c r="R518" s="9"/>
      <c r="S518" s="8"/>
      <c r="T518" s="9"/>
      <c r="U518" s="9"/>
      <c r="V518" s="8"/>
      <c r="W518" s="9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8"/>
      <c r="G519" s="8"/>
      <c r="H519" s="1"/>
      <c r="I519" s="8"/>
      <c r="J519" s="8"/>
      <c r="K519" s="9"/>
      <c r="L519" s="8"/>
      <c r="M519" s="9"/>
      <c r="N519" s="8"/>
      <c r="O519" s="8"/>
      <c r="P519" s="9"/>
      <c r="Q519" s="8"/>
      <c r="R519" s="9"/>
      <c r="S519" s="8"/>
      <c r="T519" s="9"/>
      <c r="U519" s="9"/>
      <c r="V519" s="8"/>
      <c r="W519" s="9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8"/>
      <c r="G520" s="8"/>
      <c r="H520" s="1"/>
      <c r="I520" s="8"/>
      <c r="J520" s="8"/>
      <c r="K520" s="9"/>
      <c r="L520" s="8"/>
      <c r="M520" s="9"/>
      <c r="N520" s="8"/>
      <c r="O520" s="8"/>
      <c r="P520" s="9"/>
      <c r="Q520" s="8"/>
      <c r="R520" s="9"/>
      <c r="S520" s="8"/>
      <c r="T520" s="9"/>
      <c r="U520" s="9"/>
      <c r="V520" s="8"/>
      <c r="W520" s="9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8"/>
      <c r="G521" s="8"/>
      <c r="H521" s="1"/>
      <c r="I521" s="8"/>
      <c r="J521" s="8"/>
      <c r="K521" s="9"/>
      <c r="L521" s="8"/>
      <c r="M521" s="9"/>
      <c r="N521" s="8"/>
      <c r="O521" s="8"/>
      <c r="P521" s="9"/>
      <c r="Q521" s="8"/>
      <c r="R521" s="9"/>
      <c r="S521" s="8"/>
      <c r="T521" s="9"/>
      <c r="U521" s="9"/>
      <c r="V521" s="8"/>
      <c r="W521" s="9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8"/>
      <c r="G522" s="8"/>
      <c r="H522" s="1"/>
      <c r="I522" s="8"/>
      <c r="J522" s="8"/>
      <c r="K522" s="9"/>
      <c r="L522" s="8"/>
      <c r="M522" s="9"/>
      <c r="N522" s="8"/>
      <c r="O522" s="8"/>
      <c r="P522" s="9"/>
      <c r="Q522" s="8"/>
      <c r="R522" s="9"/>
      <c r="S522" s="8"/>
      <c r="T522" s="9"/>
      <c r="U522" s="9"/>
      <c r="V522" s="8"/>
      <c r="W522" s="9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8"/>
      <c r="G523" s="8"/>
      <c r="H523" s="1"/>
      <c r="I523" s="8"/>
      <c r="J523" s="8"/>
      <c r="K523" s="9"/>
      <c r="L523" s="8"/>
      <c r="M523" s="9"/>
      <c r="N523" s="8"/>
      <c r="O523" s="8"/>
      <c r="P523" s="9"/>
      <c r="Q523" s="8"/>
      <c r="R523" s="9"/>
      <c r="S523" s="8"/>
      <c r="T523" s="9"/>
      <c r="U523" s="9"/>
      <c r="V523" s="8"/>
      <c r="W523" s="9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8"/>
      <c r="G524" s="8"/>
      <c r="H524" s="1"/>
      <c r="I524" s="8"/>
      <c r="J524" s="8"/>
      <c r="K524" s="9"/>
      <c r="L524" s="8"/>
      <c r="M524" s="9"/>
      <c r="N524" s="8"/>
      <c r="O524" s="8"/>
      <c r="P524" s="9"/>
      <c r="Q524" s="8"/>
      <c r="R524" s="9"/>
      <c r="S524" s="8"/>
      <c r="T524" s="9"/>
      <c r="U524" s="9"/>
      <c r="V524" s="8"/>
      <c r="W524" s="9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8"/>
      <c r="G525" s="8"/>
      <c r="H525" s="1"/>
      <c r="I525" s="8"/>
      <c r="J525" s="8"/>
      <c r="K525" s="9"/>
      <c r="L525" s="8"/>
      <c r="M525" s="9"/>
      <c r="N525" s="8"/>
      <c r="O525" s="8"/>
      <c r="P525" s="9"/>
      <c r="Q525" s="8"/>
      <c r="R525" s="9"/>
      <c r="S525" s="8"/>
      <c r="T525" s="9"/>
      <c r="U525" s="9"/>
      <c r="V525" s="8"/>
      <c r="W525" s="9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8"/>
      <c r="G526" s="8"/>
      <c r="H526" s="1"/>
      <c r="I526" s="8"/>
      <c r="J526" s="8"/>
      <c r="K526" s="9"/>
      <c r="L526" s="8"/>
      <c r="M526" s="9"/>
      <c r="N526" s="8"/>
      <c r="O526" s="8"/>
      <c r="P526" s="9"/>
      <c r="Q526" s="8"/>
      <c r="R526" s="9"/>
      <c r="S526" s="8"/>
      <c r="T526" s="9"/>
      <c r="U526" s="9"/>
      <c r="V526" s="8"/>
      <c r="W526" s="9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8"/>
      <c r="G527" s="8"/>
      <c r="H527" s="1"/>
      <c r="I527" s="8"/>
      <c r="J527" s="8"/>
      <c r="K527" s="9"/>
      <c r="L527" s="8"/>
      <c r="M527" s="9"/>
      <c r="N527" s="8"/>
      <c r="O527" s="8"/>
      <c r="P527" s="9"/>
      <c r="Q527" s="8"/>
      <c r="R527" s="9"/>
      <c r="S527" s="8"/>
      <c r="T527" s="9"/>
      <c r="U527" s="9"/>
      <c r="V527" s="8"/>
      <c r="W527" s="9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8"/>
      <c r="G528" s="8"/>
      <c r="H528" s="1"/>
      <c r="I528" s="8"/>
      <c r="J528" s="8"/>
      <c r="K528" s="9"/>
      <c r="L528" s="8"/>
      <c r="M528" s="9"/>
      <c r="N528" s="8"/>
      <c r="O528" s="8"/>
      <c r="P528" s="9"/>
      <c r="Q528" s="8"/>
      <c r="R528" s="9"/>
      <c r="S528" s="8"/>
      <c r="T528" s="9"/>
      <c r="U528" s="9"/>
      <c r="V528" s="8"/>
      <c r="W528" s="9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8"/>
      <c r="G529" s="8"/>
      <c r="H529" s="1"/>
      <c r="I529" s="8"/>
      <c r="J529" s="8"/>
      <c r="K529" s="9"/>
      <c r="L529" s="8"/>
      <c r="M529" s="9"/>
      <c r="N529" s="8"/>
      <c r="O529" s="8"/>
      <c r="P529" s="9"/>
      <c r="Q529" s="8"/>
      <c r="R529" s="9"/>
      <c r="S529" s="8"/>
      <c r="T529" s="9"/>
      <c r="U529" s="9"/>
      <c r="V529" s="8"/>
      <c r="W529" s="9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8"/>
      <c r="G530" s="8"/>
      <c r="H530" s="1"/>
      <c r="I530" s="8"/>
      <c r="J530" s="8"/>
      <c r="K530" s="9"/>
      <c r="L530" s="8"/>
      <c r="M530" s="9"/>
      <c r="N530" s="8"/>
      <c r="O530" s="8"/>
      <c r="P530" s="9"/>
      <c r="Q530" s="8"/>
      <c r="R530" s="9"/>
      <c r="S530" s="8"/>
      <c r="T530" s="9"/>
      <c r="U530" s="9"/>
      <c r="V530" s="8"/>
      <c r="W530" s="9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8"/>
      <c r="G531" s="8"/>
      <c r="H531" s="1"/>
      <c r="I531" s="8"/>
      <c r="J531" s="8"/>
      <c r="K531" s="9"/>
      <c r="L531" s="8"/>
      <c r="M531" s="9"/>
      <c r="N531" s="8"/>
      <c r="O531" s="8"/>
      <c r="P531" s="9"/>
      <c r="Q531" s="8"/>
      <c r="R531" s="9"/>
      <c r="S531" s="8"/>
      <c r="T531" s="9"/>
      <c r="U531" s="9"/>
      <c r="V531" s="8"/>
      <c r="W531" s="9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8"/>
      <c r="G532" s="8"/>
      <c r="H532" s="1"/>
      <c r="I532" s="8"/>
      <c r="J532" s="8"/>
      <c r="K532" s="9"/>
      <c r="L532" s="8"/>
      <c r="M532" s="9"/>
      <c r="N532" s="8"/>
      <c r="O532" s="8"/>
      <c r="P532" s="9"/>
      <c r="Q532" s="8"/>
      <c r="R532" s="9"/>
      <c r="S532" s="8"/>
      <c r="T532" s="9"/>
      <c r="U532" s="9"/>
      <c r="V532" s="8"/>
      <c r="W532" s="9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8"/>
      <c r="G533" s="8"/>
      <c r="H533" s="1"/>
      <c r="I533" s="8"/>
      <c r="J533" s="8"/>
      <c r="K533" s="9"/>
      <c r="L533" s="8"/>
      <c r="M533" s="9"/>
      <c r="N533" s="8"/>
      <c r="O533" s="8"/>
      <c r="P533" s="9"/>
      <c r="Q533" s="8"/>
      <c r="R533" s="9"/>
      <c r="S533" s="8"/>
      <c r="T533" s="9"/>
      <c r="U533" s="9"/>
      <c r="V533" s="8"/>
      <c r="W533" s="9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8"/>
      <c r="G534" s="8"/>
      <c r="H534" s="1"/>
      <c r="I534" s="8"/>
      <c r="J534" s="8"/>
      <c r="K534" s="9"/>
      <c r="L534" s="8"/>
      <c r="M534" s="9"/>
      <c r="N534" s="8"/>
      <c r="O534" s="8"/>
      <c r="P534" s="9"/>
      <c r="Q534" s="8"/>
      <c r="R534" s="9"/>
      <c r="S534" s="8"/>
      <c r="T534" s="9"/>
      <c r="U534" s="9"/>
      <c r="V534" s="8"/>
      <c r="W534" s="9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8"/>
      <c r="G535" s="8"/>
      <c r="H535" s="1"/>
      <c r="I535" s="8"/>
      <c r="J535" s="8"/>
      <c r="K535" s="9"/>
      <c r="L535" s="8"/>
      <c r="M535" s="9"/>
      <c r="N535" s="8"/>
      <c r="O535" s="8"/>
      <c r="P535" s="9"/>
      <c r="Q535" s="8"/>
      <c r="R535" s="9"/>
      <c r="S535" s="8"/>
      <c r="T535" s="9"/>
      <c r="U535" s="9"/>
      <c r="V535" s="8"/>
      <c r="W535" s="9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8"/>
      <c r="G536" s="8"/>
      <c r="H536" s="1"/>
      <c r="I536" s="8"/>
      <c r="J536" s="8"/>
      <c r="K536" s="9"/>
      <c r="L536" s="8"/>
      <c r="M536" s="9"/>
      <c r="N536" s="8"/>
      <c r="O536" s="8"/>
      <c r="P536" s="9"/>
      <c r="Q536" s="8"/>
      <c r="R536" s="9"/>
      <c r="S536" s="8"/>
      <c r="T536" s="9"/>
      <c r="U536" s="9"/>
      <c r="V536" s="8"/>
      <c r="W536" s="9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8"/>
      <c r="G537" s="8"/>
      <c r="H537" s="1"/>
      <c r="I537" s="8"/>
      <c r="J537" s="8"/>
      <c r="K537" s="9"/>
      <c r="L537" s="8"/>
      <c r="M537" s="9"/>
      <c r="N537" s="8"/>
      <c r="O537" s="8"/>
      <c r="P537" s="9"/>
      <c r="Q537" s="8"/>
      <c r="R537" s="9"/>
      <c r="S537" s="8"/>
      <c r="T537" s="9"/>
      <c r="U537" s="9"/>
      <c r="V537" s="8"/>
      <c r="W537" s="9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8"/>
      <c r="G538" s="8"/>
      <c r="H538" s="1"/>
      <c r="I538" s="8"/>
      <c r="J538" s="8"/>
      <c r="K538" s="9"/>
      <c r="L538" s="8"/>
      <c r="M538" s="9"/>
      <c r="N538" s="8"/>
      <c r="O538" s="8"/>
      <c r="P538" s="9"/>
      <c r="Q538" s="8"/>
      <c r="R538" s="9"/>
      <c r="S538" s="8"/>
      <c r="T538" s="9"/>
      <c r="U538" s="9"/>
      <c r="V538" s="8"/>
      <c r="W538" s="9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8"/>
      <c r="G539" s="8"/>
      <c r="H539" s="1"/>
      <c r="I539" s="8"/>
      <c r="J539" s="8"/>
      <c r="K539" s="9"/>
      <c r="L539" s="8"/>
      <c r="M539" s="9"/>
      <c r="N539" s="8"/>
      <c r="O539" s="8"/>
      <c r="P539" s="9"/>
      <c r="Q539" s="8"/>
      <c r="R539" s="9"/>
      <c r="S539" s="8"/>
      <c r="T539" s="9"/>
      <c r="U539" s="9"/>
      <c r="V539" s="8"/>
      <c r="W539" s="9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8"/>
      <c r="G540" s="8"/>
      <c r="H540" s="1"/>
      <c r="I540" s="8"/>
      <c r="J540" s="8"/>
      <c r="K540" s="9"/>
      <c r="L540" s="8"/>
      <c r="M540" s="9"/>
      <c r="N540" s="8"/>
      <c r="O540" s="8"/>
      <c r="P540" s="9"/>
      <c r="Q540" s="8"/>
      <c r="R540" s="9"/>
      <c r="S540" s="8"/>
      <c r="T540" s="9"/>
      <c r="U540" s="9"/>
      <c r="V540" s="8"/>
      <c r="W540" s="9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8"/>
      <c r="G541" s="8"/>
      <c r="H541" s="1"/>
      <c r="I541" s="8"/>
      <c r="J541" s="8"/>
      <c r="K541" s="9"/>
      <c r="L541" s="8"/>
      <c r="M541" s="9"/>
      <c r="N541" s="8"/>
      <c r="O541" s="8"/>
      <c r="P541" s="9"/>
      <c r="Q541" s="8"/>
      <c r="R541" s="9"/>
      <c r="S541" s="8"/>
      <c r="T541" s="9"/>
      <c r="U541" s="9"/>
      <c r="V541" s="8"/>
      <c r="W541" s="9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8"/>
      <c r="G542" s="8"/>
      <c r="H542" s="1"/>
      <c r="I542" s="8"/>
      <c r="J542" s="8"/>
      <c r="K542" s="9"/>
      <c r="L542" s="8"/>
      <c r="M542" s="9"/>
      <c r="N542" s="8"/>
      <c r="O542" s="8"/>
      <c r="P542" s="9"/>
      <c r="Q542" s="8"/>
      <c r="R542" s="9"/>
      <c r="S542" s="8"/>
      <c r="T542" s="9"/>
      <c r="U542" s="9"/>
      <c r="V542" s="8"/>
      <c r="W542" s="9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8"/>
      <c r="G543" s="8"/>
      <c r="H543" s="1"/>
      <c r="I543" s="8"/>
      <c r="J543" s="8"/>
      <c r="K543" s="9"/>
      <c r="L543" s="8"/>
      <c r="M543" s="9"/>
      <c r="N543" s="8"/>
      <c r="O543" s="8"/>
      <c r="P543" s="9"/>
      <c r="Q543" s="8"/>
      <c r="R543" s="9"/>
      <c r="S543" s="8"/>
      <c r="T543" s="9"/>
      <c r="U543" s="9"/>
      <c r="V543" s="8"/>
      <c r="W543" s="9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8"/>
      <c r="G544" s="8"/>
      <c r="H544" s="1"/>
      <c r="I544" s="8"/>
      <c r="J544" s="8"/>
      <c r="K544" s="9"/>
      <c r="L544" s="8"/>
      <c r="M544" s="9"/>
      <c r="N544" s="8"/>
      <c r="O544" s="8"/>
      <c r="P544" s="9"/>
      <c r="Q544" s="8"/>
      <c r="R544" s="9"/>
      <c r="S544" s="8"/>
      <c r="T544" s="9"/>
      <c r="U544" s="9"/>
      <c r="V544" s="8"/>
      <c r="W544" s="9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8"/>
      <c r="G545" s="8"/>
      <c r="H545" s="1"/>
      <c r="I545" s="8"/>
      <c r="J545" s="8"/>
      <c r="K545" s="9"/>
      <c r="L545" s="8"/>
      <c r="M545" s="9"/>
      <c r="N545" s="8"/>
      <c r="O545" s="8"/>
      <c r="P545" s="9"/>
      <c r="Q545" s="8"/>
      <c r="R545" s="9"/>
      <c r="S545" s="8"/>
      <c r="T545" s="9"/>
      <c r="U545" s="9"/>
      <c r="V545" s="8"/>
      <c r="W545" s="9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8"/>
      <c r="G546" s="8"/>
      <c r="H546" s="1"/>
      <c r="I546" s="8"/>
      <c r="J546" s="8"/>
      <c r="K546" s="9"/>
      <c r="L546" s="8"/>
      <c r="M546" s="9"/>
      <c r="N546" s="8"/>
      <c r="O546" s="8"/>
      <c r="P546" s="9"/>
      <c r="Q546" s="8"/>
      <c r="R546" s="9"/>
      <c r="S546" s="8"/>
      <c r="T546" s="9"/>
      <c r="U546" s="9"/>
      <c r="V546" s="8"/>
      <c r="W546" s="9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8"/>
      <c r="G547" s="8"/>
      <c r="H547" s="1"/>
      <c r="I547" s="8"/>
      <c r="J547" s="8"/>
      <c r="K547" s="9"/>
      <c r="L547" s="8"/>
      <c r="M547" s="9"/>
      <c r="N547" s="8"/>
      <c r="O547" s="8"/>
      <c r="P547" s="9"/>
      <c r="Q547" s="8"/>
      <c r="R547" s="9"/>
      <c r="S547" s="8"/>
      <c r="T547" s="9"/>
      <c r="U547" s="9"/>
      <c r="V547" s="8"/>
      <c r="W547" s="9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8"/>
      <c r="G548" s="8"/>
      <c r="H548" s="1"/>
      <c r="I548" s="8"/>
      <c r="J548" s="8"/>
      <c r="K548" s="9"/>
      <c r="L548" s="8"/>
      <c r="M548" s="9"/>
      <c r="N548" s="8"/>
      <c r="O548" s="8"/>
      <c r="P548" s="9"/>
      <c r="Q548" s="8"/>
      <c r="R548" s="9"/>
      <c r="S548" s="8"/>
      <c r="T548" s="9"/>
      <c r="U548" s="9"/>
      <c r="V548" s="8"/>
      <c r="W548" s="9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8"/>
      <c r="G549" s="8"/>
      <c r="H549" s="1"/>
      <c r="I549" s="8"/>
      <c r="J549" s="8"/>
      <c r="K549" s="9"/>
      <c r="L549" s="8"/>
      <c r="M549" s="9"/>
      <c r="N549" s="8"/>
      <c r="O549" s="8"/>
      <c r="P549" s="9"/>
      <c r="Q549" s="8"/>
      <c r="R549" s="9"/>
      <c r="S549" s="8"/>
      <c r="T549" s="9"/>
      <c r="U549" s="9"/>
      <c r="V549" s="8"/>
      <c r="W549" s="9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8"/>
      <c r="G550" s="8"/>
      <c r="H550" s="1"/>
      <c r="I550" s="8"/>
      <c r="J550" s="8"/>
      <c r="K550" s="9"/>
      <c r="L550" s="8"/>
      <c r="M550" s="9"/>
      <c r="N550" s="8"/>
      <c r="O550" s="8"/>
      <c r="P550" s="9"/>
      <c r="Q550" s="8"/>
      <c r="R550" s="9"/>
      <c r="S550" s="8"/>
      <c r="T550" s="9"/>
      <c r="U550" s="9"/>
      <c r="V550" s="8"/>
      <c r="W550" s="9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8"/>
      <c r="G551" s="8"/>
      <c r="H551" s="1"/>
      <c r="I551" s="8"/>
      <c r="J551" s="8"/>
      <c r="K551" s="9"/>
      <c r="L551" s="8"/>
      <c r="M551" s="9"/>
      <c r="N551" s="8"/>
      <c r="O551" s="8"/>
      <c r="P551" s="9"/>
      <c r="Q551" s="8"/>
      <c r="R551" s="9"/>
      <c r="S551" s="8"/>
      <c r="T551" s="9"/>
      <c r="U551" s="9"/>
      <c r="V551" s="8"/>
      <c r="W551" s="9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8"/>
      <c r="G552" s="8"/>
      <c r="H552" s="1"/>
      <c r="I552" s="8"/>
      <c r="J552" s="8"/>
      <c r="K552" s="9"/>
      <c r="L552" s="8"/>
      <c r="M552" s="9"/>
      <c r="N552" s="8"/>
      <c r="O552" s="8"/>
      <c r="P552" s="9"/>
      <c r="Q552" s="8"/>
      <c r="R552" s="9"/>
      <c r="S552" s="8"/>
      <c r="T552" s="9"/>
      <c r="U552" s="9"/>
      <c r="V552" s="8"/>
      <c r="W552" s="9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8"/>
      <c r="G553" s="8"/>
      <c r="H553" s="1"/>
      <c r="I553" s="8"/>
      <c r="J553" s="8"/>
      <c r="K553" s="9"/>
      <c r="L553" s="8"/>
      <c r="M553" s="9"/>
      <c r="N553" s="8"/>
      <c r="O553" s="8"/>
      <c r="P553" s="9"/>
      <c r="Q553" s="8"/>
      <c r="R553" s="9"/>
      <c r="S553" s="8"/>
      <c r="T553" s="9"/>
      <c r="U553" s="9"/>
      <c r="V553" s="8"/>
      <c r="W553" s="9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8"/>
      <c r="G554" s="8"/>
      <c r="H554" s="1"/>
      <c r="I554" s="8"/>
      <c r="J554" s="8"/>
      <c r="K554" s="9"/>
      <c r="L554" s="8"/>
      <c r="M554" s="9"/>
      <c r="N554" s="8"/>
      <c r="O554" s="8"/>
      <c r="P554" s="9"/>
      <c r="Q554" s="8"/>
      <c r="R554" s="9"/>
      <c r="S554" s="8"/>
      <c r="T554" s="9"/>
      <c r="U554" s="9"/>
      <c r="V554" s="8"/>
      <c r="W554" s="9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8"/>
      <c r="G555" s="8"/>
      <c r="H555" s="1"/>
      <c r="I555" s="8"/>
      <c r="J555" s="8"/>
      <c r="K555" s="9"/>
      <c r="L555" s="8"/>
      <c r="M555" s="9"/>
      <c r="N555" s="8"/>
      <c r="O555" s="8"/>
      <c r="P555" s="9"/>
      <c r="Q555" s="8"/>
      <c r="R555" s="9"/>
      <c r="S555" s="8"/>
      <c r="T555" s="9"/>
      <c r="U555" s="9"/>
      <c r="V555" s="8"/>
      <c r="W555" s="9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8"/>
      <c r="G556" s="8"/>
      <c r="H556" s="1"/>
      <c r="I556" s="8"/>
      <c r="J556" s="8"/>
      <c r="K556" s="9"/>
      <c r="L556" s="8"/>
      <c r="M556" s="9"/>
      <c r="N556" s="8"/>
      <c r="O556" s="8"/>
      <c r="P556" s="9"/>
      <c r="Q556" s="8"/>
      <c r="R556" s="9"/>
      <c r="S556" s="8"/>
      <c r="T556" s="9"/>
      <c r="U556" s="9"/>
      <c r="V556" s="8"/>
      <c r="W556" s="9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8"/>
      <c r="G557" s="8"/>
      <c r="H557" s="1"/>
      <c r="I557" s="8"/>
      <c r="J557" s="8"/>
      <c r="K557" s="9"/>
      <c r="L557" s="8"/>
      <c r="M557" s="9"/>
      <c r="N557" s="8"/>
      <c r="O557" s="8"/>
      <c r="P557" s="9"/>
      <c r="Q557" s="8"/>
      <c r="R557" s="9"/>
      <c r="S557" s="8"/>
      <c r="T557" s="9"/>
      <c r="U557" s="9"/>
      <c r="V557" s="8"/>
      <c r="W557" s="9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8"/>
      <c r="G558" s="8"/>
      <c r="H558" s="1"/>
      <c r="I558" s="8"/>
      <c r="J558" s="8"/>
      <c r="K558" s="9"/>
      <c r="L558" s="8"/>
      <c r="M558" s="9"/>
      <c r="N558" s="8"/>
      <c r="O558" s="8"/>
      <c r="P558" s="9"/>
      <c r="Q558" s="8"/>
      <c r="R558" s="9"/>
      <c r="S558" s="8"/>
      <c r="T558" s="9"/>
      <c r="U558" s="9"/>
      <c r="V558" s="8"/>
      <c r="W558" s="9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8"/>
      <c r="G559" s="8"/>
      <c r="H559" s="1"/>
      <c r="I559" s="8"/>
      <c r="J559" s="8"/>
      <c r="K559" s="9"/>
      <c r="L559" s="8"/>
      <c r="M559" s="9"/>
      <c r="N559" s="8"/>
      <c r="O559" s="8"/>
      <c r="P559" s="9"/>
      <c r="Q559" s="8"/>
      <c r="R559" s="9"/>
      <c r="S559" s="8"/>
      <c r="T559" s="9"/>
      <c r="U559" s="9"/>
      <c r="V559" s="8"/>
      <c r="W559" s="9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8"/>
      <c r="G560" s="8"/>
      <c r="H560" s="1"/>
      <c r="I560" s="8"/>
      <c r="J560" s="8"/>
      <c r="K560" s="9"/>
      <c r="L560" s="8"/>
      <c r="M560" s="9"/>
      <c r="N560" s="8"/>
      <c r="O560" s="8"/>
      <c r="P560" s="9"/>
      <c r="Q560" s="8"/>
      <c r="R560" s="9"/>
      <c r="S560" s="8"/>
      <c r="T560" s="9"/>
      <c r="U560" s="9"/>
      <c r="V560" s="8"/>
      <c r="W560" s="9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8"/>
      <c r="G561" s="8"/>
      <c r="H561" s="1"/>
      <c r="I561" s="8"/>
      <c r="J561" s="8"/>
      <c r="K561" s="9"/>
      <c r="L561" s="8"/>
      <c r="M561" s="9"/>
      <c r="N561" s="8"/>
      <c r="O561" s="8"/>
      <c r="P561" s="9"/>
      <c r="Q561" s="8"/>
      <c r="R561" s="9"/>
      <c r="S561" s="8"/>
      <c r="T561" s="9"/>
      <c r="U561" s="9"/>
      <c r="V561" s="8"/>
      <c r="W561" s="9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8"/>
      <c r="G562" s="8"/>
      <c r="H562" s="1"/>
      <c r="I562" s="8"/>
      <c r="J562" s="8"/>
      <c r="K562" s="9"/>
      <c r="L562" s="8"/>
      <c r="M562" s="9"/>
      <c r="N562" s="8"/>
      <c r="O562" s="8"/>
      <c r="P562" s="9"/>
      <c r="Q562" s="8"/>
      <c r="R562" s="9"/>
      <c r="S562" s="8"/>
      <c r="T562" s="9"/>
      <c r="U562" s="9"/>
      <c r="V562" s="8"/>
      <c r="W562" s="9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8"/>
      <c r="G563" s="8"/>
      <c r="H563" s="1"/>
      <c r="I563" s="8"/>
      <c r="J563" s="8"/>
      <c r="K563" s="9"/>
      <c r="L563" s="8"/>
      <c r="M563" s="9"/>
      <c r="N563" s="8"/>
      <c r="O563" s="8"/>
      <c r="P563" s="9"/>
      <c r="Q563" s="8"/>
      <c r="R563" s="9"/>
      <c r="S563" s="8"/>
      <c r="T563" s="9"/>
      <c r="U563" s="9"/>
      <c r="V563" s="8"/>
      <c r="W563" s="9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8"/>
      <c r="G564" s="8"/>
      <c r="H564" s="1"/>
      <c r="I564" s="8"/>
      <c r="J564" s="8"/>
      <c r="K564" s="9"/>
      <c r="L564" s="8"/>
      <c r="M564" s="9"/>
      <c r="N564" s="8"/>
      <c r="O564" s="8"/>
      <c r="P564" s="9"/>
      <c r="Q564" s="8"/>
      <c r="R564" s="9"/>
      <c r="S564" s="8"/>
      <c r="T564" s="9"/>
      <c r="U564" s="9"/>
      <c r="V564" s="8"/>
      <c r="W564" s="9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8"/>
      <c r="G565" s="8"/>
      <c r="H565" s="1"/>
      <c r="I565" s="8"/>
      <c r="J565" s="8"/>
      <c r="K565" s="9"/>
      <c r="L565" s="8"/>
      <c r="M565" s="9"/>
      <c r="N565" s="8"/>
      <c r="O565" s="8"/>
      <c r="P565" s="9"/>
      <c r="Q565" s="8"/>
      <c r="R565" s="9"/>
      <c r="S565" s="8"/>
      <c r="T565" s="9"/>
      <c r="U565" s="9"/>
      <c r="V565" s="8"/>
      <c r="W565" s="9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8"/>
      <c r="G566" s="8"/>
      <c r="H566" s="1"/>
      <c r="I566" s="8"/>
      <c r="J566" s="8"/>
      <c r="K566" s="9"/>
      <c r="L566" s="8"/>
      <c r="M566" s="9"/>
      <c r="N566" s="8"/>
      <c r="O566" s="8"/>
      <c r="P566" s="9"/>
      <c r="Q566" s="8"/>
      <c r="R566" s="9"/>
      <c r="S566" s="8"/>
      <c r="T566" s="9"/>
      <c r="U566" s="9"/>
      <c r="V566" s="8"/>
      <c r="W566" s="9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8"/>
      <c r="G567" s="8"/>
      <c r="H567" s="1"/>
      <c r="I567" s="8"/>
      <c r="J567" s="8"/>
      <c r="K567" s="9"/>
      <c r="L567" s="8"/>
      <c r="M567" s="9"/>
      <c r="N567" s="8"/>
      <c r="O567" s="8"/>
      <c r="P567" s="9"/>
      <c r="Q567" s="8"/>
      <c r="R567" s="9"/>
      <c r="S567" s="8"/>
      <c r="T567" s="9"/>
      <c r="U567" s="9"/>
      <c r="V567" s="8"/>
      <c r="W567" s="9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8"/>
      <c r="G568" s="8"/>
      <c r="H568" s="1"/>
      <c r="I568" s="8"/>
      <c r="J568" s="8"/>
      <c r="K568" s="9"/>
      <c r="L568" s="8"/>
      <c r="M568" s="9"/>
      <c r="N568" s="8"/>
      <c r="O568" s="8"/>
      <c r="P568" s="9"/>
      <c r="Q568" s="8"/>
      <c r="R568" s="9"/>
      <c r="S568" s="8"/>
      <c r="T568" s="9"/>
      <c r="U568" s="9"/>
      <c r="V568" s="8"/>
      <c r="W568" s="9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8"/>
      <c r="G569" s="8"/>
      <c r="H569" s="1"/>
      <c r="I569" s="8"/>
      <c r="J569" s="8"/>
      <c r="K569" s="9"/>
      <c r="L569" s="8"/>
      <c r="M569" s="9"/>
      <c r="N569" s="8"/>
      <c r="O569" s="8"/>
      <c r="P569" s="9"/>
      <c r="Q569" s="8"/>
      <c r="R569" s="9"/>
      <c r="S569" s="8"/>
      <c r="T569" s="9"/>
      <c r="U569" s="9"/>
      <c r="V569" s="8"/>
      <c r="W569" s="9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8"/>
      <c r="G570" s="8"/>
      <c r="H570" s="1"/>
      <c r="I570" s="8"/>
      <c r="J570" s="8"/>
      <c r="K570" s="9"/>
      <c r="L570" s="8"/>
      <c r="M570" s="9"/>
      <c r="N570" s="8"/>
      <c r="O570" s="8"/>
      <c r="P570" s="9"/>
      <c r="Q570" s="8"/>
      <c r="R570" s="9"/>
      <c r="S570" s="8"/>
      <c r="T570" s="9"/>
      <c r="U570" s="9"/>
      <c r="V570" s="8"/>
      <c r="W570" s="9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8"/>
      <c r="G571" s="8"/>
      <c r="H571" s="1"/>
      <c r="I571" s="8"/>
      <c r="J571" s="8"/>
      <c r="K571" s="9"/>
      <c r="L571" s="8"/>
      <c r="M571" s="9"/>
      <c r="N571" s="8"/>
      <c r="O571" s="8"/>
      <c r="P571" s="9"/>
      <c r="Q571" s="8"/>
      <c r="R571" s="9"/>
      <c r="S571" s="8"/>
      <c r="T571" s="9"/>
      <c r="U571" s="9"/>
      <c r="V571" s="8"/>
      <c r="W571" s="9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8"/>
      <c r="G572" s="8"/>
      <c r="H572" s="1"/>
      <c r="I572" s="8"/>
      <c r="J572" s="8"/>
      <c r="K572" s="9"/>
      <c r="L572" s="8"/>
      <c r="M572" s="9"/>
      <c r="N572" s="8"/>
      <c r="O572" s="8"/>
      <c r="P572" s="9"/>
      <c r="Q572" s="8"/>
      <c r="R572" s="9"/>
      <c r="S572" s="8"/>
      <c r="T572" s="9"/>
      <c r="U572" s="9"/>
      <c r="V572" s="8"/>
      <c r="W572" s="9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8"/>
      <c r="G573" s="8"/>
      <c r="H573" s="1"/>
      <c r="I573" s="8"/>
      <c r="J573" s="8"/>
      <c r="K573" s="9"/>
      <c r="L573" s="8"/>
      <c r="M573" s="9"/>
      <c r="N573" s="8"/>
      <c r="O573" s="8"/>
      <c r="P573" s="9"/>
      <c r="Q573" s="8"/>
      <c r="R573" s="9"/>
      <c r="S573" s="8"/>
      <c r="T573" s="9"/>
      <c r="U573" s="9"/>
      <c r="V573" s="8"/>
      <c r="W573" s="9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8"/>
      <c r="G574" s="8"/>
      <c r="H574" s="1"/>
      <c r="I574" s="8"/>
      <c r="J574" s="8"/>
      <c r="K574" s="9"/>
      <c r="L574" s="8"/>
      <c r="M574" s="9"/>
      <c r="N574" s="8"/>
      <c r="O574" s="8"/>
      <c r="P574" s="9"/>
      <c r="Q574" s="8"/>
      <c r="R574" s="9"/>
      <c r="S574" s="8"/>
      <c r="T574" s="9"/>
      <c r="U574" s="9"/>
      <c r="V574" s="8"/>
      <c r="W574" s="9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8"/>
      <c r="G575" s="8"/>
      <c r="H575" s="1"/>
      <c r="I575" s="8"/>
      <c r="J575" s="8"/>
      <c r="K575" s="9"/>
      <c r="L575" s="8"/>
      <c r="M575" s="9"/>
      <c r="N575" s="8"/>
      <c r="O575" s="8"/>
      <c r="P575" s="9"/>
      <c r="Q575" s="8"/>
      <c r="R575" s="9"/>
      <c r="S575" s="8"/>
      <c r="T575" s="9"/>
      <c r="U575" s="9"/>
      <c r="V575" s="8"/>
      <c r="W575" s="9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8"/>
      <c r="G576" s="8"/>
      <c r="H576" s="1"/>
      <c r="I576" s="8"/>
      <c r="J576" s="8"/>
      <c r="K576" s="9"/>
      <c r="L576" s="8"/>
      <c r="M576" s="9"/>
      <c r="N576" s="8"/>
      <c r="O576" s="8"/>
      <c r="P576" s="9"/>
      <c r="Q576" s="8"/>
      <c r="R576" s="9"/>
      <c r="S576" s="8"/>
      <c r="T576" s="9"/>
      <c r="U576" s="9"/>
      <c r="V576" s="8"/>
      <c r="W576" s="9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8"/>
      <c r="G577" s="8"/>
      <c r="H577" s="1"/>
      <c r="I577" s="8"/>
      <c r="J577" s="8"/>
      <c r="K577" s="9"/>
      <c r="L577" s="8"/>
      <c r="M577" s="9"/>
      <c r="N577" s="8"/>
      <c r="O577" s="8"/>
      <c r="P577" s="9"/>
      <c r="Q577" s="8"/>
      <c r="R577" s="9"/>
      <c r="S577" s="8"/>
      <c r="T577" s="9"/>
      <c r="U577" s="9"/>
      <c r="V577" s="8"/>
      <c r="W577" s="9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8"/>
      <c r="G578" s="8"/>
      <c r="H578" s="1"/>
      <c r="I578" s="8"/>
      <c r="J578" s="8"/>
      <c r="K578" s="9"/>
      <c r="L578" s="8"/>
      <c r="M578" s="9"/>
      <c r="N578" s="8"/>
      <c r="O578" s="8"/>
      <c r="P578" s="9"/>
      <c r="Q578" s="8"/>
      <c r="R578" s="9"/>
      <c r="S578" s="8"/>
      <c r="T578" s="9"/>
      <c r="U578" s="9"/>
      <c r="V578" s="8"/>
      <c r="W578" s="9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8"/>
      <c r="G579" s="8"/>
      <c r="H579" s="1"/>
      <c r="I579" s="8"/>
      <c r="J579" s="8"/>
      <c r="K579" s="9"/>
      <c r="L579" s="8"/>
      <c r="M579" s="9"/>
      <c r="N579" s="8"/>
      <c r="O579" s="8"/>
      <c r="P579" s="9"/>
      <c r="Q579" s="8"/>
      <c r="R579" s="9"/>
      <c r="S579" s="8"/>
      <c r="T579" s="9"/>
      <c r="U579" s="9"/>
      <c r="V579" s="8"/>
      <c r="W579" s="9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8"/>
      <c r="G580" s="8"/>
      <c r="H580" s="1"/>
      <c r="I580" s="8"/>
      <c r="J580" s="8"/>
      <c r="K580" s="9"/>
      <c r="L580" s="8"/>
      <c r="M580" s="9"/>
      <c r="N580" s="8"/>
      <c r="O580" s="8"/>
      <c r="P580" s="9"/>
      <c r="Q580" s="8"/>
      <c r="R580" s="9"/>
      <c r="S580" s="8"/>
      <c r="T580" s="9"/>
      <c r="U580" s="9"/>
      <c r="V580" s="8"/>
      <c r="W580" s="9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8"/>
      <c r="G581" s="8"/>
      <c r="H581" s="1"/>
      <c r="I581" s="8"/>
      <c r="J581" s="8"/>
      <c r="K581" s="9"/>
      <c r="L581" s="8"/>
      <c r="M581" s="9"/>
      <c r="N581" s="8"/>
      <c r="O581" s="8"/>
      <c r="P581" s="9"/>
      <c r="Q581" s="8"/>
      <c r="R581" s="9"/>
      <c r="S581" s="8"/>
      <c r="T581" s="9"/>
      <c r="U581" s="9"/>
      <c r="V581" s="8"/>
      <c r="W581" s="9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8"/>
      <c r="G582" s="8"/>
      <c r="H582" s="1"/>
      <c r="I582" s="8"/>
      <c r="J582" s="8"/>
      <c r="K582" s="9"/>
      <c r="L582" s="8"/>
      <c r="M582" s="9"/>
      <c r="N582" s="8"/>
      <c r="O582" s="8"/>
      <c r="P582" s="9"/>
      <c r="Q582" s="8"/>
      <c r="R582" s="9"/>
      <c r="S582" s="8"/>
      <c r="T582" s="9"/>
      <c r="U582" s="9"/>
      <c r="V582" s="8"/>
      <c r="W582" s="9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8"/>
      <c r="G583" s="8"/>
      <c r="H583" s="1"/>
      <c r="I583" s="8"/>
      <c r="J583" s="8"/>
      <c r="K583" s="9"/>
      <c r="L583" s="8"/>
      <c r="M583" s="9"/>
      <c r="N583" s="8"/>
      <c r="O583" s="8"/>
      <c r="P583" s="9"/>
      <c r="Q583" s="8"/>
      <c r="R583" s="9"/>
      <c r="S583" s="8"/>
      <c r="T583" s="9"/>
      <c r="U583" s="9"/>
      <c r="V583" s="8"/>
      <c r="W583" s="9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8"/>
      <c r="G584" s="8"/>
      <c r="H584" s="1"/>
      <c r="I584" s="8"/>
      <c r="J584" s="8"/>
      <c r="K584" s="9"/>
      <c r="L584" s="8"/>
      <c r="M584" s="9"/>
      <c r="N584" s="8"/>
      <c r="O584" s="8"/>
      <c r="P584" s="9"/>
      <c r="Q584" s="8"/>
      <c r="R584" s="9"/>
      <c r="S584" s="8"/>
      <c r="T584" s="9"/>
      <c r="U584" s="9"/>
      <c r="V584" s="8"/>
      <c r="W584" s="9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8"/>
      <c r="G585" s="8"/>
      <c r="H585" s="1"/>
      <c r="I585" s="8"/>
      <c r="J585" s="8"/>
      <c r="K585" s="9"/>
      <c r="L585" s="8"/>
      <c r="M585" s="9"/>
      <c r="N585" s="8"/>
      <c r="O585" s="8"/>
      <c r="P585" s="9"/>
      <c r="Q585" s="8"/>
      <c r="R585" s="9"/>
      <c r="S585" s="8"/>
      <c r="T585" s="9"/>
      <c r="U585" s="9"/>
      <c r="V585" s="8"/>
      <c r="W585" s="9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8"/>
      <c r="G586" s="8"/>
      <c r="H586" s="1"/>
      <c r="I586" s="8"/>
      <c r="J586" s="8"/>
      <c r="K586" s="9"/>
      <c r="L586" s="8"/>
      <c r="M586" s="9"/>
      <c r="N586" s="8"/>
      <c r="O586" s="8"/>
      <c r="P586" s="9"/>
      <c r="Q586" s="8"/>
      <c r="R586" s="9"/>
      <c r="S586" s="8"/>
      <c r="T586" s="9"/>
      <c r="U586" s="9"/>
      <c r="V586" s="8"/>
      <c r="W586" s="9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8"/>
      <c r="G587" s="8"/>
      <c r="H587" s="1"/>
      <c r="I587" s="8"/>
      <c r="J587" s="8"/>
      <c r="K587" s="9"/>
      <c r="L587" s="8"/>
      <c r="M587" s="9"/>
      <c r="N587" s="8"/>
      <c r="O587" s="8"/>
      <c r="P587" s="9"/>
      <c r="Q587" s="8"/>
      <c r="R587" s="9"/>
      <c r="S587" s="8"/>
      <c r="T587" s="9"/>
      <c r="U587" s="9"/>
      <c r="V587" s="8"/>
      <c r="W587" s="9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8"/>
      <c r="G588" s="8"/>
      <c r="H588" s="1"/>
      <c r="I588" s="8"/>
      <c r="J588" s="8"/>
      <c r="K588" s="9"/>
      <c r="L588" s="8"/>
      <c r="M588" s="9"/>
      <c r="N588" s="8"/>
      <c r="O588" s="8"/>
      <c r="P588" s="9"/>
      <c r="Q588" s="8"/>
      <c r="R588" s="9"/>
      <c r="S588" s="8"/>
      <c r="T588" s="9"/>
      <c r="U588" s="9"/>
      <c r="V588" s="8"/>
      <c r="W588" s="9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8"/>
      <c r="G589" s="8"/>
      <c r="H589" s="1"/>
      <c r="I589" s="8"/>
      <c r="J589" s="8"/>
      <c r="K589" s="9"/>
      <c r="L589" s="8"/>
      <c r="M589" s="9"/>
      <c r="N589" s="8"/>
      <c r="O589" s="8"/>
      <c r="P589" s="9"/>
      <c r="Q589" s="8"/>
      <c r="R589" s="9"/>
      <c r="S589" s="8"/>
      <c r="T589" s="9"/>
      <c r="U589" s="9"/>
      <c r="V589" s="8"/>
      <c r="W589" s="9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8"/>
      <c r="G590" s="8"/>
      <c r="H590" s="1"/>
      <c r="I590" s="8"/>
      <c r="J590" s="8"/>
      <c r="K590" s="9"/>
      <c r="L590" s="8"/>
      <c r="M590" s="9"/>
      <c r="N590" s="8"/>
      <c r="O590" s="8"/>
      <c r="P590" s="9"/>
      <c r="Q590" s="8"/>
      <c r="R590" s="9"/>
      <c r="S590" s="8"/>
      <c r="T590" s="9"/>
      <c r="U590" s="9"/>
      <c r="V590" s="8"/>
      <c r="W590" s="9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8"/>
      <c r="G591" s="8"/>
      <c r="H591" s="1"/>
      <c r="I591" s="8"/>
      <c r="J591" s="8"/>
      <c r="K591" s="9"/>
      <c r="L591" s="8"/>
      <c r="M591" s="9"/>
      <c r="N591" s="8"/>
      <c r="O591" s="8"/>
      <c r="P591" s="9"/>
      <c r="Q591" s="8"/>
      <c r="R591" s="9"/>
      <c r="S591" s="8"/>
      <c r="T591" s="9"/>
      <c r="U591" s="9"/>
      <c r="V591" s="8"/>
      <c r="W591" s="9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8"/>
      <c r="G592" s="8"/>
      <c r="H592" s="1"/>
      <c r="I592" s="8"/>
      <c r="J592" s="8"/>
      <c r="K592" s="9"/>
      <c r="L592" s="8"/>
      <c r="M592" s="9"/>
      <c r="N592" s="8"/>
      <c r="O592" s="8"/>
      <c r="P592" s="9"/>
      <c r="Q592" s="8"/>
      <c r="R592" s="9"/>
      <c r="S592" s="8"/>
      <c r="T592" s="9"/>
      <c r="U592" s="9"/>
      <c r="V592" s="8"/>
      <c r="W592" s="9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8"/>
      <c r="G593" s="8"/>
      <c r="H593" s="1"/>
      <c r="I593" s="8"/>
      <c r="J593" s="8"/>
      <c r="K593" s="9"/>
      <c r="L593" s="8"/>
      <c r="M593" s="9"/>
      <c r="N593" s="8"/>
      <c r="O593" s="8"/>
      <c r="P593" s="9"/>
      <c r="Q593" s="8"/>
      <c r="R593" s="9"/>
      <c r="S593" s="8"/>
      <c r="T593" s="9"/>
      <c r="U593" s="9"/>
      <c r="V593" s="8"/>
      <c r="W593" s="9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8"/>
      <c r="G594" s="8"/>
      <c r="H594" s="1"/>
      <c r="I594" s="8"/>
      <c r="J594" s="8"/>
      <c r="K594" s="9"/>
      <c r="L594" s="8"/>
      <c r="M594" s="9"/>
      <c r="N594" s="8"/>
      <c r="O594" s="8"/>
      <c r="P594" s="9"/>
      <c r="Q594" s="8"/>
      <c r="R594" s="9"/>
      <c r="S594" s="8"/>
      <c r="T594" s="9"/>
      <c r="U594" s="9"/>
      <c r="V594" s="8"/>
      <c r="W594" s="9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8"/>
      <c r="G595" s="8"/>
      <c r="H595" s="1"/>
      <c r="I595" s="8"/>
      <c r="J595" s="8"/>
      <c r="K595" s="9"/>
      <c r="L595" s="8"/>
      <c r="M595" s="9"/>
      <c r="N595" s="8"/>
      <c r="O595" s="8"/>
      <c r="P595" s="9"/>
      <c r="Q595" s="8"/>
      <c r="R595" s="9"/>
      <c r="S595" s="8"/>
      <c r="T595" s="9"/>
      <c r="U595" s="9"/>
      <c r="V595" s="8"/>
      <c r="W595" s="9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8"/>
      <c r="G596" s="8"/>
      <c r="H596" s="1"/>
      <c r="I596" s="8"/>
      <c r="J596" s="8"/>
      <c r="K596" s="9"/>
      <c r="L596" s="8"/>
      <c r="M596" s="9"/>
      <c r="N596" s="8"/>
      <c r="O596" s="8"/>
      <c r="P596" s="9"/>
      <c r="Q596" s="8"/>
      <c r="R596" s="9"/>
      <c r="S596" s="8"/>
      <c r="T596" s="9"/>
      <c r="U596" s="9"/>
      <c r="V596" s="8"/>
      <c r="W596" s="9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8"/>
      <c r="G597" s="8"/>
      <c r="H597" s="1"/>
      <c r="I597" s="8"/>
      <c r="J597" s="8"/>
      <c r="K597" s="9"/>
      <c r="L597" s="8"/>
      <c r="M597" s="9"/>
      <c r="N597" s="8"/>
      <c r="O597" s="8"/>
      <c r="P597" s="9"/>
      <c r="Q597" s="8"/>
      <c r="R597" s="9"/>
      <c r="S597" s="8"/>
      <c r="T597" s="9"/>
      <c r="U597" s="9"/>
      <c r="V597" s="8"/>
      <c r="W597" s="9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8"/>
      <c r="G598" s="8"/>
      <c r="H598" s="1"/>
      <c r="I598" s="8"/>
      <c r="J598" s="8"/>
      <c r="K598" s="9"/>
      <c r="L598" s="8"/>
      <c r="M598" s="9"/>
      <c r="N598" s="8"/>
      <c r="O598" s="8"/>
      <c r="P598" s="9"/>
      <c r="Q598" s="8"/>
      <c r="R598" s="9"/>
      <c r="S598" s="8"/>
      <c r="T598" s="9"/>
      <c r="U598" s="9"/>
      <c r="V598" s="8"/>
      <c r="W598" s="9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8"/>
      <c r="G599" s="8"/>
      <c r="H599" s="1"/>
      <c r="I599" s="8"/>
      <c r="J599" s="8"/>
      <c r="K599" s="9"/>
      <c r="L599" s="8"/>
      <c r="M599" s="9"/>
      <c r="N599" s="8"/>
      <c r="O599" s="8"/>
      <c r="P599" s="9"/>
      <c r="Q599" s="8"/>
      <c r="R599" s="9"/>
      <c r="S599" s="8"/>
      <c r="T599" s="9"/>
      <c r="U599" s="9"/>
      <c r="V599" s="8"/>
      <c r="W599" s="9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8"/>
      <c r="G600" s="8"/>
      <c r="H600" s="1"/>
      <c r="I600" s="8"/>
      <c r="J600" s="8"/>
      <c r="K600" s="9"/>
      <c r="L600" s="8"/>
      <c r="M600" s="9"/>
      <c r="N600" s="8"/>
      <c r="O600" s="8"/>
      <c r="P600" s="9"/>
      <c r="Q600" s="8"/>
      <c r="R600" s="9"/>
      <c r="S600" s="8"/>
      <c r="T600" s="9"/>
      <c r="U600" s="9"/>
      <c r="V600" s="8"/>
      <c r="W600" s="9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8"/>
      <c r="G601" s="8"/>
      <c r="H601" s="1"/>
      <c r="I601" s="8"/>
      <c r="J601" s="8"/>
      <c r="K601" s="9"/>
      <c r="L601" s="8"/>
      <c r="M601" s="9"/>
      <c r="N601" s="8"/>
      <c r="O601" s="8"/>
      <c r="P601" s="9"/>
      <c r="Q601" s="8"/>
      <c r="R601" s="9"/>
      <c r="S601" s="8"/>
      <c r="T601" s="9"/>
      <c r="U601" s="9"/>
      <c r="V601" s="8"/>
      <c r="W601" s="9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8"/>
      <c r="G602" s="8"/>
      <c r="H602" s="1"/>
      <c r="I602" s="8"/>
      <c r="J602" s="8"/>
      <c r="K602" s="9"/>
      <c r="L602" s="8"/>
      <c r="M602" s="9"/>
      <c r="N602" s="8"/>
      <c r="O602" s="8"/>
      <c r="P602" s="9"/>
      <c r="Q602" s="8"/>
      <c r="R602" s="9"/>
      <c r="S602" s="8"/>
      <c r="T602" s="9"/>
      <c r="U602" s="9"/>
      <c r="V602" s="8"/>
      <c r="W602" s="9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8"/>
      <c r="G603" s="8"/>
      <c r="H603" s="1"/>
      <c r="I603" s="8"/>
      <c r="J603" s="8"/>
      <c r="K603" s="9"/>
      <c r="L603" s="8"/>
      <c r="M603" s="9"/>
      <c r="N603" s="8"/>
      <c r="O603" s="8"/>
      <c r="P603" s="9"/>
      <c r="Q603" s="8"/>
      <c r="R603" s="9"/>
      <c r="S603" s="8"/>
      <c r="T603" s="9"/>
      <c r="U603" s="9"/>
      <c r="V603" s="8"/>
      <c r="W603" s="9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8"/>
      <c r="G604" s="8"/>
      <c r="H604" s="1"/>
      <c r="I604" s="8"/>
      <c r="J604" s="8"/>
      <c r="K604" s="9"/>
      <c r="L604" s="8"/>
      <c r="M604" s="9"/>
      <c r="N604" s="8"/>
      <c r="O604" s="8"/>
      <c r="P604" s="9"/>
      <c r="Q604" s="8"/>
      <c r="R604" s="9"/>
      <c r="S604" s="8"/>
      <c r="T604" s="9"/>
      <c r="U604" s="9"/>
      <c r="V604" s="8"/>
      <c r="W604" s="9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8"/>
      <c r="G605" s="8"/>
      <c r="H605" s="1"/>
      <c r="I605" s="8"/>
      <c r="J605" s="8"/>
      <c r="K605" s="9"/>
      <c r="L605" s="8"/>
      <c r="M605" s="9"/>
      <c r="N605" s="8"/>
      <c r="O605" s="8"/>
      <c r="P605" s="9"/>
      <c r="Q605" s="8"/>
      <c r="R605" s="9"/>
      <c r="S605" s="8"/>
      <c r="T605" s="9"/>
      <c r="U605" s="9"/>
      <c r="V605" s="8"/>
      <c r="W605" s="9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8"/>
      <c r="G606" s="8"/>
      <c r="H606" s="1"/>
      <c r="I606" s="8"/>
      <c r="J606" s="8"/>
      <c r="K606" s="9"/>
      <c r="L606" s="8"/>
      <c r="M606" s="9"/>
      <c r="N606" s="8"/>
      <c r="O606" s="8"/>
      <c r="P606" s="9"/>
      <c r="Q606" s="8"/>
      <c r="R606" s="9"/>
      <c r="S606" s="8"/>
      <c r="T606" s="9"/>
      <c r="U606" s="9"/>
      <c r="V606" s="8"/>
      <c r="W606" s="9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8"/>
      <c r="G607" s="8"/>
      <c r="H607" s="1"/>
      <c r="I607" s="8"/>
      <c r="J607" s="8"/>
      <c r="K607" s="9"/>
      <c r="L607" s="8"/>
      <c r="M607" s="9"/>
      <c r="N607" s="8"/>
      <c r="O607" s="8"/>
      <c r="P607" s="9"/>
      <c r="Q607" s="8"/>
      <c r="R607" s="9"/>
      <c r="S607" s="8"/>
      <c r="T607" s="9"/>
      <c r="U607" s="9"/>
      <c r="V607" s="8"/>
      <c r="W607" s="9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8"/>
      <c r="G608" s="8"/>
      <c r="H608" s="1"/>
      <c r="I608" s="8"/>
      <c r="J608" s="8"/>
      <c r="K608" s="9"/>
      <c r="L608" s="8"/>
      <c r="M608" s="9"/>
      <c r="N608" s="8"/>
      <c r="O608" s="8"/>
      <c r="P608" s="9"/>
      <c r="Q608" s="8"/>
      <c r="R608" s="9"/>
      <c r="S608" s="8"/>
      <c r="T608" s="9"/>
      <c r="U608" s="9"/>
      <c r="V608" s="8"/>
      <c r="W608" s="9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8"/>
      <c r="G609" s="8"/>
      <c r="H609" s="1"/>
      <c r="I609" s="8"/>
      <c r="J609" s="8"/>
      <c r="K609" s="9"/>
      <c r="L609" s="8"/>
      <c r="M609" s="9"/>
      <c r="N609" s="8"/>
      <c r="O609" s="8"/>
      <c r="P609" s="9"/>
      <c r="Q609" s="8"/>
      <c r="R609" s="9"/>
      <c r="S609" s="8"/>
      <c r="T609" s="9"/>
      <c r="U609" s="9"/>
      <c r="V609" s="8"/>
      <c r="W609" s="9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8"/>
      <c r="G610" s="8"/>
      <c r="H610" s="1"/>
      <c r="I610" s="8"/>
      <c r="J610" s="8"/>
      <c r="K610" s="9"/>
      <c r="L610" s="8"/>
      <c r="M610" s="9"/>
      <c r="N610" s="8"/>
      <c r="O610" s="8"/>
      <c r="P610" s="9"/>
      <c r="Q610" s="8"/>
      <c r="R610" s="9"/>
      <c r="S610" s="8"/>
      <c r="T610" s="9"/>
      <c r="U610" s="9"/>
      <c r="V610" s="8"/>
      <c r="W610" s="9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8"/>
      <c r="G611" s="8"/>
      <c r="H611" s="1"/>
      <c r="I611" s="8"/>
      <c r="J611" s="8"/>
      <c r="K611" s="9"/>
      <c r="L611" s="8"/>
      <c r="M611" s="9"/>
      <c r="N611" s="8"/>
      <c r="O611" s="8"/>
      <c r="P611" s="9"/>
      <c r="Q611" s="8"/>
      <c r="R611" s="9"/>
      <c r="S611" s="8"/>
      <c r="T611" s="9"/>
      <c r="U611" s="9"/>
      <c r="V611" s="8"/>
      <c r="W611" s="9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8"/>
      <c r="G612" s="8"/>
      <c r="H612" s="1"/>
      <c r="I612" s="8"/>
      <c r="J612" s="8"/>
      <c r="K612" s="9"/>
      <c r="L612" s="8"/>
      <c r="M612" s="9"/>
      <c r="N612" s="8"/>
      <c r="O612" s="8"/>
      <c r="P612" s="9"/>
      <c r="Q612" s="8"/>
      <c r="R612" s="9"/>
      <c r="S612" s="8"/>
      <c r="T612" s="9"/>
      <c r="U612" s="9"/>
      <c r="V612" s="8"/>
      <c r="W612" s="9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8"/>
      <c r="G613" s="8"/>
      <c r="H613" s="1"/>
      <c r="I613" s="8"/>
      <c r="J613" s="8"/>
      <c r="K613" s="9"/>
      <c r="L613" s="8"/>
      <c r="M613" s="9"/>
      <c r="N613" s="8"/>
      <c r="O613" s="8"/>
      <c r="P613" s="9"/>
      <c r="Q613" s="8"/>
      <c r="R613" s="9"/>
      <c r="S613" s="8"/>
      <c r="T613" s="9"/>
      <c r="U613" s="9"/>
      <c r="V613" s="8"/>
      <c r="W613" s="9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8"/>
      <c r="G614" s="8"/>
      <c r="H614" s="1"/>
      <c r="I614" s="8"/>
      <c r="J614" s="8"/>
      <c r="K614" s="9"/>
      <c r="L614" s="8"/>
      <c r="M614" s="9"/>
      <c r="N614" s="8"/>
      <c r="O614" s="8"/>
      <c r="P614" s="9"/>
      <c r="Q614" s="8"/>
      <c r="R614" s="9"/>
      <c r="S614" s="8"/>
      <c r="T614" s="9"/>
      <c r="U614" s="9"/>
      <c r="V614" s="8"/>
      <c r="W614" s="9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8"/>
      <c r="G615" s="8"/>
      <c r="H615" s="1"/>
      <c r="I615" s="8"/>
      <c r="J615" s="8"/>
      <c r="K615" s="9"/>
      <c r="L615" s="8"/>
      <c r="M615" s="9"/>
      <c r="N615" s="8"/>
      <c r="O615" s="8"/>
      <c r="P615" s="9"/>
      <c r="Q615" s="8"/>
      <c r="R615" s="9"/>
      <c r="S615" s="8"/>
      <c r="T615" s="9"/>
      <c r="U615" s="9"/>
      <c r="V615" s="8"/>
      <c r="W615" s="9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8"/>
      <c r="G616" s="8"/>
      <c r="H616" s="1"/>
      <c r="I616" s="8"/>
      <c r="J616" s="8"/>
      <c r="K616" s="9"/>
      <c r="L616" s="8"/>
      <c r="M616" s="9"/>
      <c r="N616" s="8"/>
      <c r="O616" s="8"/>
      <c r="P616" s="9"/>
      <c r="Q616" s="8"/>
      <c r="R616" s="9"/>
      <c r="S616" s="8"/>
      <c r="T616" s="9"/>
      <c r="U616" s="9"/>
      <c r="V616" s="8"/>
      <c r="W616" s="9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8"/>
      <c r="G617" s="8"/>
      <c r="H617" s="1"/>
      <c r="I617" s="8"/>
      <c r="J617" s="8"/>
      <c r="K617" s="9"/>
      <c r="L617" s="8"/>
      <c r="M617" s="9"/>
      <c r="N617" s="8"/>
      <c r="O617" s="8"/>
      <c r="P617" s="9"/>
      <c r="Q617" s="8"/>
      <c r="R617" s="9"/>
      <c r="S617" s="8"/>
      <c r="T617" s="9"/>
      <c r="U617" s="9"/>
      <c r="V617" s="8"/>
      <c r="W617" s="9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8"/>
      <c r="G618" s="8"/>
      <c r="H618" s="1"/>
      <c r="I618" s="8"/>
      <c r="J618" s="8"/>
      <c r="K618" s="9"/>
      <c r="L618" s="8"/>
      <c r="M618" s="9"/>
      <c r="N618" s="8"/>
      <c r="O618" s="8"/>
      <c r="P618" s="9"/>
      <c r="Q618" s="8"/>
      <c r="R618" s="9"/>
      <c r="S618" s="8"/>
      <c r="T618" s="9"/>
      <c r="U618" s="9"/>
      <c r="V618" s="8"/>
      <c r="W618" s="9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8"/>
      <c r="G619" s="8"/>
      <c r="H619" s="1"/>
      <c r="I619" s="8"/>
      <c r="J619" s="8"/>
      <c r="K619" s="9"/>
      <c r="L619" s="8"/>
      <c r="M619" s="9"/>
      <c r="N619" s="8"/>
      <c r="O619" s="8"/>
      <c r="P619" s="9"/>
      <c r="Q619" s="8"/>
      <c r="R619" s="9"/>
      <c r="S619" s="8"/>
      <c r="T619" s="9"/>
      <c r="U619" s="9"/>
      <c r="V619" s="8"/>
      <c r="W619" s="9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8"/>
      <c r="G620" s="8"/>
      <c r="H620" s="1"/>
      <c r="I620" s="8"/>
      <c r="J620" s="8"/>
      <c r="K620" s="9"/>
      <c r="L620" s="8"/>
      <c r="M620" s="9"/>
      <c r="N620" s="8"/>
      <c r="O620" s="8"/>
      <c r="P620" s="9"/>
      <c r="Q620" s="8"/>
      <c r="R620" s="9"/>
      <c r="S620" s="8"/>
      <c r="T620" s="9"/>
      <c r="U620" s="9"/>
      <c r="V620" s="8"/>
      <c r="W620" s="9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8"/>
      <c r="G621" s="8"/>
      <c r="H621" s="1"/>
      <c r="I621" s="8"/>
      <c r="J621" s="8"/>
      <c r="K621" s="9"/>
      <c r="L621" s="8"/>
      <c r="M621" s="9"/>
      <c r="N621" s="8"/>
      <c r="O621" s="8"/>
      <c r="P621" s="9"/>
      <c r="Q621" s="8"/>
      <c r="R621" s="9"/>
      <c r="S621" s="8"/>
      <c r="T621" s="9"/>
      <c r="U621" s="9"/>
      <c r="V621" s="8"/>
      <c r="W621" s="9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8"/>
      <c r="G622" s="8"/>
      <c r="H622" s="1"/>
      <c r="I622" s="8"/>
      <c r="J622" s="8"/>
      <c r="K622" s="9"/>
      <c r="L622" s="8"/>
      <c r="M622" s="9"/>
      <c r="N622" s="8"/>
      <c r="O622" s="8"/>
      <c r="P622" s="9"/>
      <c r="Q622" s="8"/>
      <c r="R622" s="9"/>
      <c r="S622" s="8"/>
      <c r="T622" s="9"/>
      <c r="U622" s="9"/>
      <c r="V622" s="8"/>
      <c r="W622" s="9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8"/>
      <c r="G623" s="8"/>
      <c r="H623" s="1"/>
      <c r="I623" s="8"/>
      <c r="J623" s="8"/>
      <c r="K623" s="9"/>
      <c r="L623" s="8"/>
      <c r="M623" s="9"/>
      <c r="N623" s="8"/>
      <c r="O623" s="8"/>
      <c r="P623" s="9"/>
      <c r="Q623" s="8"/>
      <c r="R623" s="9"/>
      <c r="S623" s="8"/>
      <c r="T623" s="9"/>
      <c r="U623" s="9"/>
      <c r="V623" s="8"/>
      <c r="W623" s="9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8"/>
      <c r="G624" s="8"/>
      <c r="H624" s="1"/>
      <c r="I624" s="8"/>
      <c r="J624" s="8"/>
      <c r="K624" s="9"/>
      <c r="L624" s="8"/>
      <c r="M624" s="9"/>
      <c r="N624" s="8"/>
      <c r="O624" s="8"/>
      <c r="P624" s="9"/>
      <c r="Q624" s="8"/>
      <c r="R624" s="9"/>
      <c r="S624" s="8"/>
      <c r="T624" s="9"/>
      <c r="U624" s="9"/>
      <c r="V624" s="8"/>
      <c r="W624" s="9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8"/>
      <c r="G625" s="8"/>
      <c r="H625" s="1"/>
      <c r="I625" s="8"/>
      <c r="J625" s="8"/>
      <c r="K625" s="9"/>
      <c r="L625" s="8"/>
      <c r="M625" s="9"/>
      <c r="N625" s="8"/>
      <c r="O625" s="8"/>
      <c r="P625" s="9"/>
      <c r="Q625" s="8"/>
      <c r="R625" s="9"/>
      <c r="S625" s="8"/>
      <c r="T625" s="9"/>
      <c r="U625" s="9"/>
      <c r="V625" s="8"/>
      <c r="W625" s="9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8"/>
      <c r="G626" s="8"/>
      <c r="H626" s="1"/>
      <c r="I626" s="8"/>
      <c r="J626" s="8"/>
      <c r="K626" s="9"/>
      <c r="L626" s="8"/>
      <c r="M626" s="9"/>
      <c r="N626" s="8"/>
      <c r="O626" s="8"/>
      <c r="P626" s="9"/>
      <c r="Q626" s="8"/>
      <c r="R626" s="9"/>
      <c r="S626" s="8"/>
      <c r="T626" s="9"/>
      <c r="U626" s="9"/>
      <c r="V626" s="8"/>
      <c r="W626" s="9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8"/>
      <c r="G627" s="8"/>
      <c r="H627" s="1"/>
      <c r="I627" s="8"/>
      <c r="J627" s="8"/>
      <c r="K627" s="9"/>
      <c r="L627" s="8"/>
      <c r="M627" s="9"/>
      <c r="N627" s="8"/>
      <c r="O627" s="8"/>
      <c r="P627" s="9"/>
      <c r="Q627" s="8"/>
      <c r="R627" s="9"/>
      <c r="S627" s="8"/>
      <c r="T627" s="9"/>
      <c r="U627" s="9"/>
      <c r="V627" s="8"/>
      <c r="W627" s="9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8"/>
      <c r="G628" s="8"/>
      <c r="H628" s="1"/>
      <c r="I628" s="8"/>
      <c r="J628" s="8"/>
      <c r="K628" s="9"/>
      <c r="L628" s="8"/>
      <c r="M628" s="9"/>
      <c r="N628" s="8"/>
      <c r="O628" s="8"/>
      <c r="P628" s="9"/>
      <c r="Q628" s="8"/>
      <c r="R628" s="9"/>
      <c r="S628" s="8"/>
      <c r="T628" s="9"/>
      <c r="U628" s="9"/>
      <c r="V628" s="8"/>
      <c r="W628" s="9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8"/>
      <c r="G629" s="8"/>
      <c r="H629" s="1"/>
      <c r="I629" s="8"/>
      <c r="J629" s="8"/>
      <c r="K629" s="9"/>
      <c r="L629" s="8"/>
      <c r="M629" s="9"/>
      <c r="N629" s="8"/>
      <c r="O629" s="8"/>
      <c r="P629" s="9"/>
      <c r="Q629" s="8"/>
      <c r="R629" s="9"/>
      <c r="S629" s="8"/>
      <c r="T629" s="9"/>
      <c r="U629" s="9"/>
      <c r="V629" s="8"/>
      <c r="W629" s="9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8"/>
      <c r="G630" s="8"/>
      <c r="H630" s="1"/>
      <c r="I630" s="8"/>
      <c r="J630" s="8"/>
      <c r="K630" s="9"/>
      <c r="L630" s="8"/>
      <c r="M630" s="9"/>
      <c r="N630" s="8"/>
      <c r="O630" s="8"/>
      <c r="P630" s="9"/>
      <c r="Q630" s="8"/>
      <c r="R630" s="9"/>
      <c r="S630" s="8"/>
      <c r="T630" s="9"/>
      <c r="U630" s="9"/>
      <c r="V630" s="8"/>
      <c r="W630" s="9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8"/>
      <c r="G631" s="8"/>
      <c r="H631" s="1"/>
      <c r="I631" s="8"/>
      <c r="J631" s="8"/>
      <c r="K631" s="9"/>
      <c r="L631" s="8"/>
      <c r="M631" s="9"/>
      <c r="N631" s="8"/>
      <c r="O631" s="8"/>
      <c r="P631" s="9"/>
      <c r="Q631" s="8"/>
      <c r="R631" s="9"/>
      <c r="S631" s="8"/>
      <c r="T631" s="9"/>
      <c r="U631" s="9"/>
      <c r="V631" s="8"/>
      <c r="W631" s="9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8"/>
      <c r="G632" s="8"/>
      <c r="H632" s="1"/>
      <c r="I632" s="8"/>
      <c r="J632" s="8"/>
      <c r="K632" s="9"/>
      <c r="L632" s="8"/>
      <c r="M632" s="9"/>
      <c r="N632" s="8"/>
      <c r="O632" s="8"/>
      <c r="P632" s="9"/>
      <c r="Q632" s="8"/>
      <c r="R632" s="9"/>
      <c r="S632" s="8"/>
      <c r="T632" s="9"/>
      <c r="U632" s="9"/>
      <c r="V632" s="8"/>
      <c r="W632" s="9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8"/>
      <c r="G633" s="8"/>
      <c r="H633" s="1"/>
      <c r="I633" s="8"/>
      <c r="J633" s="8"/>
      <c r="K633" s="9"/>
      <c r="L633" s="8"/>
      <c r="M633" s="9"/>
      <c r="N633" s="8"/>
      <c r="O633" s="8"/>
      <c r="P633" s="9"/>
      <c r="Q633" s="8"/>
      <c r="R633" s="9"/>
      <c r="S633" s="8"/>
      <c r="T633" s="9"/>
      <c r="U633" s="9"/>
      <c r="V633" s="8"/>
      <c r="W633" s="9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8"/>
      <c r="G634" s="8"/>
      <c r="H634" s="1"/>
      <c r="I634" s="8"/>
      <c r="J634" s="8"/>
      <c r="K634" s="9"/>
      <c r="L634" s="8"/>
      <c r="M634" s="9"/>
      <c r="N634" s="8"/>
      <c r="O634" s="8"/>
      <c r="P634" s="9"/>
      <c r="Q634" s="8"/>
      <c r="R634" s="9"/>
      <c r="S634" s="8"/>
      <c r="T634" s="9"/>
      <c r="U634" s="9"/>
      <c r="V634" s="8"/>
      <c r="W634" s="9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8"/>
      <c r="G635" s="8"/>
      <c r="H635" s="1"/>
      <c r="I635" s="8"/>
      <c r="J635" s="8"/>
      <c r="K635" s="9"/>
      <c r="L635" s="8"/>
      <c r="M635" s="9"/>
      <c r="N635" s="8"/>
      <c r="O635" s="8"/>
      <c r="P635" s="9"/>
      <c r="Q635" s="8"/>
      <c r="R635" s="9"/>
      <c r="S635" s="8"/>
      <c r="T635" s="9"/>
      <c r="U635" s="9"/>
      <c r="V635" s="8"/>
      <c r="W635" s="9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8"/>
      <c r="G636" s="8"/>
      <c r="H636" s="1"/>
      <c r="I636" s="8"/>
      <c r="J636" s="8"/>
      <c r="K636" s="9"/>
      <c r="L636" s="8"/>
      <c r="M636" s="9"/>
      <c r="N636" s="8"/>
      <c r="O636" s="8"/>
      <c r="P636" s="9"/>
      <c r="Q636" s="8"/>
      <c r="R636" s="9"/>
      <c r="S636" s="8"/>
      <c r="T636" s="9"/>
      <c r="U636" s="9"/>
      <c r="V636" s="8"/>
      <c r="W636" s="9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8"/>
      <c r="G637" s="8"/>
      <c r="H637" s="1"/>
      <c r="I637" s="8"/>
      <c r="J637" s="8"/>
      <c r="K637" s="9"/>
      <c r="L637" s="8"/>
      <c r="M637" s="9"/>
      <c r="N637" s="8"/>
      <c r="O637" s="8"/>
      <c r="P637" s="9"/>
      <c r="Q637" s="8"/>
      <c r="R637" s="9"/>
      <c r="S637" s="8"/>
      <c r="T637" s="9"/>
      <c r="U637" s="9"/>
      <c r="V637" s="8"/>
      <c r="W637" s="9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8"/>
      <c r="G638" s="8"/>
      <c r="H638" s="1"/>
      <c r="I638" s="8"/>
      <c r="J638" s="8"/>
      <c r="K638" s="9"/>
      <c r="L638" s="8"/>
      <c r="M638" s="9"/>
      <c r="N638" s="8"/>
      <c r="O638" s="8"/>
      <c r="P638" s="9"/>
      <c r="Q638" s="8"/>
      <c r="R638" s="9"/>
      <c r="S638" s="8"/>
      <c r="T638" s="9"/>
      <c r="U638" s="9"/>
      <c r="V638" s="8"/>
      <c r="W638" s="9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8"/>
      <c r="G639" s="8"/>
      <c r="H639" s="1"/>
      <c r="I639" s="8"/>
      <c r="J639" s="8"/>
      <c r="K639" s="9"/>
      <c r="L639" s="8"/>
      <c r="M639" s="9"/>
      <c r="N639" s="8"/>
      <c r="O639" s="8"/>
      <c r="P639" s="9"/>
      <c r="Q639" s="8"/>
      <c r="R639" s="9"/>
      <c r="S639" s="8"/>
      <c r="T639" s="9"/>
      <c r="U639" s="9"/>
      <c r="V639" s="8"/>
      <c r="W639" s="9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8"/>
      <c r="G640" s="8"/>
      <c r="H640" s="1"/>
      <c r="I640" s="8"/>
      <c r="J640" s="8"/>
      <c r="K640" s="9"/>
      <c r="L640" s="8"/>
      <c r="M640" s="9"/>
      <c r="N640" s="8"/>
      <c r="O640" s="8"/>
      <c r="P640" s="9"/>
      <c r="Q640" s="8"/>
      <c r="R640" s="9"/>
      <c r="S640" s="8"/>
      <c r="T640" s="9"/>
      <c r="U640" s="9"/>
      <c r="V640" s="8"/>
      <c r="W640" s="9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8"/>
      <c r="G641" s="8"/>
      <c r="H641" s="1"/>
      <c r="I641" s="8"/>
      <c r="J641" s="8"/>
      <c r="K641" s="9"/>
      <c r="L641" s="8"/>
      <c r="M641" s="9"/>
      <c r="N641" s="8"/>
      <c r="O641" s="8"/>
      <c r="P641" s="9"/>
      <c r="Q641" s="8"/>
      <c r="R641" s="9"/>
      <c r="S641" s="8"/>
      <c r="T641" s="9"/>
      <c r="U641" s="9"/>
      <c r="V641" s="8"/>
      <c r="W641" s="9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8"/>
      <c r="G642" s="8"/>
      <c r="H642" s="1"/>
      <c r="I642" s="8"/>
      <c r="J642" s="8"/>
      <c r="K642" s="9"/>
      <c r="L642" s="8"/>
      <c r="M642" s="9"/>
      <c r="N642" s="8"/>
      <c r="O642" s="8"/>
      <c r="P642" s="9"/>
      <c r="Q642" s="8"/>
      <c r="R642" s="9"/>
      <c r="S642" s="8"/>
      <c r="T642" s="9"/>
      <c r="U642" s="9"/>
      <c r="V642" s="8"/>
      <c r="W642" s="9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8"/>
      <c r="G643" s="8"/>
      <c r="H643" s="1"/>
      <c r="I643" s="8"/>
      <c r="J643" s="8"/>
      <c r="K643" s="9"/>
      <c r="L643" s="8"/>
      <c r="M643" s="9"/>
      <c r="N643" s="8"/>
      <c r="O643" s="8"/>
      <c r="P643" s="9"/>
      <c r="Q643" s="8"/>
      <c r="R643" s="9"/>
      <c r="S643" s="8"/>
      <c r="T643" s="9"/>
      <c r="U643" s="9"/>
      <c r="V643" s="8"/>
      <c r="W643" s="9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8"/>
      <c r="G644" s="8"/>
      <c r="H644" s="1"/>
      <c r="I644" s="8"/>
      <c r="J644" s="8"/>
      <c r="K644" s="9"/>
      <c r="L644" s="8"/>
      <c r="M644" s="9"/>
      <c r="N644" s="8"/>
      <c r="O644" s="8"/>
      <c r="P644" s="9"/>
      <c r="Q644" s="8"/>
      <c r="R644" s="9"/>
      <c r="S644" s="8"/>
      <c r="T644" s="9"/>
      <c r="U644" s="9"/>
      <c r="V644" s="8"/>
      <c r="W644" s="9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8"/>
      <c r="G645" s="8"/>
      <c r="H645" s="1"/>
      <c r="I645" s="8"/>
      <c r="J645" s="8"/>
      <c r="K645" s="9"/>
      <c r="L645" s="8"/>
      <c r="M645" s="9"/>
      <c r="N645" s="8"/>
      <c r="O645" s="8"/>
      <c r="P645" s="9"/>
      <c r="Q645" s="8"/>
      <c r="R645" s="9"/>
      <c r="S645" s="8"/>
      <c r="T645" s="9"/>
      <c r="U645" s="9"/>
      <c r="V645" s="8"/>
      <c r="W645" s="9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8"/>
      <c r="G646" s="8"/>
      <c r="H646" s="1"/>
      <c r="I646" s="8"/>
      <c r="J646" s="8"/>
      <c r="K646" s="9"/>
      <c r="L646" s="8"/>
      <c r="M646" s="9"/>
      <c r="N646" s="8"/>
      <c r="O646" s="8"/>
      <c r="P646" s="9"/>
      <c r="Q646" s="8"/>
      <c r="R646" s="9"/>
      <c r="S646" s="8"/>
      <c r="T646" s="9"/>
      <c r="U646" s="9"/>
      <c r="V646" s="8"/>
      <c r="W646" s="9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8"/>
      <c r="G647" s="8"/>
      <c r="H647" s="1"/>
      <c r="I647" s="8"/>
      <c r="J647" s="8"/>
      <c r="K647" s="9"/>
      <c r="L647" s="8"/>
      <c r="M647" s="9"/>
      <c r="N647" s="8"/>
      <c r="O647" s="8"/>
      <c r="P647" s="9"/>
      <c r="Q647" s="8"/>
      <c r="R647" s="9"/>
      <c r="S647" s="8"/>
      <c r="T647" s="9"/>
      <c r="U647" s="9"/>
      <c r="V647" s="8"/>
      <c r="W647" s="9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8"/>
      <c r="G648" s="8"/>
      <c r="H648" s="1"/>
      <c r="I648" s="8"/>
      <c r="J648" s="8"/>
      <c r="K648" s="9"/>
      <c r="L648" s="8"/>
      <c r="M648" s="9"/>
      <c r="N648" s="8"/>
      <c r="O648" s="8"/>
      <c r="P648" s="9"/>
      <c r="Q648" s="8"/>
      <c r="R648" s="9"/>
      <c r="S648" s="8"/>
      <c r="T648" s="9"/>
      <c r="U648" s="9"/>
      <c r="V648" s="8"/>
      <c r="W648" s="9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8"/>
      <c r="G649" s="8"/>
      <c r="H649" s="1"/>
      <c r="I649" s="8"/>
      <c r="J649" s="8"/>
      <c r="K649" s="9"/>
      <c r="L649" s="8"/>
      <c r="M649" s="9"/>
      <c r="N649" s="8"/>
      <c r="O649" s="8"/>
      <c r="P649" s="9"/>
      <c r="Q649" s="8"/>
      <c r="R649" s="9"/>
      <c r="S649" s="8"/>
      <c r="T649" s="9"/>
      <c r="U649" s="9"/>
      <c r="V649" s="8"/>
      <c r="W649" s="9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8"/>
      <c r="G650" s="8"/>
      <c r="H650" s="1"/>
      <c r="I650" s="8"/>
      <c r="J650" s="8"/>
      <c r="K650" s="9"/>
      <c r="L650" s="8"/>
      <c r="M650" s="9"/>
      <c r="N650" s="8"/>
      <c r="O650" s="8"/>
      <c r="P650" s="9"/>
      <c r="Q650" s="8"/>
      <c r="R650" s="9"/>
      <c r="S650" s="8"/>
      <c r="T650" s="9"/>
      <c r="U650" s="9"/>
      <c r="V650" s="8"/>
      <c r="W650" s="9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8"/>
      <c r="G651" s="8"/>
      <c r="H651" s="1"/>
      <c r="I651" s="8"/>
      <c r="J651" s="8"/>
      <c r="K651" s="9"/>
      <c r="L651" s="8"/>
      <c r="M651" s="9"/>
      <c r="N651" s="8"/>
      <c r="O651" s="8"/>
      <c r="P651" s="9"/>
      <c r="Q651" s="8"/>
      <c r="R651" s="9"/>
      <c r="S651" s="8"/>
      <c r="T651" s="9"/>
      <c r="U651" s="9"/>
      <c r="V651" s="8"/>
      <c r="W651" s="9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8"/>
      <c r="G652" s="8"/>
      <c r="H652" s="1"/>
      <c r="I652" s="8"/>
      <c r="J652" s="8"/>
      <c r="K652" s="9"/>
      <c r="L652" s="8"/>
      <c r="M652" s="9"/>
      <c r="N652" s="8"/>
      <c r="O652" s="8"/>
      <c r="P652" s="9"/>
      <c r="Q652" s="8"/>
      <c r="R652" s="9"/>
      <c r="S652" s="8"/>
      <c r="T652" s="9"/>
      <c r="U652" s="9"/>
      <c r="V652" s="8"/>
      <c r="W652" s="9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8"/>
      <c r="G653" s="8"/>
      <c r="H653" s="1"/>
      <c r="I653" s="8"/>
      <c r="J653" s="8"/>
      <c r="K653" s="9"/>
      <c r="L653" s="8"/>
      <c r="M653" s="9"/>
      <c r="N653" s="8"/>
      <c r="O653" s="8"/>
      <c r="P653" s="9"/>
      <c r="Q653" s="8"/>
      <c r="R653" s="9"/>
      <c r="S653" s="8"/>
      <c r="T653" s="9"/>
      <c r="U653" s="9"/>
      <c r="V653" s="8"/>
      <c r="W653" s="9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8"/>
      <c r="G654" s="8"/>
      <c r="H654" s="1"/>
      <c r="I654" s="8"/>
      <c r="J654" s="8"/>
      <c r="K654" s="9"/>
      <c r="L654" s="8"/>
      <c r="M654" s="9"/>
      <c r="N654" s="8"/>
      <c r="O654" s="8"/>
      <c r="P654" s="9"/>
      <c r="Q654" s="8"/>
      <c r="R654" s="9"/>
      <c r="S654" s="8"/>
      <c r="T654" s="9"/>
      <c r="U654" s="9"/>
      <c r="V654" s="8"/>
      <c r="W654" s="9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8"/>
      <c r="G655" s="8"/>
      <c r="H655" s="1"/>
      <c r="I655" s="8"/>
      <c r="J655" s="8"/>
      <c r="K655" s="9"/>
      <c r="L655" s="8"/>
      <c r="M655" s="9"/>
      <c r="N655" s="8"/>
      <c r="O655" s="8"/>
      <c r="P655" s="9"/>
      <c r="Q655" s="8"/>
      <c r="R655" s="9"/>
      <c r="S655" s="8"/>
      <c r="T655" s="9"/>
      <c r="U655" s="9"/>
      <c r="V655" s="8"/>
      <c r="W655" s="9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8"/>
      <c r="G656" s="8"/>
      <c r="H656" s="1"/>
      <c r="I656" s="8"/>
      <c r="J656" s="8"/>
      <c r="K656" s="9"/>
      <c r="L656" s="8"/>
      <c r="M656" s="9"/>
      <c r="N656" s="8"/>
      <c r="O656" s="8"/>
      <c r="P656" s="9"/>
      <c r="Q656" s="8"/>
      <c r="R656" s="9"/>
      <c r="S656" s="8"/>
      <c r="T656" s="9"/>
      <c r="U656" s="9"/>
      <c r="V656" s="8"/>
      <c r="W656" s="9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8"/>
      <c r="G657" s="8"/>
      <c r="H657" s="1"/>
      <c r="I657" s="8"/>
      <c r="J657" s="8"/>
      <c r="K657" s="9"/>
      <c r="L657" s="8"/>
      <c r="M657" s="9"/>
      <c r="N657" s="8"/>
      <c r="O657" s="8"/>
      <c r="P657" s="9"/>
      <c r="Q657" s="8"/>
      <c r="R657" s="9"/>
      <c r="S657" s="8"/>
      <c r="T657" s="9"/>
      <c r="U657" s="9"/>
      <c r="V657" s="8"/>
      <c r="W657" s="9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8"/>
      <c r="G658" s="8"/>
      <c r="H658" s="1"/>
      <c r="I658" s="8"/>
      <c r="J658" s="8"/>
      <c r="K658" s="9"/>
      <c r="L658" s="8"/>
      <c r="M658" s="9"/>
      <c r="N658" s="8"/>
      <c r="O658" s="8"/>
      <c r="P658" s="9"/>
      <c r="Q658" s="8"/>
      <c r="R658" s="9"/>
      <c r="S658" s="8"/>
      <c r="T658" s="9"/>
      <c r="U658" s="9"/>
      <c r="V658" s="8"/>
      <c r="W658" s="9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8"/>
      <c r="G659" s="8"/>
      <c r="H659" s="1"/>
      <c r="I659" s="8"/>
      <c r="J659" s="8"/>
      <c r="K659" s="9"/>
      <c r="L659" s="8"/>
      <c r="M659" s="9"/>
      <c r="N659" s="8"/>
      <c r="O659" s="8"/>
      <c r="P659" s="9"/>
      <c r="Q659" s="8"/>
      <c r="R659" s="9"/>
      <c r="S659" s="8"/>
      <c r="T659" s="9"/>
      <c r="U659" s="9"/>
      <c r="V659" s="8"/>
      <c r="W659" s="9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8"/>
      <c r="G660" s="8"/>
      <c r="H660" s="1"/>
      <c r="I660" s="8"/>
      <c r="J660" s="8"/>
      <c r="K660" s="9"/>
      <c r="L660" s="8"/>
      <c r="M660" s="9"/>
      <c r="N660" s="8"/>
      <c r="O660" s="8"/>
      <c r="P660" s="9"/>
      <c r="Q660" s="8"/>
      <c r="R660" s="9"/>
      <c r="S660" s="8"/>
      <c r="T660" s="9"/>
      <c r="U660" s="9"/>
      <c r="V660" s="8"/>
      <c r="W660" s="9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8"/>
      <c r="G661" s="8"/>
      <c r="H661" s="1"/>
      <c r="I661" s="8"/>
      <c r="J661" s="8"/>
      <c r="K661" s="9"/>
      <c r="L661" s="8"/>
      <c r="M661" s="9"/>
      <c r="N661" s="8"/>
      <c r="O661" s="8"/>
      <c r="P661" s="9"/>
      <c r="Q661" s="8"/>
      <c r="R661" s="9"/>
      <c r="S661" s="8"/>
      <c r="T661" s="9"/>
      <c r="U661" s="9"/>
      <c r="V661" s="8"/>
      <c r="W661" s="9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8"/>
      <c r="G662" s="8"/>
      <c r="H662" s="1"/>
      <c r="I662" s="8"/>
      <c r="J662" s="8"/>
      <c r="K662" s="9"/>
      <c r="L662" s="8"/>
      <c r="M662" s="9"/>
      <c r="N662" s="8"/>
      <c r="O662" s="8"/>
      <c r="P662" s="9"/>
      <c r="Q662" s="8"/>
      <c r="R662" s="9"/>
      <c r="S662" s="8"/>
      <c r="T662" s="9"/>
      <c r="U662" s="9"/>
      <c r="V662" s="8"/>
      <c r="W662" s="9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8"/>
      <c r="G663" s="8"/>
      <c r="H663" s="1"/>
      <c r="I663" s="8"/>
      <c r="J663" s="8"/>
      <c r="K663" s="9"/>
      <c r="L663" s="8"/>
      <c r="M663" s="9"/>
      <c r="N663" s="8"/>
      <c r="O663" s="8"/>
      <c r="P663" s="9"/>
      <c r="Q663" s="8"/>
      <c r="R663" s="9"/>
      <c r="S663" s="8"/>
      <c r="T663" s="9"/>
      <c r="U663" s="9"/>
      <c r="V663" s="8"/>
      <c r="W663" s="9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8"/>
      <c r="G664" s="8"/>
      <c r="H664" s="1"/>
      <c r="I664" s="8"/>
      <c r="J664" s="8"/>
      <c r="K664" s="9"/>
      <c r="L664" s="8"/>
      <c r="M664" s="9"/>
      <c r="N664" s="8"/>
      <c r="O664" s="8"/>
      <c r="P664" s="9"/>
      <c r="Q664" s="8"/>
      <c r="R664" s="9"/>
      <c r="S664" s="8"/>
      <c r="T664" s="9"/>
      <c r="U664" s="9"/>
      <c r="V664" s="8"/>
      <c r="W664" s="9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8"/>
      <c r="G665" s="8"/>
      <c r="H665" s="1"/>
      <c r="I665" s="8"/>
      <c r="J665" s="8"/>
      <c r="K665" s="9"/>
      <c r="L665" s="8"/>
      <c r="M665" s="9"/>
      <c r="N665" s="8"/>
      <c r="O665" s="8"/>
      <c r="P665" s="9"/>
      <c r="Q665" s="8"/>
      <c r="R665" s="9"/>
      <c r="S665" s="8"/>
      <c r="T665" s="9"/>
      <c r="U665" s="9"/>
      <c r="V665" s="8"/>
      <c r="W665" s="9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8"/>
      <c r="G666" s="8"/>
      <c r="H666" s="1"/>
      <c r="I666" s="8"/>
      <c r="J666" s="8"/>
      <c r="K666" s="9"/>
      <c r="L666" s="8"/>
      <c r="M666" s="9"/>
      <c r="N666" s="8"/>
      <c r="O666" s="8"/>
      <c r="P666" s="9"/>
      <c r="Q666" s="8"/>
      <c r="R666" s="9"/>
      <c r="S666" s="8"/>
      <c r="T666" s="9"/>
      <c r="U666" s="9"/>
      <c r="V666" s="8"/>
      <c r="W666" s="9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8"/>
      <c r="G667" s="8"/>
      <c r="H667" s="1"/>
      <c r="I667" s="8"/>
      <c r="J667" s="8"/>
      <c r="K667" s="9"/>
      <c r="L667" s="8"/>
      <c r="M667" s="9"/>
      <c r="N667" s="8"/>
      <c r="O667" s="8"/>
      <c r="P667" s="9"/>
      <c r="Q667" s="8"/>
      <c r="R667" s="9"/>
      <c r="S667" s="8"/>
      <c r="T667" s="9"/>
      <c r="U667" s="9"/>
      <c r="V667" s="8"/>
      <c r="W667" s="9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8"/>
      <c r="G668" s="8"/>
      <c r="H668" s="1"/>
      <c r="I668" s="8"/>
      <c r="J668" s="8"/>
      <c r="K668" s="9"/>
      <c r="L668" s="8"/>
      <c r="M668" s="9"/>
      <c r="N668" s="8"/>
      <c r="O668" s="8"/>
      <c r="P668" s="9"/>
      <c r="Q668" s="8"/>
      <c r="R668" s="9"/>
      <c r="S668" s="8"/>
      <c r="T668" s="9"/>
      <c r="U668" s="9"/>
      <c r="V668" s="8"/>
      <c r="W668" s="9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8"/>
      <c r="G669" s="8"/>
      <c r="H669" s="1"/>
      <c r="I669" s="8"/>
      <c r="J669" s="8"/>
      <c r="K669" s="9"/>
      <c r="L669" s="8"/>
      <c r="M669" s="9"/>
      <c r="N669" s="8"/>
      <c r="O669" s="8"/>
      <c r="P669" s="9"/>
      <c r="Q669" s="8"/>
      <c r="R669" s="9"/>
      <c r="S669" s="8"/>
      <c r="T669" s="9"/>
      <c r="U669" s="9"/>
      <c r="V669" s="8"/>
      <c r="W669" s="9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8"/>
      <c r="G670" s="8"/>
      <c r="H670" s="1"/>
      <c r="I670" s="8"/>
      <c r="J670" s="8"/>
      <c r="K670" s="9"/>
      <c r="L670" s="8"/>
      <c r="M670" s="9"/>
      <c r="N670" s="8"/>
      <c r="O670" s="8"/>
      <c r="P670" s="9"/>
      <c r="Q670" s="8"/>
      <c r="R670" s="9"/>
      <c r="S670" s="8"/>
      <c r="T670" s="9"/>
      <c r="U670" s="9"/>
      <c r="V670" s="8"/>
      <c r="W670" s="9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8"/>
      <c r="G671" s="8"/>
      <c r="H671" s="1"/>
      <c r="I671" s="8"/>
      <c r="J671" s="8"/>
      <c r="K671" s="9"/>
      <c r="L671" s="8"/>
      <c r="M671" s="9"/>
      <c r="N671" s="8"/>
      <c r="O671" s="8"/>
      <c r="P671" s="9"/>
      <c r="Q671" s="8"/>
      <c r="R671" s="9"/>
      <c r="S671" s="8"/>
      <c r="T671" s="9"/>
      <c r="U671" s="9"/>
      <c r="V671" s="8"/>
      <c r="W671" s="9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8"/>
      <c r="G672" s="8"/>
      <c r="H672" s="1"/>
      <c r="I672" s="8"/>
      <c r="J672" s="8"/>
      <c r="K672" s="9"/>
      <c r="L672" s="8"/>
      <c r="M672" s="9"/>
      <c r="N672" s="8"/>
      <c r="O672" s="8"/>
      <c r="P672" s="9"/>
      <c r="Q672" s="8"/>
      <c r="R672" s="9"/>
      <c r="S672" s="8"/>
      <c r="T672" s="9"/>
      <c r="U672" s="9"/>
      <c r="V672" s="8"/>
      <c r="W672" s="9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8"/>
      <c r="G673" s="8"/>
      <c r="H673" s="1"/>
      <c r="I673" s="8"/>
      <c r="J673" s="8"/>
      <c r="K673" s="9"/>
      <c r="L673" s="8"/>
      <c r="M673" s="9"/>
      <c r="N673" s="8"/>
      <c r="O673" s="8"/>
      <c r="P673" s="9"/>
      <c r="Q673" s="8"/>
      <c r="R673" s="9"/>
      <c r="S673" s="8"/>
      <c r="T673" s="9"/>
      <c r="U673" s="9"/>
      <c r="V673" s="8"/>
      <c r="W673" s="9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8"/>
      <c r="G674" s="8"/>
      <c r="H674" s="1"/>
      <c r="I674" s="8"/>
      <c r="J674" s="8"/>
      <c r="K674" s="9"/>
      <c r="L674" s="8"/>
      <c r="M674" s="9"/>
      <c r="N674" s="8"/>
      <c r="O674" s="8"/>
      <c r="P674" s="9"/>
      <c r="Q674" s="8"/>
      <c r="R674" s="9"/>
      <c r="S674" s="8"/>
      <c r="T674" s="9"/>
      <c r="U674" s="9"/>
      <c r="V674" s="8"/>
      <c r="W674" s="9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8"/>
      <c r="G675" s="8"/>
      <c r="H675" s="1"/>
      <c r="I675" s="8"/>
      <c r="J675" s="8"/>
      <c r="K675" s="9"/>
      <c r="L675" s="8"/>
      <c r="M675" s="9"/>
      <c r="N675" s="8"/>
      <c r="O675" s="8"/>
      <c r="P675" s="9"/>
      <c r="Q675" s="8"/>
      <c r="R675" s="9"/>
      <c r="S675" s="8"/>
      <c r="T675" s="9"/>
      <c r="U675" s="9"/>
      <c r="V675" s="8"/>
      <c r="W675" s="9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8"/>
      <c r="G676" s="8"/>
      <c r="H676" s="1"/>
      <c r="I676" s="8"/>
      <c r="J676" s="8"/>
      <c r="K676" s="9"/>
      <c r="L676" s="8"/>
      <c r="M676" s="9"/>
      <c r="N676" s="8"/>
      <c r="O676" s="8"/>
      <c r="P676" s="9"/>
      <c r="Q676" s="8"/>
      <c r="R676" s="9"/>
      <c r="S676" s="8"/>
      <c r="T676" s="9"/>
      <c r="U676" s="9"/>
      <c r="V676" s="8"/>
      <c r="W676" s="9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8"/>
      <c r="G677" s="8"/>
      <c r="H677" s="1"/>
      <c r="I677" s="8"/>
      <c r="J677" s="8"/>
      <c r="K677" s="9"/>
      <c r="L677" s="8"/>
      <c r="M677" s="9"/>
      <c r="N677" s="8"/>
      <c r="O677" s="8"/>
      <c r="P677" s="9"/>
      <c r="Q677" s="8"/>
      <c r="R677" s="9"/>
      <c r="S677" s="8"/>
      <c r="T677" s="9"/>
      <c r="U677" s="9"/>
      <c r="V677" s="8"/>
      <c r="W677" s="9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8"/>
      <c r="G678" s="8"/>
      <c r="H678" s="1"/>
      <c r="I678" s="8"/>
      <c r="J678" s="8"/>
      <c r="K678" s="9"/>
      <c r="L678" s="8"/>
      <c r="M678" s="9"/>
      <c r="N678" s="8"/>
      <c r="O678" s="8"/>
      <c r="P678" s="9"/>
      <c r="Q678" s="8"/>
      <c r="R678" s="9"/>
      <c r="S678" s="8"/>
      <c r="T678" s="9"/>
      <c r="U678" s="9"/>
      <c r="V678" s="8"/>
      <c r="W678" s="9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8"/>
      <c r="G679" s="8"/>
      <c r="H679" s="1"/>
      <c r="I679" s="8"/>
      <c r="J679" s="8"/>
      <c r="K679" s="9"/>
      <c r="L679" s="8"/>
      <c r="M679" s="9"/>
      <c r="N679" s="8"/>
      <c r="O679" s="8"/>
      <c r="P679" s="9"/>
      <c r="Q679" s="8"/>
      <c r="R679" s="9"/>
      <c r="S679" s="8"/>
      <c r="T679" s="9"/>
      <c r="U679" s="9"/>
      <c r="V679" s="8"/>
      <c r="W679" s="9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8"/>
      <c r="G680" s="8"/>
      <c r="H680" s="1"/>
      <c r="I680" s="8"/>
      <c r="J680" s="8"/>
      <c r="K680" s="9"/>
      <c r="L680" s="8"/>
      <c r="M680" s="9"/>
      <c r="N680" s="8"/>
      <c r="O680" s="8"/>
      <c r="P680" s="9"/>
      <c r="Q680" s="8"/>
      <c r="R680" s="9"/>
      <c r="S680" s="8"/>
      <c r="T680" s="9"/>
      <c r="U680" s="9"/>
      <c r="V680" s="8"/>
      <c r="W680" s="9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8"/>
      <c r="G681" s="8"/>
      <c r="H681" s="1"/>
      <c r="I681" s="8"/>
      <c r="J681" s="8"/>
      <c r="K681" s="9"/>
      <c r="L681" s="8"/>
      <c r="M681" s="9"/>
      <c r="N681" s="8"/>
      <c r="O681" s="8"/>
      <c r="P681" s="9"/>
      <c r="Q681" s="8"/>
      <c r="R681" s="9"/>
      <c r="S681" s="8"/>
      <c r="T681" s="9"/>
      <c r="U681" s="9"/>
      <c r="V681" s="8"/>
      <c r="W681" s="9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8"/>
      <c r="G682" s="8"/>
      <c r="H682" s="1"/>
      <c r="I682" s="8"/>
      <c r="J682" s="8"/>
      <c r="K682" s="9"/>
      <c r="L682" s="8"/>
      <c r="M682" s="9"/>
      <c r="N682" s="8"/>
      <c r="O682" s="8"/>
      <c r="P682" s="9"/>
      <c r="Q682" s="8"/>
      <c r="R682" s="9"/>
      <c r="S682" s="8"/>
      <c r="T682" s="9"/>
      <c r="U682" s="9"/>
      <c r="V682" s="8"/>
      <c r="W682" s="9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8"/>
      <c r="G683" s="8"/>
      <c r="H683" s="1"/>
      <c r="I683" s="8"/>
      <c r="J683" s="8"/>
      <c r="K683" s="9"/>
      <c r="L683" s="8"/>
      <c r="M683" s="9"/>
      <c r="N683" s="8"/>
      <c r="O683" s="8"/>
      <c r="P683" s="9"/>
      <c r="Q683" s="8"/>
      <c r="R683" s="9"/>
      <c r="S683" s="8"/>
      <c r="T683" s="9"/>
      <c r="U683" s="9"/>
      <c r="V683" s="8"/>
      <c r="W683" s="9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8"/>
      <c r="G684" s="8"/>
      <c r="H684" s="1"/>
      <c r="I684" s="8"/>
      <c r="J684" s="8"/>
      <c r="K684" s="9"/>
      <c r="L684" s="8"/>
      <c r="M684" s="9"/>
      <c r="N684" s="8"/>
      <c r="O684" s="8"/>
      <c r="P684" s="9"/>
      <c r="Q684" s="8"/>
      <c r="R684" s="9"/>
      <c r="S684" s="8"/>
      <c r="T684" s="9"/>
      <c r="U684" s="9"/>
      <c r="V684" s="8"/>
      <c r="W684" s="9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8"/>
      <c r="G685" s="8"/>
      <c r="H685" s="1"/>
      <c r="I685" s="8"/>
      <c r="J685" s="8"/>
      <c r="K685" s="9"/>
      <c r="L685" s="8"/>
      <c r="M685" s="9"/>
      <c r="N685" s="8"/>
      <c r="O685" s="8"/>
      <c r="P685" s="9"/>
      <c r="Q685" s="8"/>
      <c r="R685" s="9"/>
      <c r="S685" s="8"/>
      <c r="T685" s="9"/>
      <c r="U685" s="9"/>
      <c r="V685" s="8"/>
      <c r="W685" s="9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8"/>
      <c r="G686" s="8"/>
      <c r="H686" s="1"/>
      <c r="I686" s="8"/>
      <c r="J686" s="8"/>
      <c r="K686" s="9"/>
      <c r="L686" s="8"/>
      <c r="M686" s="9"/>
      <c r="N686" s="8"/>
      <c r="O686" s="8"/>
      <c r="P686" s="9"/>
      <c r="Q686" s="8"/>
      <c r="R686" s="9"/>
      <c r="S686" s="8"/>
      <c r="T686" s="9"/>
      <c r="U686" s="9"/>
      <c r="V686" s="8"/>
      <c r="W686" s="9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8"/>
      <c r="G687" s="8"/>
      <c r="H687" s="1"/>
      <c r="I687" s="8"/>
      <c r="J687" s="8"/>
      <c r="K687" s="9"/>
      <c r="L687" s="8"/>
      <c r="M687" s="9"/>
      <c r="N687" s="8"/>
      <c r="O687" s="8"/>
      <c r="P687" s="9"/>
      <c r="Q687" s="8"/>
      <c r="R687" s="9"/>
      <c r="S687" s="8"/>
      <c r="T687" s="9"/>
      <c r="U687" s="9"/>
      <c r="V687" s="8"/>
      <c r="W687" s="9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8"/>
      <c r="G688" s="8"/>
      <c r="H688" s="1"/>
      <c r="I688" s="8"/>
      <c r="J688" s="8"/>
      <c r="K688" s="9"/>
      <c r="L688" s="8"/>
      <c r="M688" s="9"/>
      <c r="N688" s="8"/>
      <c r="O688" s="8"/>
      <c r="P688" s="9"/>
      <c r="Q688" s="8"/>
      <c r="R688" s="9"/>
      <c r="S688" s="8"/>
      <c r="T688" s="9"/>
      <c r="U688" s="9"/>
      <c r="V688" s="8"/>
      <c r="W688" s="9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8"/>
      <c r="G689" s="8"/>
      <c r="H689" s="1"/>
      <c r="I689" s="8"/>
      <c r="J689" s="8"/>
      <c r="K689" s="9"/>
      <c r="L689" s="8"/>
      <c r="M689" s="9"/>
      <c r="N689" s="8"/>
      <c r="O689" s="8"/>
      <c r="P689" s="9"/>
      <c r="Q689" s="8"/>
      <c r="R689" s="9"/>
      <c r="S689" s="8"/>
      <c r="T689" s="9"/>
      <c r="U689" s="9"/>
      <c r="V689" s="8"/>
      <c r="W689" s="9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8"/>
      <c r="G690" s="8"/>
      <c r="H690" s="1"/>
      <c r="I690" s="8"/>
      <c r="J690" s="8"/>
      <c r="K690" s="9"/>
      <c r="L690" s="8"/>
      <c r="M690" s="9"/>
      <c r="N690" s="8"/>
      <c r="O690" s="8"/>
      <c r="P690" s="9"/>
      <c r="Q690" s="8"/>
      <c r="R690" s="9"/>
      <c r="S690" s="8"/>
      <c r="T690" s="9"/>
      <c r="U690" s="9"/>
      <c r="V690" s="8"/>
      <c r="W690" s="9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8"/>
      <c r="G691" s="8"/>
      <c r="H691" s="1"/>
      <c r="I691" s="8"/>
      <c r="J691" s="8"/>
      <c r="K691" s="9"/>
      <c r="L691" s="8"/>
      <c r="M691" s="9"/>
      <c r="N691" s="8"/>
      <c r="O691" s="8"/>
      <c r="P691" s="9"/>
      <c r="Q691" s="8"/>
      <c r="R691" s="9"/>
      <c r="S691" s="8"/>
      <c r="T691" s="9"/>
      <c r="U691" s="9"/>
      <c r="V691" s="8"/>
      <c r="W691" s="9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8"/>
      <c r="G692" s="8"/>
      <c r="H692" s="1"/>
      <c r="I692" s="8"/>
      <c r="J692" s="8"/>
      <c r="K692" s="9"/>
      <c r="L692" s="8"/>
      <c r="M692" s="9"/>
      <c r="N692" s="8"/>
      <c r="O692" s="8"/>
      <c r="P692" s="9"/>
      <c r="Q692" s="8"/>
      <c r="R692" s="9"/>
      <c r="S692" s="8"/>
      <c r="T692" s="9"/>
      <c r="U692" s="9"/>
      <c r="V692" s="8"/>
      <c r="W692" s="9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8"/>
      <c r="G693" s="8"/>
      <c r="H693" s="1"/>
      <c r="I693" s="8"/>
      <c r="J693" s="8"/>
      <c r="K693" s="9"/>
      <c r="L693" s="8"/>
      <c r="M693" s="9"/>
      <c r="N693" s="8"/>
      <c r="O693" s="8"/>
      <c r="P693" s="9"/>
      <c r="Q693" s="8"/>
      <c r="R693" s="9"/>
      <c r="S693" s="8"/>
      <c r="T693" s="9"/>
      <c r="U693" s="9"/>
      <c r="V693" s="8"/>
      <c r="W693" s="9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8"/>
      <c r="G694" s="8"/>
      <c r="H694" s="1"/>
      <c r="I694" s="8"/>
      <c r="J694" s="8"/>
      <c r="K694" s="9"/>
      <c r="L694" s="8"/>
      <c r="M694" s="9"/>
      <c r="N694" s="8"/>
      <c r="O694" s="8"/>
      <c r="P694" s="9"/>
      <c r="Q694" s="8"/>
      <c r="R694" s="9"/>
      <c r="S694" s="8"/>
      <c r="T694" s="9"/>
      <c r="U694" s="9"/>
      <c r="V694" s="8"/>
      <c r="W694" s="9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8"/>
      <c r="G695" s="8"/>
      <c r="H695" s="1"/>
      <c r="I695" s="8"/>
      <c r="J695" s="8"/>
      <c r="K695" s="9"/>
      <c r="L695" s="8"/>
      <c r="M695" s="9"/>
      <c r="N695" s="8"/>
      <c r="O695" s="8"/>
      <c r="P695" s="9"/>
      <c r="Q695" s="8"/>
      <c r="R695" s="9"/>
      <c r="S695" s="8"/>
      <c r="T695" s="9"/>
      <c r="U695" s="9"/>
      <c r="V695" s="8"/>
      <c r="W695" s="9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8"/>
      <c r="G696" s="8"/>
      <c r="H696" s="1"/>
      <c r="I696" s="8"/>
      <c r="J696" s="8"/>
      <c r="K696" s="9"/>
      <c r="L696" s="8"/>
      <c r="M696" s="9"/>
      <c r="N696" s="8"/>
      <c r="O696" s="8"/>
      <c r="P696" s="9"/>
      <c r="Q696" s="8"/>
      <c r="R696" s="9"/>
      <c r="S696" s="8"/>
      <c r="T696" s="9"/>
      <c r="U696" s="9"/>
      <c r="V696" s="8"/>
      <c r="W696" s="9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8"/>
      <c r="G697" s="8"/>
      <c r="H697" s="1"/>
      <c r="I697" s="8"/>
      <c r="J697" s="8"/>
      <c r="K697" s="9"/>
      <c r="L697" s="8"/>
      <c r="M697" s="9"/>
      <c r="N697" s="8"/>
      <c r="O697" s="8"/>
      <c r="P697" s="9"/>
      <c r="Q697" s="8"/>
      <c r="R697" s="9"/>
      <c r="S697" s="8"/>
      <c r="T697" s="9"/>
      <c r="U697" s="9"/>
      <c r="V697" s="8"/>
      <c r="W697" s="9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8"/>
      <c r="G698" s="8"/>
      <c r="H698" s="1"/>
      <c r="I698" s="8"/>
      <c r="J698" s="8"/>
      <c r="K698" s="9"/>
      <c r="L698" s="8"/>
      <c r="M698" s="9"/>
      <c r="N698" s="8"/>
      <c r="O698" s="8"/>
      <c r="P698" s="9"/>
      <c r="Q698" s="8"/>
      <c r="R698" s="9"/>
      <c r="S698" s="8"/>
      <c r="T698" s="9"/>
      <c r="U698" s="9"/>
      <c r="V698" s="8"/>
      <c r="W698" s="9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8"/>
      <c r="G699" s="8"/>
      <c r="H699" s="1"/>
      <c r="I699" s="8"/>
      <c r="J699" s="8"/>
      <c r="K699" s="9"/>
      <c r="L699" s="8"/>
      <c r="M699" s="9"/>
      <c r="N699" s="8"/>
      <c r="O699" s="8"/>
      <c r="P699" s="9"/>
      <c r="Q699" s="8"/>
      <c r="R699" s="9"/>
      <c r="S699" s="8"/>
      <c r="T699" s="9"/>
      <c r="U699" s="9"/>
      <c r="V699" s="8"/>
      <c r="W699" s="9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8"/>
      <c r="G700" s="8"/>
      <c r="H700" s="1"/>
      <c r="I700" s="8"/>
      <c r="J700" s="8"/>
      <c r="K700" s="9"/>
      <c r="L700" s="8"/>
      <c r="M700" s="9"/>
      <c r="N700" s="8"/>
      <c r="O700" s="8"/>
      <c r="P700" s="9"/>
      <c r="Q700" s="8"/>
      <c r="R700" s="9"/>
      <c r="S700" s="8"/>
      <c r="T700" s="9"/>
      <c r="U700" s="9"/>
      <c r="V700" s="8"/>
      <c r="W700" s="9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8"/>
      <c r="G701" s="8"/>
      <c r="H701" s="1"/>
      <c r="I701" s="8"/>
      <c r="J701" s="8"/>
      <c r="K701" s="9"/>
      <c r="L701" s="8"/>
      <c r="M701" s="9"/>
      <c r="N701" s="8"/>
      <c r="O701" s="8"/>
      <c r="P701" s="9"/>
      <c r="Q701" s="8"/>
      <c r="R701" s="9"/>
      <c r="S701" s="8"/>
      <c r="T701" s="9"/>
      <c r="U701" s="9"/>
      <c r="V701" s="8"/>
      <c r="W701" s="9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8"/>
      <c r="G702" s="8"/>
      <c r="H702" s="1"/>
      <c r="I702" s="8"/>
      <c r="J702" s="8"/>
      <c r="K702" s="9"/>
      <c r="L702" s="8"/>
      <c r="M702" s="9"/>
      <c r="N702" s="8"/>
      <c r="O702" s="8"/>
      <c r="P702" s="9"/>
      <c r="Q702" s="8"/>
      <c r="R702" s="9"/>
      <c r="S702" s="8"/>
      <c r="T702" s="9"/>
      <c r="U702" s="9"/>
      <c r="V702" s="8"/>
      <c r="W702" s="9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8"/>
      <c r="G703" s="8"/>
      <c r="H703" s="1"/>
      <c r="I703" s="8"/>
      <c r="J703" s="8"/>
      <c r="K703" s="9"/>
      <c r="L703" s="8"/>
      <c r="M703" s="9"/>
      <c r="N703" s="8"/>
      <c r="O703" s="8"/>
      <c r="P703" s="9"/>
      <c r="Q703" s="8"/>
      <c r="R703" s="9"/>
      <c r="S703" s="8"/>
      <c r="T703" s="9"/>
      <c r="U703" s="9"/>
      <c r="V703" s="8"/>
      <c r="W703" s="9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8"/>
      <c r="G704" s="8"/>
      <c r="H704" s="1"/>
      <c r="I704" s="8"/>
      <c r="J704" s="8"/>
      <c r="K704" s="9"/>
      <c r="L704" s="8"/>
      <c r="M704" s="9"/>
      <c r="N704" s="8"/>
      <c r="O704" s="8"/>
      <c r="P704" s="9"/>
      <c r="Q704" s="8"/>
      <c r="R704" s="9"/>
      <c r="S704" s="8"/>
      <c r="T704" s="9"/>
      <c r="U704" s="9"/>
      <c r="V704" s="8"/>
      <c r="W704" s="9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8"/>
      <c r="G705" s="8"/>
      <c r="H705" s="1"/>
      <c r="I705" s="8"/>
      <c r="J705" s="8"/>
      <c r="K705" s="9"/>
      <c r="L705" s="8"/>
      <c r="M705" s="9"/>
      <c r="N705" s="8"/>
      <c r="O705" s="8"/>
      <c r="P705" s="9"/>
      <c r="Q705" s="8"/>
      <c r="R705" s="9"/>
      <c r="S705" s="8"/>
      <c r="T705" s="9"/>
      <c r="U705" s="9"/>
      <c r="V705" s="8"/>
      <c r="W705" s="9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8"/>
      <c r="G706" s="8"/>
      <c r="H706" s="1"/>
      <c r="I706" s="8"/>
      <c r="J706" s="8"/>
      <c r="K706" s="9"/>
      <c r="L706" s="8"/>
      <c r="M706" s="9"/>
      <c r="N706" s="8"/>
      <c r="O706" s="8"/>
      <c r="P706" s="9"/>
      <c r="Q706" s="8"/>
      <c r="R706" s="9"/>
      <c r="S706" s="8"/>
      <c r="T706" s="9"/>
      <c r="U706" s="9"/>
      <c r="V706" s="8"/>
      <c r="W706" s="9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8"/>
      <c r="G707" s="8"/>
      <c r="H707" s="1"/>
      <c r="I707" s="8"/>
      <c r="J707" s="8"/>
      <c r="K707" s="9"/>
      <c r="L707" s="8"/>
      <c r="M707" s="9"/>
      <c r="N707" s="8"/>
      <c r="O707" s="8"/>
      <c r="P707" s="9"/>
      <c r="Q707" s="8"/>
      <c r="R707" s="9"/>
      <c r="S707" s="8"/>
      <c r="T707" s="9"/>
      <c r="U707" s="9"/>
      <c r="V707" s="8"/>
      <c r="W707" s="9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8"/>
      <c r="G708" s="8"/>
      <c r="H708" s="1"/>
      <c r="I708" s="8"/>
      <c r="J708" s="8"/>
      <c r="K708" s="9"/>
      <c r="L708" s="8"/>
      <c r="M708" s="9"/>
      <c r="N708" s="8"/>
      <c r="O708" s="8"/>
      <c r="P708" s="9"/>
      <c r="Q708" s="8"/>
      <c r="R708" s="9"/>
      <c r="S708" s="8"/>
      <c r="T708" s="9"/>
      <c r="U708" s="9"/>
      <c r="V708" s="8"/>
      <c r="W708" s="9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8"/>
      <c r="G709" s="8"/>
      <c r="H709" s="1"/>
      <c r="I709" s="8"/>
      <c r="J709" s="8"/>
      <c r="K709" s="9"/>
      <c r="L709" s="8"/>
      <c r="M709" s="9"/>
      <c r="N709" s="8"/>
      <c r="O709" s="8"/>
      <c r="P709" s="9"/>
      <c r="Q709" s="8"/>
      <c r="R709" s="9"/>
      <c r="S709" s="8"/>
      <c r="T709" s="9"/>
      <c r="U709" s="9"/>
      <c r="V709" s="8"/>
      <c r="W709" s="9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8"/>
      <c r="G710" s="8"/>
      <c r="H710" s="1"/>
      <c r="I710" s="8"/>
      <c r="J710" s="8"/>
      <c r="K710" s="9"/>
      <c r="L710" s="8"/>
      <c r="M710" s="9"/>
      <c r="N710" s="8"/>
      <c r="O710" s="8"/>
      <c r="P710" s="9"/>
      <c r="Q710" s="8"/>
      <c r="R710" s="9"/>
      <c r="S710" s="8"/>
      <c r="T710" s="9"/>
      <c r="U710" s="9"/>
      <c r="V710" s="8"/>
      <c r="W710" s="9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8"/>
      <c r="G711" s="8"/>
      <c r="H711" s="1"/>
      <c r="I711" s="8"/>
      <c r="J711" s="8"/>
      <c r="K711" s="9"/>
      <c r="L711" s="8"/>
      <c r="M711" s="9"/>
      <c r="N711" s="8"/>
      <c r="O711" s="8"/>
      <c r="P711" s="9"/>
      <c r="Q711" s="8"/>
      <c r="R711" s="9"/>
      <c r="S711" s="8"/>
      <c r="T711" s="9"/>
      <c r="U711" s="9"/>
      <c r="V711" s="8"/>
      <c r="W711" s="9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8"/>
      <c r="G712" s="8"/>
      <c r="H712" s="1"/>
      <c r="I712" s="8"/>
      <c r="J712" s="8"/>
      <c r="K712" s="9"/>
      <c r="L712" s="8"/>
      <c r="M712" s="9"/>
      <c r="N712" s="8"/>
      <c r="O712" s="8"/>
      <c r="P712" s="9"/>
      <c r="Q712" s="8"/>
      <c r="R712" s="9"/>
      <c r="S712" s="8"/>
      <c r="T712" s="9"/>
      <c r="U712" s="9"/>
      <c r="V712" s="8"/>
      <c r="W712" s="9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8"/>
      <c r="G713" s="8"/>
      <c r="H713" s="1"/>
      <c r="I713" s="8"/>
      <c r="J713" s="8"/>
      <c r="K713" s="9"/>
      <c r="L713" s="8"/>
      <c r="M713" s="9"/>
      <c r="N713" s="8"/>
      <c r="O713" s="8"/>
      <c r="P713" s="9"/>
      <c r="Q713" s="8"/>
      <c r="R713" s="9"/>
      <c r="S713" s="8"/>
      <c r="T713" s="9"/>
      <c r="U713" s="9"/>
      <c r="V713" s="8"/>
      <c r="W713" s="9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8"/>
      <c r="G714" s="8"/>
      <c r="H714" s="1"/>
      <c r="I714" s="8"/>
      <c r="J714" s="8"/>
      <c r="K714" s="9"/>
      <c r="L714" s="8"/>
      <c r="M714" s="9"/>
      <c r="N714" s="8"/>
      <c r="O714" s="8"/>
      <c r="P714" s="9"/>
      <c r="Q714" s="8"/>
      <c r="R714" s="9"/>
      <c r="S714" s="8"/>
      <c r="T714" s="9"/>
      <c r="U714" s="9"/>
      <c r="V714" s="8"/>
      <c r="W714" s="9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8"/>
      <c r="G715" s="8"/>
      <c r="H715" s="1"/>
      <c r="I715" s="8"/>
      <c r="J715" s="8"/>
      <c r="K715" s="9"/>
      <c r="L715" s="8"/>
      <c r="M715" s="9"/>
      <c r="N715" s="8"/>
      <c r="O715" s="8"/>
      <c r="P715" s="9"/>
      <c r="Q715" s="8"/>
      <c r="R715" s="9"/>
      <c r="S715" s="8"/>
      <c r="T715" s="9"/>
      <c r="U715" s="9"/>
      <c r="V715" s="8"/>
      <c r="W715" s="9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8"/>
      <c r="G716" s="8"/>
      <c r="H716" s="1"/>
      <c r="I716" s="8"/>
      <c r="J716" s="8"/>
      <c r="K716" s="9"/>
      <c r="L716" s="8"/>
      <c r="M716" s="9"/>
      <c r="N716" s="8"/>
      <c r="O716" s="8"/>
      <c r="P716" s="9"/>
      <c r="Q716" s="8"/>
      <c r="R716" s="9"/>
      <c r="S716" s="8"/>
      <c r="T716" s="9"/>
      <c r="U716" s="9"/>
      <c r="V716" s="8"/>
      <c r="W716" s="9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8"/>
      <c r="G717" s="8"/>
      <c r="H717" s="1"/>
      <c r="I717" s="8"/>
      <c r="J717" s="8"/>
      <c r="K717" s="9"/>
      <c r="L717" s="8"/>
      <c r="M717" s="9"/>
      <c r="N717" s="8"/>
      <c r="O717" s="8"/>
      <c r="P717" s="9"/>
      <c r="Q717" s="8"/>
      <c r="R717" s="9"/>
      <c r="S717" s="8"/>
      <c r="T717" s="9"/>
      <c r="U717" s="9"/>
      <c r="V717" s="8"/>
      <c r="W717" s="9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8"/>
      <c r="G718" s="8"/>
      <c r="H718" s="1"/>
      <c r="I718" s="8"/>
      <c r="J718" s="8"/>
      <c r="K718" s="9"/>
      <c r="L718" s="8"/>
      <c r="M718" s="9"/>
      <c r="N718" s="8"/>
      <c r="O718" s="8"/>
      <c r="P718" s="9"/>
      <c r="Q718" s="8"/>
      <c r="R718" s="9"/>
      <c r="S718" s="8"/>
      <c r="T718" s="9"/>
      <c r="U718" s="9"/>
      <c r="V718" s="8"/>
      <c r="W718" s="9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8"/>
      <c r="G719" s="8"/>
      <c r="H719" s="1"/>
      <c r="I719" s="8"/>
      <c r="J719" s="8"/>
      <c r="K719" s="9"/>
      <c r="L719" s="8"/>
      <c r="M719" s="9"/>
      <c r="N719" s="8"/>
      <c r="O719" s="8"/>
      <c r="P719" s="9"/>
      <c r="Q719" s="8"/>
      <c r="R719" s="9"/>
      <c r="S719" s="8"/>
      <c r="T719" s="9"/>
      <c r="U719" s="9"/>
      <c r="V719" s="8"/>
      <c r="W719" s="9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8"/>
      <c r="G720" s="8"/>
      <c r="H720" s="1"/>
      <c r="I720" s="8"/>
      <c r="J720" s="8"/>
      <c r="K720" s="9"/>
      <c r="L720" s="8"/>
      <c r="M720" s="9"/>
      <c r="N720" s="8"/>
      <c r="O720" s="8"/>
      <c r="P720" s="9"/>
      <c r="Q720" s="8"/>
      <c r="R720" s="9"/>
      <c r="S720" s="8"/>
      <c r="T720" s="9"/>
      <c r="U720" s="9"/>
      <c r="V720" s="8"/>
      <c r="W720" s="9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8"/>
      <c r="G721" s="8"/>
      <c r="H721" s="1"/>
      <c r="I721" s="8"/>
      <c r="J721" s="8"/>
      <c r="K721" s="9"/>
      <c r="L721" s="8"/>
      <c r="M721" s="9"/>
      <c r="N721" s="8"/>
      <c r="O721" s="8"/>
      <c r="P721" s="9"/>
      <c r="Q721" s="8"/>
      <c r="R721" s="9"/>
      <c r="S721" s="8"/>
      <c r="T721" s="9"/>
      <c r="U721" s="9"/>
      <c r="V721" s="8"/>
      <c r="W721" s="9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8"/>
      <c r="G722" s="8"/>
      <c r="H722" s="1"/>
      <c r="I722" s="8"/>
      <c r="J722" s="8"/>
      <c r="K722" s="9"/>
      <c r="L722" s="8"/>
      <c r="M722" s="9"/>
      <c r="N722" s="8"/>
      <c r="O722" s="8"/>
      <c r="P722" s="9"/>
      <c r="Q722" s="8"/>
      <c r="R722" s="9"/>
      <c r="S722" s="8"/>
      <c r="T722" s="9"/>
      <c r="U722" s="9"/>
      <c r="V722" s="8"/>
      <c r="W722" s="9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8"/>
      <c r="G723" s="8"/>
      <c r="H723" s="1"/>
      <c r="I723" s="8"/>
      <c r="J723" s="8"/>
      <c r="K723" s="9"/>
      <c r="L723" s="8"/>
      <c r="M723" s="9"/>
      <c r="N723" s="8"/>
      <c r="O723" s="8"/>
      <c r="P723" s="9"/>
      <c r="Q723" s="8"/>
      <c r="R723" s="9"/>
      <c r="S723" s="8"/>
      <c r="T723" s="9"/>
      <c r="U723" s="9"/>
      <c r="V723" s="8"/>
      <c r="W723" s="9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8"/>
      <c r="G724" s="8"/>
      <c r="H724" s="1"/>
      <c r="I724" s="8"/>
      <c r="J724" s="8"/>
      <c r="K724" s="9"/>
      <c r="L724" s="8"/>
      <c r="M724" s="9"/>
      <c r="N724" s="8"/>
      <c r="O724" s="8"/>
      <c r="P724" s="9"/>
      <c r="Q724" s="8"/>
      <c r="R724" s="9"/>
      <c r="S724" s="8"/>
      <c r="T724" s="9"/>
      <c r="U724" s="9"/>
      <c r="V724" s="8"/>
      <c r="W724" s="9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8"/>
      <c r="G725" s="8"/>
      <c r="H725" s="1"/>
      <c r="I725" s="8"/>
      <c r="J725" s="8"/>
      <c r="K725" s="9"/>
      <c r="L725" s="8"/>
      <c r="M725" s="9"/>
      <c r="N725" s="8"/>
      <c r="O725" s="8"/>
      <c r="P725" s="9"/>
      <c r="Q725" s="8"/>
      <c r="R725" s="9"/>
      <c r="S725" s="8"/>
      <c r="T725" s="9"/>
      <c r="U725" s="9"/>
      <c r="V725" s="8"/>
      <c r="W725" s="9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8"/>
      <c r="G726" s="8"/>
      <c r="H726" s="1"/>
      <c r="I726" s="8"/>
      <c r="J726" s="8"/>
      <c r="K726" s="9"/>
      <c r="L726" s="8"/>
      <c r="M726" s="9"/>
      <c r="N726" s="8"/>
      <c r="O726" s="8"/>
      <c r="P726" s="9"/>
      <c r="Q726" s="8"/>
      <c r="R726" s="9"/>
      <c r="S726" s="8"/>
      <c r="T726" s="9"/>
      <c r="U726" s="9"/>
      <c r="V726" s="8"/>
      <c r="W726" s="9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8"/>
      <c r="G727" s="8"/>
      <c r="H727" s="1"/>
      <c r="I727" s="8"/>
      <c r="J727" s="8"/>
      <c r="K727" s="9"/>
      <c r="L727" s="8"/>
      <c r="M727" s="9"/>
      <c r="N727" s="8"/>
      <c r="O727" s="8"/>
      <c r="P727" s="9"/>
      <c r="Q727" s="8"/>
      <c r="R727" s="9"/>
      <c r="S727" s="8"/>
      <c r="T727" s="9"/>
      <c r="U727" s="9"/>
      <c r="V727" s="8"/>
      <c r="W727" s="9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8"/>
      <c r="G728" s="8"/>
      <c r="H728" s="1"/>
      <c r="I728" s="8"/>
      <c r="J728" s="8"/>
      <c r="K728" s="9"/>
      <c r="L728" s="8"/>
      <c r="M728" s="9"/>
      <c r="N728" s="8"/>
      <c r="O728" s="8"/>
      <c r="P728" s="9"/>
      <c r="Q728" s="8"/>
      <c r="R728" s="9"/>
      <c r="S728" s="8"/>
      <c r="T728" s="9"/>
      <c r="U728" s="9"/>
      <c r="V728" s="8"/>
      <c r="W728" s="9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8"/>
      <c r="G729" s="8"/>
      <c r="H729" s="1"/>
      <c r="I729" s="8"/>
      <c r="J729" s="8"/>
      <c r="K729" s="9"/>
      <c r="L729" s="8"/>
      <c r="M729" s="9"/>
      <c r="N729" s="8"/>
      <c r="O729" s="8"/>
      <c r="P729" s="9"/>
      <c r="Q729" s="8"/>
      <c r="R729" s="9"/>
      <c r="S729" s="8"/>
      <c r="T729" s="9"/>
      <c r="U729" s="9"/>
      <c r="V729" s="8"/>
      <c r="W729" s="9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8"/>
      <c r="G730" s="8"/>
      <c r="H730" s="1"/>
      <c r="I730" s="8"/>
      <c r="J730" s="8"/>
      <c r="K730" s="9"/>
      <c r="L730" s="8"/>
      <c r="M730" s="9"/>
      <c r="N730" s="8"/>
      <c r="O730" s="8"/>
      <c r="P730" s="9"/>
      <c r="Q730" s="8"/>
      <c r="R730" s="9"/>
      <c r="S730" s="8"/>
      <c r="T730" s="9"/>
      <c r="U730" s="9"/>
      <c r="V730" s="8"/>
      <c r="W730" s="9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8"/>
      <c r="G731" s="8"/>
      <c r="H731" s="1"/>
      <c r="I731" s="8"/>
      <c r="J731" s="8"/>
      <c r="K731" s="9"/>
      <c r="L731" s="8"/>
      <c r="M731" s="9"/>
      <c r="N731" s="8"/>
      <c r="O731" s="8"/>
      <c r="P731" s="9"/>
      <c r="Q731" s="8"/>
      <c r="R731" s="9"/>
      <c r="S731" s="8"/>
      <c r="T731" s="9"/>
      <c r="U731" s="9"/>
      <c r="V731" s="8"/>
      <c r="W731" s="9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8"/>
      <c r="G732" s="8"/>
      <c r="H732" s="1"/>
      <c r="I732" s="8"/>
      <c r="J732" s="8"/>
      <c r="K732" s="9"/>
      <c r="L732" s="8"/>
      <c r="M732" s="9"/>
      <c r="N732" s="8"/>
      <c r="O732" s="8"/>
      <c r="P732" s="9"/>
      <c r="Q732" s="8"/>
      <c r="R732" s="9"/>
      <c r="S732" s="8"/>
      <c r="T732" s="9"/>
      <c r="U732" s="9"/>
      <c r="V732" s="8"/>
      <c r="W732" s="9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8"/>
      <c r="G733" s="8"/>
      <c r="H733" s="1"/>
      <c r="I733" s="8"/>
      <c r="J733" s="8"/>
      <c r="K733" s="9"/>
      <c r="L733" s="8"/>
      <c r="M733" s="9"/>
      <c r="N733" s="8"/>
      <c r="O733" s="8"/>
      <c r="P733" s="9"/>
      <c r="Q733" s="8"/>
      <c r="R733" s="9"/>
      <c r="S733" s="8"/>
      <c r="T733" s="9"/>
      <c r="U733" s="9"/>
      <c r="V733" s="8"/>
      <c r="W733" s="9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8"/>
      <c r="G734" s="8"/>
      <c r="H734" s="1"/>
      <c r="I734" s="8"/>
      <c r="J734" s="8"/>
      <c r="K734" s="9"/>
      <c r="L734" s="8"/>
      <c r="M734" s="9"/>
      <c r="N734" s="8"/>
      <c r="O734" s="8"/>
      <c r="P734" s="9"/>
      <c r="Q734" s="8"/>
      <c r="R734" s="9"/>
      <c r="S734" s="8"/>
      <c r="T734" s="9"/>
      <c r="U734" s="9"/>
      <c r="V734" s="8"/>
      <c r="W734" s="9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8"/>
      <c r="G735" s="8"/>
      <c r="H735" s="1"/>
      <c r="I735" s="8"/>
      <c r="J735" s="8"/>
      <c r="K735" s="9"/>
      <c r="L735" s="8"/>
      <c r="M735" s="9"/>
      <c r="N735" s="8"/>
      <c r="O735" s="8"/>
      <c r="P735" s="9"/>
      <c r="Q735" s="8"/>
      <c r="R735" s="9"/>
      <c r="S735" s="8"/>
      <c r="T735" s="9"/>
      <c r="U735" s="9"/>
      <c r="V735" s="8"/>
      <c r="W735" s="9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8"/>
      <c r="G736" s="8"/>
      <c r="H736" s="1"/>
      <c r="I736" s="8"/>
      <c r="J736" s="8"/>
      <c r="K736" s="9"/>
      <c r="L736" s="8"/>
      <c r="M736" s="9"/>
      <c r="N736" s="8"/>
      <c r="O736" s="8"/>
      <c r="P736" s="9"/>
      <c r="Q736" s="8"/>
      <c r="R736" s="9"/>
      <c r="S736" s="8"/>
      <c r="T736" s="9"/>
      <c r="U736" s="9"/>
      <c r="V736" s="8"/>
      <c r="W736" s="9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8"/>
      <c r="G737" s="8"/>
      <c r="H737" s="1"/>
      <c r="I737" s="8"/>
      <c r="J737" s="8"/>
      <c r="K737" s="9"/>
      <c r="L737" s="8"/>
      <c r="M737" s="9"/>
      <c r="N737" s="8"/>
      <c r="O737" s="8"/>
      <c r="P737" s="9"/>
      <c r="Q737" s="8"/>
      <c r="R737" s="9"/>
      <c r="S737" s="8"/>
      <c r="T737" s="9"/>
      <c r="U737" s="9"/>
      <c r="V737" s="8"/>
      <c r="W737" s="9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8"/>
      <c r="G738" s="8"/>
      <c r="H738" s="1"/>
      <c r="I738" s="8"/>
      <c r="J738" s="8"/>
      <c r="K738" s="9"/>
      <c r="L738" s="8"/>
      <c r="M738" s="9"/>
      <c r="N738" s="8"/>
      <c r="O738" s="8"/>
      <c r="P738" s="9"/>
      <c r="Q738" s="8"/>
      <c r="R738" s="9"/>
      <c r="S738" s="8"/>
      <c r="T738" s="9"/>
      <c r="U738" s="9"/>
      <c r="V738" s="8"/>
      <c r="W738" s="9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8"/>
      <c r="G739" s="8"/>
      <c r="H739" s="1"/>
      <c r="I739" s="8"/>
      <c r="J739" s="8"/>
      <c r="K739" s="9"/>
      <c r="L739" s="8"/>
      <c r="M739" s="9"/>
      <c r="N739" s="8"/>
      <c r="O739" s="8"/>
      <c r="P739" s="9"/>
      <c r="Q739" s="8"/>
      <c r="R739" s="9"/>
      <c r="S739" s="8"/>
      <c r="T739" s="9"/>
      <c r="U739" s="9"/>
      <c r="V739" s="8"/>
      <c r="W739" s="9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8"/>
      <c r="G740" s="8"/>
      <c r="H740" s="1"/>
      <c r="I740" s="8"/>
      <c r="J740" s="8"/>
      <c r="K740" s="9"/>
      <c r="L740" s="8"/>
      <c r="M740" s="9"/>
      <c r="N740" s="8"/>
      <c r="O740" s="8"/>
      <c r="P740" s="9"/>
      <c r="Q740" s="8"/>
      <c r="R740" s="9"/>
      <c r="S740" s="8"/>
      <c r="T740" s="9"/>
      <c r="U740" s="9"/>
      <c r="V740" s="8"/>
      <c r="W740" s="9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8"/>
      <c r="G741" s="8"/>
      <c r="H741" s="1"/>
      <c r="I741" s="8"/>
      <c r="J741" s="8"/>
      <c r="K741" s="9"/>
      <c r="L741" s="8"/>
      <c r="M741" s="9"/>
      <c r="N741" s="8"/>
      <c r="O741" s="8"/>
      <c r="P741" s="9"/>
      <c r="Q741" s="8"/>
      <c r="R741" s="9"/>
      <c r="S741" s="8"/>
      <c r="T741" s="9"/>
      <c r="U741" s="9"/>
      <c r="V741" s="8"/>
      <c r="W741" s="9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8"/>
      <c r="G742" s="8"/>
      <c r="H742" s="1"/>
      <c r="I742" s="8"/>
      <c r="J742" s="8"/>
      <c r="K742" s="9"/>
      <c r="L742" s="8"/>
      <c r="M742" s="9"/>
      <c r="N742" s="8"/>
      <c r="O742" s="8"/>
      <c r="P742" s="9"/>
      <c r="Q742" s="8"/>
      <c r="R742" s="9"/>
      <c r="S742" s="8"/>
      <c r="T742" s="9"/>
      <c r="U742" s="9"/>
      <c r="V742" s="8"/>
      <c r="W742" s="9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8"/>
      <c r="G743" s="8"/>
      <c r="H743" s="1"/>
      <c r="I743" s="8"/>
      <c r="J743" s="8"/>
      <c r="K743" s="9"/>
      <c r="L743" s="8"/>
      <c r="M743" s="9"/>
      <c r="N743" s="8"/>
      <c r="O743" s="8"/>
      <c r="P743" s="9"/>
      <c r="Q743" s="8"/>
      <c r="R743" s="9"/>
      <c r="S743" s="8"/>
      <c r="T743" s="9"/>
      <c r="U743" s="9"/>
      <c r="V743" s="8"/>
      <c r="W743" s="9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8"/>
      <c r="G744" s="8"/>
      <c r="H744" s="1"/>
      <c r="I744" s="8"/>
      <c r="J744" s="8"/>
      <c r="K744" s="9"/>
      <c r="L744" s="8"/>
      <c r="M744" s="9"/>
      <c r="N744" s="8"/>
      <c r="O744" s="8"/>
      <c r="P744" s="9"/>
      <c r="Q744" s="8"/>
      <c r="R744" s="9"/>
      <c r="S744" s="8"/>
      <c r="T744" s="9"/>
      <c r="U744" s="9"/>
      <c r="V744" s="8"/>
      <c r="W744" s="9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8"/>
      <c r="G745" s="8"/>
      <c r="H745" s="1"/>
      <c r="I745" s="8"/>
      <c r="J745" s="8"/>
      <c r="K745" s="9"/>
      <c r="L745" s="8"/>
      <c r="M745" s="9"/>
      <c r="N745" s="8"/>
      <c r="O745" s="8"/>
      <c r="P745" s="9"/>
      <c r="Q745" s="8"/>
      <c r="R745" s="9"/>
      <c r="S745" s="8"/>
      <c r="T745" s="9"/>
      <c r="U745" s="9"/>
      <c r="V745" s="8"/>
      <c r="W745" s="9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8"/>
      <c r="G746" s="8"/>
      <c r="H746" s="1"/>
      <c r="I746" s="8"/>
      <c r="J746" s="8"/>
      <c r="K746" s="9"/>
      <c r="L746" s="8"/>
      <c r="M746" s="9"/>
      <c r="N746" s="8"/>
      <c r="O746" s="8"/>
      <c r="P746" s="9"/>
      <c r="Q746" s="8"/>
      <c r="R746" s="9"/>
      <c r="S746" s="8"/>
      <c r="T746" s="9"/>
      <c r="U746" s="9"/>
      <c r="V746" s="8"/>
      <c r="W746" s="9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8"/>
      <c r="G747" s="8"/>
      <c r="H747" s="1"/>
      <c r="I747" s="8"/>
      <c r="J747" s="8"/>
      <c r="K747" s="9"/>
      <c r="L747" s="8"/>
      <c r="M747" s="9"/>
      <c r="N747" s="8"/>
      <c r="O747" s="8"/>
      <c r="P747" s="9"/>
      <c r="Q747" s="8"/>
      <c r="R747" s="9"/>
      <c r="S747" s="8"/>
      <c r="T747" s="9"/>
      <c r="U747" s="9"/>
      <c r="V747" s="8"/>
      <c r="W747" s="9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8"/>
      <c r="G748" s="8"/>
      <c r="H748" s="1"/>
      <c r="I748" s="8"/>
      <c r="J748" s="8"/>
      <c r="K748" s="9"/>
      <c r="L748" s="8"/>
      <c r="M748" s="9"/>
      <c r="N748" s="8"/>
      <c r="O748" s="8"/>
      <c r="P748" s="9"/>
      <c r="Q748" s="8"/>
      <c r="R748" s="9"/>
      <c r="S748" s="8"/>
      <c r="T748" s="9"/>
      <c r="U748" s="9"/>
      <c r="V748" s="8"/>
      <c r="W748" s="9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8"/>
      <c r="G749" s="8"/>
      <c r="H749" s="1"/>
      <c r="I749" s="8"/>
      <c r="J749" s="8"/>
      <c r="K749" s="9"/>
      <c r="L749" s="8"/>
      <c r="M749" s="9"/>
      <c r="N749" s="8"/>
      <c r="O749" s="8"/>
      <c r="P749" s="9"/>
      <c r="Q749" s="8"/>
      <c r="R749" s="9"/>
      <c r="S749" s="8"/>
      <c r="T749" s="9"/>
      <c r="U749" s="9"/>
      <c r="V749" s="8"/>
      <c r="W749" s="9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8"/>
      <c r="G750" s="8"/>
      <c r="H750" s="1"/>
      <c r="I750" s="8"/>
      <c r="J750" s="8"/>
      <c r="K750" s="9"/>
      <c r="L750" s="8"/>
      <c r="M750" s="9"/>
      <c r="N750" s="8"/>
      <c r="O750" s="8"/>
      <c r="P750" s="9"/>
      <c r="Q750" s="8"/>
      <c r="R750" s="9"/>
      <c r="S750" s="8"/>
      <c r="T750" s="9"/>
      <c r="U750" s="9"/>
      <c r="V750" s="8"/>
      <c r="W750" s="9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8"/>
      <c r="G751" s="8"/>
      <c r="H751" s="1"/>
      <c r="I751" s="8"/>
      <c r="J751" s="8"/>
      <c r="K751" s="9"/>
      <c r="L751" s="8"/>
      <c r="M751" s="9"/>
      <c r="N751" s="8"/>
      <c r="O751" s="8"/>
      <c r="P751" s="9"/>
      <c r="Q751" s="8"/>
      <c r="R751" s="9"/>
      <c r="S751" s="8"/>
      <c r="T751" s="9"/>
      <c r="U751" s="9"/>
      <c r="V751" s="8"/>
      <c r="W751" s="9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8"/>
      <c r="G752" s="8"/>
      <c r="H752" s="1"/>
      <c r="I752" s="8"/>
      <c r="J752" s="8"/>
      <c r="K752" s="9"/>
      <c r="L752" s="8"/>
      <c r="M752" s="9"/>
      <c r="N752" s="8"/>
      <c r="O752" s="8"/>
      <c r="P752" s="9"/>
      <c r="Q752" s="8"/>
      <c r="R752" s="9"/>
      <c r="S752" s="8"/>
      <c r="T752" s="9"/>
      <c r="U752" s="9"/>
      <c r="V752" s="8"/>
      <c r="W752" s="9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8"/>
      <c r="G753" s="8"/>
      <c r="H753" s="1"/>
      <c r="I753" s="8"/>
      <c r="J753" s="8"/>
      <c r="K753" s="9"/>
      <c r="L753" s="8"/>
      <c r="M753" s="9"/>
      <c r="N753" s="8"/>
      <c r="O753" s="8"/>
      <c r="P753" s="9"/>
      <c r="Q753" s="8"/>
      <c r="R753" s="9"/>
      <c r="S753" s="8"/>
      <c r="T753" s="9"/>
      <c r="U753" s="9"/>
      <c r="V753" s="8"/>
      <c r="W753" s="9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8"/>
      <c r="G754" s="8"/>
      <c r="H754" s="1"/>
      <c r="I754" s="8"/>
      <c r="J754" s="8"/>
      <c r="K754" s="9"/>
      <c r="L754" s="8"/>
      <c r="M754" s="9"/>
      <c r="N754" s="8"/>
      <c r="O754" s="8"/>
      <c r="P754" s="9"/>
      <c r="Q754" s="8"/>
      <c r="R754" s="9"/>
      <c r="S754" s="8"/>
      <c r="T754" s="9"/>
      <c r="U754" s="9"/>
      <c r="V754" s="8"/>
      <c r="W754" s="9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8"/>
      <c r="G755" s="8"/>
      <c r="H755" s="1"/>
      <c r="I755" s="8"/>
      <c r="J755" s="8"/>
      <c r="K755" s="9"/>
      <c r="L755" s="8"/>
      <c r="M755" s="9"/>
      <c r="N755" s="8"/>
      <c r="O755" s="8"/>
      <c r="P755" s="9"/>
      <c r="Q755" s="8"/>
      <c r="R755" s="9"/>
      <c r="S755" s="8"/>
      <c r="T755" s="9"/>
      <c r="U755" s="9"/>
      <c r="V755" s="8"/>
      <c r="W755" s="9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8"/>
      <c r="G756" s="8"/>
      <c r="H756" s="1"/>
      <c r="I756" s="8"/>
      <c r="J756" s="8"/>
      <c r="K756" s="9"/>
      <c r="L756" s="8"/>
      <c r="M756" s="9"/>
      <c r="N756" s="8"/>
      <c r="O756" s="8"/>
      <c r="P756" s="9"/>
      <c r="Q756" s="8"/>
      <c r="R756" s="9"/>
      <c r="S756" s="8"/>
      <c r="T756" s="9"/>
      <c r="U756" s="9"/>
      <c r="V756" s="8"/>
      <c r="W756" s="9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8"/>
      <c r="G757" s="8"/>
      <c r="H757" s="1"/>
      <c r="I757" s="8"/>
      <c r="J757" s="8"/>
      <c r="K757" s="9"/>
      <c r="L757" s="8"/>
      <c r="M757" s="9"/>
      <c r="N757" s="8"/>
      <c r="O757" s="8"/>
      <c r="P757" s="9"/>
      <c r="Q757" s="8"/>
      <c r="R757" s="9"/>
      <c r="S757" s="8"/>
      <c r="T757" s="9"/>
      <c r="U757" s="9"/>
      <c r="V757" s="8"/>
      <c r="W757" s="9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8"/>
      <c r="G758" s="8"/>
      <c r="H758" s="1"/>
      <c r="I758" s="8"/>
      <c r="J758" s="8"/>
      <c r="K758" s="9"/>
      <c r="L758" s="8"/>
      <c r="M758" s="9"/>
      <c r="N758" s="8"/>
      <c r="O758" s="8"/>
      <c r="P758" s="9"/>
      <c r="Q758" s="8"/>
      <c r="R758" s="9"/>
      <c r="S758" s="8"/>
      <c r="T758" s="9"/>
      <c r="U758" s="9"/>
      <c r="V758" s="8"/>
      <c r="W758" s="9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8"/>
      <c r="G759" s="8"/>
      <c r="H759" s="1"/>
      <c r="I759" s="8"/>
      <c r="J759" s="8"/>
      <c r="K759" s="9"/>
      <c r="L759" s="8"/>
      <c r="M759" s="9"/>
      <c r="N759" s="8"/>
      <c r="O759" s="8"/>
      <c r="P759" s="9"/>
      <c r="Q759" s="8"/>
      <c r="R759" s="9"/>
      <c r="S759" s="8"/>
      <c r="T759" s="9"/>
      <c r="U759" s="9"/>
      <c r="V759" s="8"/>
      <c r="W759" s="9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8"/>
      <c r="G760" s="8"/>
      <c r="H760" s="1"/>
      <c r="I760" s="8"/>
      <c r="J760" s="8"/>
      <c r="K760" s="9"/>
      <c r="L760" s="8"/>
      <c r="M760" s="9"/>
      <c r="N760" s="8"/>
      <c r="O760" s="8"/>
      <c r="P760" s="9"/>
      <c r="Q760" s="8"/>
      <c r="R760" s="9"/>
      <c r="S760" s="8"/>
      <c r="T760" s="9"/>
      <c r="U760" s="9"/>
      <c r="V760" s="8"/>
      <c r="W760" s="9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8"/>
      <c r="G761" s="8"/>
      <c r="H761" s="1"/>
      <c r="I761" s="8"/>
      <c r="J761" s="8"/>
      <c r="K761" s="9"/>
      <c r="L761" s="8"/>
      <c r="M761" s="9"/>
      <c r="N761" s="8"/>
      <c r="O761" s="8"/>
      <c r="P761" s="9"/>
      <c r="Q761" s="8"/>
      <c r="R761" s="9"/>
      <c r="S761" s="8"/>
      <c r="T761" s="9"/>
      <c r="U761" s="9"/>
      <c r="V761" s="8"/>
      <c r="W761" s="9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8"/>
      <c r="G762" s="8"/>
      <c r="H762" s="1"/>
      <c r="I762" s="8"/>
      <c r="J762" s="8"/>
      <c r="K762" s="9"/>
      <c r="L762" s="8"/>
      <c r="M762" s="9"/>
      <c r="N762" s="8"/>
      <c r="O762" s="8"/>
      <c r="P762" s="9"/>
      <c r="Q762" s="8"/>
      <c r="R762" s="9"/>
      <c r="S762" s="8"/>
      <c r="T762" s="9"/>
      <c r="U762" s="9"/>
      <c r="V762" s="8"/>
      <c r="W762" s="9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8"/>
      <c r="G763" s="8"/>
      <c r="H763" s="1"/>
      <c r="I763" s="8"/>
      <c r="J763" s="8"/>
      <c r="K763" s="9"/>
      <c r="L763" s="8"/>
      <c r="M763" s="9"/>
      <c r="N763" s="8"/>
      <c r="O763" s="8"/>
      <c r="P763" s="9"/>
      <c r="Q763" s="8"/>
      <c r="R763" s="9"/>
      <c r="S763" s="8"/>
      <c r="T763" s="9"/>
      <c r="U763" s="9"/>
      <c r="V763" s="8"/>
      <c r="W763" s="9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8"/>
      <c r="G764" s="8"/>
      <c r="H764" s="1"/>
      <c r="I764" s="8"/>
      <c r="J764" s="8"/>
      <c r="K764" s="9"/>
      <c r="L764" s="8"/>
      <c r="M764" s="9"/>
      <c r="N764" s="8"/>
      <c r="O764" s="8"/>
      <c r="P764" s="9"/>
      <c r="Q764" s="8"/>
      <c r="R764" s="9"/>
      <c r="S764" s="8"/>
      <c r="T764" s="9"/>
      <c r="U764" s="9"/>
      <c r="V764" s="8"/>
      <c r="W764" s="9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8"/>
      <c r="G765" s="8"/>
      <c r="H765" s="1"/>
      <c r="I765" s="8"/>
      <c r="J765" s="8"/>
      <c r="K765" s="9"/>
      <c r="L765" s="8"/>
      <c r="M765" s="9"/>
      <c r="N765" s="8"/>
      <c r="O765" s="8"/>
      <c r="P765" s="9"/>
      <c r="Q765" s="8"/>
      <c r="R765" s="9"/>
      <c r="S765" s="8"/>
      <c r="T765" s="9"/>
      <c r="U765" s="9"/>
      <c r="V765" s="8"/>
      <c r="W765" s="9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8"/>
      <c r="G766" s="8"/>
      <c r="H766" s="1"/>
      <c r="I766" s="8"/>
      <c r="J766" s="8"/>
      <c r="K766" s="9"/>
      <c r="L766" s="8"/>
      <c r="M766" s="9"/>
      <c r="N766" s="8"/>
      <c r="O766" s="8"/>
      <c r="P766" s="9"/>
      <c r="Q766" s="8"/>
      <c r="R766" s="9"/>
      <c r="S766" s="8"/>
      <c r="T766" s="9"/>
      <c r="U766" s="9"/>
      <c r="V766" s="8"/>
      <c r="W766" s="9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8"/>
      <c r="G767" s="8"/>
      <c r="H767" s="1"/>
      <c r="I767" s="8"/>
      <c r="J767" s="8"/>
      <c r="K767" s="9"/>
      <c r="L767" s="8"/>
      <c r="M767" s="9"/>
      <c r="N767" s="8"/>
      <c r="O767" s="8"/>
      <c r="P767" s="9"/>
      <c r="Q767" s="8"/>
      <c r="R767" s="9"/>
      <c r="S767" s="8"/>
      <c r="T767" s="9"/>
      <c r="U767" s="9"/>
      <c r="V767" s="8"/>
      <c r="W767" s="9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8"/>
      <c r="G768" s="8"/>
      <c r="H768" s="1"/>
      <c r="I768" s="8"/>
      <c r="J768" s="8"/>
      <c r="K768" s="9"/>
      <c r="L768" s="8"/>
      <c r="M768" s="9"/>
      <c r="N768" s="8"/>
      <c r="O768" s="8"/>
      <c r="P768" s="9"/>
      <c r="Q768" s="8"/>
      <c r="R768" s="9"/>
      <c r="S768" s="8"/>
      <c r="T768" s="9"/>
      <c r="U768" s="9"/>
      <c r="V768" s="8"/>
      <c r="W768" s="9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8"/>
      <c r="G769" s="8"/>
      <c r="H769" s="1"/>
      <c r="I769" s="8"/>
      <c r="J769" s="8"/>
      <c r="K769" s="9"/>
      <c r="L769" s="8"/>
      <c r="M769" s="9"/>
      <c r="N769" s="8"/>
      <c r="O769" s="8"/>
      <c r="P769" s="9"/>
      <c r="Q769" s="8"/>
      <c r="R769" s="9"/>
      <c r="S769" s="8"/>
      <c r="T769" s="9"/>
      <c r="U769" s="9"/>
      <c r="V769" s="8"/>
      <c r="W769" s="9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8"/>
      <c r="G770" s="8"/>
      <c r="H770" s="1"/>
      <c r="I770" s="8"/>
      <c r="J770" s="8"/>
      <c r="K770" s="9"/>
      <c r="L770" s="8"/>
      <c r="M770" s="9"/>
      <c r="N770" s="8"/>
      <c r="O770" s="8"/>
      <c r="P770" s="9"/>
      <c r="Q770" s="8"/>
      <c r="R770" s="9"/>
      <c r="S770" s="8"/>
      <c r="T770" s="9"/>
      <c r="U770" s="9"/>
      <c r="V770" s="8"/>
      <c r="W770" s="9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8"/>
      <c r="G771" s="8"/>
      <c r="H771" s="1"/>
      <c r="I771" s="8"/>
      <c r="J771" s="8"/>
      <c r="K771" s="9"/>
      <c r="L771" s="8"/>
      <c r="M771" s="9"/>
      <c r="N771" s="8"/>
      <c r="O771" s="8"/>
      <c r="P771" s="9"/>
      <c r="Q771" s="8"/>
      <c r="R771" s="9"/>
      <c r="S771" s="8"/>
      <c r="T771" s="9"/>
      <c r="U771" s="9"/>
      <c r="V771" s="8"/>
      <c r="W771" s="9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8"/>
      <c r="G772" s="8"/>
      <c r="H772" s="1"/>
      <c r="I772" s="8"/>
      <c r="J772" s="8"/>
      <c r="K772" s="9"/>
      <c r="L772" s="8"/>
      <c r="M772" s="9"/>
      <c r="N772" s="8"/>
      <c r="O772" s="8"/>
      <c r="P772" s="9"/>
      <c r="Q772" s="8"/>
      <c r="R772" s="9"/>
      <c r="S772" s="8"/>
      <c r="T772" s="9"/>
      <c r="U772" s="9"/>
      <c r="V772" s="8"/>
      <c r="W772" s="9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8"/>
      <c r="G773" s="8"/>
      <c r="H773" s="1"/>
      <c r="I773" s="8"/>
      <c r="J773" s="8"/>
      <c r="K773" s="9"/>
      <c r="L773" s="8"/>
      <c r="M773" s="9"/>
      <c r="N773" s="8"/>
      <c r="O773" s="8"/>
      <c r="P773" s="9"/>
      <c r="Q773" s="8"/>
      <c r="R773" s="9"/>
      <c r="S773" s="8"/>
      <c r="T773" s="9"/>
      <c r="U773" s="9"/>
      <c r="V773" s="8"/>
      <c r="W773" s="9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8"/>
      <c r="G774" s="8"/>
      <c r="H774" s="1"/>
      <c r="I774" s="8"/>
      <c r="J774" s="8"/>
      <c r="K774" s="9"/>
      <c r="L774" s="8"/>
      <c r="M774" s="9"/>
      <c r="N774" s="8"/>
      <c r="O774" s="8"/>
      <c r="P774" s="9"/>
      <c r="Q774" s="8"/>
      <c r="R774" s="9"/>
      <c r="S774" s="8"/>
      <c r="T774" s="9"/>
      <c r="U774" s="9"/>
      <c r="V774" s="8"/>
      <c r="W774" s="9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8"/>
      <c r="G775" s="8"/>
      <c r="H775" s="1"/>
      <c r="I775" s="8"/>
      <c r="J775" s="8"/>
      <c r="K775" s="9"/>
      <c r="L775" s="8"/>
      <c r="M775" s="9"/>
      <c r="N775" s="8"/>
      <c r="O775" s="8"/>
      <c r="P775" s="9"/>
      <c r="Q775" s="8"/>
      <c r="R775" s="9"/>
      <c r="S775" s="8"/>
      <c r="T775" s="9"/>
      <c r="U775" s="9"/>
      <c r="V775" s="8"/>
      <c r="W775" s="9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8"/>
      <c r="G776" s="8"/>
      <c r="H776" s="1"/>
      <c r="I776" s="8"/>
      <c r="J776" s="8"/>
      <c r="K776" s="9"/>
      <c r="L776" s="8"/>
      <c r="M776" s="9"/>
      <c r="N776" s="8"/>
      <c r="O776" s="8"/>
      <c r="P776" s="9"/>
      <c r="Q776" s="8"/>
      <c r="R776" s="9"/>
      <c r="S776" s="8"/>
      <c r="T776" s="9"/>
      <c r="U776" s="9"/>
      <c r="V776" s="8"/>
      <c r="W776" s="9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8"/>
      <c r="G777" s="8"/>
      <c r="H777" s="1"/>
      <c r="I777" s="8"/>
      <c r="J777" s="8"/>
      <c r="K777" s="9"/>
      <c r="L777" s="8"/>
      <c r="M777" s="9"/>
      <c r="N777" s="8"/>
      <c r="O777" s="8"/>
      <c r="P777" s="9"/>
      <c r="Q777" s="8"/>
      <c r="R777" s="9"/>
      <c r="S777" s="8"/>
      <c r="T777" s="9"/>
      <c r="U777" s="9"/>
      <c r="V777" s="8"/>
      <c r="W777" s="9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8"/>
      <c r="G778" s="8"/>
      <c r="H778" s="1"/>
      <c r="I778" s="8"/>
      <c r="J778" s="8"/>
      <c r="K778" s="9"/>
      <c r="L778" s="8"/>
      <c r="M778" s="9"/>
      <c r="N778" s="8"/>
      <c r="O778" s="8"/>
      <c r="P778" s="9"/>
      <c r="Q778" s="8"/>
      <c r="R778" s="9"/>
      <c r="S778" s="8"/>
      <c r="T778" s="9"/>
      <c r="U778" s="9"/>
      <c r="V778" s="8"/>
      <c r="W778" s="9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8"/>
      <c r="G779" s="8"/>
      <c r="H779" s="1"/>
      <c r="I779" s="8"/>
      <c r="J779" s="8"/>
      <c r="K779" s="9"/>
      <c r="L779" s="8"/>
      <c r="M779" s="9"/>
      <c r="N779" s="8"/>
      <c r="O779" s="8"/>
      <c r="P779" s="9"/>
      <c r="Q779" s="8"/>
      <c r="R779" s="9"/>
      <c r="S779" s="8"/>
      <c r="T779" s="9"/>
      <c r="U779" s="9"/>
      <c r="V779" s="8"/>
      <c r="W779" s="9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8"/>
      <c r="G780" s="8"/>
      <c r="H780" s="1"/>
      <c r="I780" s="8"/>
      <c r="J780" s="8"/>
      <c r="K780" s="9"/>
      <c r="L780" s="8"/>
      <c r="M780" s="9"/>
      <c r="N780" s="8"/>
      <c r="O780" s="8"/>
      <c r="P780" s="9"/>
      <c r="Q780" s="8"/>
      <c r="R780" s="9"/>
      <c r="S780" s="8"/>
      <c r="T780" s="9"/>
      <c r="U780" s="9"/>
      <c r="V780" s="8"/>
      <c r="W780" s="9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8"/>
      <c r="G781" s="8"/>
      <c r="H781" s="1"/>
      <c r="I781" s="8"/>
      <c r="J781" s="8"/>
      <c r="K781" s="9"/>
      <c r="L781" s="8"/>
      <c r="M781" s="9"/>
      <c r="N781" s="8"/>
      <c r="O781" s="8"/>
      <c r="P781" s="9"/>
      <c r="Q781" s="8"/>
      <c r="R781" s="9"/>
      <c r="S781" s="8"/>
      <c r="T781" s="9"/>
      <c r="U781" s="9"/>
      <c r="V781" s="8"/>
      <c r="W781" s="9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8"/>
      <c r="G782" s="8"/>
      <c r="H782" s="1"/>
      <c r="I782" s="8"/>
      <c r="J782" s="8"/>
      <c r="K782" s="9"/>
      <c r="L782" s="8"/>
      <c r="M782" s="9"/>
      <c r="N782" s="8"/>
      <c r="O782" s="8"/>
      <c r="P782" s="9"/>
      <c r="Q782" s="8"/>
      <c r="R782" s="9"/>
      <c r="S782" s="8"/>
      <c r="T782" s="9"/>
      <c r="U782" s="9"/>
      <c r="V782" s="8"/>
      <c r="W782" s="9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8"/>
      <c r="G783" s="8"/>
      <c r="H783" s="1"/>
      <c r="I783" s="8"/>
      <c r="J783" s="8"/>
      <c r="K783" s="9"/>
      <c r="L783" s="8"/>
      <c r="M783" s="9"/>
      <c r="N783" s="8"/>
      <c r="O783" s="8"/>
      <c r="P783" s="9"/>
      <c r="Q783" s="8"/>
      <c r="R783" s="9"/>
      <c r="S783" s="8"/>
      <c r="T783" s="9"/>
      <c r="U783" s="9"/>
      <c r="V783" s="8"/>
      <c r="W783" s="9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8"/>
      <c r="G784" s="8"/>
      <c r="H784" s="1"/>
      <c r="I784" s="8"/>
      <c r="J784" s="8"/>
      <c r="K784" s="9"/>
      <c r="L784" s="8"/>
      <c r="M784" s="9"/>
      <c r="N784" s="8"/>
      <c r="O784" s="8"/>
      <c r="P784" s="9"/>
      <c r="Q784" s="8"/>
      <c r="R784" s="9"/>
      <c r="S784" s="8"/>
      <c r="T784" s="9"/>
      <c r="U784" s="9"/>
      <c r="V784" s="8"/>
      <c r="W784" s="9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8"/>
      <c r="G785" s="8"/>
      <c r="H785" s="1"/>
      <c r="I785" s="8"/>
      <c r="J785" s="8"/>
      <c r="K785" s="9"/>
      <c r="L785" s="8"/>
      <c r="M785" s="9"/>
      <c r="N785" s="8"/>
      <c r="O785" s="8"/>
      <c r="P785" s="9"/>
      <c r="Q785" s="8"/>
      <c r="R785" s="9"/>
      <c r="S785" s="8"/>
      <c r="T785" s="9"/>
      <c r="U785" s="9"/>
      <c r="V785" s="8"/>
      <c r="W785" s="9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8"/>
      <c r="G786" s="8"/>
      <c r="H786" s="1"/>
      <c r="I786" s="8"/>
      <c r="J786" s="8"/>
      <c r="K786" s="9"/>
      <c r="L786" s="8"/>
      <c r="M786" s="9"/>
      <c r="N786" s="8"/>
      <c r="O786" s="8"/>
      <c r="P786" s="9"/>
      <c r="Q786" s="8"/>
      <c r="R786" s="9"/>
      <c r="S786" s="8"/>
      <c r="T786" s="9"/>
      <c r="U786" s="9"/>
      <c r="V786" s="8"/>
      <c r="W786" s="9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8"/>
      <c r="G787" s="8"/>
      <c r="H787" s="1"/>
      <c r="I787" s="8"/>
      <c r="J787" s="8"/>
      <c r="K787" s="9"/>
      <c r="L787" s="8"/>
      <c r="M787" s="9"/>
      <c r="N787" s="8"/>
      <c r="O787" s="8"/>
      <c r="P787" s="9"/>
      <c r="Q787" s="8"/>
      <c r="R787" s="9"/>
      <c r="S787" s="8"/>
      <c r="T787" s="9"/>
      <c r="U787" s="9"/>
      <c r="V787" s="8"/>
      <c r="W787" s="9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8"/>
      <c r="G788" s="8"/>
      <c r="H788" s="1"/>
      <c r="I788" s="8"/>
      <c r="J788" s="8"/>
      <c r="K788" s="9"/>
      <c r="L788" s="8"/>
      <c r="M788" s="9"/>
      <c r="N788" s="8"/>
      <c r="O788" s="8"/>
      <c r="P788" s="9"/>
      <c r="Q788" s="8"/>
      <c r="R788" s="9"/>
      <c r="S788" s="8"/>
      <c r="T788" s="9"/>
      <c r="U788" s="9"/>
      <c r="V788" s="8"/>
      <c r="W788" s="9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8"/>
      <c r="G789" s="8"/>
      <c r="H789" s="1"/>
      <c r="I789" s="8"/>
      <c r="J789" s="8"/>
      <c r="K789" s="9"/>
      <c r="L789" s="8"/>
      <c r="M789" s="9"/>
      <c r="N789" s="8"/>
      <c r="O789" s="8"/>
      <c r="P789" s="9"/>
      <c r="Q789" s="8"/>
      <c r="R789" s="9"/>
      <c r="S789" s="8"/>
      <c r="T789" s="9"/>
      <c r="U789" s="9"/>
      <c r="V789" s="8"/>
      <c r="W789" s="9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8"/>
      <c r="G790" s="8"/>
      <c r="H790" s="1"/>
      <c r="I790" s="8"/>
      <c r="J790" s="8"/>
      <c r="K790" s="9"/>
      <c r="L790" s="8"/>
      <c r="M790" s="9"/>
      <c r="N790" s="8"/>
      <c r="O790" s="8"/>
      <c r="P790" s="9"/>
      <c r="Q790" s="8"/>
      <c r="R790" s="9"/>
      <c r="S790" s="8"/>
      <c r="T790" s="9"/>
      <c r="U790" s="9"/>
      <c r="V790" s="8"/>
      <c r="W790" s="9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8"/>
      <c r="G791" s="8"/>
      <c r="H791" s="1"/>
      <c r="I791" s="8"/>
      <c r="J791" s="8"/>
      <c r="K791" s="9"/>
      <c r="L791" s="8"/>
      <c r="M791" s="9"/>
      <c r="N791" s="8"/>
      <c r="O791" s="8"/>
      <c r="P791" s="9"/>
      <c r="Q791" s="8"/>
      <c r="R791" s="9"/>
      <c r="S791" s="8"/>
      <c r="T791" s="9"/>
      <c r="U791" s="9"/>
      <c r="V791" s="8"/>
      <c r="W791" s="9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8"/>
      <c r="G792" s="8"/>
      <c r="H792" s="1"/>
      <c r="I792" s="8"/>
      <c r="J792" s="8"/>
      <c r="K792" s="9"/>
      <c r="L792" s="8"/>
      <c r="M792" s="9"/>
      <c r="N792" s="8"/>
      <c r="O792" s="8"/>
      <c r="P792" s="9"/>
      <c r="Q792" s="8"/>
      <c r="R792" s="9"/>
      <c r="S792" s="8"/>
      <c r="T792" s="9"/>
      <c r="U792" s="9"/>
      <c r="V792" s="8"/>
      <c r="W792" s="9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8"/>
      <c r="G793" s="8"/>
      <c r="H793" s="1"/>
      <c r="I793" s="8"/>
      <c r="J793" s="8"/>
      <c r="K793" s="9"/>
      <c r="L793" s="8"/>
      <c r="M793" s="9"/>
      <c r="N793" s="8"/>
      <c r="O793" s="8"/>
      <c r="P793" s="9"/>
      <c r="Q793" s="8"/>
      <c r="R793" s="9"/>
      <c r="S793" s="8"/>
      <c r="T793" s="9"/>
      <c r="U793" s="9"/>
      <c r="V793" s="8"/>
      <c r="W793" s="9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8"/>
      <c r="G794" s="8"/>
      <c r="H794" s="1"/>
      <c r="I794" s="8"/>
      <c r="J794" s="8"/>
      <c r="K794" s="9"/>
      <c r="L794" s="8"/>
      <c r="M794" s="9"/>
      <c r="N794" s="8"/>
      <c r="O794" s="8"/>
      <c r="P794" s="9"/>
      <c r="Q794" s="8"/>
      <c r="R794" s="9"/>
      <c r="S794" s="8"/>
      <c r="T794" s="9"/>
      <c r="U794" s="9"/>
      <c r="V794" s="8"/>
      <c r="W794" s="9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8"/>
      <c r="G795" s="8"/>
      <c r="H795" s="1"/>
      <c r="I795" s="8"/>
      <c r="J795" s="8"/>
      <c r="K795" s="9"/>
      <c r="L795" s="8"/>
      <c r="M795" s="9"/>
      <c r="N795" s="8"/>
      <c r="O795" s="8"/>
      <c r="P795" s="9"/>
      <c r="Q795" s="8"/>
      <c r="R795" s="9"/>
      <c r="S795" s="8"/>
      <c r="T795" s="9"/>
      <c r="U795" s="9"/>
      <c r="V795" s="8"/>
      <c r="W795" s="9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8"/>
      <c r="G796" s="8"/>
      <c r="H796" s="1"/>
      <c r="I796" s="8"/>
      <c r="J796" s="8"/>
      <c r="K796" s="9"/>
      <c r="L796" s="8"/>
      <c r="M796" s="9"/>
      <c r="N796" s="8"/>
      <c r="O796" s="8"/>
      <c r="P796" s="9"/>
      <c r="Q796" s="8"/>
      <c r="R796" s="9"/>
      <c r="S796" s="8"/>
      <c r="T796" s="9"/>
      <c r="U796" s="9"/>
      <c r="V796" s="8"/>
      <c r="W796" s="9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8"/>
      <c r="G797" s="8"/>
      <c r="H797" s="1"/>
      <c r="I797" s="8"/>
      <c r="J797" s="8"/>
      <c r="K797" s="9"/>
      <c r="L797" s="8"/>
      <c r="M797" s="9"/>
      <c r="N797" s="8"/>
      <c r="O797" s="8"/>
      <c r="P797" s="9"/>
      <c r="Q797" s="8"/>
      <c r="R797" s="9"/>
      <c r="S797" s="8"/>
      <c r="T797" s="9"/>
      <c r="U797" s="9"/>
      <c r="V797" s="8"/>
      <c r="W797" s="9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8"/>
      <c r="G798" s="8"/>
      <c r="H798" s="1"/>
      <c r="I798" s="8"/>
      <c r="J798" s="8"/>
      <c r="K798" s="9"/>
      <c r="L798" s="8"/>
      <c r="M798" s="9"/>
      <c r="N798" s="8"/>
      <c r="O798" s="8"/>
      <c r="P798" s="9"/>
      <c r="Q798" s="8"/>
      <c r="R798" s="9"/>
      <c r="S798" s="8"/>
      <c r="T798" s="9"/>
      <c r="U798" s="9"/>
      <c r="V798" s="8"/>
      <c r="W798" s="9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8"/>
      <c r="G799" s="8"/>
      <c r="H799" s="1"/>
      <c r="I799" s="8"/>
      <c r="J799" s="8"/>
      <c r="K799" s="9"/>
      <c r="L799" s="8"/>
      <c r="M799" s="9"/>
      <c r="N799" s="8"/>
      <c r="O799" s="8"/>
      <c r="P799" s="9"/>
      <c r="Q799" s="8"/>
      <c r="R799" s="9"/>
      <c r="S799" s="8"/>
      <c r="T799" s="9"/>
      <c r="U799" s="9"/>
      <c r="V799" s="8"/>
      <c r="W799" s="9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8"/>
      <c r="G800" s="8"/>
      <c r="H800" s="1"/>
      <c r="I800" s="8"/>
      <c r="J800" s="8"/>
      <c r="K800" s="9"/>
      <c r="L800" s="8"/>
      <c r="M800" s="9"/>
      <c r="N800" s="8"/>
      <c r="O800" s="8"/>
      <c r="P800" s="9"/>
      <c r="Q800" s="8"/>
      <c r="R800" s="9"/>
      <c r="S800" s="8"/>
      <c r="T800" s="9"/>
      <c r="U800" s="9"/>
      <c r="V800" s="8"/>
      <c r="W800" s="9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8"/>
      <c r="G801" s="8"/>
      <c r="H801" s="1"/>
      <c r="I801" s="8"/>
      <c r="J801" s="8"/>
      <c r="K801" s="9"/>
      <c r="L801" s="8"/>
      <c r="M801" s="9"/>
      <c r="N801" s="8"/>
      <c r="O801" s="8"/>
      <c r="P801" s="9"/>
      <c r="Q801" s="8"/>
      <c r="R801" s="9"/>
      <c r="S801" s="8"/>
      <c r="T801" s="9"/>
      <c r="U801" s="9"/>
      <c r="V801" s="8"/>
      <c r="W801" s="9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8"/>
      <c r="G802" s="8"/>
      <c r="H802" s="1"/>
      <c r="I802" s="8"/>
      <c r="J802" s="8"/>
      <c r="K802" s="9"/>
      <c r="L802" s="8"/>
      <c r="M802" s="9"/>
      <c r="N802" s="8"/>
      <c r="O802" s="8"/>
      <c r="P802" s="9"/>
      <c r="Q802" s="8"/>
      <c r="R802" s="9"/>
      <c r="S802" s="8"/>
      <c r="T802" s="9"/>
      <c r="U802" s="9"/>
      <c r="V802" s="8"/>
      <c r="W802" s="9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8"/>
      <c r="G803" s="8"/>
      <c r="H803" s="1"/>
      <c r="I803" s="8"/>
      <c r="J803" s="8"/>
      <c r="K803" s="9"/>
      <c r="L803" s="8"/>
      <c r="M803" s="9"/>
      <c r="N803" s="8"/>
      <c r="O803" s="8"/>
      <c r="P803" s="9"/>
      <c r="Q803" s="8"/>
      <c r="R803" s="9"/>
      <c r="S803" s="8"/>
      <c r="T803" s="9"/>
      <c r="U803" s="9"/>
      <c r="V803" s="8"/>
      <c r="W803" s="9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8"/>
      <c r="G804" s="8"/>
      <c r="H804" s="1"/>
      <c r="I804" s="8"/>
      <c r="J804" s="8"/>
      <c r="K804" s="9"/>
      <c r="L804" s="8"/>
      <c r="M804" s="9"/>
      <c r="N804" s="8"/>
      <c r="O804" s="8"/>
      <c r="P804" s="9"/>
      <c r="Q804" s="8"/>
      <c r="R804" s="9"/>
      <c r="S804" s="8"/>
      <c r="T804" s="9"/>
      <c r="U804" s="9"/>
      <c r="V804" s="8"/>
      <c r="W804" s="9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8"/>
      <c r="G805" s="8"/>
      <c r="H805" s="1"/>
      <c r="I805" s="8"/>
      <c r="J805" s="8"/>
      <c r="K805" s="9"/>
      <c r="L805" s="8"/>
      <c r="M805" s="9"/>
      <c r="N805" s="8"/>
      <c r="O805" s="8"/>
      <c r="P805" s="9"/>
      <c r="Q805" s="8"/>
      <c r="R805" s="9"/>
      <c r="S805" s="8"/>
      <c r="T805" s="9"/>
      <c r="U805" s="9"/>
      <c r="V805" s="8"/>
      <c r="W805" s="9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8"/>
      <c r="G806" s="8"/>
      <c r="H806" s="1"/>
      <c r="I806" s="8"/>
      <c r="J806" s="8"/>
      <c r="K806" s="9"/>
      <c r="L806" s="8"/>
      <c r="M806" s="9"/>
      <c r="N806" s="8"/>
      <c r="O806" s="8"/>
      <c r="P806" s="9"/>
      <c r="Q806" s="8"/>
      <c r="R806" s="9"/>
      <c r="S806" s="8"/>
      <c r="T806" s="9"/>
      <c r="U806" s="9"/>
      <c r="V806" s="8"/>
      <c r="W806" s="9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8"/>
      <c r="G807" s="8"/>
      <c r="H807" s="1"/>
      <c r="I807" s="8"/>
      <c r="J807" s="8"/>
      <c r="K807" s="9"/>
      <c r="L807" s="8"/>
      <c r="M807" s="9"/>
      <c r="N807" s="8"/>
      <c r="O807" s="8"/>
      <c r="P807" s="9"/>
      <c r="Q807" s="8"/>
      <c r="R807" s="9"/>
      <c r="S807" s="8"/>
      <c r="T807" s="9"/>
      <c r="U807" s="9"/>
      <c r="V807" s="8"/>
      <c r="W807" s="9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8"/>
      <c r="G808" s="8"/>
      <c r="H808" s="1"/>
      <c r="I808" s="8"/>
      <c r="J808" s="8"/>
      <c r="K808" s="9"/>
      <c r="L808" s="8"/>
      <c r="M808" s="9"/>
      <c r="N808" s="8"/>
      <c r="O808" s="8"/>
      <c r="P808" s="9"/>
      <c r="Q808" s="8"/>
      <c r="R808" s="9"/>
      <c r="S808" s="8"/>
      <c r="T808" s="9"/>
      <c r="U808" s="9"/>
      <c r="V808" s="8"/>
      <c r="W808" s="9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8"/>
      <c r="G809" s="8"/>
      <c r="H809" s="1"/>
      <c r="I809" s="8"/>
      <c r="J809" s="8"/>
      <c r="K809" s="9"/>
      <c r="L809" s="8"/>
      <c r="M809" s="9"/>
      <c r="N809" s="8"/>
      <c r="O809" s="8"/>
      <c r="P809" s="9"/>
      <c r="Q809" s="8"/>
      <c r="R809" s="9"/>
      <c r="S809" s="8"/>
      <c r="T809" s="9"/>
      <c r="U809" s="9"/>
      <c r="V809" s="8"/>
      <c r="W809" s="9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8"/>
      <c r="G810" s="8"/>
      <c r="H810" s="1"/>
      <c r="I810" s="8"/>
      <c r="J810" s="8"/>
      <c r="K810" s="9"/>
      <c r="L810" s="8"/>
      <c r="M810" s="9"/>
      <c r="N810" s="8"/>
      <c r="O810" s="8"/>
      <c r="P810" s="9"/>
      <c r="Q810" s="8"/>
      <c r="R810" s="9"/>
      <c r="S810" s="8"/>
      <c r="T810" s="9"/>
      <c r="U810" s="9"/>
      <c r="V810" s="8"/>
      <c r="W810" s="9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8"/>
      <c r="G811" s="8"/>
      <c r="H811" s="1"/>
      <c r="I811" s="8"/>
      <c r="J811" s="8"/>
      <c r="K811" s="9"/>
      <c r="L811" s="8"/>
      <c r="M811" s="9"/>
      <c r="N811" s="8"/>
      <c r="O811" s="8"/>
      <c r="P811" s="9"/>
      <c r="Q811" s="8"/>
      <c r="R811" s="9"/>
      <c r="S811" s="8"/>
      <c r="T811" s="9"/>
      <c r="U811" s="9"/>
      <c r="V811" s="8"/>
      <c r="W811" s="9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8"/>
      <c r="G812" s="8"/>
      <c r="H812" s="1"/>
      <c r="I812" s="8"/>
      <c r="J812" s="8"/>
      <c r="K812" s="9"/>
      <c r="L812" s="8"/>
      <c r="M812" s="9"/>
      <c r="N812" s="8"/>
      <c r="O812" s="8"/>
      <c r="P812" s="9"/>
      <c r="Q812" s="8"/>
      <c r="R812" s="9"/>
      <c r="S812" s="8"/>
      <c r="T812" s="9"/>
      <c r="U812" s="9"/>
      <c r="V812" s="8"/>
      <c r="W812" s="9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8"/>
      <c r="G813" s="8"/>
      <c r="H813" s="1"/>
      <c r="I813" s="8"/>
      <c r="J813" s="8"/>
      <c r="K813" s="9"/>
      <c r="L813" s="8"/>
      <c r="M813" s="9"/>
      <c r="N813" s="8"/>
      <c r="O813" s="8"/>
      <c r="P813" s="9"/>
      <c r="Q813" s="8"/>
      <c r="R813" s="9"/>
      <c r="S813" s="8"/>
      <c r="T813" s="9"/>
      <c r="U813" s="9"/>
      <c r="V813" s="8"/>
      <c r="W813" s="9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8"/>
      <c r="G814" s="8"/>
      <c r="H814" s="1"/>
      <c r="I814" s="8"/>
      <c r="J814" s="8"/>
      <c r="K814" s="9"/>
      <c r="L814" s="8"/>
      <c r="M814" s="9"/>
      <c r="N814" s="8"/>
      <c r="O814" s="8"/>
      <c r="P814" s="9"/>
      <c r="Q814" s="8"/>
      <c r="R814" s="9"/>
      <c r="S814" s="8"/>
      <c r="T814" s="9"/>
      <c r="U814" s="9"/>
      <c r="V814" s="8"/>
      <c r="W814" s="9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8"/>
      <c r="G815" s="8"/>
      <c r="H815" s="1"/>
      <c r="I815" s="8"/>
      <c r="J815" s="8"/>
      <c r="K815" s="9"/>
      <c r="L815" s="8"/>
      <c r="M815" s="9"/>
      <c r="N815" s="8"/>
      <c r="O815" s="8"/>
      <c r="P815" s="9"/>
      <c r="Q815" s="8"/>
      <c r="R815" s="9"/>
      <c r="S815" s="8"/>
      <c r="T815" s="9"/>
      <c r="U815" s="9"/>
      <c r="V815" s="8"/>
      <c r="W815" s="9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8"/>
      <c r="G816" s="8"/>
      <c r="H816" s="1"/>
      <c r="I816" s="8"/>
      <c r="J816" s="8"/>
      <c r="K816" s="9"/>
      <c r="L816" s="8"/>
      <c r="M816" s="9"/>
      <c r="N816" s="8"/>
      <c r="O816" s="8"/>
      <c r="P816" s="9"/>
      <c r="Q816" s="8"/>
      <c r="R816" s="9"/>
      <c r="S816" s="8"/>
      <c r="T816" s="9"/>
      <c r="U816" s="9"/>
      <c r="V816" s="8"/>
      <c r="W816" s="9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8"/>
      <c r="G817" s="8"/>
      <c r="H817" s="1"/>
      <c r="I817" s="8"/>
      <c r="J817" s="8"/>
      <c r="K817" s="9"/>
      <c r="L817" s="8"/>
      <c r="M817" s="9"/>
      <c r="N817" s="8"/>
      <c r="O817" s="8"/>
      <c r="P817" s="9"/>
      <c r="Q817" s="8"/>
      <c r="R817" s="9"/>
      <c r="S817" s="8"/>
      <c r="T817" s="9"/>
      <c r="U817" s="9"/>
      <c r="V817" s="8"/>
      <c r="W817" s="9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8"/>
      <c r="G818" s="8"/>
      <c r="H818" s="1"/>
      <c r="I818" s="8"/>
      <c r="J818" s="8"/>
      <c r="K818" s="9"/>
      <c r="L818" s="8"/>
      <c r="M818" s="9"/>
      <c r="N818" s="8"/>
      <c r="O818" s="8"/>
      <c r="P818" s="9"/>
      <c r="Q818" s="8"/>
      <c r="R818" s="9"/>
      <c r="S818" s="8"/>
      <c r="T818" s="9"/>
      <c r="U818" s="9"/>
      <c r="V818" s="8"/>
      <c r="W818" s="9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8"/>
      <c r="G819" s="8"/>
      <c r="H819" s="1"/>
      <c r="I819" s="8"/>
      <c r="J819" s="8"/>
      <c r="K819" s="9"/>
      <c r="L819" s="8"/>
      <c r="M819" s="9"/>
      <c r="N819" s="8"/>
      <c r="O819" s="8"/>
      <c r="P819" s="9"/>
      <c r="Q819" s="8"/>
      <c r="R819" s="9"/>
      <c r="S819" s="8"/>
      <c r="T819" s="9"/>
      <c r="U819" s="9"/>
      <c r="V819" s="8"/>
      <c r="W819" s="9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8"/>
      <c r="G820" s="8"/>
      <c r="H820" s="1"/>
      <c r="I820" s="8"/>
      <c r="J820" s="8"/>
      <c r="K820" s="9"/>
      <c r="L820" s="8"/>
      <c r="M820" s="9"/>
      <c r="N820" s="8"/>
      <c r="O820" s="8"/>
      <c r="P820" s="9"/>
      <c r="Q820" s="8"/>
      <c r="R820" s="9"/>
      <c r="S820" s="8"/>
      <c r="T820" s="9"/>
      <c r="U820" s="9"/>
      <c r="V820" s="8"/>
      <c r="W820" s="9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8"/>
      <c r="G821" s="8"/>
      <c r="H821" s="1"/>
      <c r="I821" s="8"/>
      <c r="J821" s="8"/>
      <c r="K821" s="9"/>
      <c r="L821" s="8"/>
      <c r="M821" s="9"/>
      <c r="N821" s="8"/>
      <c r="O821" s="8"/>
      <c r="P821" s="9"/>
      <c r="Q821" s="8"/>
      <c r="R821" s="9"/>
      <c r="S821" s="8"/>
      <c r="T821" s="9"/>
      <c r="U821" s="9"/>
      <c r="V821" s="8"/>
      <c r="W821" s="9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8"/>
      <c r="G822" s="8"/>
      <c r="H822" s="1"/>
      <c r="I822" s="8"/>
      <c r="J822" s="8"/>
      <c r="K822" s="9"/>
      <c r="L822" s="8"/>
      <c r="M822" s="9"/>
      <c r="N822" s="8"/>
      <c r="O822" s="8"/>
      <c r="P822" s="9"/>
      <c r="Q822" s="8"/>
      <c r="R822" s="9"/>
      <c r="S822" s="8"/>
      <c r="T822" s="9"/>
      <c r="U822" s="9"/>
      <c r="V822" s="8"/>
      <c r="W822" s="9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8"/>
      <c r="G823" s="8"/>
      <c r="H823" s="1"/>
      <c r="I823" s="8"/>
      <c r="J823" s="8"/>
      <c r="K823" s="9"/>
      <c r="L823" s="8"/>
      <c r="M823" s="9"/>
      <c r="N823" s="8"/>
      <c r="O823" s="8"/>
      <c r="P823" s="9"/>
      <c r="Q823" s="8"/>
      <c r="R823" s="9"/>
      <c r="S823" s="8"/>
      <c r="T823" s="9"/>
      <c r="U823" s="9"/>
      <c r="V823" s="8"/>
      <c r="W823" s="9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8"/>
      <c r="G824" s="8"/>
      <c r="H824" s="1"/>
      <c r="I824" s="8"/>
      <c r="J824" s="8"/>
      <c r="K824" s="9"/>
      <c r="L824" s="8"/>
      <c r="M824" s="9"/>
      <c r="N824" s="8"/>
      <c r="O824" s="8"/>
      <c r="P824" s="9"/>
      <c r="Q824" s="8"/>
      <c r="R824" s="9"/>
      <c r="S824" s="8"/>
      <c r="T824" s="9"/>
      <c r="U824" s="9"/>
      <c r="V824" s="8"/>
      <c r="W824" s="9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8"/>
      <c r="G825" s="8"/>
      <c r="H825" s="1"/>
      <c r="I825" s="8"/>
      <c r="J825" s="8"/>
      <c r="K825" s="9"/>
      <c r="L825" s="8"/>
      <c r="M825" s="9"/>
      <c r="N825" s="8"/>
      <c r="O825" s="8"/>
      <c r="P825" s="9"/>
      <c r="Q825" s="8"/>
      <c r="R825" s="9"/>
      <c r="S825" s="8"/>
      <c r="T825" s="9"/>
      <c r="U825" s="9"/>
      <c r="V825" s="8"/>
      <c r="W825" s="9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8"/>
      <c r="G826" s="8"/>
      <c r="H826" s="1"/>
      <c r="I826" s="8"/>
      <c r="J826" s="8"/>
      <c r="K826" s="9"/>
      <c r="L826" s="8"/>
      <c r="M826" s="9"/>
      <c r="N826" s="8"/>
      <c r="O826" s="8"/>
      <c r="P826" s="9"/>
      <c r="Q826" s="8"/>
      <c r="R826" s="9"/>
      <c r="S826" s="8"/>
      <c r="T826" s="9"/>
      <c r="U826" s="9"/>
      <c r="V826" s="8"/>
      <c r="W826" s="9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8"/>
      <c r="G827" s="8"/>
      <c r="H827" s="1"/>
      <c r="I827" s="8"/>
      <c r="J827" s="8"/>
      <c r="K827" s="9"/>
      <c r="L827" s="8"/>
      <c r="M827" s="9"/>
      <c r="N827" s="8"/>
      <c r="O827" s="8"/>
      <c r="P827" s="9"/>
      <c r="Q827" s="8"/>
      <c r="R827" s="9"/>
      <c r="S827" s="8"/>
      <c r="T827" s="9"/>
      <c r="U827" s="9"/>
      <c r="V827" s="8"/>
      <c r="W827" s="9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8"/>
      <c r="G828" s="8"/>
      <c r="H828" s="1"/>
      <c r="I828" s="8"/>
      <c r="J828" s="8"/>
      <c r="K828" s="9"/>
      <c r="L828" s="8"/>
      <c r="M828" s="9"/>
      <c r="N828" s="8"/>
      <c r="O828" s="8"/>
      <c r="P828" s="9"/>
      <c r="Q828" s="8"/>
      <c r="R828" s="9"/>
      <c r="S828" s="8"/>
      <c r="T828" s="9"/>
      <c r="U828" s="9"/>
      <c r="V828" s="8"/>
      <c r="W828" s="9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8"/>
      <c r="G829" s="8"/>
      <c r="H829" s="1"/>
      <c r="I829" s="8"/>
      <c r="J829" s="8"/>
      <c r="K829" s="9"/>
      <c r="L829" s="8"/>
      <c r="M829" s="9"/>
      <c r="N829" s="8"/>
      <c r="O829" s="8"/>
      <c r="P829" s="9"/>
      <c r="Q829" s="8"/>
      <c r="R829" s="9"/>
      <c r="S829" s="8"/>
      <c r="T829" s="9"/>
      <c r="U829" s="9"/>
      <c r="V829" s="8"/>
      <c r="W829" s="9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8"/>
      <c r="G830" s="8"/>
      <c r="H830" s="1"/>
      <c r="I830" s="8"/>
      <c r="J830" s="8"/>
      <c r="K830" s="9"/>
      <c r="L830" s="8"/>
      <c r="M830" s="9"/>
      <c r="N830" s="8"/>
      <c r="O830" s="8"/>
      <c r="P830" s="9"/>
      <c r="Q830" s="8"/>
      <c r="R830" s="9"/>
      <c r="S830" s="8"/>
      <c r="T830" s="9"/>
      <c r="U830" s="9"/>
      <c r="V830" s="8"/>
      <c r="W830" s="9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8"/>
      <c r="G831" s="8"/>
      <c r="H831" s="1"/>
      <c r="I831" s="8"/>
      <c r="J831" s="8"/>
      <c r="K831" s="9"/>
      <c r="L831" s="8"/>
      <c r="M831" s="9"/>
      <c r="N831" s="8"/>
      <c r="O831" s="8"/>
      <c r="P831" s="9"/>
      <c r="Q831" s="8"/>
      <c r="R831" s="9"/>
      <c r="S831" s="8"/>
      <c r="T831" s="9"/>
      <c r="U831" s="9"/>
      <c r="V831" s="8"/>
      <c r="W831" s="9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8"/>
      <c r="G832" s="8"/>
      <c r="H832" s="1"/>
      <c r="I832" s="8"/>
      <c r="J832" s="8"/>
      <c r="K832" s="9"/>
      <c r="L832" s="8"/>
      <c r="M832" s="9"/>
      <c r="N832" s="8"/>
      <c r="O832" s="8"/>
      <c r="P832" s="9"/>
      <c r="Q832" s="8"/>
      <c r="R832" s="9"/>
      <c r="S832" s="8"/>
      <c r="T832" s="9"/>
      <c r="U832" s="9"/>
      <c r="V832" s="8"/>
      <c r="W832" s="9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8"/>
      <c r="G833" s="8"/>
      <c r="H833" s="1"/>
      <c r="I833" s="8"/>
      <c r="J833" s="8"/>
      <c r="K833" s="9"/>
      <c r="L833" s="8"/>
      <c r="M833" s="9"/>
      <c r="N833" s="8"/>
      <c r="O833" s="8"/>
      <c r="P833" s="9"/>
      <c r="Q833" s="8"/>
      <c r="R833" s="9"/>
      <c r="S833" s="8"/>
      <c r="T833" s="9"/>
      <c r="U833" s="9"/>
      <c r="V833" s="8"/>
      <c r="W833" s="9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8"/>
      <c r="G834" s="8"/>
      <c r="H834" s="1"/>
      <c r="I834" s="8"/>
      <c r="J834" s="8"/>
      <c r="K834" s="9"/>
      <c r="L834" s="8"/>
      <c r="M834" s="9"/>
      <c r="N834" s="8"/>
      <c r="O834" s="8"/>
      <c r="P834" s="9"/>
      <c r="Q834" s="8"/>
      <c r="R834" s="9"/>
      <c r="S834" s="8"/>
      <c r="T834" s="9"/>
      <c r="U834" s="9"/>
      <c r="V834" s="8"/>
      <c r="W834" s="9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8"/>
      <c r="G835" s="8"/>
      <c r="H835" s="1"/>
      <c r="I835" s="8"/>
      <c r="J835" s="8"/>
      <c r="K835" s="9"/>
      <c r="L835" s="8"/>
      <c r="M835" s="9"/>
      <c r="N835" s="8"/>
      <c r="O835" s="8"/>
      <c r="P835" s="9"/>
      <c r="Q835" s="8"/>
      <c r="R835" s="9"/>
      <c r="S835" s="8"/>
      <c r="T835" s="9"/>
      <c r="U835" s="9"/>
      <c r="V835" s="8"/>
      <c r="W835" s="9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8"/>
      <c r="G836" s="8"/>
      <c r="H836" s="1"/>
      <c r="I836" s="8"/>
      <c r="J836" s="8"/>
      <c r="K836" s="9"/>
      <c r="L836" s="8"/>
      <c r="M836" s="9"/>
      <c r="N836" s="8"/>
      <c r="O836" s="8"/>
      <c r="P836" s="9"/>
      <c r="Q836" s="8"/>
      <c r="R836" s="9"/>
      <c r="S836" s="8"/>
      <c r="T836" s="9"/>
      <c r="U836" s="9"/>
      <c r="V836" s="8"/>
      <c r="W836" s="9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8"/>
      <c r="G837" s="8"/>
      <c r="H837" s="1"/>
      <c r="I837" s="8"/>
      <c r="J837" s="8"/>
      <c r="K837" s="9"/>
      <c r="L837" s="8"/>
      <c r="M837" s="9"/>
      <c r="N837" s="8"/>
      <c r="O837" s="8"/>
      <c r="P837" s="9"/>
      <c r="Q837" s="8"/>
      <c r="R837" s="9"/>
      <c r="S837" s="8"/>
      <c r="T837" s="9"/>
      <c r="U837" s="9"/>
      <c r="V837" s="8"/>
      <c r="W837" s="9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8"/>
      <c r="G838" s="8"/>
      <c r="H838" s="1"/>
      <c r="I838" s="8"/>
      <c r="J838" s="8"/>
      <c r="K838" s="9"/>
      <c r="L838" s="8"/>
      <c r="M838" s="9"/>
      <c r="N838" s="8"/>
      <c r="O838" s="8"/>
      <c r="P838" s="9"/>
      <c r="Q838" s="8"/>
      <c r="R838" s="9"/>
      <c r="S838" s="8"/>
      <c r="T838" s="9"/>
      <c r="U838" s="9"/>
      <c r="V838" s="8"/>
      <c r="W838" s="9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8"/>
      <c r="G839" s="8"/>
      <c r="H839" s="1"/>
      <c r="I839" s="8"/>
      <c r="J839" s="8"/>
      <c r="K839" s="9"/>
      <c r="L839" s="8"/>
      <c r="M839" s="9"/>
      <c r="N839" s="8"/>
      <c r="O839" s="8"/>
      <c r="P839" s="9"/>
      <c r="Q839" s="8"/>
      <c r="R839" s="9"/>
      <c r="S839" s="8"/>
      <c r="T839" s="9"/>
      <c r="U839" s="9"/>
      <c r="V839" s="8"/>
      <c r="W839" s="9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8"/>
      <c r="G840" s="8"/>
      <c r="H840" s="1"/>
      <c r="I840" s="8"/>
      <c r="J840" s="8"/>
      <c r="K840" s="9"/>
      <c r="L840" s="8"/>
      <c r="M840" s="9"/>
      <c r="N840" s="8"/>
      <c r="O840" s="8"/>
      <c r="P840" s="9"/>
      <c r="Q840" s="8"/>
      <c r="R840" s="9"/>
      <c r="S840" s="8"/>
      <c r="T840" s="9"/>
      <c r="U840" s="9"/>
      <c r="V840" s="8"/>
      <c r="W840" s="9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8"/>
      <c r="G841" s="8"/>
      <c r="H841" s="1"/>
      <c r="I841" s="8"/>
      <c r="J841" s="8"/>
      <c r="K841" s="9"/>
      <c r="L841" s="8"/>
      <c r="M841" s="9"/>
      <c r="N841" s="8"/>
      <c r="O841" s="8"/>
      <c r="P841" s="9"/>
      <c r="Q841" s="8"/>
      <c r="R841" s="9"/>
      <c r="S841" s="8"/>
      <c r="T841" s="9"/>
      <c r="U841" s="9"/>
      <c r="V841" s="8"/>
      <c r="W841" s="9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8"/>
      <c r="G842" s="8"/>
      <c r="H842" s="1"/>
      <c r="I842" s="8"/>
      <c r="J842" s="8"/>
      <c r="K842" s="9"/>
      <c r="L842" s="8"/>
      <c r="M842" s="9"/>
      <c r="N842" s="8"/>
      <c r="O842" s="8"/>
      <c r="P842" s="9"/>
      <c r="Q842" s="8"/>
      <c r="R842" s="9"/>
      <c r="S842" s="8"/>
      <c r="T842" s="9"/>
      <c r="U842" s="9"/>
      <c r="V842" s="8"/>
      <c r="W842" s="9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8"/>
      <c r="G843" s="8"/>
      <c r="H843" s="1"/>
      <c r="I843" s="8"/>
      <c r="J843" s="8"/>
      <c r="K843" s="9"/>
      <c r="L843" s="8"/>
      <c r="M843" s="9"/>
      <c r="N843" s="8"/>
      <c r="O843" s="8"/>
      <c r="P843" s="9"/>
      <c r="Q843" s="8"/>
      <c r="R843" s="9"/>
      <c r="S843" s="8"/>
      <c r="T843" s="9"/>
      <c r="U843" s="9"/>
      <c r="V843" s="8"/>
      <c r="W843" s="9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8"/>
      <c r="G844" s="8"/>
      <c r="H844" s="1"/>
      <c r="I844" s="8"/>
      <c r="J844" s="8"/>
      <c r="K844" s="9"/>
      <c r="L844" s="8"/>
      <c r="M844" s="9"/>
      <c r="N844" s="8"/>
      <c r="O844" s="8"/>
      <c r="P844" s="9"/>
      <c r="Q844" s="8"/>
      <c r="R844" s="9"/>
      <c r="S844" s="8"/>
      <c r="T844" s="9"/>
      <c r="U844" s="9"/>
      <c r="V844" s="8"/>
      <c r="W844" s="9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8"/>
      <c r="G845" s="8"/>
      <c r="H845" s="1"/>
      <c r="I845" s="8"/>
      <c r="J845" s="8"/>
      <c r="K845" s="9"/>
      <c r="L845" s="8"/>
      <c r="M845" s="9"/>
      <c r="N845" s="8"/>
      <c r="O845" s="8"/>
      <c r="P845" s="9"/>
      <c r="Q845" s="8"/>
      <c r="R845" s="9"/>
      <c r="S845" s="8"/>
      <c r="T845" s="9"/>
      <c r="U845" s="9"/>
      <c r="V845" s="8"/>
      <c r="W845" s="9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8"/>
      <c r="G846" s="8"/>
      <c r="H846" s="1"/>
      <c r="I846" s="8"/>
      <c r="J846" s="8"/>
      <c r="K846" s="9"/>
      <c r="L846" s="8"/>
      <c r="M846" s="9"/>
      <c r="N846" s="8"/>
      <c r="O846" s="8"/>
      <c r="P846" s="9"/>
      <c r="Q846" s="8"/>
      <c r="R846" s="9"/>
      <c r="S846" s="8"/>
      <c r="T846" s="9"/>
      <c r="U846" s="9"/>
      <c r="V846" s="8"/>
      <c r="W846" s="9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8"/>
      <c r="G847" s="8"/>
      <c r="H847" s="1"/>
      <c r="I847" s="8"/>
      <c r="J847" s="8"/>
      <c r="K847" s="9"/>
      <c r="L847" s="8"/>
      <c r="M847" s="9"/>
      <c r="N847" s="8"/>
      <c r="O847" s="8"/>
      <c r="P847" s="9"/>
      <c r="Q847" s="8"/>
      <c r="R847" s="9"/>
      <c r="S847" s="8"/>
      <c r="T847" s="9"/>
      <c r="U847" s="9"/>
      <c r="V847" s="8"/>
      <c r="W847" s="9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8"/>
      <c r="G848" s="8"/>
      <c r="H848" s="1"/>
      <c r="I848" s="8"/>
      <c r="J848" s="8"/>
      <c r="K848" s="9"/>
      <c r="L848" s="8"/>
      <c r="M848" s="9"/>
      <c r="N848" s="8"/>
      <c r="O848" s="8"/>
      <c r="P848" s="9"/>
      <c r="Q848" s="8"/>
      <c r="R848" s="9"/>
      <c r="S848" s="8"/>
      <c r="T848" s="9"/>
      <c r="U848" s="9"/>
      <c r="V848" s="8"/>
      <c r="W848" s="9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8"/>
      <c r="G849" s="8"/>
      <c r="H849" s="1"/>
      <c r="I849" s="8"/>
      <c r="J849" s="8"/>
      <c r="K849" s="9"/>
      <c r="L849" s="8"/>
      <c r="M849" s="9"/>
      <c r="N849" s="8"/>
      <c r="O849" s="8"/>
      <c r="P849" s="9"/>
      <c r="Q849" s="8"/>
      <c r="R849" s="9"/>
      <c r="S849" s="8"/>
      <c r="T849" s="9"/>
      <c r="U849" s="9"/>
      <c r="V849" s="8"/>
      <c r="W849" s="9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8"/>
      <c r="G850" s="8"/>
      <c r="H850" s="1"/>
      <c r="I850" s="8"/>
      <c r="J850" s="8"/>
      <c r="K850" s="9"/>
      <c r="L850" s="8"/>
      <c r="M850" s="9"/>
      <c r="N850" s="8"/>
      <c r="O850" s="8"/>
      <c r="P850" s="9"/>
      <c r="Q850" s="8"/>
      <c r="R850" s="9"/>
      <c r="S850" s="8"/>
      <c r="T850" s="9"/>
      <c r="U850" s="9"/>
      <c r="V850" s="8"/>
      <c r="W850" s="9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8"/>
      <c r="G851" s="8"/>
      <c r="H851" s="1"/>
      <c r="I851" s="8"/>
      <c r="J851" s="8"/>
      <c r="K851" s="9"/>
      <c r="L851" s="8"/>
      <c r="M851" s="9"/>
      <c r="N851" s="8"/>
      <c r="O851" s="8"/>
      <c r="P851" s="9"/>
      <c r="Q851" s="8"/>
      <c r="R851" s="9"/>
      <c r="S851" s="8"/>
      <c r="T851" s="9"/>
      <c r="U851" s="9"/>
      <c r="V851" s="8"/>
      <c r="W851" s="9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8"/>
      <c r="G852" s="8"/>
      <c r="H852" s="1"/>
      <c r="I852" s="8"/>
      <c r="J852" s="8"/>
      <c r="K852" s="9"/>
      <c r="L852" s="8"/>
      <c r="M852" s="9"/>
      <c r="N852" s="8"/>
      <c r="O852" s="8"/>
      <c r="P852" s="9"/>
      <c r="Q852" s="8"/>
      <c r="R852" s="9"/>
      <c r="S852" s="8"/>
      <c r="T852" s="9"/>
      <c r="U852" s="9"/>
      <c r="V852" s="8"/>
      <c r="W852" s="9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8"/>
      <c r="G853" s="8"/>
      <c r="H853" s="1"/>
      <c r="I853" s="8"/>
      <c r="J853" s="8"/>
      <c r="K853" s="9"/>
      <c r="L853" s="8"/>
      <c r="M853" s="9"/>
      <c r="N853" s="8"/>
      <c r="O853" s="8"/>
      <c r="P853" s="9"/>
      <c r="Q853" s="8"/>
      <c r="R853" s="9"/>
      <c r="S853" s="8"/>
      <c r="T853" s="9"/>
      <c r="U853" s="9"/>
      <c r="V853" s="8"/>
      <c r="W853" s="9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8"/>
      <c r="G854" s="8"/>
      <c r="H854" s="1"/>
      <c r="I854" s="8"/>
      <c r="J854" s="8"/>
      <c r="K854" s="9"/>
      <c r="L854" s="8"/>
      <c r="M854" s="9"/>
      <c r="N854" s="8"/>
      <c r="O854" s="8"/>
      <c r="P854" s="9"/>
      <c r="Q854" s="8"/>
      <c r="R854" s="9"/>
      <c r="S854" s="8"/>
      <c r="T854" s="9"/>
      <c r="U854" s="9"/>
      <c r="V854" s="8"/>
      <c r="W854" s="9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8"/>
      <c r="G855" s="8"/>
      <c r="H855" s="1"/>
      <c r="I855" s="8"/>
      <c r="J855" s="8"/>
      <c r="K855" s="9"/>
      <c r="L855" s="8"/>
      <c r="M855" s="9"/>
      <c r="N855" s="8"/>
      <c r="O855" s="8"/>
      <c r="P855" s="9"/>
      <c r="Q855" s="8"/>
      <c r="R855" s="9"/>
      <c r="S855" s="8"/>
      <c r="T855" s="9"/>
      <c r="U855" s="9"/>
      <c r="V855" s="8"/>
      <c r="W855" s="9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8"/>
      <c r="G856" s="8"/>
      <c r="H856" s="1"/>
      <c r="I856" s="8"/>
      <c r="J856" s="8"/>
      <c r="K856" s="9"/>
      <c r="L856" s="8"/>
      <c r="M856" s="9"/>
      <c r="N856" s="8"/>
      <c r="O856" s="8"/>
      <c r="P856" s="9"/>
      <c r="Q856" s="8"/>
      <c r="R856" s="9"/>
      <c r="S856" s="8"/>
      <c r="T856" s="9"/>
      <c r="U856" s="9"/>
      <c r="V856" s="8"/>
      <c r="W856" s="9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8"/>
      <c r="G857" s="8"/>
      <c r="H857" s="1"/>
      <c r="I857" s="8"/>
      <c r="J857" s="8"/>
      <c r="K857" s="9"/>
      <c r="L857" s="8"/>
      <c r="M857" s="9"/>
      <c r="N857" s="8"/>
      <c r="O857" s="8"/>
      <c r="P857" s="9"/>
      <c r="Q857" s="8"/>
      <c r="R857" s="9"/>
      <c r="S857" s="8"/>
      <c r="T857" s="9"/>
      <c r="U857" s="9"/>
      <c r="V857" s="8"/>
      <c r="W857" s="9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8"/>
      <c r="G858" s="8"/>
      <c r="H858" s="1"/>
      <c r="I858" s="8"/>
      <c r="J858" s="8"/>
      <c r="K858" s="9"/>
      <c r="L858" s="8"/>
      <c r="M858" s="9"/>
      <c r="N858" s="8"/>
      <c r="O858" s="8"/>
      <c r="P858" s="9"/>
      <c r="Q858" s="8"/>
      <c r="R858" s="9"/>
      <c r="S858" s="8"/>
      <c r="T858" s="9"/>
      <c r="U858" s="9"/>
      <c r="V858" s="8"/>
      <c r="W858" s="9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8"/>
      <c r="G859" s="8"/>
      <c r="H859" s="1"/>
      <c r="I859" s="8"/>
      <c r="J859" s="8"/>
      <c r="K859" s="9"/>
      <c r="L859" s="8"/>
      <c r="M859" s="9"/>
      <c r="N859" s="8"/>
      <c r="O859" s="8"/>
      <c r="P859" s="9"/>
      <c r="Q859" s="8"/>
      <c r="R859" s="9"/>
      <c r="S859" s="8"/>
      <c r="T859" s="9"/>
      <c r="U859" s="9"/>
      <c r="V859" s="8"/>
      <c r="W859" s="9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8"/>
      <c r="G860" s="8"/>
      <c r="H860" s="1"/>
      <c r="I860" s="8"/>
      <c r="J860" s="8"/>
      <c r="K860" s="9"/>
      <c r="L860" s="8"/>
      <c r="M860" s="9"/>
      <c r="N860" s="8"/>
      <c r="O860" s="8"/>
      <c r="P860" s="9"/>
      <c r="Q860" s="8"/>
      <c r="R860" s="9"/>
      <c r="S860" s="8"/>
      <c r="T860" s="9"/>
      <c r="U860" s="9"/>
      <c r="V860" s="8"/>
      <c r="W860" s="9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8"/>
      <c r="G861" s="8"/>
      <c r="H861" s="1"/>
      <c r="I861" s="8"/>
      <c r="J861" s="8"/>
      <c r="K861" s="9"/>
      <c r="L861" s="8"/>
      <c r="M861" s="9"/>
      <c r="N861" s="8"/>
      <c r="O861" s="8"/>
      <c r="P861" s="9"/>
      <c r="Q861" s="8"/>
      <c r="R861" s="9"/>
      <c r="S861" s="8"/>
      <c r="T861" s="9"/>
      <c r="U861" s="9"/>
      <c r="V861" s="8"/>
      <c r="W861" s="9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8"/>
      <c r="G862" s="8"/>
      <c r="H862" s="1"/>
      <c r="I862" s="8"/>
      <c r="J862" s="8"/>
      <c r="K862" s="9"/>
      <c r="L862" s="8"/>
      <c r="M862" s="9"/>
      <c r="N862" s="8"/>
      <c r="O862" s="8"/>
      <c r="P862" s="9"/>
      <c r="Q862" s="8"/>
      <c r="R862" s="9"/>
      <c r="S862" s="8"/>
      <c r="T862" s="9"/>
      <c r="U862" s="9"/>
      <c r="V862" s="8"/>
      <c r="W862" s="9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8"/>
      <c r="G863" s="8"/>
      <c r="H863" s="1"/>
      <c r="I863" s="8"/>
      <c r="J863" s="8"/>
      <c r="K863" s="9"/>
      <c r="L863" s="8"/>
      <c r="M863" s="9"/>
      <c r="N863" s="8"/>
      <c r="O863" s="8"/>
      <c r="P863" s="9"/>
      <c r="Q863" s="8"/>
      <c r="R863" s="9"/>
      <c r="S863" s="8"/>
      <c r="T863" s="9"/>
      <c r="U863" s="9"/>
      <c r="V863" s="8"/>
      <c r="W863" s="9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8"/>
      <c r="G864" s="8"/>
      <c r="H864" s="1"/>
      <c r="I864" s="8"/>
      <c r="J864" s="8"/>
      <c r="K864" s="9"/>
      <c r="L864" s="8"/>
      <c r="M864" s="9"/>
      <c r="N864" s="8"/>
      <c r="O864" s="8"/>
      <c r="P864" s="9"/>
      <c r="Q864" s="8"/>
      <c r="R864" s="9"/>
      <c r="S864" s="8"/>
      <c r="T864" s="9"/>
      <c r="U864" s="9"/>
      <c r="V864" s="8"/>
      <c r="W864" s="9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8"/>
      <c r="G865" s="8"/>
      <c r="H865" s="1"/>
      <c r="I865" s="8"/>
      <c r="J865" s="8"/>
      <c r="K865" s="9"/>
      <c r="L865" s="8"/>
      <c r="M865" s="9"/>
      <c r="N865" s="8"/>
      <c r="O865" s="8"/>
      <c r="P865" s="9"/>
      <c r="Q865" s="8"/>
      <c r="R865" s="9"/>
      <c r="S865" s="8"/>
      <c r="T865" s="9"/>
      <c r="U865" s="9"/>
      <c r="V865" s="8"/>
      <c r="W865" s="9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8"/>
      <c r="G866" s="8"/>
      <c r="H866" s="1"/>
      <c r="I866" s="8"/>
      <c r="J866" s="8"/>
      <c r="K866" s="9"/>
      <c r="L866" s="8"/>
      <c r="M866" s="9"/>
      <c r="N866" s="8"/>
      <c r="O866" s="8"/>
      <c r="P866" s="9"/>
      <c r="Q866" s="8"/>
      <c r="R866" s="9"/>
      <c r="S866" s="8"/>
      <c r="T866" s="9"/>
      <c r="U866" s="9"/>
      <c r="V866" s="8"/>
      <c r="W866" s="9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8"/>
      <c r="G867" s="8"/>
      <c r="H867" s="1"/>
      <c r="I867" s="8"/>
      <c r="J867" s="8"/>
      <c r="K867" s="9"/>
      <c r="L867" s="8"/>
      <c r="M867" s="9"/>
      <c r="N867" s="8"/>
      <c r="O867" s="8"/>
      <c r="P867" s="9"/>
      <c r="Q867" s="8"/>
      <c r="R867" s="9"/>
      <c r="S867" s="8"/>
      <c r="T867" s="9"/>
      <c r="U867" s="9"/>
      <c r="V867" s="8"/>
      <c r="W867" s="9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8"/>
      <c r="G868" s="8"/>
      <c r="H868" s="1"/>
      <c r="I868" s="8"/>
      <c r="J868" s="8"/>
      <c r="K868" s="9"/>
      <c r="L868" s="8"/>
      <c r="M868" s="9"/>
      <c r="N868" s="8"/>
      <c r="O868" s="8"/>
      <c r="P868" s="9"/>
      <c r="Q868" s="8"/>
      <c r="R868" s="9"/>
      <c r="S868" s="8"/>
      <c r="T868" s="9"/>
      <c r="U868" s="9"/>
      <c r="V868" s="8"/>
      <c r="W868" s="9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8"/>
      <c r="G869" s="8"/>
      <c r="H869" s="1"/>
      <c r="I869" s="8"/>
      <c r="J869" s="8"/>
      <c r="K869" s="9"/>
      <c r="L869" s="8"/>
      <c r="M869" s="9"/>
      <c r="N869" s="8"/>
      <c r="O869" s="8"/>
      <c r="P869" s="9"/>
      <c r="Q869" s="8"/>
      <c r="R869" s="9"/>
      <c r="S869" s="8"/>
      <c r="T869" s="9"/>
      <c r="U869" s="9"/>
      <c r="V869" s="8"/>
      <c r="W869" s="9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8"/>
      <c r="G870" s="8"/>
      <c r="H870" s="1"/>
      <c r="I870" s="8"/>
      <c r="J870" s="8"/>
      <c r="K870" s="9"/>
      <c r="L870" s="8"/>
      <c r="M870" s="9"/>
      <c r="N870" s="8"/>
      <c r="O870" s="8"/>
      <c r="P870" s="9"/>
      <c r="Q870" s="8"/>
      <c r="R870" s="9"/>
      <c r="S870" s="8"/>
      <c r="T870" s="9"/>
      <c r="U870" s="9"/>
      <c r="V870" s="8"/>
      <c r="W870" s="9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8"/>
      <c r="G871" s="8"/>
      <c r="H871" s="1"/>
      <c r="I871" s="8"/>
      <c r="J871" s="8"/>
      <c r="K871" s="9"/>
      <c r="L871" s="8"/>
      <c r="M871" s="9"/>
      <c r="N871" s="8"/>
      <c r="O871" s="8"/>
      <c r="P871" s="9"/>
      <c r="Q871" s="8"/>
      <c r="R871" s="9"/>
      <c r="S871" s="8"/>
      <c r="T871" s="9"/>
      <c r="U871" s="9"/>
      <c r="V871" s="8"/>
      <c r="W871" s="9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8"/>
      <c r="G872" s="8"/>
      <c r="H872" s="1"/>
      <c r="I872" s="8"/>
      <c r="J872" s="8"/>
      <c r="K872" s="9"/>
      <c r="L872" s="8"/>
      <c r="M872" s="9"/>
      <c r="N872" s="8"/>
      <c r="O872" s="8"/>
      <c r="P872" s="9"/>
      <c r="Q872" s="8"/>
      <c r="R872" s="9"/>
      <c r="S872" s="8"/>
      <c r="T872" s="9"/>
      <c r="U872" s="9"/>
      <c r="V872" s="8"/>
      <c r="W872" s="9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8"/>
      <c r="G873" s="8"/>
      <c r="H873" s="1"/>
      <c r="I873" s="8"/>
      <c r="J873" s="8"/>
      <c r="K873" s="9"/>
      <c r="L873" s="8"/>
      <c r="M873" s="9"/>
      <c r="N873" s="8"/>
      <c r="O873" s="8"/>
      <c r="P873" s="9"/>
      <c r="Q873" s="8"/>
      <c r="R873" s="9"/>
      <c r="S873" s="8"/>
      <c r="T873" s="9"/>
      <c r="U873" s="9"/>
      <c r="V873" s="8"/>
      <c r="W873" s="9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8"/>
      <c r="G874" s="8"/>
      <c r="H874" s="1"/>
      <c r="I874" s="8"/>
      <c r="J874" s="8"/>
      <c r="K874" s="9"/>
      <c r="L874" s="8"/>
      <c r="M874" s="9"/>
      <c r="N874" s="8"/>
      <c r="O874" s="8"/>
      <c r="P874" s="9"/>
      <c r="Q874" s="8"/>
      <c r="R874" s="9"/>
      <c r="S874" s="8"/>
      <c r="T874" s="9"/>
      <c r="U874" s="9"/>
      <c r="V874" s="8"/>
      <c r="W874" s="9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8"/>
      <c r="G875" s="8"/>
      <c r="H875" s="1"/>
      <c r="I875" s="8"/>
      <c r="J875" s="8"/>
      <c r="K875" s="9"/>
      <c r="L875" s="8"/>
      <c r="M875" s="9"/>
      <c r="N875" s="8"/>
      <c r="O875" s="8"/>
      <c r="P875" s="9"/>
      <c r="Q875" s="8"/>
      <c r="R875" s="9"/>
      <c r="S875" s="8"/>
      <c r="T875" s="9"/>
      <c r="U875" s="9"/>
      <c r="V875" s="8"/>
      <c r="W875" s="9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8"/>
      <c r="G876" s="8"/>
      <c r="H876" s="1"/>
      <c r="I876" s="8"/>
      <c r="J876" s="8"/>
      <c r="K876" s="9"/>
      <c r="L876" s="8"/>
      <c r="M876" s="9"/>
      <c r="N876" s="8"/>
      <c r="O876" s="8"/>
      <c r="P876" s="9"/>
      <c r="Q876" s="8"/>
      <c r="R876" s="9"/>
      <c r="S876" s="8"/>
      <c r="T876" s="9"/>
      <c r="U876" s="9"/>
      <c r="V876" s="8"/>
      <c r="W876" s="9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8"/>
      <c r="G877" s="8"/>
      <c r="H877" s="1"/>
      <c r="I877" s="8"/>
      <c r="J877" s="8"/>
      <c r="K877" s="9"/>
      <c r="L877" s="8"/>
      <c r="M877" s="9"/>
      <c r="N877" s="8"/>
      <c r="O877" s="8"/>
      <c r="P877" s="9"/>
      <c r="Q877" s="8"/>
      <c r="R877" s="9"/>
      <c r="S877" s="8"/>
      <c r="T877" s="9"/>
      <c r="U877" s="9"/>
      <c r="V877" s="8"/>
      <c r="W877" s="9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8"/>
      <c r="G878" s="8"/>
      <c r="H878" s="1"/>
      <c r="I878" s="8"/>
      <c r="J878" s="8"/>
      <c r="K878" s="9"/>
      <c r="L878" s="8"/>
      <c r="M878" s="9"/>
      <c r="N878" s="8"/>
      <c r="O878" s="8"/>
      <c r="P878" s="9"/>
      <c r="Q878" s="8"/>
      <c r="R878" s="9"/>
      <c r="S878" s="8"/>
      <c r="T878" s="9"/>
      <c r="U878" s="9"/>
      <c r="V878" s="8"/>
      <c r="W878" s="9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8"/>
      <c r="G879" s="8"/>
      <c r="H879" s="1"/>
      <c r="I879" s="8"/>
      <c r="J879" s="8"/>
      <c r="K879" s="9"/>
      <c r="L879" s="8"/>
      <c r="M879" s="9"/>
      <c r="N879" s="8"/>
      <c r="O879" s="8"/>
      <c r="P879" s="9"/>
      <c r="Q879" s="8"/>
      <c r="R879" s="9"/>
      <c r="S879" s="8"/>
      <c r="T879" s="9"/>
      <c r="U879" s="9"/>
      <c r="V879" s="8"/>
      <c r="W879" s="9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8"/>
      <c r="G880" s="8"/>
      <c r="H880" s="1"/>
      <c r="I880" s="8"/>
      <c r="J880" s="8"/>
      <c r="K880" s="9"/>
      <c r="L880" s="8"/>
      <c r="M880" s="9"/>
      <c r="N880" s="8"/>
      <c r="O880" s="8"/>
      <c r="P880" s="9"/>
      <c r="Q880" s="8"/>
      <c r="R880" s="9"/>
      <c r="S880" s="8"/>
      <c r="T880" s="9"/>
      <c r="U880" s="9"/>
      <c r="V880" s="8"/>
      <c r="W880" s="9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8"/>
      <c r="G881" s="8"/>
      <c r="H881" s="1"/>
      <c r="I881" s="8"/>
      <c r="J881" s="8"/>
      <c r="K881" s="9"/>
      <c r="L881" s="8"/>
      <c r="M881" s="9"/>
      <c r="N881" s="8"/>
      <c r="O881" s="8"/>
      <c r="P881" s="9"/>
      <c r="Q881" s="8"/>
      <c r="R881" s="9"/>
      <c r="S881" s="8"/>
      <c r="T881" s="9"/>
      <c r="U881" s="9"/>
      <c r="V881" s="8"/>
      <c r="W881" s="9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8"/>
      <c r="G882" s="8"/>
      <c r="H882" s="1"/>
      <c r="I882" s="8"/>
      <c r="J882" s="8"/>
      <c r="K882" s="9"/>
      <c r="L882" s="8"/>
      <c r="M882" s="9"/>
      <c r="N882" s="8"/>
      <c r="O882" s="8"/>
      <c r="P882" s="9"/>
      <c r="Q882" s="8"/>
      <c r="R882" s="9"/>
      <c r="S882" s="8"/>
      <c r="T882" s="9"/>
      <c r="U882" s="9"/>
      <c r="V882" s="8"/>
      <c r="W882" s="9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8"/>
      <c r="G883" s="8"/>
      <c r="H883" s="1"/>
      <c r="I883" s="8"/>
      <c r="J883" s="8"/>
      <c r="K883" s="9"/>
      <c r="L883" s="8"/>
      <c r="M883" s="9"/>
      <c r="N883" s="8"/>
      <c r="O883" s="8"/>
      <c r="P883" s="9"/>
      <c r="Q883" s="8"/>
      <c r="R883" s="9"/>
      <c r="S883" s="8"/>
      <c r="T883" s="9"/>
      <c r="U883" s="9"/>
      <c r="V883" s="8"/>
      <c r="W883" s="9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8"/>
      <c r="G884" s="8"/>
      <c r="H884" s="1"/>
      <c r="I884" s="8"/>
      <c r="J884" s="8"/>
      <c r="K884" s="9"/>
      <c r="L884" s="8"/>
      <c r="M884" s="9"/>
      <c r="N884" s="8"/>
      <c r="O884" s="8"/>
      <c r="P884" s="9"/>
      <c r="Q884" s="8"/>
      <c r="R884" s="9"/>
      <c r="S884" s="8"/>
      <c r="T884" s="9"/>
      <c r="U884" s="9"/>
      <c r="V884" s="8"/>
      <c r="W884" s="9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8"/>
      <c r="G885" s="8"/>
      <c r="H885" s="1"/>
      <c r="I885" s="8"/>
      <c r="J885" s="8"/>
      <c r="K885" s="9"/>
      <c r="L885" s="8"/>
      <c r="M885" s="9"/>
      <c r="N885" s="8"/>
      <c r="O885" s="8"/>
      <c r="P885" s="9"/>
      <c r="Q885" s="8"/>
      <c r="R885" s="9"/>
      <c r="S885" s="8"/>
      <c r="T885" s="9"/>
      <c r="U885" s="9"/>
      <c r="V885" s="8"/>
      <c r="W885" s="9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8"/>
      <c r="G886" s="8"/>
      <c r="H886" s="1"/>
      <c r="I886" s="8"/>
      <c r="J886" s="8"/>
      <c r="K886" s="9"/>
      <c r="L886" s="8"/>
      <c r="M886" s="9"/>
      <c r="N886" s="8"/>
      <c r="O886" s="8"/>
      <c r="P886" s="9"/>
      <c r="Q886" s="8"/>
      <c r="R886" s="9"/>
      <c r="S886" s="8"/>
      <c r="T886" s="9"/>
      <c r="U886" s="9"/>
      <c r="V886" s="8"/>
      <c r="W886" s="9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8"/>
      <c r="G887" s="8"/>
      <c r="H887" s="1"/>
      <c r="I887" s="8"/>
      <c r="J887" s="8"/>
      <c r="K887" s="9"/>
      <c r="L887" s="8"/>
      <c r="M887" s="9"/>
      <c r="N887" s="8"/>
      <c r="O887" s="8"/>
      <c r="P887" s="9"/>
      <c r="Q887" s="8"/>
      <c r="R887" s="9"/>
      <c r="S887" s="8"/>
      <c r="T887" s="9"/>
      <c r="U887" s="9"/>
      <c r="V887" s="8"/>
      <c r="W887" s="9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8"/>
      <c r="G888" s="8"/>
      <c r="H888" s="1"/>
      <c r="I888" s="8"/>
      <c r="J888" s="8"/>
      <c r="K888" s="9"/>
      <c r="L888" s="8"/>
      <c r="M888" s="9"/>
      <c r="N888" s="8"/>
      <c r="O888" s="8"/>
      <c r="P888" s="9"/>
      <c r="Q888" s="8"/>
      <c r="R888" s="9"/>
      <c r="S888" s="8"/>
      <c r="T888" s="9"/>
      <c r="U888" s="9"/>
      <c r="V888" s="8"/>
      <c r="W888" s="9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8"/>
      <c r="G889" s="8"/>
      <c r="H889" s="1"/>
      <c r="I889" s="8"/>
      <c r="J889" s="8"/>
      <c r="K889" s="9"/>
      <c r="L889" s="8"/>
      <c r="M889" s="9"/>
      <c r="N889" s="8"/>
      <c r="O889" s="8"/>
      <c r="P889" s="9"/>
      <c r="Q889" s="8"/>
      <c r="R889" s="9"/>
      <c r="S889" s="8"/>
      <c r="T889" s="9"/>
      <c r="U889" s="9"/>
      <c r="V889" s="8"/>
      <c r="W889" s="9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8"/>
      <c r="G890" s="8"/>
      <c r="H890" s="1"/>
      <c r="I890" s="8"/>
      <c r="J890" s="8"/>
      <c r="K890" s="9"/>
      <c r="L890" s="8"/>
      <c r="M890" s="9"/>
      <c r="N890" s="8"/>
      <c r="O890" s="8"/>
      <c r="P890" s="9"/>
      <c r="Q890" s="8"/>
      <c r="R890" s="9"/>
      <c r="S890" s="8"/>
      <c r="T890" s="9"/>
      <c r="U890" s="9"/>
      <c r="V890" s="8"/>
      <c r="W890" s="9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8"/>
      <c r="G891" s="8"/>
      <c r="H891" s="1"/>
      <c r="I891" s="8"/>
      <c r="J891" s="8"/>
      <c r="K891" s="9"/>
      <c r="L891" s="8"/>
      <c r="M891" s="9"/>
      <c r="N891" s="8"/>
      <c r="O891" s="8"/>
      <c r="P891" s="9"/>
      <c r="Q891" s="8"/>
      <c r="R891" s="9"/>
      <c r="S891" s="8"/>
      <c r="T891" s="9"/>
      <c r="U891" s="9"/>
      <c r="V891" s="8"/>
      <c r="W891" s="9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8"/>
      <c r="G892" s="8"/>
      <c r="H892" s="1"/>
      <c r="I892" s="8"/>
      <c r="J892" s="8"/>
      <c r="K892" s="9"/>
      <c r="L892" s="8"/>
      <c r="M892" s="9"/>
      <c r="N892" s="8"/>
      <c r="O892" s="8"/>
      <c r="P892" s="9"/>
      <c r="Q892" s="8"/>
      <c r="R892" s="9"/>
      <c r="S892" s="8"/>
      <c r="T892" s="9"/>
      <c r="U892" s="9"/>
      <c r="V892" s="8"/>
      <c r="W892" s="9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8"/>
      <c r="G893" s="8"/>
      <c r="H893" s="1"/>
      <c r="I893" s="8"/>
      <c r="J893" s="8"/>
      <c r="K893" s="9"/>
      <c r="L893" s="8"/>
      <c r="M893" s="9"/>
      <c r="N893" s="8"/>
      <c r="O893" s="8"/>
      <c r="P893" s="9"/>
      <c r="Q893" s="8"/>
      <c r="R893" s="9"/>
      <c r="S893" s="8"/>
      <c r="T893" s="9"/>
      <c r="U893" s="9"/>
      <c r="V893" s="8"/>
      <c r="W893" s="9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8"/>
      <c r="G894" s="8"/>
      <c r="H894" s="1"/>
      <c r="I894" s="8"/>
      <c r="J894" s="8"/>
      <c r="K894" s="9"/>
      <c r="L894" s="8"/>
      <c r="M894" s="9"/>
      <c r="N894" s="8"/>
      <c r="O894" s="8"/>
      <c r="P894" s="9"/>
      <c r="Q894" s="8"/>
      <c r="R894" s="9"/>
      <c r="S894" s="8"/>
      <c r="T894" s="9"/>
      <c r="U894" s="9"/>
      <c r="V894" s="8"/>
      <c r="W894" s="9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8"/>
      <c r="G895" s="8"/>
      <c r="H895" s="1"/>
      <c r="I895" s="8"/>
      <c r="J895" s="8"/>
      <c r="K895" s="9"/>
      <c r="L895" s="8"/>
      <c r="M895" s="9"/>
      <c r="N895" s="8"/>
      <c r="O895" s="8"/>
      <c r="P895" s="9"/>
      <c r="Q895" s="8"/>
      <c r="R895" s="9"/>
      <c r="S895" s="8"/>
      <c r="T895" s="9"/>
      <c r="U895" s="9"/>
      <c r="V895" s="8"/>
      <c r="W895" s="9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8"/>
      <c r="G896" s="8"/>
      <c r="H896" s="1"/>
      <c r="I896" s="8"/>
      <c r="J896" s="8"/>
      <c r="K896" s="9"/>
      <c r="L896" s="8"/>
      <c r="M896" s="9"/>
      <c r="N896" s="8"/>
      <c r="O896" s="8"/>
      <c r="P896" s="9"/>
      <c r="Q896" s="8"/>
      <c r="R896" s="9"/>
      <c r="S896" s="8"/>
      <c r="T896" s="9"/>
      <c r="U896" s="9"/>
      <c r="V896" s="8"/>
      <c r="W896" s="9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8"/>
      <c r="G897" s="8"/>
      <c r="H897" s="1"/>
      <c r="I897" s="8"/>
      <c r="J897" s="8"/>
      <c r="K897" s="9"/>
      <c r="L897" s="8"/>
      <c r="M897" s="9"/>
      <c r="N897" s="8"/>
      <c r="O897" s="8"/>
      <c r="P897" s="9"/>
      <c r="Q897" s="8"/>
      <c r="R897" s="9"/>
      <c r="S897" s="8"/>
      <c r="T897" s="9"/>
      <c r="U897" s="9"/>
      <c r="V897" s="8"/>
      <c r="W897" s="9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8"/>
      <c r="G898" s="8"/>
      <c r="H898" s="1"/>
      <c r="I898" s="8"/>
      <c r="J898" s="8"/>
      <c r="K898" s="9"/>
      <c r="L898" s="8"/>
      <c r="M898" s="9"/>
      <c r="N898" s="8"/>
      <c r="O898" s="8"/>
      <c r="P898" s="9"/>
      <c r="Q898" s="8"/>
      <c r="R898" s="9"/>
      <c r="S898" s="8"/>
      <c r="T898" s="9"/>
      <c r="U898" s="9"/>
      <c r="V898" s="8"/>
      <c r="W898" s="9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8"/>
      <c r="G899" s="8"/>
      <c r="H899" s="1"/>
      <c r="I899" s="8"/>
      <c r="J899" s="8"/>
      <c r="K899" s="9"/>
      <c r="L899" s="8"/>
      <c r="M899" s="9"/>
      <c r="N899" s="8"/>
      <c r="O899" s="8"/>
      <c r="P899" s="9"/>
      <c r="Q899" s="8"/>
      <c r="R899" s="9"/>
      <c r="S899" s="8"/>
      <c r="T899" s="9"/>
      <c r="U899" s="9"/>
      <c r="V899" s="8"/>
      <c r="W899" s="9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8"/>
      <c r="G900" s="8"/>
      <c r="H900" s="1"/>
      <c r="I900" s="8"/>
      <c r="J900" s="8"/>
      <c r="K900" s="9"/>
      <c r="L900" s="8"/>
      <c r="M900" s="9"/>
      <c r="N900" s="8"/>
      <c r="O900" s="8"/>
      <c r="P900" s="9"/>
      <c r="Q900" s="8"/>
      <c r="R900" s="9"/>
      <c r="S900" s="8"/>
      <c r="T900" s="9"/>
      <c r="U900" s="9"/>
      <c r="V900" s="8"/>
      <c r="W900" s="9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8"/>
      <c r="G901" s="8"/>
      <c r="H901" s="1"/>
      <c r="I901" s="8"/>
      <c r="J901" s="8"/>
      <c r="K901" s="9"/>
      <c r="L901" s="8"/>
      <c r="M901" s="9"/>
      <c r="N901" s="8"/>
      <c r="O901" s="8"/>
      <c r="P901" s="9"/>
      <c r="Q901" s="8"/>
      <c r="R901" s="9"/>
      <c r="S901" s="8"/>
      <c r="T901" s="9"/>
      <c r="U901" s="9"/>
      <c r="V901" s="8"/>
      <c r="W901" s="9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8"/>
      <c r="G902" s="8"/>
      <c r="H902" s="1"/>
      <c r="I902" s="8"/>
      <c r="J902" s="8"/>
      <c r="K902" s="9"/>
      <c r="L902" s="8"/>
      <c r="M902" s="9"/>
      <c r="N902" s="8"/>
      <c r="O902" s="8"/>
      <c r="P902" s="9"/>
      <c r="Q902" s="8"/>
      <c r="R902" s="9"/>
      <c r="S902" s="8"/>
      <c r="T902" s="9"/>
      <c r="U902" s="9"/>
      <c r="V902" s="8"/>
      <c r="W902" s="9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8"/>
      <c r="G903" s="8"/>
      <c r="H903" s="1"/>
      <c r="I903" s="8"/>
      <c r="J903" s="8"/>
      <c r="K903" s="9"/>
      <c r="L903" s="8"/>
      <c r="M903" s="9"/>
      <c r="N903" s="8"/>
      <c r="O903" s="8"/>
      <c r="P903" s="9"/>
      <c r="Q903" s="8"/>
      <c r="R903" s="9"/>
      <c r="S903" s="8"/>
      <c r="T903" s="9"/>
      <c r="U903" s="9"/>
      <c r="V903" s="8"/>
      <c r="W903" s="9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8"/>
      <c r="G904" s="8"/>
      <c r="H904" s="1"/>
      <c r="I904" s="8"/>
      <c r="J904" s="8"/>
      <c r="K904" s="9"/>
      <c r="L904" s="8"/>
      <c r="M904" s="9"/>
      <c r="N904" s="8"/>
      <c r="O904" s="8"/>
      <c r="P904" s="9"/>
      <c r="Q904" s="8"/>
      <c r="R904" s="9"/>
      <c r="S904" s="8"/>
      <c r="T904" s="9"/>
      <c r="U904" s="9"/>
      <c r="V904" s="8"/>
      <c r="W904" s="9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8"/>
      <c r="G905" s="8"/>
      <c r="H905" s="1"/>
      <c r="I905" s="8"/>
      <c r="J905" s="8"/>
      <c r="K905" s="9"/>
      <c r="L905" s="8"/>
      <c r="M905" s="9"/>
      <c r="N905" s="8"/>
      <c r="O905" s="8"/>
      <c r="P905" s="9"/>
      <c r="Q905" s="8"/>
      <c r="R905" s="9"/>
      <c r="S905" s="8"/>
      <c r="T905" s="9"/>
      <c r="U905" s="9"/>
      <c r="V905" s="8"/>
      <c r="W905" s="9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8"/>
      <c r="G906" s="8"/>
      <c r="H906" s="1"/>
      <c r="I906" s="8"/>
      <c r="J906" s="8"/>
      <c r="K906" s="9"/>
      <c r="L906" s="8"/>
      <c r="M906" s="9"/>
      <c r="N906" s="8"/>
      <c r="O906" s="8"/>
      <c r="P906" s="9"/>
      <c r="Q906" s="8"/>
      <c r="R906" s="9"/>
      <c r="S906" s="8"/>
      <c r="T906" s="9"/>
      <c r="U906" s="9"/>
      <c r="V906" s="8"/>
      <c r="W906" s="9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8"/>
      <c r="G907" s="8"/>
      <c r="H907" s="1"/>
      <c r="I907" s="8"/>
      <c r="J907" s="8"/>
      <c r="K907" s="9"/>
      <c r="L907" s="8"/>
      <c r="M907" s="9"/>
      <c r="N907" s="8"/>
      <c r="O907" s="8"/>
      <c r="P907" s="9"/>
      <c r="Q907" s="8"/>
      <c r="R907" s="9"/>
      <c r="S907" s="8"/>
      <c r="T907" s="9"/>
      <c r="U907" s="9"/>
      <c r="V907" s="8"/>
      <c r="W907" s="9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8"/>
      <c r="G908" s="8"/>
      <c r="H908" s="1"/>
      <c r="I908" s="8"/>
      <c r="J908" s="8"/>
      <c r="K908" s="9"/>
      <c r="L908" s="8"/>
      <c r="M908" s="9"/>
      <c r="N908" s="8"/>
      <c r="O908" s="8"/>
      <c r="P908" s="9"/>
      <c r="Q908" s="8"/>
      <c r="R908" s="9"/>
      <c r="S908" s="8"/>
      <c r="T908" s="9"/>
      <c r="U908" s="9"/>
      <c r="V908" s="8"/>
      <c r="W908" s="9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8"/>
      <c r="G909" s="8"/>
      <c r="H909" s="1"/>
      <c r="I909" s="8"/>
      <c r="J909" s="8"/>
      <c r="K909" s="9"/>
      <c r="L909" s="8"/>
      <c r="M909" s="9"/>
      <c r="N909" s="8"/>
      <c r="O909" s="8"/>
      <c r="P909" s="9"/>
      <c r="Q909" s="8"/>
      <c r="R909" s="9"/>
      <c r="S909" s="8"/>
      <c r="T909" s="9"/>
      <c r="U909" s="9"/>
      <c r="V909" s="8"/>
      <c r="W909" s="9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8"/>
      <c r="G910" s="8"/>
      <c r="H910" s="1"/>
      <c r="I910" s="8"/>
      <c r="J910" s="8"/>
      <c r="K910" s="9"/>
      <c r="L910" s="8"/>
      <c r="M910" s="9"/>
      <c r="N910" s="8"/>
      <c r="O910" s="8"/>
      <c r="P910" s="9"/>
      <c r="Q910" s="8"/>
      <c r="R910" s="9"/>
      <c r="S910" s="8"/>
      <c r="T910" s="9"/>
      <c r="U910" s="9"/>
      <c r="V910" s="8"/>
      <c r="W910" s="9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8"/>
      <c r="G911" s="8"/>
      <c r="H911" s="1"/>
      <c r="I911" s="8"/>
      <c r="J911" s="8"/>
      <c r="K911" s="9"/>
      <c r="L911" s="8"/>
      <c r="M911" s="9"/>
      <c r="N911" s="8"/>
      <c r="O911" s="8"/>
      <c r="P911" s="9"/>
      <c r="Q911" s="8"/>
      <c r="R911" s="9"/>
      <c r="S911" s="8"/>
      <c r="T911" s="9"/>
      <c r="U911" s="9"/>
      <c r="V911" s="8"/>
      <c r="W911" s="9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8"/>
      <c r="G912" s="8"/>
      <c r="H912" s="1"/>
      <c r="I912" s="8"/>
      <c r="J912" s="8"/>
      <c r="K912" s="9"/>
      <c r="L912" s="8"/>
      <c r="M912" s="9"/>
      <c r="N912" s="8"/>
      <c r="O912" s="8"/>
      <c r="P912" s="9"/>
      <c r="Q912" s="8"/>
      <c r="R912" s="9"/>
      <c r="S912" s="8"/>
      <c r="T912" s="9"/>
      <c r="U912" s="9"/>
      <c r="V912" s="8"/>
      <c r="W912" s="9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8"/>
      <c r="G913" s="8"/>
      <c r="H913" s="1"/>
      <c r="I913" s="8"/>
      <c r="J913" s="8"/>
      <c r="K913" s="9"/>
      <c r="L913" s="8"/>
      <c r="M913" s="9"/>
      <c r="N913" s="8"/>
      <c r="O913" s="8"/>
      <c r="P913" s="9"/>
      <c r="Q913" s="8"/>
      <c r="R913" s="9"/>
      <c r="S913" s="8"/>
      <c r="T913" s="9"/>
      <c r="U913" s="9"/>
      <c r="V913" s="8"/>
      <c r="W913" s="9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8"/>
      <c r="G914" s="8"/>
      <c r="H914" s="1"/>
      <c r="I914" s="8"/>
      <c r="J914" s="8"/>
      <c r="K914" s="9"/>
      <c r="L914" s="8"/>
      <c r="M914" s="9"/>
      <c r="N914" s="8"/>
      <c r="O914" s="8"/>
      <c r="P914" s="9"/>
      <c r="Q914" s="8"/>
      <c r="R914" s="9"/>
      <c r="S914" s="8"/>
      <c r="T914" s="9"/>
      <c r="U914" s="9"/>
      <c r="V914" s="8"/>
      <c r="W914" s="9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8"/>
      <c r="G915" s="8"/>
      <c r="H915" s="1"/>
      <c r="I915" s="8"/>
      <c r="J915" s="8"/>
      <c r="K915" s="9"/>
      <c r="L915" s="8"/>
      <c r="M915" s="9"/>
      <c r="N915" s="8"/>
      <c r="O915" s="8"/>
      <c r="P915" s="9"/>
      <c r="Q915" s="8"/>
      <c r="R915" s="9"/>
      <c r="S915" s="8"/>
      <c r="T915" s="9"/>
      <c r="U915" s="9"/>
      <c r="V915" s="8"/>
      <c r="W915" s="9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8"/>
      <c r="G916" s="8"/>
      <c r="H916" s="1"/>
      <c r="I916" s="8"/>
      <c r="J916" s="8"/>
      <c r="K916" s="9"/>
      <c r="L916" s="8"/>
      <c r="M916" s="9"/>
      <c r="N916" s="8"/>
      <c r="O916" s="8"/>
      <c r="P916" s="9"/>
      <c r="Q916" s="8"/>
      <c r="R916" s="9"/>
      <c r="S916" s="8"/>
      <c r="T916" s="9"/>
      <c r="U916" s="9"/>
      <c r="V916" s="8"/>
      <c r="W916" s="9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8"/>
      <c r="G917" s="8"/>
      <c r="H917" s="1"/>
      <c r="I917" s="8"/>
      <c r="J917" s="8"/>
      <c r="K917" s="9"/>
      <c r="L917" s="8"/>
      <c r="M917" s="9"/>
      <c r="N917" s="8"/>
      <c r="O917" s="8"/>
      <c r="P917" s="9"/>
      <c r="Q917" s="8"/>
      <c r="R917" s="9"/>
      <c r="S917" s="8"/>
      <c r="T917" s="9"/>
      <c r="U917" s="9"/>
      <c r="V917" s="8"/>
      <c r="W917" s="9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8"/>
      <c r="G918" s="8"/>
      <c r="H918" s="1"/>
      <c r="I918" s="8"/>
      <c r="J918" s="8"/>
      <c r="K918" s="9"/>
      <c r="L918" s="8"/>
      <c r="M918" s="9"/>
      <c r="N918" s="8"/>
      <c r="O918" s="8"/>
      <c r="P918" s="9"/>
      <c r="Q918" s="8"/>
      <c r="R918" s="9"/>
      <c r="S918" s="8"/>
      <c r="T918" s="9"/>
      <c r="U918" s="9"/>
      <c r="V918" s="8"/>
      <c r="W918" s="9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8"/>
      <c r="G919" s="8"/>
      <c r="H919" s="1"/>
      <c r="I919" s="8"/>
      <c r="J919" s="8"/>
      <c r="K919" s="9"/>
      <c r="L919" s="8"/>
      <c r="M919" s="9"/>
      <c r="N919" s="8"/>
      <c r="O919" s="8"/>
      <c r="P919" s="9"/>
      <c r="Q919" s="8"/>
      <c r="R919" s="9"/>
      <c r="S919" s="8"/>
      <c r="T919" s="9"/>
      <c r="U919" s="9"/>
      <c r="V919" s="8"/>
      <c r="W919" s="9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8"/>
      <c r="G920" s="8"/>
      <c r="H920" s="1"/>
      <c r="I920" s="8"/>
      <c r="J920" s="8"/>
      <c r="K920" s="9"/>
      <c r="L920" s="8"/>
      <c r="M920" s="9"/>
      <c r="N920" s="8"/>
      <c r="O920" s="8"/>
      <c r="P920" s="9"/>
      <c r="Q920" s="8"/>
      <c r="R920" s="9"/>
      <c r="S920" s="8"/>
      <c r="T920" s="9"/>
      <c r="U920" s="9"/>
      <c r="V920" s="8"/>
      <c r="W920" s="9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8"/>
      <c r="G921" s="8"/>
      <c r="H921" s="1"/>
      <c r="I921" s="8"/>
      <c r="J921" s="8"/>
      <c r="K921" s="9"/>
      <c r="L921" s="8"/>
      <c r="M921" s="9"/>
      <c r="N921" s="8"/>
      <c r="O921" s="8"/>
      <c r="P921" s="9"/>
      <c r="Q921" s="8"/>
      <c r="R921" s="9"/>
      <c r="S921" s="8"/>
      <c r="T921" s="9"/>
      <c r="U921" s="9"/>
      <c r="V921" s="8"/>
      <c r="W921" s="9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8"/>
      <c r="G922" s="8"/>
      <c r="H922" s="1"/>
      <c r="I922" s="8"/>
      <c r="J922" s="8"/>
      <c r="K922" s="9"/>
      <c r="L922" s="8"/>
      <c r="M922" s="9"/>
      <c r="N922" s="8"/>
      <c r="O922" s="8"/>
      <c r="P922" s="9"/>
      <c r="Q922" s="8"/>
      <c r="R922" s="9"/>
      <c r="S922" s="8"/>
      <c r="T922" s="9"/>
      <c r="U922" s="9"/>
      <c r="V922" s="8"/>
      <c r="W922" s="9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8"/>
      <c r="G923" s="8"/>
      <c r="H923" s="1"/>
      <c r="I923" s="8"/>
      <c r="J923" s="8"/>
      <c r="K923" s="9"/>
      <c r="L923" s="8"/>
      <c r="M923" s="9"/>
      <c r="N923" s="8"/>
      <c r="O923" s="8"/>
      <c r="P923" s="9"/>
      <c r="Q923" s="8"/>
      <c r="R923" s="9"/>
      <c r="S923" s="8"/>
      <c r="T923" s="9"/>
      <c r="U923" s="9"/>
      <c r="V923" s="8"/>
      <c r="W923" s="9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8"/>
      <c r="G924" s="8"/>
      <c r="H924" s="1"/>
      <c r="I924" s="8"/>
      <c r="J924" s="8"/>
      <c r="K924" s="9"/>
      <c r="L924" s="8"/>
      <c r="M924" s="9"/>
      <c r="N924" s="8"/>
      <c r="O924" s="8"/>
      <c r="P924" s="9"/>
      <c r="Q924" s="8"/>
      <c r="R924" s="9"/>
      <c r="S924" s="8"/>
      <c r="T924" s="9"/>
      <c r="U924" s="9"/>
      <c r="V924" s="8"/>
      <c r="W924" s="9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8"/>
      <c r="G925" s="8"/>
      <c r="H925" s="1"/>
      <c r="I925" s="8"/>
      <c r="J925" s="8"/>
      <c r="K925" s="9"/>
      <c r="L925" s="8"/>
      <c r="M925" s="9"/>
      <c r="N925" s="8"/>
      <c r="O925" s="8"/>
      <c r="P925" s="9"/>
      <c r="Q925" s="8"/>
      <c r="R925" s="9"/>
      <c r="S925" s="8"/>
      <c r="T925" s="9"/>
      <c r="U925" s="9"/>
      <c r="V925" s="8"/>
      <c r="W925" s="9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8"/>
      <c r="G926" s="8"/>
      <c r="H926" s="1"/>
      <c r="I926" s="8"/>
      <c r="J926" s="8"/>
      <c r="K926" s="9"/>
      <c r="L926" s="8"/>
      <c r="M926" s="9"/>
      <c r="N926" s="8"/>
      <c r="O926" s="8"/>
      <c r="P926" s="9"/>
      <c r="Q926" s="8"/>
      <c r="R926" s="9"/>
      <c r="S926" s="8"/>
      <c r="T926" s="9"/>
      <c r="U926" s="9"/>
      <c r="V926" s="8"/>
      <c r="W926" s="9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8"/>
      <c r="G927" s="8"/>
      <c r="H927" s="1"/>
      <c r="I927" s="8"/>
      <c r="J927" s="8"/>
      <c r="K927" s="9"/>
      <c r="L927" s="8"/>
      <c r="M927" s="9"/>
      <c r="N927" s="8"/>
      <c r="O927" s="8"/>
      <c r="P927" s="9"/>
      <c r="Q927" s="8"/>
      <c r="R927" s="9"/>
      <c r="S927" s="8"/>
      <c r="T927" s="9"/>
      <c r="U927" s="9"/>
      <c r="V927" s="8"/>
      <c r="W927" s="9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8"/>
      <c r="G928" s="8"/>
      <c r="H928" s="1"/>
      <c r="I928" s="8"/>
      <c r="J928" s="8"/>
      <c r="K928" s="9"/>
      <c r="L928" s="8"/>
      <c r="M928" s="9"/>
      <c r="N928" s="8"/>
      <c r="O928" s="8"/>
      <c r="P928" s="9"/>
      <c r="Q928" s="8"/>
      <c r="R928" s="9"/>
      <c r="S928" s="8"/>
      <c r="T928" s="9"/>
      <c r="U928" s="9"/>
      <c r="V928" s="8"/>
      <c r="W928" s="9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8"/>
      <c r="G929" s="8"/>
      <c r="H929" s="1"/>
      <c r="I929" s="8"/>
      <c r="J929" s="8"/>
      <c r="K929" s="9"/>
      <c r="L929" s="8"/>
      <c r="M929" s="9"/>
      <c r="N929" s="8"/>
      <c r="O929" s="8"/>
      <c r="P929" s="9"/>
      <c r="Q929" s="8"/>
      <c r="R929" s="9"/>
      <c r="S929" s="8"/>
      <c r="T929" s="9"/>
      <c r="U929" s="9"/>
      <c r="V929" s="8"/>
      <c r="W929" s="9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8"/>
      <c r="G930" s="8"/>
      <c r="H930" s="1"/>
      <c r="I930" s="8"/>
      <c r="J930" s="8"/>
      <c r="K930" s="9"/>
      <c r="L930" s="8"/>
      <c r="M930" s="9"/>
      <c r="N930" s="8"/>
      <c r="O930" s="8"/>
      <c r="P930" s="9"/>
      <c r="Q930" s="8"/>
      <c r="R930" s="9"/>
      <c r="S930" s="8"/>
      <c r="T930" s="9"/>
      <c r="U930" s="9"/>
      <c r="V930" s="8"/>
      <c r="W930" s="9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8"/>
      <c r="G931" s="8"/>
      <c r="H931" s="1"/>
      <c r="I931" s="8"/>
      <c r="J931" s="8"/>
      <c r="K931" s="9"/>
      <c r="L931" s="8"/>
      <c r="M931" s="9"/>
      <c r="N931" s="8"/>
      <c r="O931" s="8"/>
      <c r="P931" s="9"/>
      <c r="Q931" s="8"/>
      <c r="R931" s="9"/>
      <c r="S931" s="8"/>
      <c r="T931" s="9"/>
      <c r="U931" s="9"/>
      <c r="V931" s="8"/>
      <c r="W931" s="9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8"/>
      <c r="G932" s="8"/>
      <c r="H932" s="1"/>
      <c r="I932" s="8"/>
      <c r="J932" s="8"/>
      <c r="K932" s="9"/>
      <c r="L932" s="8"/>
      <c r="M932" s="9"/>
      <c r="N932" s="8"/>
      <c r="O932" s="8"/>
      <c r="P932" s="9"/>
      <c r="Q932" s="8"/>
      <c r="R932" s="9"/>
      <c r="S932" s="8"/>
      <c r="T932" s="9"/>
      <c r="U932" s="9"/>
      <c r="V932" s="8"/>
      <c r="W932" s="9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8"/>
      <c r="G933" s="8"/>
      <c r="H933" s="1"/>
      <c r="I933" s="8"/>
      <c r="J933" s="8"/>
      <c r="K933" s="9"/>
      <c r="L933" s="8"/>
      <c r="M933" s="9"/>
      <c r="N933" s="8"/>
      <c r="O933" s="8"/>
      <c r="P933" s="9"/>
      <c r="Q933" s="8"/>
      <c r="R933" s="9"/>
      <c r="S933" s="8"/>
      <c r="T933" s="9"/>
      <c r="U933" s="9"/>
      <c r="V933" s="8"/>
      <c r="W933" s="9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8"/>
      <c r="G934" s="8"/>
      <c r="H934" s="1"/>
      <c r="I934" s="8"/>
      <c r="J934" s="8"/>
      <c r="K934" s="9"/>
      <c r="L934" s="8"/>
      <c r="M934" s="9"/>
      <c r="N934" s="8"/>
      <c r="O934" s="8"/>
      <c r="P934" s="9"/>
      <c r="Q934" s="8"/>
      <c r="R934" s="9"/>
      <c r="S934" s="8"/>
      <c r="T934" s="9"/>
      <c r="U934" s="9"/>
      <c r="V934" s="8"/>
      <c r="W934" s="9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8"/>
      <c r="G935" s="8"/>
      <c r="H935" s="1"/>
      <c r="I935" s="8"/>
      <c r="J935" s="8"/>
      <c r="K935" s="9"/>
      <c r="L935" s="8"/>
      <c r="M935" s="9"/>
      <c r="N935" s="8"/>
      <c r="O935" s="8"/>
      <c r="P935" s="9"/>
      <c r="Q935" s="8"/>
      <c r="R935" s="9"/>
      <c r="S935" s="8"/>
      <c r="T935" s="9"/>
      <c r="U935" s="9"/>
      <c r="V935" s="8"/>
      <c r="W935" s="9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8"/>
      <c r="G936" s="8"/>
      <c r="H936" s="1"/>
      <c r="I936" s="8"/>
      <c r="J936" s="8"/>
      <c r="K936" s="9"/>
      <c r="L936" s="8"/>
      <c r="M936" s="9"/>
      <c r="N936" s="8"/>
      <c r="O936" s="8"/>
      <c r="P936" s="9"/>
      <c r="Q936" s="8"/>
      <c r="R936" s="9"/>
      <c r="S936" s="8"/>
      <c r="T936" s="9"/>
      <c r="U936" s="9"/>
      <c r="V936" s="8"/>
      <c r="W936" s="9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8"/>
      <c r="G937" s="8"/>
      <c r="H937" s="1"/>
      <c r="I937" s="8"/>
      <c r="J937" s="8"/>
      <c r="K937" s="9"/>
      <c r="L937" s="8"/>
      <c r="M937" s="9"/>
      <c r="N937" s="8"/>
      <c r="O937" s="8"/>
      <c r="P937" s="9"/>
      <c r="Q937" s="8"/>
      <c r="R937" s="9"/>
      <c r="S937" s="8"/>
      <c r="T937" s="9"/>
      <c r="U937" s="9"/>
      <c r="V937" s="8"/>
      <c r="W937" s="9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8"/>
      <c r="G938" s="8"/>
      <c r="H938" s="1"/>
      <c r="I938" s="8"/>
      <c r="J938" s="8"/>
      <c r="K938" s="9"/>
      <c r="L938" s="8"/>
      <c r="M938" s="9"/>
      <c r="N938" s="8"/>
      <c r="O938" s="8"/>
      <c r="P938" s="9"/>
      <c r="Q938" s="8"/>
      <c r="R938" s="9"/>
      <c r="S938" s="8"/>
      <c r="T938" s="9"/>
      <c r="U938" s="9"/>
      <c r="V938" s="8"/>
      <c r="W938" s="9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8"/>
      <c r="G939" s="8"/>
      <c r="H939" s="1"/>
      <c r="I939" s="8"/>
      <c r="J939" s="8"/>
      <c r="K939" s="9"/>
      <c r="L939" s="8"/>
      <c r="M939" s="9"/>
      <c r="N939" s="8"/>
      <c r="O939" s="8"/>
      <c r="P939" s="9"/>
      <c r="Q939" s="8"/>
      <c r="R939" s="9"/>
      <c r="S939" s="8"/>
      <c r="T939" s="9"/>
      <c r="U939" s="9"/>
      <c r="V939" s="8"/>
      <c r="W939" s="9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8"/>
      <c r="G940" s="8"/>
      <c r="H940" s="1"/>
      <c r="I940" s="8"/>
      <c r="J940" s="8"/>
      <c r="K940" s="9"/>
      <c r="L940" s="8"/>
      <c r="M940" s="9"/>
      <c r="N940" s="8"/>
      <c r="O940" s="8"/>
      <c r="P940" s="9"/>
      <c r="Q940" s="8"/>
      <c r="R940" s="9"/>
      <c r="S940" s="8"/>
      <c r="T940" s="9"/>
      <c r="U940" s="9"/>
      <c r="V940" s="8"/>
      <c r="W940" s="9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8"/>
      <c r="G941" s="8"/>
      <c r="H941" s="1"/>
      <c r="I941" s="8"/>
      <c r="J941" s="8"/>
      <c r="K941" s="9"/>
      <c r="L941" s="8"/>
      <c r="M941" s="9"/>
      <c r="N941" s="8"/>
      <c r="O941" s="8"/>
      <c r="P941" s="9"/>
      <c r="Q941" s="8"/>
      <c r="R941" s="9"/>
      <c r="S941" s="8"/>
      <c r="T941" s="9"/>
      <c r="U941" s="9"/>
      <c r="V941" s="8"/>
      <c r="W941" s="9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8"/>
      <c r="G942" s="8"/>
      <c r="H942" s="1"/>
      <c r="I942" s="8"/>
      <c r="J942" s="8"/>
      <c r="K942" s="9"/>
      <c r="L942" s="8"/>
      <c r="M942" s="9"/>
      <c r="N942" s="8"/>
      <c r="O942" s="8"/>
      <c r="P942" s="9"/>
      <c r="Q942" s="8"/>
      <c r="R942" s="9"/>
      <c r="S942" s="8"/>
      <c r="T942" s="9"/>
      <c r="U942" s="9"/>
      <c r="V942" s="8"/>
      <c r="W942" s="9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8"/>
      <c r="G943" s="8"/>
      <c r="H943" s="1"/>
      <c r="I943" s="8"/>
      <c r="J943" s="8"/>
      <c r="K943" s="9"/>
      <c r="L943" s="8"/>
      <c r="M943" s="9"/>
      <c r="N943" s="8"/>
      <c r="O943" s="8"/>
      <c r="P943" s="9"/>
      <c r="Q943" s="8"/>
      <c r="R943" s="9"/>
      <c r="S943" s="8"/>
      <c r="T943" s="9"/>
      <c r="U943" s="9"/>
      <c r="V943" s="8"/>
      <c r="W943" s="9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8"/>
      <c r="G944" s="8"/>
      <c r="H944" s="1"/>
      <c r="I944" s="8"/>
      <c r="J944" s="8"/>
      <c r="K944" s="9"/>
      <c r="L944" s="8"/>
      <c r="M944" s="9"/>
      <c r="N944" s="8"/>
      <c r="O944" s="8"/>
      <c r="P944" s="9"/>
      <c r="Q944" s="8"/>
      <c r="R944" s="9"/>
      <c r="S944" s="8"/>
      <c r="T944" s="9"/>
      <c r="U944" s="9"/>
      <c r="V944" s="8"/>
      <c r="W944" s="9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8"/>
      <c r="G945" s="8"/>
      <c r="H945" s="1"/>
      <c r="I945" s="8"/>
      <c r="J945" s="8"/>
      <c r="K945" s="9"/>
      <c r="L945" s="8"/>
      <c r="M945" s="9"/>
      <c r="N945" s="8"/>
      <c r="O945" s="8"/>
      <c r="P945" s="9"/>
      <c r="Q945" s="8"/>
      <c r="R945" s="9"/>
      <c r="S945" s="8"/>
      <c r="T945" s="9"/>
      <c r="U945" s="9"/>
      <c r="V945" s="8"/>
      <c r="W945" s="9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8"/>
      <c r="G946" s="8"/>
      <c r="H946" s="1"/>
      <c r="I946" s="8"/>
      <c r="J946" s="8"/>
      <c r="K946" s="9"/>
      <c r="L946" s="8"/>
      <c r="M946" s="9"/>
      <c r="N946" s="8"/>
      <c r="O946" s="8"/>
      <c r="P946" s="9"/>
      <c r="Q946" s="8"/>
      <c r="R946" s="9"/>
      <c r="S946" s="8"/>
      <c r="T946" s="9"/>
      <c r="U946" s="9"/>
      <c r="V946" s="8"/>
      <c r="W946" s="9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8"/>
      <c r="G947" s="8"/>
      <c r="H947" s="1"/>
      <c r="I947" s="8"/>
      <c r="J947" s="8"/>
      <c r="K947" s="9"/>
      <c r="L947" s="8"/>
      <c r="M947" s="9"/>
      <c r="N947" s="8"/>
      <c r="O947" s="8"/>
      <c r="P947" s="9"/>
      <c r="Q947" s="8"/>
      <c r="R947" s="9"/>
      <c r="S947" s="8"/>
      <c r="T947" s="9"/>
      <c r="U947" s="9"/>
      <c r="V947" s="8"/>
      <c r="W947" s="9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8"/>
      <c r="G948" s="8"/>
      <c r="H948" s="1"/>
      <c r="I948" s="8"/>
      <c r="J948" s="8"/>
      <c r="K948" s="9"/>
      <c r="L948" s="8"/>
      <c r="M948" s="9"/>
      <c r="N948" s="8"/>
      <c r="O948" s="8"/>
      <c r="P948" s="9"/>
      <c r="Q948" s="8"/>
      <c r="R948" s="9"/>
      <c r="S948" s="8"/>
      <c r="T948" s="9"/>
      <c r="U948" s="9"/>
      <c r="V948" s="8"/>
      <c r="W948" s="9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8"/>
      <c r="G949" s="8"/>
      <c r="H949" s="1"/>
      <c r="I949" s="8"/>
      <c r="J949" s="8"/>
      <c r="K949" s="9"/>
      <c r="L949" s="8"/>
      <c r="M949" s="9"/>
      <c r="N949" s="8"/>
      <c r="O949" s="8"/>
      <c r="P949" s="9"/>
      <c r="Q949" s="8"/>
      <c r="R949" s="9"/>
      <c r="S949" s="8"/>
      <c r="T949" s="9"/>
      <c r="U949" s="9"/>
      <c r="V949" s="8"/>
      <c r="W949" s="9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8"/>
      <c r="G950" s="8"/>
      <c r="H950" s="1"/>
      <c r="I950" s="8"/>
      <c r="J950" s="8"/>
      <c r="K950" s="9"/>
      <c r="L950" s="8"/>
      <c r="M950" s="9"/>
      <c r="N950" s="8"/>
      <c r="O950" s="8"/>
      <c r="P950" s="9"/>
      <c r="Q950" s="8"/>
      <c r="R950" s="9"/>
      <c r="S950" s="8"/>
      <c r="T950" s="9"/>
      <c r="U950" s="9"/>
      <c r="V950" s="8"/>
      <c r="W950" s="9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8"/>
      <c r="G951" s="8"/>
      <c r="H951" s="1"/>
      <c r="I951" s="8"/>
      <c r="J951" s="8"/>
      <c r="K951" s="9"/>
      <c r="L951" s="8"/>
      <c r="M951" s="9"/>
      <c r="N951" s="8"/>
      <c r="O951" s="8"/>
      <c r="P951" s="9"/>
      <c r="Q951" s="8"/>
      <c r="R951" s="9"/>
      <c r="S951" s="8"/>
      <c r="T951" s="9"/>
      <c r="U951" s="9"/>
      <c r="V951" s="8"/>
      <c r="W951" s="9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8"/>
      <c r="G952" s="8"/>
      <c r="H952" s="1"/>
      <c r="I952" s="8"/>
      <c r="J952" s="8"/>
      <c r="K952" s="9"/>
      <c r="L952" s="8"/>
      <c r="M952" s="9"/>
      <c r="N952" s="8"/>
      <c r="O952" s="8"/>
      <c r="P952" s="9"/>
      <c r="Q952" s="8"/>
      <c r="R952" s="9"/>
      <c r="S952" s="8"/>
      <c r="T952" s="9"/>
      <c r="U952" s="9"/>
      <c r="V952" s="8"/>
      <c r="W952" s="9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8"/>
      <c r="G953" s="8"/>
      <c r="H953" s="1"/>
      <c r="I953" s="8"/>
      <c r="J953" s="8"/>
      <c r="K953" s="9"/>
      <c r="L953" s="8"/>
      <c r="M953" s="9"/>
      <c r="N953" s="8"/>
      <c r="O953" s="8"/>
      <c r="P953" s="9"/>
      <c r="Q953" s="8"/>
      <c r="R953" s="9"/>
      <c r="S953" s="8"/>
      <c r="T953" s="9"/>
      <c r="U953" s="9"/>
      <c r="V953" s="8"/>
      <c r="W953" s="9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8"/>
      <c r="G954" s="8"/>
      <c r="H954" s="1"/>
      <c r="I954" s="8"/>
      <c r="J954" s="8"/>
      <c r="K954" s="9"/>
      <c r="L954" s="8"/>
      <c r="M954" s="9"/>
      <c r="N954" s="8"/>
      <c r="O954" s="8"/>
      <c r="P954" s="9"/>
      <c r="Q954" s="8"/>
      <c r="R954" s="9"/>
      <c r="S954" s="8"/>
      <c r="T954" s="9"/>
      <c r="U954" s="9"/>
      <c r="V954" s="8"/>
      <c r="W954" s="9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8"/>
      <c r="G955" s="8"/>
      <c r="H955" s="1"/>
      <c r="I955" s="8"/>
      <c r="J955" s="8"/>
      <c r="K955" s="9"/>
      <c r="L955" s="8"/>
      <c r="M955" s="9"/>
      <c r="N955" s="8"/>
      <c r="O955" s="8"/>
      <c r="P955" s="9"/>
      <c r="Q955" s="8"/>
      <c r="R955" s="9"/>
      <c r="S955" s="8"/>
      <c r="T955" s="9"/>
      <c r="U955" s="9"/>
      <c r="V955" s="8"/>
      <c r="W955" s="9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8"/>
      <c r="G956" s="8"/>
      <c r="H956" s="1"/>
      <c r="I956" s="8"/>
      <c r="J956" s="8"/>
      <c r="K956" s="9"/>
      <c r="L956" s="8"/>
      <c r="M956" s="9"/>
      <c r="N956" s="8"/>
      <c r="O956" s="8"/>
      <c r="P956" s="9"/>
      <c r="Q956" s="8"/>
      <c r="R956" s="9"/>
      <c r="S956" s="8"/>
      <c r="T956" s="9"/>
      <c r="U956" s="9"/>
      <c r="V956" s="8"/>
      <c r="W956" s="9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8"/>
      <c r="G957" s="8"/>
      <c r="H957" s="1"/>
      <c r="I957" s="8"/>
      <c r="J957" s="8"/>
      <c r="K957" s="9"/>
      <c r="L957" s="8"/>
      <c r="M957" s="9"/>
      <c r="N957" s="8"/>
      <c r="O957" s="8"/>
      <c r="P957" s="9"/>
      <c r="Q957" s="8"/>
      <c r="R957" s="9"/>
      <c r="S957" s="8"/>
      <c r="T957" s="9"/>
      <c r="U957" s="9"/>
      <c r="V957" s="8"/>
      <c r="W957" s="9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8"/>
      <c r="G958" s="8"/>
      <c r="H958" s="1"/>
      <c r="I958" s="8"/>
      <c r="J958" s="8"/>
      <c r="K958" s="9"/>
      <c r="L958" s="8"/>
      <c r="M958" s="9"/>
      <c r="N958" s="8"/>
      <c r="O958" s="8"/>
      <c r="P958" s="9"/>
      <c r="Q958" s="8"/>
      <c r="R958" s="9"/>
      <c r="S958" s="8"/>
      <c r="T958" s="9"/>
      <c r="U958" s="9"/>
      <c r="V958" s="8"/>
      <c r="W958" s="9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8"/>
      <c r="G959" s="8"/>
      <c r="H959" s="1"/>
      <c r="I959" s="8"/>
      <c r="J959" s="8"/>
      <c r="K959" s="9"/>
      <c r="L959" s="8"/>
      <c r="M959" s="9"/>
      <c r="N959" s="8"/>
      <c r="O959" s="8"/>
      <c r="P959" s="9"/>
      <c r="Q959" s="8"/>
      <c r="R959" s="9"/>
      <c r="S959" s="8"/>
      <c r="T959" s="9"/>
      <c r="U959" s="9"/>
      <c r="V959" s="8"/>
      <c r="W959" s="9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8"/>
      <c r="G960" s="8"/>
      <c r="H960" s="1"/>
      <c r="I960" s="8"/>
      <c r="J960" s="8"/>
      <c r="K960" s="9"/>
      <c r="L960" s="8"/>
      <c r="M960" s="9"/>
      <c r="N960" s="8"/>
      <c r="O960" s="8"/>
      <c r="P960" s="9"/>
      <c r="Q960" s="8"/>
      <c r="R960" s="9"/>
      <c r="S960" s="8"/>
      <c r="T960" s="9"/>
      <c r="U960" s="9"/>
      <c r="V960" s="8"/>
      <c r="W960" s="9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8"/>
      <c r="G961" s="8"/>
      <c r="H961" s="1"/>
      <c r="I961" s="8"/>
      <c r="J961" s="8"/>
      <c r="K961" s="9"/>
      <c r="L961" s="8"/>
      <c r="M961" s="9"/>
      <c r="N961" s="8"/>
      <c r="O961" s="8"/>
      <c r="P961" s="9"/>
      <c r="Q961" s="8"/>
      <c r="R961" s="9"/>
      <c r="S961" s="8"/>
      <c r="T961" s="9"/>
      <c r="U961" s="9"/>
      <c r="V961" s="8"/>
      <c r="W961" s="9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8"/>
      <c r="G962" s="8"/>
      <c r="H962" s="1"/>
      <c r="I962" s="8"/>
      <c r="J962" s="8"/>
      <c r="K962" s="9"/>
      <c r="L962" s="8"/>
      <c r="M962" s="9"/>
      <c r="N962" s="8"/>
      <c r="O962" s="8"/>
      <c r="P962" s="9"/>
      <c r="Q962" s="8"/>
      <c r="R962" s="9"/>
      <c r="S962" s="8"/>
      <c r="T962" s="9"/>
      <c r="U962" s="9"/>
      <c r="V962" s="8"/>
      <c r="W962" s="9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8"/>
      <c r="G963" s="8"/>
      <c r="H963" s="1"/>
      <c r="I963" s="8"/>
      <c r="J963" s="8"/>
      <c r="K963" s="9"/>
      <c r="L963" s="8"/>
      <c r="M963" s="9"/>
      <c r="N963" s="8"/>
      <c r="O963" s="8"/>
      <c r="P963" s="9"/>
      <c r="Q963" s="8"/>
      <c r="R963" s="9"/>
      <c r="S963" s="8"/>
      <c r="T963" s="9"/>
      <c r="U963" s="9"/>
      <c r="V963" s="8"/>
      <c r="W963" s="9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8"/>
      <c r="G964" s="8"/>
      <c r="H964" s="1"/>
      <c r="I964" s="8"/>
      <c r="J964" s="8"/>
      <c r="K964" s="9"/>
      <c r="L964" s="8"/>
      <c r="M964" s="9"/>
      <c r="N964" s="8"/>
      <c r="O964" s="8"/>
      <c r="P964" s="9"/>
      <c r="Q964" s="8"/>
      <c r="R964" s="9"/>
      <c r="S964" s="8"/>
      <c r="T964" s="9"/>
      <c r="U964" s="9"/>
      <c r="V964" s="8"/>
      <c r="W964" s="9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8"/>
      <c r="G965" s="8"/>
      <c r="H965" s="1"/>
      <c r="I965" s="8"/>
      <c r="J965" s="8"/>
      <c r="K965" s="9"/>
      <c r="L965" s="8"/>
      <c r="M965" s="9"/>
      <c r="N965" s="8"/>
      <c r="O965" s="8"/>
      <c r="P965" s="9"/>
      <c r="Q965" s="8"/>
      <c r="R965" s="9"/>
      <c r="S965" s="8"/>
      <c r="T965" s="9"/>
      <c r="U965" s="9"/>
      <c r="V965" s="8"/>
      <c r="W965" s="9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8"/>
      <c r="G966" s="8"/>
      <c r="H966" s="1"/>
      <c r="I966" s="8"/>
      <c r="J966" s="8"/>
      <c r="K966" s="9"/>
      <c r="L966" s="8"/>
      <c r="M966" s="9"/>
      <c r="N966" s="8"/>
      <c r="O966" s="8"/>
      <c r="P966" s="9"/>
      <c r="Q966" s="8"/>
      <c r="R966" s="9"/>
      <c r="S966" s="8"/>
      <c r="T966" s="9"/>
      <c r="U966" s="9"/>
      <c r="V966" s="8"/>
      <c r="W966" s="9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8"/>
      <c r="G967" s="8"/>
      <c r="H967" s="1"/>
      <c r="I967" s="8"/>
      <c r="J967" s="8"/>
      <c r="K967" s="9"/>
      <c r="L967" s="8"/>
      <c r="M967" s="9"/>
      <c r="N967" s="8"/>
      <c r="O967" s="8"/>
      <c r="P967" s="9"/>
      <c r="Q967" s="8"/>
      <c r="R967" s="9"/>
      <c r="S967" s="8"/>
      <c r="T967" s="9"/>
      <c r="U967" s="9"/>
      <c r="V967" s="8"/>
      <c r="W967" s="9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8"/>
      <c r="G968" s="8"/>
      <c r="H968" s="1"/>
      <c r="I968" s="8"/>
      <c r="J968" s="8"/>
      <c r="K968" s="9"/>
      <c r="L968" s="8"/>
      <c r="M968" s="9"/>
      <c r="N968" s="8"/>
      <c r="O968" s="8"/>
      <c r="P968" s="9"/>
      <c r="Q968" s="8"/>
      <c r="R968" s="9"/>
      <c r="S968" s="8"/>
      <c r="T968" s="9"/>
      <c r="U968" s="9"/>
      <c r="V968" s="8"/>
      <c r="W968" s="9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8"/>
      <c r="G969" s="8"/>
      <c r="H969" s="1"/>
      <c r="I969" s="8"/>
      <c r="J969" s="8"/>
      <c r="K969" s="9"/>
      <c r="L969" s="8"/>
      <c r="M969" s="9"/>
      <c r="N969" s="8"/>
      <c r="O969" s="8"/>
      <c r="P969" s="9"/>
      <c r="Q969" s="8"/>
      <c r="R969" s="9"/>
      <c r="S969" s="8"/>
      <c r="T969" s="9"/>
      <c r="U969" s="9"/>
      <c r="V969" s="8"/>
      <c r="W969" s="9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8"/>
      <c r="G970" s="8"/>
      <c r="H970" s="1"/>
      <c r="I970" s="8"/>
      <c r="J970" s="8"/>
      <c r="K970" s="9"/>
      <c r="L970" s="8"/>
      <c r="M970" s="9"/>
      <c r="N970" s="8"/>
      <c r="O970" s="8"/>
      <c r="P970" s="9"/>
      <c r="Q970" s="8"/>
      <c r="R970" s="9"/>
      <c r="S970" s="8"/>
      <c r="T970" s="9"/>
      <c r="U970" s="9"/>
      <c r="V970" s="8"/>
      <c r="W970" s="9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8"/>
      <c r="G971" s="8"/>
      <c r="H971" s="1"/>
      <c r="I971" s="8"/>
      <c r="J971" s="8"/>
      <c r="K971" s="9"/>
      <c r="L971" s="8"/>
      <c r="M971" s="9"/>
      <c r="N971" s="8"/>
      <c r="O971" s="8"/>
      <c r="P971" s="9"/>
      <c r="Q971" s="8"/>
      <c r="R971" s="9"/>
      <c r="S971" s="8"/>
      <c r="T971" s="9"/>
      <c r="U971" s="9"/>
      <c r="V971" s="8"/>
      <c r="W971" s="9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8"/>
      <c r="G972" s="8"/>
      <c r="H972" s="1"/>
      <c r="I972" s="8"/>
      <c r="J972" s="8"/>
      <c r="K972" s="9"/>
      <c r="L972" s="8"/>
      <c r="M972" s="9"/>
      <c r="N972" s="8"/>
      <c r="O972" s="8"/>
      <c r="P972" s="9"/>
      <c r="Q972" s="8"/>
      <c r="R972" s="9"/>
      <c r="S972" s="8"/>
      <c r="T972" s="9"/>
      <c r="U972" s="9"/>
      <c r="V972" s="8"/>
      <c r="W972" s="9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8"/>
      <c r="G973" s="8"/>
      <c r="H973" s="1"/>
      <c r="I973" s="8"/>
      <c r="J973" s="8"/>
      <c r="K973" s="9"/>
      <c r="L973" s="8"/>
      <c r="M973" s="9"/>
      <c r="N973" s="8"/>
      <c r="O973" s="8"/>
      <c r="P973" s="9"/>
      <c r="Q973" s="8"/>
      <c r="R973" s="9"/>
      <c r="S973" s="8"/>
      <c r="T973" s="9"/>
      <c r="U973" s="9"/>
      <c r="V973" s="8"/>
      <c r="W973" s="9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8"/>
      <c r="G974" s="8"/>
      <c r="H974" s="1"/>
      <c r="I974" s="8"/>
      <c r="J974" s="8"/>
      <c r="K974" s="9"/>
      <c r="L974" s="8"/>
      <c r="M974" s="9"/>
      <c r="N974" s="8"/>
      <c r="O974" s="8"/>
      <c r="P974" s="9"/>
      <c r="Q974" s="8"/>
      <c r="R974" s="9"/>
      <c r="S974" s="8"/>
      <c r="T974" s="9"/>
      <c r="U974" s="9"/>
      <c r="V974" s="8"/>
      <c r="W974" s="9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8"/>
      <c r="G975" s="8"/>
      <c r="H975" s="1"/>
      <c r="I975" s="8"/>
      <c r="J975" s="8"/>
      <c r="K975" s="9"/>
      <c r="L975" s="8"/>
      <c r="M975" s="9"/>
      <c r="N975" s="8"/>
      <c r="O975" s="8"/>
      <c r="P975" s="9"/>
      <c r="Q975" s="8"/>
      <c r="R975" s="9"/>
      <c r="S975" s="8"/>
      <c r="T975" s="9"/>
      <c r="U975" s="9"/>
      <c r="V975" s="8"/>
      <c r="W975" s="9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8"/>
      <c r="G976" s="8"/>
      <c r="H976" s="1"/>
      <c r="I976" s="8"/>
      <c r="J976" s="8"/>
      <c r="K976" s="9"/>
      <c r="L976" s="8"/>
      <c r="M976" s="9"/>
      <c r="N976" s="8"/>
      <c r="O976" s="8"/>
      <c r="P976" s="9"/>
      <c r="Q976" s="8"/>
      <c r="R976" s="9"/>
      <c r="S976" s="8"/>
      <c r="T976" s="9"/>
      <c r="U976" s="9"/>
      <c r="V976" s="8"/>
      <c r="W976" s="9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8"/>
      <c r="G977" s="8"/>
      <c r="H977" s="1"/>
      <c r="I977" s="8"/>
      <c r="J977" s="8"/>
      <c r="K977" s="9"/>
      <c r="L977" s="8"/>
      <c r="M977" s="9"/>
      <c r="N977" s="8"/>
      <c r="O977" s="8"/>
      <c r="P977" s="9"/>
      <c r="Q977" s="8"/>
      <c r="R977" s="9"/>
      <c r="S977" s="8"/>
      <c r="T977" s="9"/>
      <c r="U977" s="9"/>
      <c r="V977" s="8"/>
      <c r="W977" s="9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8"/>
      <c r="G978" s="8"/>
      <c r="H978" s="1"/>
      <c r="I978" s="8"/>
      <c r="J978" s="8"/>
      <c r="K978" s="9"/>
      <c r="L978" s="8"/>
      <c r="M978" s="9"/>
      <c r="N978" s="8"/>
      <c r="O978" s="8"/>
      <c r="P978" s="9"/>
      <c r="Q978" s="8"/>
      <c r="R978" s="9"/>
      <c r="S978" s="8"/>
      <c r="T978" s="9"/>
      <c r="U978" s="9"/>
      <c r="V978" s="8"/>
      <c r="W978" s="9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8"/>
      <c r="G979" s="8"/>
      <c r="H979" s="1"/>
      <c r="I979" s="8"/>
      <c r="J979" s="8"/>
      <c r="K979" s="9"/>
      <c r="L979" s="8"/>
      <c r="M979" s="9"/>
      <c r="N979" s="8"/>
      <c r="O979" s="8"/>
      <c r="P979" s="9"/>
      <c r="Q979" s="8"/>
      <c r="R979" s="9"/>
      <c r="S979" s="8"/>
      <c r="T979" s="9"/>
      <c r="U979" s="9"/>
      <c r="V979" s="8"/>
      <c r="W979" s="9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8"/>
      <c r="G980" s="8"/>
      <c r="H980" s="1"/>
      <c r="I980" s="8"/>
      <c r="J980" s="8"/>
      <c r="K980" s="9"/>
      <c r="L980" s="8"/>
      <c r="M980" s="9"/>
      <c r="N980" s="8"/>
      <c r="O980" s="8"/>
      <c r="P980" s="9"/>
      <c r="Q980" s="8"/>
      <c r="R980" s="9"/>
      <c r="S980" s="8"/>
      <c r="T980" s="9"/>
      <c r="U980" s="9"/>
      <c r="V980" s="8"/>
      <c r="W980" s="9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8"/>
      <c r="G981" s="8"/>
      <c r="H981" s="1"/>
      <c r="I981" s="8"/>
      <c r="J981" s="8"/>
      <c r="K981" s="9"/>
      <c r="L981" s="8"/>
      <c r="M981" s="9"/>
      <c r="N981" s="8"/>
      <c r="O981" s="8"/>
      <c r="P981" s="9"/>
      <c r="Q981" s="8"/>
      <c r="R981" s="9"/>
      <c r="S981" s="8"/>
      <c r="T981" s="9"/>
      <c r="U981" s="9"/>
      <c r="V981" s="8"/>
      <c r="W981" s="9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8"/>
      <c r="G982" s="8"/>
      <c r="H982" s="1"/>
      <c r="I982" s="8"/>
      <c r="J982" s="8"/>
      <c r="K982" s="9"/>
      <c r="L982" s="8"/>
      <c r="M982" s="9"/>
      <c r="N982" s="8"/>
      <c r="O982" s="8"/>
      <c r="P982" s="9"/>
      <c r="Q982" s="8"/>
      <c r="R982" s="9"/>
      <c r="S982" s="8"/>
      <c r="T982" s="9"/>
      <c r="U982" s="9"/>
      <c r="V982" s="8"/>
      <c r="W982" s="9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8"/>
      <c r="G983" s="8"/>
      <c r="H983" s="1"/>
      <c r="I983" s="8"/>
      <c r="J983" s="8"/>
      <c r="K983" s="9"/>
      <c r="L983" s="8"/>
      <c r="M983" s="9"/>
      <c r="N983" s="8"/>
      <c r="O983" s="8"/>
      <c r="P983" s="9"/>
      <c r="Q983" s="8"/>
      <c r="R983" s="9"/>
      <c r="S983" s="8"/>
      <c r="T983" s="9"/>
      <c r="U983" s="9"/>
      <c r="V983" s="8"/>
      <c r="W983" s="9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8"/>
      <c r="G984" s="8"/>
      <c r="H984" s="1"/>
      <c r="I984" s="8"/>
      <c r="J984" s="8"/>
      <c r="K984" s="9"/>
      <c r="L984" s="8"/>
      <c r="M984" s="9"/>
      <c r="N984" s="8"/>
      <c r="O984" s="8"/>
      <c r="P984" s="9"/>
      <c r="Q984" s="8"/>
      <c r="R984" s="9"/>
      <c r="S984" s="8"/>
      <c r="T984" s="9"/>
      <c r="U984" s="9"/>
      <c r="V984" s="8"/>
      <c r="W984" s="9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8"/>
      <c r="G985" s="8"/>
      <c r="H985" s="1"/>
      <c r="I985" s="8"/>
      <c r="J985" s="8"/>
      <c r="K985" s="9"/>
      <c r="L985" s="8"/>
      <c r="M985" s="9"/>
      <c r="N985" s="8"/>
      <c r="O985" s="8"/>
      <c r="P985" s="9"/>
      <c r="Q985" s="8"/>
      <c r="R985" s="9"/>
      <c r="S985" s="8"/>
      <c r="T985" s="9"/>
      <c r="U985" s="9"/>
      <c r="V985" s="8"/>
      <c r="W985" s="9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8"/>
      <c r="G986" s="8"/>
      <c r="H986" s="1"/>
      <c r="I986" s="8"/>
      <c r="J986" s="8"/>
      <c r="K986" s="9"/>
      <c r="L986" s="8"/>
      <c r="M986" s="9"/>
      <c r="N986" s="8"/>
      <c r="O986" s="8"/>
      <c r="P986" s="9"/>
      <c r="Q986" s="8"/>
      <c r="R986" s="9"/>
      <c r="S986" s="8"/>
      <c r="T986" s="9"/>
      <c r="U986" s="9"/>
      <c r="V986" s="8"/>
      <c r="W986" s="9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8"/>
      <c r="G987" s="8"/>
      <c r="H987" s="1"/>
      <c r="I987" s="8"/>
      <c r="J987" s="8"/>
      <c r="K987" s="9"/>
      <c r="L987" s="8"/>
      <c r="M987" s="9"/>
      <c r="N987" s="8"/>
      <c r="O987" s="8"/>
      <c r="P987" s="9"/>
      <c r="Q987" s="8"/>
      <c r="R987" s="9"/>
      <c r="S987" s="8"/>
      <c r="T987" s="9"/>
      <c r="U987" s="9"/>
      <c r="V987" s="8"/>
      <c r="W987" s="9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8"/>
      <c r="G988" s="8"/>
      <c r="H988" s="1"/>
      <c r="I988" s="8"/>
      <c r="J988" s="8"/>
      <c r="K988" s="9"/>
      <c r="L988" s="8"/>
      <c r="M988" s="9"/>
      <c r="N988" s="8"/>
      <c r="O988" s="8"/>
      <c r="P988" s="9"/>
      <c r="Q988" s="8"/>
      <c r="R988" s="9"/>
      <c r="S988" s="8"/>
      <c r="T988" s="9"/>
      <c r="U988" s="9"/>
      <c r="V988" s="8"/>
      <c r="W988" s="9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8"/>
      <c r="G989" s="8"/>
      <c r="H989" s="1"/>
      <c r="I989" s="8"/>
      <c r="J989" s="8"/>
      <c r="K989" s="9"/>
      <c r="L989" s="8"/>
      <c r="M989" s="9"/>
      <c r="N989" s="8"/>
      <c r="O989" s="8"/>
      <c r="P989" s="9"/>
      <c r="Q989" s="8"/>
      <c r="R989" s="9"/>
      <c r="S989" s="8"/>
      <c r="T989" s="9"/>
      <c r="U989" s="9"/>
      <c r="V989" s="8"/>
      <c r="W989" s="9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8"/>
      <c r="G990" s="8"/>
      <c r="H990" s="1"/>
      <c r="I990" s="8"/>
      <c r="J990" s="8"/>
      <c r="K990" s="9"/>
      <c r="L990" s="8"/>
      <c r="M990" s="9"/>
      <c r="N990" s="8"/>
      <c r="O990" s="8"/>
      <c r="P990" s="9"/>
      <c r="Q990" s="8"/>
      <c r="R990" s="9"/>
      <c r="S990" s="8"/>
      <c r="T990" s="9"/>
      <c r="U990" s="9"/>
      <c r="V990" s="8"/>
      <c r="W990" s="9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8"/>
      <c r="G991" s="8"/>
      <c r="H991" s="1"/>
      <c r="I991" s="8"/>
      <c r="J991" s="8"/>
      <c r="K991" s="9"/>
      <c r="L991" s="8"/>
      <c r="M991" s="9"/>
      <c r="N991" s="8"/>
      <c r="O991" s="8"/>
      <c r="P991" s="9"/>
      <c r="Q991" s="8"/>
      <c r="R991" s="9"/>
      <c r="S991" s="8"/>
      <c r="T991" s="9"/>
      <c r="U991" s="9"/>
      <c r="V991" s="8"/>
      <c r="W991" s="9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8"/>
      <c r="G992" s="8"/>
      <c r="H992" s="1"/>
      <c r="I992" s="8"/>
      <c r="J992" s="8"/>
      <c r="K992" s="9"/>
      <c r="L992" s="8"/>
      <c r="M992" s="9"/>
      <c r="N992" s="8"/>
      <c r="O992" s="8"/>
      <c r="P992" s="9"/>
      <c r="Q992" s="8"/>
      <c r="R992" s="9"/>
      <c r="S992" s="8"/>
      <c r="T992" s="9"/>
      <c r="U992" s="9"/>
      <c r="V992" s="8"/>
      <c r="W992" s="9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8"/>
      <c r="G993" s="8"/>
      <c r="H993" s="1"/>
      <c r="I993" s="8"/>
      <c r="J993" s="8"/>
      <c r="K993" s="9"/>
      <c r="L993" s="8"/>
      <c r="M993" s="9"/>
      <c r="N993" s="8"/>
      <c r="O993" s="8"/>
      <c r="P993" s="9"/>
      <c r="Q993" s="8"/>
      <c r="R993" s="9"/>
      <c r="S993" s="8"/>
      <c r="T993" s="9"/>
      <c r="U993" s="9"/>
      <c r="V993" s="8"/>
      <c r="W993" s="9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8"/>
      <c r="G994" s="8"/>
      <c r="H994" s="1"/>
      <c r="I994" s="8"/>
      <c r="J994" s="8"/>
      <c r="K994" s="9"/>
      <c r="L994" s="8"/>
      <c r="M994" s="9"/>
      <c r="N994" s="8"/>
      <c r="O994" s="8"/>
      <c r="P994" s="9"/>
      <c r="Q994" s="8"/>
      <c r="R994" s="9"/>
      <c r="S994" s="8"/>
      <c r="T994" s="9"/>
      <c r="U994" s="9"/>
      <c r="V994" s="8"/>
      <c r="W994" s="9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8"/>
      <c r="G995" s="8"/>
      <c r="H995" s="1"/>
      <c r="I995" s="8"/>
      <c r="J995" s="8"/>
      <c r="K995" s="9"/>
      <c r="L995" s="8"/>
      <c r="M995" s="9"/>
      <c r="N995" s="8"/>
      <c r="O995" s="8"/>
      <c r="P995" s="9"/>
      <c r="Q995" s="8"/>
      <c r="R995" s="9"/>
      <c r="S995" s="8"/>
      <c r="T995" s="9"/>
      <c r="U995" s="9"/>
      <c r="V995" s="8"/>
      <c r="W995" s="9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8"/>
      <c r="G996" s="8"/>
      <c r="H996" s="1"/>
      <c r="I996" s="8"/>
      <c r="J996" s="8"/>
      <c r="K996" s="9"/>
      <c r="L996" s="8"/>
      <c r="M996" s="9"/>
      <c r="N996" s="8"/>
      <c r="O996" s="8"/>
      <c r="P996" s="9"/>
      <c r="Q996" s="8"/>
      <c r="R996" s="9"/>
      <c r="S996" s="8"/>
      <c r="T996" s="9"/>
      <c r="U996" s="9"/>
      <c r="V996" s="8"/>
      <c r="W996" s="9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8"/>
      <c r="G997" s="8"/>
      <c r="H997" s="1"/>
      <c r="I997" s="8"/>
      <c r="J997" s="8"/>
      <c r="K997" s="9"/>
      <c r="L997" s="8"/>
      <c r="M997" s="9"/>
      <c r="N997" s="8"/>
      <c r="O997" s="8"/>
      <c r="P997" s="9"/>
      <c r="Q997" s="8"/>
      <c r="R997" s="9"/>
      <c r="S997" s="8"/>
      <c r="T997" s="9"/>
      <c r="U997" s="9"/>
      <c r="V997" s="8"/>
      <c r="W997" s="9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8"/>
      <c r="G998" s="8"/>
      <c r="H998" s="1"/>
      <c r="I998" s="8"/>
      <c r="J998" s="8"/>
      <c r="K998" s="9"/>
      <c r="L998" s="8"/>
      <c r="M998" s="9"/>
      <c r="N998" s="8"/>
      <c r="O998" s="8"/>
      <c r="P998" s="9"/>
      <c r="Q998" s="8"/>
      <c r="R998" s="9"/>
      <c r="S998" s="8"/>
      <c r="T998" s="9"/>
      <c r="U998" s="9"/>
      <c r="V998" s="8"/>
      <c r="W998" s="9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8"/>
      <c r="G999" s="8"/>
      <c r="H999" s="1"/>
      <c r="I999" s="8"/>
      <c r="J999" s="8"/>
      <c r="K999" s="9"/>
      <c r="L999" s="8"/>
      <c r="M999" s="9"/>
      <c r="N999" s="8"/>
      <c r="O999" s="8"/>
      <c r="P999" s="9"/>
      <c r="Q999" s="8"/>
      <c r="R999" s="9"/>
      <c r="S999" s="8"/>
      <c r="T999" s="9"/>
      <c r="U999" s="9"/>
      <c r="V999" s="8"/>
      <c r="W999" s="9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8"/>
      <c r="G1000" s="8"/>
      <c r="H1000" s="1"/>
      <c r="I1000" s="8"/>
      <c r="J1000" s="8"/>
      <c r="K1000" s="9"/>
      <c r="L1000" s="8"/>
      <c r="M1000" s="9"/>
      <c r="N1000" s="8"/>
      <c r="O1000" s="8"/>
      <c r="P1000" s="9"/>
      <c r="Q1000" s="8"/>
      <c r="R1000" s="9"/>
      <c r="S1000" s="8"/>
      <c r="T1000" s="9"/>
      <c r="U1000" s="9"/>
      <c r="V1000" s="8"/>
      <c r="W1000" s="9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1" width="12.43"/>
  </cols>
  <sheetData>
    <row r="1" ht="12.75" customHeight="1">
      <c r="A1" s="3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/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/>
      <c r="AD1" s="3"/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38</v>
      </c>
      <c r="AM1" s="3"/>
      <c r="AN1" s="3" t="s">
        <v>39</v>
      </c>
      <c r="AO1" s="3" t="s">
        <v>41</v>
      </c>
      <c r="AP1" s="3" t="s">
        <v>42</v>
      </c>
      <c r="AQ1" s="3" t="s">
        <v>44</v>
      </c>
      <c r="AR1" s="3" t="s">
        <v>46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55</v>
      </c>
      <c r="BB1" s="3" t="s">
        <v>56</v>
      </c>
      <c r="BC1" s="3" t="s">
        <v>57</v>
      </c>
      <c r="BD1" s="3" t="s">
        <v>58</v>
      </c>
      <c r="BE1" s="3" t="s">
        <v>59</v>
      </c>
      <c r="BF1" s="3" t="s">
        <v>60</v>
      </c>
      <c r="BG1" s="3" t="s">
        <v>61</v>
      </c>
      <c r="BH1" s="3" t="s">
        <v>62</v>
      </c>
      <c r="BI1" s="3" t="s">
        <v>63</v>
      </c>
      <c r="BJ1" s="3" t="s">
        <v>64</v>
      </c>
      <c r="BK1" s="3" t="s">
        <v>66</v>
      </c>
      <c r="BL1" s="3" t="s">
        <v>68</v>
      </c>
      <c r="BM1" s="3" t="s">
        <v>70</v>
      </c>
      <c r="BN1" s="3" t="s">
        <v>73</v>
      </c>
      <c r="BO1" s="3" t="s">
        <v>75</v>
      </c>
      <c r="BP1" s="3" t="s">
        <v>77</v>
      </c>
      <c r="BQ1" s="3" t="s">
        <v>80</v>
      </c>
      <c r="BR1" s="3" t="s">
        <v>81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3" t="s">
        <v>88</v>
      </c>
      <c r="BY1" s="3" t="s">
        <v>89</v>
      </c>
      <c r="BZ1" s="3"/>
      <c r="CA1" s="3" t="s">
        <v>91</v>
      </c>
      <c r="CB1" s="3" t="s">
        <v>93</v>
      </c>
      <c r="CC1" s="3" t="s">
        <v>95</v>
      </c>
      <c r="CD1" s="3"/>
      <c r="CE1" s="3" t="s">
        <v>96</v>
      </c>
      <c r="CF1" s="3" t="s">
        <v>97</v>
      </c>
      <c r="CG1" s="3"/>
      <c r="CH1" s="3" t="s">
        <v>98</v>
      </c>
      <c r="CI1" s="3" t="s">
        <v>99</v>
      </c>
      <c r="CJ1" s="3" t="s">
        <v>100</v>
      </c>
      <c r="CK1" s="3"/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106</v>
      </c>
      <c r="CS1" s="3" t="s">
        <v>107</v>
      </c>
      <c r="CT1" s="3" t="s">
        <v>108</v>
      </c>
      <c r="CU1" s="3" t="s">
        <v>109</v>
      </c>
      <c r="CV1" s="3" t="s">
        <v>110</v>
      </c>
      <c r="CW1" s="3" t="s">
        <v>111</v>
      </c>
      <c r="CX1" s="3" t="s">
        <v>112</v>
      </c>
      <c r="CY1" s="3" t="s">
        <v>113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/>
      <c r="DF1" s="3" t="s">
        <v>119</v>
      </c>
      <c r="DG1" s="3" t="s">
        <v>120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29</v>
      </c>
      <c r="DO1" s="3" t="s">
        <v>128</v>
      </c>
      <c r="DP1" s="3" t="s">
        <v>129</v>
      </c>
      <c r="DQ1" s="3"/>
      <c r="DR1" s="3" t="s">
        <v>130</v>
      </c>
      <c r="DS1" s="3" t="s">
        <v>131</v>
      </c>
      <c r="DT1" s="3" t="s">
        <v>132</v>
      </c>
      <c r="DU1" s="3"/>
      <c r="DV1" s="3" t="s">
        <v>133</v>
      </c>
      <c r="DW1" s="3" t="s">
        <v>134</v>
      </c>
      <c r="DX1" s="3" t="s">
        <v>135</v>
      </c>
      <c r="DY1" s="3"/>
      <c r="DZ1" s="3" t="s">
        <v>136</v>
      </c>
      <c r="EA1" s="3" t="s">
        <v>137</v>
      </c>
      <c r="EB1" s="3" t="s">
        <v>138</v>
      </c>
      <c r="EC1" s="3" t="s">
        <v>139</v>
      </c>
      <c r="ED1" s="3" t="s">
        <v>140</v>
      </c>
      <c r="EE1" s="3" t="s">
        <v>141</v>
      </c>
      <c r="EF1" s="3" t="s">
        <v>142</v>
      </c>
      <c r="EG1" s="3" t="s">
        <v>143</v>
      </c>
      <c r="EH1" s="3" t="s">
        <v>139</v>
      </c>
      <c r="EI1" s="3" t="s">
        <v>144</v>
      </c>
      <c r="EJ1" s="3" t="s">
        <v>145</v>
      </c>
      <c r="EK1" s="3"/>
    </row>
    <row r="2" ht="12.75" customHeight="1">
      <c r="A2" t="s">
        <v>90</v>
      </c>
      <c r="B2" t="s">
        <v>94</v>
      </c>
      <c r="C2">
        <v>82736.78901450915</v>
      </c>
      <c r="D2">
        <v>100.0</v>
      </c>
      <c r="E2">
        <v>0.015687051928077875</v>
      </c>
      <c r="F2">
        <v>0.060796734151690436</v>
      </c>
      <c r="G2">
        <v>0.07339529693217382</v>
      </c>
      <c r="H2">
        <v>0.16597470791689933</v>
      </c>
      <c r="I2">
        <v>0.6557623158714542</v>
      </c>
      <c r="J2">
        <v>64.9000015258789</v>
      </c>
      <c r="K2">
        <v>53696.177364025716</v>
      </c>
      <c r="P2">
        <v>87.63999938964844</v>
      </c>
      <c r="Q2">
        <v>1.340000033378601</v>
      </c>
      <c r="R2">
        <v>66.24000155925751</v>
      </c>
      <c r="S2">
        <v>1.809999942779541</v>
      </c>
      <c r="U2">
        <v>29.31999969482422</v>
      </c>
      <c r="V2">
        <v>29.31999969482422</v>
      </c>
      <c r="W2">
        <v>46.68000030517578</v>
      </c>
      <c r="X2">
        <v>4.0</v>
      </c>
      <c r="Y2">
        <v>0.027492660575802005</v>
      </c>
      <c r="Z2">
        <v>0.2668626654248752</v>
      </c>
      <c r="AA2" t="s">
        <v>146</v>
      </c>
      <c r="AB2">
        <v>4.0</v>
      </c>
      <c r="AC2" t="e">
        <v>#NAME?</v>
      </c>
      <c r="AD2" t="s">
        <v>147</v>
      </c>
      <c r="AE2">
        <v>0.47046699999999997</v>
      </c>
      <c r="AG2">
        <v>0.4308864202358701</v>
      </c>
      <c r="AI2">
        <v>1.0759211405756461</v>
      </c>
      <c r="AK2">
        <v>0.9854034580932022</v>
      </c>
      <c r="AX2">
        <v>8.325807999999999</v>
      </c>
      <c r="AZ2">
        <v>8.161397786569237</v>
      </c>
      <c r="BB2">
        <v>14.753202140543413</v>
      </c>
      <c r="BD2">
        <v>14.461869802262985</v>
      </c>
      <c r="BF2">
        <v>10.589174000000002</v>
      </c>
      <c r="BH2">
        <v>10.356835074337177</v>
      </c>
      <c r="BJ2">
        <v>18.84495511704699</v>
      </c>
      <c r="BL2">
        <v>18.431474648593184</v>
      </c>
      <c r="BN2">
        <v>256.30594</v>
      </c>
      <c r="BP2">
        <v>256.113447069941</v>
      </c>
      <c r="BR2">
        <v>215.9099</v>
      </c>
      <c r="BT2">
        <v>475.1761515346645</v>
      </c>
      <c r="BV2">
        <v>474.8192809537366</v>
      </c>
      <c r="BX2">
        <v>525.3356905025624</v>
      </c>
      <c r="CA2">
        <v>0.11224146676086032</v>
      </c>
      <c r="CB2">
        <v>0.027426469437420855</v>
      </c>
      <c r="CC2">
        <v>8.835623187572073E-4</v>
      </c>
      <c r="CE2">
        <v>0.85</v>
      </c>
      <c r="CF2">
        <v>0.8</v>
      </c>
      <c r="CH2">
        <v>0.08413040609464621</v>
      </c>
      <c r="CI2">
        <v>0.021941175549936687</v>
      </c>
      <c r="CJ2">
        <v>7.510279709436262E-4</v>
      </c>
      <c r="CL2">
        <v>30.323166666666665</v>
      </c>
      <c r="CM2">
        <v>31.147014285714285</v>
      </c>
      <c r="CN2">
        <v>30.270566666666667</v>
      </c>
      <c r="CO2">
        <v>33.32935</v>
      </c>
      <c r="CP2">
        <v>33.684475</v>
      </c>
      <c r="CQ2">
        <v>32.600919999999995</v>
      </c>
      <c r="CR2">
        <v>32.600919999999995</v>
      </c>
      <c r="CS2">
        <v>54402.85409938651</v>
      </c>
      <c r="CT2">
        <v>0.6575412793678292</v>
      </c>
      <c r="CU2">
        <v>7.890495352413951</v>
      </c>
      <c r="CV2">
        <v>0.24203290436018224</v>
      </c>
      <c r="CW2">
        <v>64964.516493829025</v>
      </c>
      <c r="CX2">
        <v>9.422340499451074</v>
      </c>
      <c r="CY2">
        <v>0.2797235373106179</v>
      </c>
      <c r="CZ2">
        <v>31.729876742075067</v>
      </c>
      <c r="DA2">
        <v>20.807257454698938</v>
      </c>
      <c r="DB2">
        <v>8.740940017302052</v>
      </c>
      <c r="DC2">
        <v>8.740940017302052</v>
      </c>
      <c r="DD2">
        <v>3.0309279945106837</v>
      </c>
      <c r="DF2">
        <v>31.912109375</v>
      </c>
      <c r="DG2">
        <v>32.28103256225586</v>
      </c>
      <c r="DH2">
        <v>12.313000679016113</v>
      </c>
      <c r="DI2">
        <v>10.116429328918457</v>
      </c>
      <c r="DJ2">
        <v>10.116429328918457</v>
      </c>
      <c r="DK2">
        <v>40.1336555480957</v>
      </c>
      <c r="DL2">
        <v>39.45064926147461</v>
      </c>
      <c r="DM2">
        <v>27.954235076904297</v>
      </c>
      <c r="DN2">
        <v>4.0</v>
      </c>
      <c r="DO2">
        <v>2.337043046951294</v>
      </c>
      <c r="DP2">
        <v>26.219999313354492</v>
      </c>
      <c r="DR2">
        <v>1.8300000429153442</v>
      </c>
      <c r="DS2">
        <v>27.149999618530273</v>
      </c>
      <c r="DT2">
        <v>6.739999771118164</v>
      </c>
      <c r="DV2">
        <v>0.017470267826552404</v>
      </c>
      <c r="DW2">
        <v>0.02375731114537817</v>
      </c>
      <c r="DX2">
        <v>0.04122757897193058</v>
      </c>
      <c r="DZ2">
        <v>29.793787002563477</v>
      </c>
      <c r="EA2">
        <v>64.9000015258789</v>
      </c>
      <c r="EB2">
        <v>19.336168219280808</v>
      </c>
      <c r="EC2">
        <v>85.56908416748047</v>
      </c>
      <c r="ED2">
        <v>31.94370460510254</v>
      </c>
      <c r="EE2">
        <v>29.64277458190918</v>
      </c>
      <c r="EF2">
        <v>10.064753781219478</v>
      </c>
      <c r="EG2">
        <v>49.41283127514645</v>
      </c>
      <c r="EH2">
        <v>85.52655792236328</v>
      </c>
      <c r="EI2">
        <v>72.1795425415039</v>
      </c>
      <c r="EJ2">
        <v>54.369998931884766</v>
      </c>
    </row>
    <row r="3" ht="12.75" customHeight="1">
      <c r="A3" t="s">
        <v>149</v>
      </c>
      <c r="B3" t="s">
        <v>151</v>
      </c>
      <c r="C3">
        <v>24910.79377754303</v>
      </c>
      <c r="D3">
        <v>100.0</v>
      </c>
      <c r="E3">
        <v>0.05669950394024265</v>
      </c>
      <c r="F3">
        <v>0.8852925380611372</v>
      </c>
      <c r="G3">
        <v>0.02981835036378688</v>
      </c>
      <c r="H3">
        <v>0.004195995410473004</v>
      </c>
      <c r="I3">
        <v>0.0010891732767610777</v>
      </c>
      <c r="J3">
        <v>0.029999999329447746</v>
      </c>
      <c r="K3">
        <v>7.473237723585116</v>
      </c>
      <c r="P3">
        <v>26.670000076293945</v>
      </c>
      <c r="Q3">
        <v>0.0</v>
      </c>
      <c r="R3">
        <v>0.029999999329447746</v>
      </c>
      <c r="S3">
        <v>2.5</v>
      </c>
      <c r="U3">
        <v>0.009999999776482582</v>
      </c>
      <c r="V3">
        <v>0.009999999776482582</v>
      </c>
      <c r="W3">
        <v>0.009999999776482582</v>
      </c>
      <c r="Y3">
        <v>0.02299762590931587</v>
      </c>
      <c r="Z3">
        <v>0.057011971683575746</v>
      </c>
      <c r="AA3" t="s">
        <v>65</v>
      </c>
      <c r="AB3">
        <v>5.0</v>
      </c>
      <c r="AC3">
        <v>0.3021787306500003</v>
      </c>
      <c r="AD3" t="s">
        <v>155</v>
      </c>
      <c r="AE3">
        <v>0.1286015</v>
      </c>
      <c r="AF3">
        <v>0.11888119999999999</v>
      </c>
      <c r="AG3">
        <v>0.1267990745570508</v>
      </c>
      <c r="AH3">
        <v>0.11721501026217943</v>
      </c>
      <c r="AI3">
        <v>0.2829694507647224</v>
      </c>
      <c r="AJ3">
        <v>0.2583755606117779</v>
      </c>
      <c r="AK3">
        <v>0.27900346796020076</v>
      </c>
      <c r="AL3">
        <v>0.25475427560123814</v>
      </c>
      <c r="AX3">
        <v>0.3831155</v>
      </c>
      <c r="AY3">
        <v>0.3712418571428571</v>
      </c>
      <c r="AZ3">
        <v>0.37161248421883947</v>
      </c>
      <c r="BA3">
        <v>0.36009534664839365</v>
      </c>
      <c r="BB3">
        <v>0.829894157480631</v>
      </c>
      <c r="BC3">
        <v>0.7970521349833979</v>
      </c>
      <c r="BD3">
        <v>0.8049766441192749</v>
      </c>
      <c r="BE3">
        <v>0.7731207010238694</v>
      </c>
      <c r="BF3">
        <v>1.7827938333333335</v>
      </c>
      <c r="BG3">
        <v>1.7281089999999997</v>
      </c>
      <c r="BH3">
        <v>1.7233179903234463</v>
      </c>
      <c r="BI3">
        <v>1.6704574994920574</v>
      </c>
      <c r="BJ3">
        <v>3.6984253534716927</v>
      </c>
      <c r="BK3">
        <v>3.398650302975736</v>
      </c>
      <c r="BL3">
        <v>3.575042065065545</v>
      </c>
      <c r="BM3">
        <v>3.2852678197710747</v>
      </c>
      <c r="BN3">
        <v>16.267433333333333</v>
      </c>
      <c r="BO3">
        <v>15.214942857142857</v>
      </c>
      <c r="BP3">
        <v>16.24551191311499</v>
      </c>
      <c r="BQ3">
        <v>15.194439736021343</v>
      </c>
      <c r="BR3">
        <v>18.33865</v>
      </c>
      <c r="BS3">
        <v>16.450920000000004</v>
      </c>
      <c r="BT3">
        <v>34.13081156477058</v>
      </c>
      <c r="BU3">
        <v>31.612124198374783</v>
      </c>
      <c r="BV3">
        <v>34.08481808519865</v>
      </c>
      <c r="BW3">
        <v>31.569524813189226</v>
      </c>
      <c r="BX3">
        <v>39.401774696720324</v>
      </c>
      <c r="BY3">
        <v>34.82141975737626</v>
      </c>
      <c r="CA3">
        <v>0.11024888827130627</v>
      </c>
      <c r="CB3">
        <v>0.040684185972363424</v>
      </c>
      <c r="CC3">
        <v>0.001585370329219736</v>
      </c>
      <c r="CE3">
        <v>0.85</v>
      </c>
      <c r="CF3">
        <v>0.82</v>
      </c>
      <c r="CH3">
        <v>0.014015586466325718</v>
      </c>
      <c r="CI3">
        <v>0.033361032497338</v>
      </c>
      <c r="CJ3">
        <v>0.0013475647798367755</v>
      </c>
      <c r="CL3">
        <v>30.626566666666672</v>
      </c>
      <c r="CM3">
        <v>31.46351428571429</v>
      </c>
      <c r="CN3">
        <v>30.995499999999996</v>
      </c>
      <c r="CO3">
        <v>32.40176666666667</v>
      </c>
      <c r="CP3">
        <v>32.0713</v>
      </c>
      <c r="CQ3">
        <v>31.4509</v>
      </c>
      <c r="CR3">
        <v>31.4509</v>
      </c>
      <c r="CS3">
        <v>19679.362557772536</v>
      </c>
      <c r="CT3">
        <v>0.7899933953735908</v>
      </c>
      <c r="CU3">
        <v>9.47992074448309</v>
      </c>
      <c r="CV3">
        <v>0.3014196968761813</v>
      </c>
      <c r="CW3">
        <v>20710.238826584653</v>
      </c>
      <c r="CX3">
        <v>9.976513319421322</v>
      </c>
      <c r="CY3">
        <v>0.3110729318556255</v>
      </c>
      <c r="DA3">
        <v>0.0</v>
      </c>
      <c r="DB3">
        <v>0.0</v>
      </c>
      <c r="DC3">
        <v>0.0</v>
      </c>
      <c r="DD3">
        <v>0.0</v>
      </c>
      <c r="DF3">
        <v>40.36355209350586</v>
      </c>
      <c r="DG3">
        <v>29.495832443237305</v>
      </c>
      <c r="DH3">
        <v>8.512955665588379</v>
      </c>
      <c r="DJ3">
        <v>21.637500762939453</v>
      </c>
      <c r="DK3">
        <v>36.5771484375</v>
      </c>
      <c r="DL3">
        <v>45.02083206176758</v>
      </c>
      <c r="DM3">
        <v>23.05929946899414</v>
      </c>
      <c r="DN3">
        <v>5.0</v>
      </c>
      <c r="DO3">
        <v>4.007582664489746</v>
      </c>
      <c r="DP3">
        <v>27.809999465942383</v>
      </c>
      <c r="DR3">
        <v>2.319999933242798</v>
      </c>
      <c r="DS3">
        <v>27.190000534057617</v>
      </c>
      <c r="DT3">
        <v>8.539999961853027</v>
      </c>
      <c r="DV3">
        <v>0.053583175791878</v>
      </c>
      <c r="DW3">
        <v>0.0</v>
      </c>
      <c r="DX3">
        <v>0.053583175791878</v>
      </c>
      <c r="DZ3">
        <v>17.233999252319336</v>
      </c>
      <c r="EA3">
        <v>0.029999999329447746</v>
      </c>
      <c r="EB3">
        <v>0.005170199660132831</v>
      </c>
      <c r="EC3">
        <v>0.2585749328136444</v>
      </c>
      <c r="ED3">
        <v>17.354814529418945</v>
      </c>
      <c r="EE3">
        <v>16.632856369018555</v>
      </c>
      <c r="EF3">
        <v>0.006412999881327153</v>
      </c>
      <c r="EG3">
        <v>0.021086999969661235</v>
      </c>
      <c r="EH3">
        <v>0.2620333135128021</v>
      </c>
      <c r="EI3">
        <v>0.003195802681148052</v>
      </c>
      <c r="EJ3">
        <v>0.029999999329447746</v>
      </c>
    </row>
    <row r="4" ht="12.75" customHeight="1">
      <c r="A4" t="s">
        <v>152</v>
      </c>
      <c r="B4" t="s">
        <v>154</v>
      </c>
      <c r="C4">
        <v>52595.5847552177</v>
      </c>
      <c r="D4">
        <v>100.0</v>
      </c>
      <c r="E4">
        <v>0.09289358290627801</v>
      </c>
      <c r="F4">
        <v>0.10527431988791497</v>
      </c>
      <c r="G4">
        <v>0.10651323926483423</v>
      </c>
      <c r="H4">
        <v>0.24055755041745472</v>
      </c>
      <c r="I4">
        <v>0.40911401158514377</v>
      </c>
      <c r="J4">
        <v>39.54999923706055</v>
      </c>
      <c r="K4">
        <v>20801.553837008774</v>
      </c>
      <c r="P4">
        <v>77.48999786376953</v>
      </c>
      <c r="Q4">
        <v>1.0800000429153442</v>
      </c>
      <c r="R4">
        <v>40.62999927997589</v>
      </c>
      <c r="S4">
        <v>2.119999885559082</v>
      </c>
      <c r="U4">
        <v>9.420000076293945</v>
      </c>
      <c r="V4">
        <v>9.420000076293945</v>
      </c>
      <c r="W4">
        <v>19.829999923706055</v>
      </c>
      <c r="X4">
        <v>2.0</v>
      </c>
      <c r="Y4">
        <v>0.04331566586061778</v>
      </c>
      <c r="Z4">
        <v>0.39038645554290674</v>
      </c>
      <c r="AA4" t="s">
        <v>148</v>
      </c>
      <c r="AB4">
        <v>3.0</v>
      </c>
      <c r="AC4">
        <v>0.18184880075431464</v>
      </c>
      <c r="AD4" t="s">
        <v>155</v>
      </c>
      <c r="AE4">
        <v>0.5172886666666666</v>
      </c>
      <c r="AF4">
        <v>0.5172886666666666</v>
      </c>
      <c r="AG4">
        <v>0.46793661378404566</v>
      </c>
      <c r="AH4">
        <v>0.46793661378404566</v>
      </c>
      <c r="AI4">
        <v>1.177722716836201</v>
      </c>
      <c r="AJ4">
        <v>1.177722716836201</v>
      </c>
      <c r="AK4">
        <v>1.0653617904372126</v>
      </c>
      <c r="AL4">
        <v>1.0653617904372126</v>
      </c>
      <c r="AX4">
        <v>2.4212</v>
      </c>
      <c r="AY4">
        <v>2.4212</v>
      </c>
      <c r="AZ4">
        <v>2.3322815022146965</v>
      </c>
      <c r="BA4">
        <v>2.3322815022146965</v>
      </c>
      <c r="BB4">
        <v>4.114673090826123</v>
      </c>
      <c r="BC4">
        <v>4.114673090826123</v>
      </c>
      <c r="BD4">
        <v>3.9635618442897487</v>
      </c>
      <c r="BE4">
        <v>3.9635618442897487</v>
      </c>
      <c r="BF4">
        <v>5.23856</v>
      </c>
      <c r="BG4">
        <v>5.23856</v>
      </c>
      <c r="BH4">
        <v>5.024797822494732</v>
      </c>
      <c r="BI4">
        <v>5.024797822494732</v>
      </c>
      <c r="BJ4">
        <v>9.085499114440534</v>
      </c>
      <c r="BK4">
        <v>9.085499114440534</v>
      </c>
      <c r="BL4">
        <v>8.71476057666966</v>
      </c>
      <c r="BM4">
        <v>8.71476057666966</v>
      </c>
      <c r="BN4">
        <v>464.9039999999999</v>
      </c>
      <c r="BO4">
        <v>464.9039999999999</v>
      </c>
      <c r="BP4">
        <v>464.6627258714446</v>
      </c>
      <c r="BQ4">
        <v>464.6627258714446</v>
      </c>
      <c r="BR4">
        <v>428.23999999999995</v>
      </c>
      <c r="BS4">
        <v>428.23999999999995</v>
      </c>
      <c r="BT4">
        <v>912.8278173745791</v>
      </c>
      <c r="BU4">
        <v>912.8278173745791</v>
      </c>
      <c r="BV4">
        <v>912.3540814287536</v>
      </c>
      <c r="BW4">
        <v>912.3540814287536</v>
      </c>
      <c r="BX4">
        <v>1046.8662766047469</v>
      </c>
      <c r="BY4">
        <v>1046.8662766047469</v>
      </c>
      <c r="CA4">
        <v>0.09897694834664261</v>
      </c>
      <c r="CB4">
        <v>0.051006903019452744</v>
      </c>
      <c r="CC4">
        <v>6.105602789982648E-4</v>
      </c>
      <c r="CE4">
        <v>0.85</v>
      </c>
      <c r="CF4">
        <v>0.8</v>
      </c>
      <c r="CH4">
        <v>0.09540524674673127</v>
      </c>
      <c r="CI4">
        <v>0.0408055224155622</v>
      </c>
      <c r="CJ4">
        <v>5.189762371485251E-4</v>
      </c>
      <c r="CL4">
        <v>31.64708333333333</v>
      </c>
      <c r="CM4">
        <v>32.407714285714285</v>
      </c>
      <c r="CN4">
        <v>32.5888</v>
      </c>
      <c r="CO4">
        <v>31.8459</v>
      </c>
      <c r="CP4">
        <v>31.725450000000002</v>
      </c>
      <c r="CQ4">
        <v>30.997059999999998</v>
      </c>
      <c r="CR4">
        <v>30.997059999999998</v>
      </c>
      <c r="CS4">
        <v>33787.94968001031</v>
      </c>
      <c r="CT4">
        <v>0.6424103817318697</v>
      </c>
      <c r="CU4">
        <v>7.708924580782437</v>
      </c>
      <c r="CV4">
        <v>0.24869857272858903</v>
      </c>
      <c r="CW4">
        <v>38574.572931894014</v>
      </c>
      <c r="CX4">
        <v>8.801021556031033</v>
      </c>
      <c r="CY4">
        <v>0.2774120321707346</v>
      </c>
      <c r="CZ4">
        <v>31.741557893120373</v>
      </c>
      <c r="DA4">
        <v>12.98591608361656</v>
      </c>
      <c r="DB4">
        <v>5.59773242127121</v>
      </c>
      <c r="DC4">
        <v>5.59773242127121</v>
      </c>
      <c r="DD4">
        <v>2.008244617710454</v>
      </c>
      <c r="DF4">
        <v>33.850311279296875</v>
      </c>
      <c r="DG4">
        <v>35.13874053955078</v>
      </c>
      <c r="DH4">
        <v>13.534392356872559</v>
      </c>
      <c r="DI4">
        <v>8.456284523010254</v>
      </c>
      <c r="DJ4">
        <v>8.456284523010254</v>
      </c>
      <c r="DK4">
        <v>39.47278594970703</v>
      </c>
      <c r="DL4">
        <v>37.78257369995117</v>
      </c>
      <c r="DM4">
        <v>26.676902770996094</v>
      </c>
      <c r="DN4">
        <v>3.0</v>
      </c>
      <c r="DO4">
        <v>3.6924567222595215</v>
      </c>
      <c r="DP4">
        <v>10.550000190734863</v>
      </c>
      <c r="DR4">
        <v>1.8700000047683716</v>
      </c>
      <c r="DS4">
        <v>22.739999771118164</v>
      </c>
      <c r="DT4">
        <v>8.239999771118164</v>
      </c>
      <c r="DV4">
        <v>0.09224566818705782</v>
      </c>
      <c r="DW4">
        <v>0.018118193838263172</v>
      </c>
      <c r="DX4">
        <v>0.110363862025321</v>
      </c>
      <c r="DZ4">
        <v>40.17621994018555</v>
      </c>
      <c r="EA4">
        <v>39.54999923706055</v>
      </c>
      <c r="EB4">
        <v>15.889694679823151</v>
      </c>
      <c r="EC4">
        <v>66.07772064208984</v>
      </c>
      <c r="ED4">
        <v>38.636146545410156</v>
      </c>
      <c r="EE4">
        <v>39.393733978271484</v>
      </c>
      <c r="EF4">
        <v>10.963391963012691</v>
      </c>
      <c r="EG4">
        <v>38.98435129742429</v>
      </c>
      <c r="EH4">
        <v>65.6130142211914</v>
      </c>
      <c r="EI4">
        <v>46.54656219482422</v>
      </c>
      <c r="EJ4">
        <v>25.3700008392334</v>
      </c>
    </row>
    <row r="5" ht="12.75" customHeight="1">
      <c r="A5" t="s">
        <v>156</v>
      </c>
      <c r="B5" t="s">
        <v>158</v>
      </c>
      <c r="C5">
        <v>30038.615344562666</v>
      </c>
      <c r="D5">
        <v>100.0</v>
      </c>
      <c r="E5">
        <v>0.04201560962051728</v>
      </c>
      <c r="F5">
        <v>0.2671378372383268</v>
      </c>
      <c r="G5">
        <v>0.22147223721377163</v>
      </c>
      <c r="H5">
        <v>0.27130608185794813</v>
      </c>
      <c r="I5">
        <v>0.14274942186664205</v>
      </c>
      <c r="J5">
        <v>12.140000343322754</v>
      </c>
      <c r="K5">
        <v>3646.687992582526</v>
      </c>
      <c r="P5">
        <v>57.65999984741211</v>
      </c>
      <c r="Q5">
        <v>0.11999999731779099</v>
      </c>
      <c r="R5">
        <v>12.260000340640545</v>
      </c>
      <c r="S5">
        <v>0.550000011920929</v>
      </c>
      <c r="U5">
        <v>1.75</v>
      </c>
      <c r="V5">
        <v>1.7799999713897705</v>
      </c>
      <c r="W5">
        <v>2.619999885559082</v>
      </c>
      <c r="Y5">
        <v>0.05454995800598614</v>
      </c>
      <c r="Z5">
        <v>0.5473282770777059</v>
      </c>
      <c r="AA5" t="s">
        <v>177</v>
      </c>
      <c r="AC5">
        <v>0.6648354999889831</v>
      </c>
      <c r="AD5" t="s">
        <v>147</v>
      </c>
      <c r="AE5">
        <v>0.31734033333333334</v>
      </c>
      <c r="AF5">
        <v>0.31734033333333334</v>
      </c>
      <c r="AG5">
        <v>0.3142166189772241</v>
      </c>
      <c r="AH5">
        <v>0.3142166189772241</v>
      </c>
      <c r="AI5">
        <v>0.5636034934806973</v>
      </c>
      <c r="AJ5">
        <v>0.5636034934806973</v>
      </c>
      <c r="AK5">
        <v>0.558055707275123</v>
      </c>
      <c r="AL5">
        <v>0.558055707275123</v>
      </c>
      <c r="AX5">
        <v>1.146274</v>
      </c>
      <c r="AY5">
        <v>1.146274</v>
      </c>
      <c r="AZ5">
        <v>1.146274</v>
      </c>
      <c r="BA5">
        <v>1.146274</v>
      </c>
      <c r="BB5">
        <v>1.8261525271813308</v>
      </c>
      <c r="BC5">
        <v>1.8261525271813308</v>
      </c>
      <c r="BD5">
        <v>1.8261525271813308</v>
      </c>
      <c r="BE5">
        <v>1.8261525271813308</v>
      </c>
      <c r="BF5">
        <v>2.6115500000000003</v>
      </c>
      <c r="BG5">
        <v>2.6115500000000003</v>
      </c>
      <c r="BH5">
        <v>2.6115500000000003</v>
      </c>
      <c r="BI5">
        <v>2.6115500000000003</v>
      </c>
      <c r="BJ5">
        <v>4.183501120676453</v>
      </c>
      <c r="BK5">
        <v>4.183501120676453</v>
      </c>
      <c r="BL5">
        <v>4.183501120676453</v>
      </c>
      <c r="BM5">
        <v>4.183501120676453</v>
      </c>
      <c r="BN5">
        <v>113.631</v>
      </c>
      <c r="BO5">
        <v>113.631</v>
      </c>
      <c r="BP5">
        <v>113.631</v>
      </c>
      <c r="BQ5">
        <v>113.631</v>
      </c>
      <c r="BR5">
        <v>124.53833333333334</v>
      </c>
      <c r="BS5">
        <v>124.53833333333334</v>
      </c>
      <c r="BT5">
        <v>185.954526538966</v>
      </c>
      <c r="BU5">
        <v>185.954526538966</v>
      </c>
      <c r="BV5">
        <v>185.954526538966</v>
      </c>
      <c r="BW5">
        <v>185.954526538966</v>
      </c>
      <c r="BX5">
        <v>222.68467441326274</v>
      </c>
      <c r="BY5">
        <v>222.68467441326274</v>
      </c>
      <c r="CA5">
        <v>0.0</v>
      </c>
      <c r="CB5">
        <v>0.0</v>
      </c>
      <c r="CC5">
        <v>0.0</v>
      </c>
      <c r="CE5">
        <v>0.83</v>
      </c>
      <c r="CF5">
        <v>0.82</v>
      </c>
      <c r="CH5">
        <v>0.009843420542538332</v>
      </c>
      <c r="CI5">
        <v>0.0</v>
      </c>
      <c r="CJ5">
        <v>0.0</v>
      </c>
      <c r="CL5">
        <v>31.543516666666665</v>
      </c>
      <c r="CM5">
        <v>31.65097142857143</v>
      </c>
      <c r="CN5">
        <v>33.46996666666667</v>
      </c>
      <c r="CO5">
        <v>33.693733333333334</v>
      </c>
      <c r="CP5">
        <v>33.053450000000005</v>
      </c>
      <c r="CQ5">
        <v>32.9095</v>
      </c>
      <c r="CR5">
        <v>32.9095</v>
      </c>
      <c r="CS5">
        <v>17699.016742102198</v>
      </c>
      <c r="CT5">
        <v>0.5892088080320228</v>
      </c>
      <c r="CU5">
        <v>7.070505696384274</v>
      </c>
      <c r="CV5">
        <v>0.2148469498589852</v>
      </c>
      <c r="CW5">
        <v>19641.168852763105</v>
      </c>
      <c r="CX5">
        <v>7.846367867812542</v>
      </c>
      <c r="CY5">
        <v>0.2373842327446164</v>
      </c>
      <c r="CZ5">
        <v>38.925941146797726</v>
      </c>
      <c r="DA5">
        <v>5.556655594320309</v>
      </c>
      <c r="DB5">
        <v>2.4375494396166886</v>
      </c>
      <c r="DC5">
        <v>2.4375494396166886</v>
      </c>
      <c r="DD5">
        <v>1.4409029678471736</v>
      </c>
      <c r="DF5">
        <v>41.42536544799805</v>
      </c>
      <c r="DG5">
        <v>38.84891891479492</v>
      </c>
      <c r="DH5">
        <v>9.229202270507812</v>
      </c>
      <c r="DJ5">
        <v>4.854659557342529</v>
      </c>
      <c r="DK5">
        <v>35.61099624633789</v>
      </c>
      <c r="DL5">
        <v>35.2506103515625</v>
      </c>
      <c r="DM5">
        <v>22.963638305664062</v>
      </c>
      <c r="DO5">
        <v>4.801380157470703</v>
      </c>
      <c r="DP5">
        <v>9.239999771118164</v>
      </c>
      <c r="DR5">
        <v>2.1600000858306885</v>
      </c>
      <c r="DS5">
        <v>32.45000076293945</v>
      </c>
      <c r="DT5">
        <v>6.659999847412109</v>
      </c>
      <c r="DV5">
        <v>0.031882867095470536</v>
      </c>
      <c r="DW5">
        <v>0.05334458731714601</v>
      </c>
      <c r="DX5">
        <v>0.08522745441261655</v>
      </c>
      <c r="DZ5">
        <v>43.296504974365234</v>
      </c>
      <c r="EA5">
        <v>12.140000343322754</v>
      </c>
      <c r="EB5">
        <v>5.256195852534693</v>
      </c>
      <c r="EC5">
        <v>35.94847869873047</v>
      </c>
      <c r="ED5">
        <v>49.74858856201172</v>
      </c>
      <c r="EE5">
        <v>42.4884147644043</v>
      </c>
      <c r="EF5">
        <v>11.113361814582822</v>
      </c>
      <c r="EG5">
        <v>16.104581848686212</v>
      </c>
      <c r="EH5">
        <v>35.789730072021484</v>
      </c>
      <c r="EI5">
        <v>23.168806076049805</v>
      </c>
      <c r="EJ5">
        <v>11.270000457763672</v>
      </c>
    </row>
    <row r="6" ht="12.75" customHeight="1">
      <c r="A6" t="s">
        <v>160</v>
      </c>
      <c r="B6" t="s">
        <v>162</v>
      </c>
      <c r="C6">
        <v>1694060.3340895777</v>
      </c>
      <c r="D6">
        <v>100.0</v>
      </c>
      <c r="E6">
        <v>0.03251260051902129</v>
      </c>
      <c r="F6">
        <v>0.0313423779516848</v>
      </c>
      <c r="G6">
        <v>0.38436310739564766</v>
      </c>
      <c r="H6">
        <v>0.04401869510470384</v>
      </c>
      <c r="I6">
        <v>0.0032625500609655056</v>
      </c>
      <c r="J6">
        <v>0.05999999865889549</v>
      </c>
      <c r="K6">
        <v>1016.43620228088</v>
      </c>
      <c r="P6">
        <v>4.039999961853027</v>
      </c>
      <c r="Q6">
        <v>0.029999999329447746</v>
      </c>
      <c r="R6">
        <v>0.08999999798834324</v>
      </c>
      <c r="S6">
        <v>2.309999942779541</v>
      </c>
      <c r="U6">
        <v>0.019999999552965164</v>
      </c>
      <c r="V6">
        <v>0.029999999329447746</v>
      </c>
      <c r="W6">
        <v>0.03999999910593033</v>
      </c>
      <c r="Y6">
        <v>0.48874068525749037</v>
      </c>
      <c r="Z6">
        <v>0.9171224877578419</v>
      </c>
      <c r="AA6" t="s">
        <v>164</v>
      </c>
      <c r="AB6">
        <v>1.0</v>
      </c>
      <c r="AC6">
        <v>0.3875869722085215</v>
      </c>
      <c r="AD6" t="s">
        <v>147</v>
      </c>
      <c r="AE6">
        <v>0.05687485006135235</v>
      </c>
      <c r="AF6">
        <v>0.05029988004908188</v>
      </c>
      <c r="AG6">
        <v>0.05687485006135235</v>
      </c>
      <c r="AH6">
        <v>0.05029988004908188</v>
      </c>
      <c r="AI6">
        <v>0.10324838841711587</v>
      </c>
      <c r="AJ6">
        <v>0.09159871073369269</v>
      </c>
      <c r="AK6">
        <v>0.10324838841711587</v>
      </c>
      <c r="AL6">
        <v>0.09159871073369269</v>
      </c>
      <c r="AN6">
        <v>0.017100140505088963</v>
      </c>
      <c r="AO6">
        <v>0.015514406147219112</v>
      </c>
      <c r="AP6">
        <v>0.015306826043684756</v>
      </c>
      <c r="AQ6">
        <v>0.013445460834947806</v>
      </c>
      <c r="AR6">
        <v>0.017100140505088963</v>
      </c>
      <c r="AS6">
        <v>0.015514406147219112</v>
      </c>
      <c r="AT6">
        <v>0.03371028813585195</v>
      </c>
      <c r="AU6">
        <v>0.030465961259301677</v>
      </c>
      <c r="AV6">
        <v>0.02671587148159074</v>
      </c>
      <c r="AW6">
        <v>0.023572697185272593</v>
      </c>
      <c r="AX6">
        <v>0.1536824313062576</v>
      </c>
      <c r="AY6">
        <v>0.1517277982625065</v>
      </c>
      <c r="AZ6">
        <v>0.12149750605789468</v>
      </c>
      <c r="BA6">
        <v>0.11995222181131183</v>
      </c>
      <c r="BB6">
        <v>0.30315922104304704</v>
      </c>
      <c r="BC6">
        <v>0.29599361803689744</v>
      </c>
      <c r="BD6">
        <v>0.2396701365413945</v>
      </c>
      <c r="BE6">
        <v>0.23400518910889848</v>
      </c>
      <c r="BF6">
        <v>1.2504875280759096</v>
      </c>
      <c r="BG6">
        <v>1.2132750240650652</v>
      </c>
      <c r="BH6">
        <v>0.959506189530744</v>
      </c>
      <c r="BI6">
        <v>0.9309528236436949</v>
      </c>
      <c r="BJ6">
        <v>1.9687449551348253</v>
      </c>
      <c r="BK6">
        <v>1.9479242472584217</v>
      </c>
      <c r="BL6">
        <v>1.5106291967308771</v>
      </c>
      <c r="BM6">
        <v>1.4946533492079837</v>
      </c>
      <c r="BN6">
        <v>26.441091417951835</v>
      </c>
      <c r="BO6">
        <v>24.035221215387285</v>
      </c>
      <c r="BP6">
        <v>26.441091417951835</v>
      </c>
      <c r="BQ6">
        <v>24.035221215387285</v>
      </c>
      <c r="BR6">
        <v>21.81076150724217</v>
      </c>
      <c r="BS6">
        <v>19.368609205793735</v>
      </c>
      <c r="BT6">
        <v>56.59329193363882</v>
      </c>
      <c r="BU6">
        <v>51.03710737169041</v>
      </c>
      <c r="BV6">
        <v>56.59329193363882</v>
      </c>
      <c r="BW6">
        <v>51.03710737169041</v>
      </c>
      <c r="BX6">
        <v>43.877202141917884</v>
      </c>
      <c r="BY6">
        <v>38.64176171353431</v>
      </c>
      <c r="CA6">
        <v>0.11553767786106835</v>
      </c>
      <c r="CB6">
        <v>0.23504476245138026</v>
      </c>
      <c r="CC6">
        <v>0.007287798777309214</v>
      </c>
      <c r="CF6">
        <v>0.99</v>
      </c>
      <c r="CI6">
        <v>0.23269431482686645</v>
      </c>
      <c r="CJ6">
        <v>0.0</v>
      </c>
      <c r="CL6">
        <v>32.196866666666665</v>
      </c>
      <c r="CM6">
        <v>32.319042857142854</v>
      </c>
      <c r="CN6">
        <v>31.537666666666667</v>
      </c>
      <c r="CO6">
        <v>27.809316666666664</v>
      </c>
      <c r="CP6">
        <v>26.4297</v>
      </c>
      <c r="CQ6">
        <v>27.67964</v>
      </c>
      <c r="CR6">
        <v>27.67964</v>
      </c>
      <c r="CS6">
        <v>1231775.6666666667</v>
      </c>
      <c r="CT6">
        <v>0.7271144019369581</v>
      </c>
      <c r="CU6">
        <v>8.725372823243497</v>
      </c>
      <c r="CV6">
        <v>0.3152271063945737</v>
      </c>
      <c r="CW6">
        <v>1162743.0</v>
      </c>
      <c r="CX6">
        <v>8.236374891274803</v>
      </c>
      <c r="CY6">
        <v>0.31163330992310934</v>
      </c>
      <c r="CZ6">
        <v>54.90411440175956</v>
      </c>
      <c r="DA6">
        <v>0.17912742178871774</v>
      </c>
      <c r="DB6">
        <v>0.09251766117540905</v>
      </c>
      <c r="DC6">
        <v>0.09251766117540906</v>
      </c>
      <c r="DD6">
        <v>0.04405987112620346</v>
      </c>
      <c r="DF6">
        <v>37.513160705566406</v>
      </c>
      <c r="DG6">
        <v>41.211219787597656</v>
      </c>
      <c r="DH6">
        <v>35.519744873046875</v>
      </c>
      <c r="DJ6">
        <v>11.103134155273438</v>
      </c>
      <c r="DK6">
        <v>50.530677795410156</v>
      </c>
      <c r="DL6">
        <v>42.772029876708984</v>
      </c>
      <c r="DM6">
        <v>11.956161499023438</v>
      </c>
      <c r="DN6">
        <v>1.0</v>
      </c>
      <c r="DO6">
        <v>1.8621807098388672</v>
      </c>
      <c r="DP6">
        <v>22.299999237060547</v>
      </c>
      <c r="DR6">
        <v>4.329999923706055</v>
      </c>
      <c r="DS6">
        <v>43.40999984741211</v>
      </c>
      <c r="DT6">
        <v>9.970000267028809</v>
      </c>
      <c r="DV6">
        <v>0.024929454514390048</v>
      </c>
      <c r="DW6">
        <v>0.3963344942715829</v>
      </c>
      <c r="DX6">
        <v>0.42126394878597295</v>
      </c>
      <c r="DZ6">
        <v>27.98013687133789</v>
      </c>
      <c r="EA6">
        <v>0.05999999865889549</v>
      </c>
      <c r="EB6">
        <v>0.016788081747559858</v>
      </c>
      <c r="EC6">
        <v>1.1834698915481567</v>
      </c>
      <c r="ED6">
        <v>16.04941177368164</v>
      </c>
      <c r="EE6">
        <v>28.002687454223633</v>
      </c>
      <c r="EF6">
        <v>0.05589599914932251</v>
      </c>
      <c r="EG6">
        <v>0.1859089964661598</v>
      </c>
      <c r="EH6">
        <v>1.1685254573822021</v>
      </c>
      <c r="EI6">
        <v>0.03471669554710388</v>
      </c>
      <c r="EJ6">
        <v>0.03999999910593033</v>
      </c>
    </row>
    <row r="7" ht="12.75" customHeight="1">
      <c r="A7" t="s">
        <v>165</v>
      </c>
      <c r="B7" t="s">
        <v>167</v>
      </c>
      <c r="C7">
        <v>2092068.2391074763</v>
      </c>
      <c r="D7">
        <v>100.0</v>
      </c>
      <c r="E7">
        <v>0.1667706005121734</v>
      </c>
      <c r="F7">
        <v>0.03595056961954651</v>
      </c>
      <c r="G7">
        <v>0.5116941766468683</v>
      </c>
      <c r="H7">
        <v>0.05727245810562239</v>
      </c>
      <c r="I7">
        <v>0.008220261711834851</v>
      </c>
      <c r="J7">
        <v>0.2800000011920929</v>
      </c>
      <c r="K7">
        <v>5857.791124939397</v>
      </c>
      <c r="P7">
        <v>8.4399995803833</v>
      </c>
      <c r="Q7">
        <v>0.1899999976158142</v>
      </c>
      <c r="R7">
        <v>0.4699999988079071</v>
      </c>
      <c r="S7">
        <v>5.75</v>
      </c>
      <c r="U7">
        <v>0.019999999552965164</v>
      </c>
      <c r="V7">
        <v>0.019999999552965164</v>
      </c>
      <c r="W7">
        <v>0.05999999865889549</v>
      </c>
      <c r="Y7">
        <v>0.21919889989202243</v>
      </c>
      <c r="Z7">
        <v>0.7881655346445132</v>
      </c>
      <c r="AA7" t="s">
        <v>164</v>
      </c>
      <c r="AB7">
        <v>1.0</v>
      </c>
      <c r="AC7">
        <v>0.5181076989526613</v>
      </c>
      <c r="AD7" t="s">
        <v>155</v>
      </c>
      <c r="AE7">
        <v>0.02275</v>
      </c>
      <c r="AF7">
        <v>0.022799999999999997</v>
      </c>
      <c r="AG7">
        <v>0.0211263008228907</v>
      </c>
      <c r="AH7">
        <v>0.02117273225327068</v>
      </c>
      <c r="AI7">
        <v>0.031</v>
      </c>
      <c r="AJ7">
        <v>0.029199999999999997</v>
      </c>
      <c r="AK7">
        <v>0.02878748683558733</v>
      </c>
      <c r="AL7">
        <v>0.027115955341908065</v>
      </c>
      <c r="AN7">
        <v>0.005666666666666667</v>
      </c>
      <c r="AO7">
        <v>0.005428571428571429</v>
      </c>
      <c r="AP7">
        <v>0.0055000000000000005</v>
      </c>
      <c r="AQ7">
        <v>0.005200000000000001</v>
      </c>
      <c r="AR7">
        <v>0.005262228776397685</v>
      </c>
      <c r="AS7">
        <v>0.0050411267269692105</v>
      </c>
      <c r="AT7">
        <v>0.007833333333333333</v>
      </c>
      <c r="AU7">
        <v>0.0071428571428571435</v>
      </c>
      <c r="AV7">
        <v>0.00825</v>
      </c>
      <c r="AW7">
        <v>0.007200000000000001</v>
      </c>
      <c r="AX7">
        <v>0.02666666666666667</v>
      </c>
      <c r="AY7">
        <v>0.025714285714285714</v>
      </c>
      <c r="AZ7">
        <v>0.025935137339509796</v>
      </c>
      <c r="BA7">
        <v>0.025008882434527303</v>
      </c>
      <c r="BB7">
        <v>0.036500000000000005</v>
      </c>
      <c r="BC7">
        <v>0.03357142857142858</v>
      </c>
      <c r="BD7">
        <v>0.03549871923345404</v>
      </c>
      <c r="BE7">
        <v>0.032650485400632874</v>
      </c>
      <c r="BF7">
        <v>0.7600000000000001</v>
      </c>
      <c r="BG7">
        <v>0.7485714285714287</v>
      </c>
      <c r="BH7">
        <v>0.7368349046400325</v>
      </c>
      <c r="BI7">
        <v>0.7257546805101072</v>
      </c>
      <c r="BJ7">
        <v>0.9513333333333334</v>
      </c>
      <c r="BK7">
        <v>0.9077142857142857</v>
      </c>
      <c r="BL7">
        <v>0.9223363236151985</v>
      </c>
      <c r="BM7">
        <v>0.8800468015193168</v>
      </c>
      <c r="BN7">
        <v>2.733333333333333</v>
      </c>
      <c r="BO7">
        <v>2.5857142857142854</v>
      </c>
      <c r="BP7">
        <v>2.72700283489858</v>
      </c>
      <c r="BQ7">
        <v>2.5797256783099813</v>
      </c>
      <c r="BR7">
        <v>2.75</v>
      </c>
      <c r="BS7">
        <v>2.54</v>
      </c>
      <c r="BT7">
        <v>3.39</v>
      </c>
      <c r="BU7">
        <v>3.141428571428571</v>
      </c>
      <c r="BV7">
        <v>3.3821486379168983</v>
      </c>
      <c r="BW7">
        <v>3.1341529097257728</v>
      </c>
      <c r="BX7">
        <v>3.65</v>
      </c>
      <c r="BY7">
        <v>3.25</v>
      </c>
      <c r="CA7">
        <v>0.025702946047268655</v>
      </c>
      <c r="CB7">
        <v>0.04175395702950177</v>
      </c>
      <c r="CC7">
        <v>0.0026318591053572406</v>
      </c>
      <c r="CE7">
        <v>0.88</v>
      </c>
      <c r="CF7">
        <v>0.73</v>
      </c>
      <c r="CH7">
        <v>0.07137139240040866</v>
      </c>
      <c r="CI7">
        <v>0.030480388631536293</v>
      </c>
      <c r="CJ7">
        <v>0.0023160360127143717</v>
      </c>
      <c r="CL7">
        <v>33.691516666666665</v>
      </c>
      <c r="CM7">
        <v>33.84274285714285</v>
      </c>
      <c r="CN7">
        <v>34.31806666666667</v>
      </c>
      <c r="CO7">
        <v>26.124516666666665</v>
      </c>
      <c r="CP7">
        <v>25.99505</v>
      </c>
      <c r="CQ7">
        <v>26.098339999999997</v>
      </c>
      <c r="CR7">
        <v>26.098339999999997</v>
      </c>
      <c r="CS7">
        <v>988494.5</v>
      </c>
      <c r="CT7">
        <v>0.4724962988882782</v>
      </c>
      <c r="CU7">
        <v>5.669955586659339</v>
      </c>
      <c r="CV7">
        <v>0.21725349530504007</v>
      </c>
      <c r="CW7">
        <v>1067910.75</v>
      </c>
      <c r="CX7">
        <v>6.125483270788116</v>
      </c>
      <c r="CY7">
        <v>0.2356403727166563</v>
      </c>
      <c r="CZ7">
        <v>46.31160335973747</v>
      </c>
      <c r="DA7">
        <v>0.3806934999117321</v>
      </c>
      <c r="DB7">
        <v>0.2213718947320664</v>
      </c>
      <c r="DC7">
        <v>0.22137189473206637</v>
      </c>
      <c r="DD7">
        <v>0.13768524114819847</v>
      </c>
      <c r="DF7">
        <v>54.610294342041016</v>
      </c>
      <c r="DG7">
        <v>56.53775405883789</v>
      </c>
      <c r="DH7">
        <v>17.750568389892578</v>
      </c>
      <c r="DJ7">
        <v>2.6181437969207764</v>
      </c>
      <c r="DK7">
        <v>33.479183197021484</v>
      </c>
      <c r="DL7">
        <v>25.268930435180664</v>
      </c>
      <c r="DM7">
        <v>11.9105224609375</v>
      </c>
      <c r="DN7">
        <v>1.0</v>
      </c>
      <c r="DO7">
        <v>2.4363625049591064</v>
      </c>
      <c r="DP7">
        <v>47.81999969482422</v>
      </c>
      <c r="DR7">
        <v>7.53000020980835</v>
      </c>
      <c r="DS7">
        <v>55.630001068115234</v>
      </c>
      <c r="DT7">
        <v>13.529999732971191</v>
      </c>
      <c r="DV7">
        <v>0.16485001364982305</v>
      </c>
      <c r="DW7">
        <v>0.16761057824602052</v>
      </c>
      <c r="DX7">
        <v>0.33246059189584354</v>
      </c>
      <c r="DZ7">
        <v>52.39781951904297</v>
      </c>
      <c r="EA7">
        <v>0.2800000011920929</v>
      </c>
      <c r="EB7">
        <v>0.146713895277951</v>
      </c>
      <c r="EC7">
        <v>6.481332302093506</v>
      </c>
      <c r="ED7">
        <v>30.174524307250977</v>
      </c>
      <c r="EE7">
        <v>52.24369430541992</v>
      </c>
      <c r="EF7">
        <v>0.8108099782133104</v>
      </c>
      <c r="EG7">
        <v>2.7228300311517706</v>
      </c>
      <c r="EH7">
        <v>6.46575403213501</v>
      </c>
      <c r="EI7">
        <v>0.7936505675315857</v>
      </c>
      <c r="EJ7">
        <v>0.33000001311302185</v>
      </c>
    </row>
    <row r="8" ht="12.75" customHeight="1">
      <c r="A8" t="s">
        <v>168</v>
      </c>
      <c r="B8" t="s">
        <v>170</v>
      </c>
      <c r="C8">
        <v>294440.47784910875</v>
      </c>
      <c r="D8">
        <v>16.979999542236328</v>
      </c>
      <c r="E8">
        <v>0.02022880392460488</v>
      </c>
      <c r="F8">
        <v>0.04529085840232553</v>
      </c>
      <c r="G8">
        <v>0.010391601986211408</v>
      </c>
      <c r="H8">
        <v>0.3472085138710241</v>
      </c>
      <c r="I8">
        <v>0.5266573860245405</v>
      </c>
      <c r="J8">
        <v>48.029998779296875</v>
      </c>
      <c r="K8">
        <v>141419.753546381</v>
      </c>
      <c r="P8">
        <v>81.36000061035156</v>
      </c>
      <c r="Q8">
        <v>4.590000152587891</v>
      </c>
      <c r="R8">
        <v>52.619998931884766</v>
      </c>
      <c r="S8">
        <v>7.769999980926514</v>
      </c>
      <c r="U8">
        <v>6.78000020980835</v>
      </c>
      <c r="V8">
        <v>6.889999866485596</v>
      </c>
      <c r="W8">
        <v>7.989999771118164</v>
      </c>
      <c r="X8">
        <v>2.0</v>
      </c>
      <c r="Y8">
        <v>0.0491255846186357</v>
      </c>
      <c r="Z8">
        <v>0.4067257004758712</v>
      </c>
      <c r="AA8" t="s">
        <v>148</v>
      </c>
      <c r="AB8">
        <v>3.0</v>
      </c>
      <c r="AC8">
        <v>0.06941379482195846</v>
      </c>
      <c r="AD8" t="s">
        <v>177</v>
      </c>
      <c r="AE8">
        <v>0.37324999999999997</v>
      </c>
      <c r="AF8">
        <v>0.32999999999999996</v>
      </c>
      <c r="AG8">
        <v>0.37175667391793227</v>
      </c>
      <c r="AH8">
        <v>0.3286797117023916</v>
      </c>
      <c r="AI8">
        <v>0.4615</v>
      </c>
      <c r="AJ8">
        <v>0.37960000000000005</v>
      </c>
      <c r="AK8">
        <v>0.4596535968201628</v>
      </c>
      <c r="AL8">
        <v>0.37808126837038747</v>
      </c>
      <c r="AN8">
        <v>0.18699999999999997</v>
      </c>
      <c r="AO8">
        <v>0.1737142857142857</v>
      </c>
      <c r="AP8">
        <v>0.224</v>
      </c>
      <c r="AQ8">
        <v>0.198</v>
      </c>
      <c r="AR8">
        <v>0.1862518366313552</v>
      </c>
      <c r="AS8">
        <v>0.17301927680957063</v>
      </c>
      <c r="AT8">
        <v>0.20999999999999996</v>
      </c>
      <c r="AU8">
        <v>0.1844285714285714</v>
      </c>
      <c r="AV8">
        <v>0.29274999999999995</v>
      </c>
      <c r="AW8">
        <v>0.24039999999999995</v>
      </c>
      <c r="AX8">
        <v>1.5666666666666667</v>
      </c>
      <c r="AY8">
        <v>1.5142857142857142</v>
      </c>
      <c r="AZ8">
        <v>1.5666666666666667</v>
      </c>
      <c r="BA8">
        <v>1.5142857142857142</v>
      </c>
      <c r="BB8">
        <v>1.6833333333333333</v>
      </c>
      <c r="BC8">
        <v>1.4978571428571428</v>
      </c>
      <c r="BD8">
        <v>1.6833333333333333</v>
      </c>
      <c r="BE8">
        <v>1.4978571428571428</v>
      </c>
      <c r="BF8">
        <v>3.055</v>
      </c>
      <c r="BG8">
        <v>2.9357142857142855</v>
      </c>
      <c r="BH8">
        <v>3.055</v>
      </c>
      <c r="BI8">
        <v>2.9357142857142855</v>
      </c>
      <c r="BJ8">
        <v>3.177</v>
      </c>
      <c r="BK8">
        <v>2.8258571428571426</v>
      </c>
      <c r="BL8">
        <v>3.177</v>
      </c>
      <c r="BM8">
        <v>2.8258571428571426</v>
      </c>
      <c r="BN8">
        <v>108.16666666666667</v>
      </c>
      <c r="BO8">
        <v>101.0</v>
      </c>
      <c r="BP8">
        <v>108.16666666666667</v>
      </c>
      <c r="BQ8">
        <v>101.0</v>
      </c>
      <c r="BR8">
        <v>122.5</v>
      </c>
      <c r="BS8">
        <v>109.6</v>
      </c>
      <c r="BT8">
        <v>105.06666666666666</v>
      </c>
      <c r="BU8">
        <v>92.78571428571429</v>
      </c>
      <c r="BV8">
        <v>105.06666666666666</v>
      </c>
      <c r="BW8">
        <v>92.78571428571429</v>
      </c>
      <c r="BX8">
        <v>141.75</v>
      </c>
      <c r="BY8">
        <v>117.22</v>
      </c>
      <c r="CA8">
        <v>0.0</v>
      </c>
      <c r="CB8">
        <v>0.0</v>
      </c>
      <c r="CC8">
        <v>0.0</v>
      </c>
      <c r="CE8">
        <v>1.0</v>
      </c>
      <c r="CF8">
        <v>0.05</v>
      </c>
      <c r="CH8">
        <v>0.004000873629116405</v>
      </c>
      <c r="CI8">
        <v>0.0</v>
      </c>
      <c r="CJ8">
        <v>0.0</v>
      </c>
      <c r="CL8">
        <v>22.6927</v>
      </c>
      <c r="CM8">
        <v>22.82345714285714</v>
      </c>
      <c r="CN8">
        <v>24.3956</v>
      </c>
      <c r="CO8">
        <v>25.029216666666667</v>
      </c>
      <c r="CP8">
        <v>26.862099999999998</v>
      </c>
      <c r="CQ8">
        <v>25.170759999999998</v>
      </c>
      <c r="CR8">
        <v>25.170759999999998</v>
      </c>
      <c r="CS8">
        <v>103904.5</v>
      </c>
      <c r="CT8">
        <v>0.35288796146176515</v>
      </c>
      <c r="CU8">
        <v>4.234655537541181</v>
      </c>
      <c r="CV8">
        <v>0.16823709484899071</v>
      </c>
      <c r="CW8">
        <v>135069.5</v>
      </c>
      <c r="CX8">
        <v>5.504793402864348</v>
      </c>
      <c r="CY8">
        <v>0.20492788735297496</v>
      </c>
      <c r="DA8">
        <v>9.160180718387458</v>
      </c>
      <c r="DB8">
        <v>3.77986160951119</v>
      </c>
      <c r="DC8">
        <v>0.6418204839921667</v>
      </c>
      <c r="DD8">
        <v>1.4871332148165852</v>
      </c>
      <c r="DF8">
        <v>34.275062561035156</v>
      </c>
      <c r="DG8">
        <v>33.21334457397461</v>
      </c>
      <c r="DH8">
        <v>3.212394952774048</v>
      </c>
      <c r="DI8">
        <v>3.3074915409088135</v>
      </c>
      <c r="DJ8">
        <v>3.3074915409088135</v>
      </c>
      <c r="DK8">
        <v>38.84647750854492</v>
      </c>
      <c r="DL8">
        <v>39.24604415893555</v>
      </c>
      <c r="DM8">
        <v>26.878459930419922</v>
      </c>
      <c r="DN8">
        <v>3.0</v>
      </c>
      <c r="DO8">
        <v>2.611131429672241</v>
      </c>
      <c r="DP8">
        <v>0.3400000035762787</v>
      </c>
      <c r="DR8">
        <v>0.949999988079071</v>
      </c>
      <c r="DS8">
        <v>14.329999923706055</v>
      </c>
      <c r="DT8">
        <v>6.630000114440918</v>
      </c>
      <c r="DV8">
        <v>0.01338907144873223</v>
      </c>
      <c r="DW8">
        <v>0.0014148883524206038</v>
      </c>
      <c r="DX8">
        <v>0.014803959801152834</v>
      </c>
      <c r="DZ8">
        <v>48.56290054321289</v>
      </c>
      <c r="EA8">
        <v>48.029998779296875</v>
      </c>
      <c r="EB8">
        <v>23.324760538096307</v>
      </c>
      <c r="EC8">
        <v>89.36701965332031</v>
      </c>
      <c r="ED8">
        <v>47.664005279541016</v>
      </c>
      <c r="EE8">
        <v>48.28218460083008</v>
      </c>
      <c r="EF8">
        <v>1.4523840450439456</v>
      </c>
      <c r="EG8">
        <v>9.11577589361572</v>
      </c>
      <c r="EH8">
        <v>90.24807739257812</v>
      </c>
      <c r="EI8">
        <v>84.10093688964844</v>
      </c>
      <c r="EJ8">
        <v>38.900001525878906</v>
      </c>
    </row>
    <row r="9" ht="12.75" customHeight="1">
      <c r="A9" t="s">
        <v>171</v>
      </c>
      <c r="B9" t="s">
        <v>173</v>
      </c>
      <c r="C9">
        <v>554116.6717766694</v>
      </c>
      <c r="D9">
        <v>100.0</v>
      </c>
      <c r="E9">
        <v>0.08896810404752693</v>
      </c>
      <c r="F9">
        <v>0.05556974621110667</v>
      </c>
      <c r="G9">
        <v>0.05585510621136738</v>
      </c>
      <c r="H9">
        <v>0.11017183706267948</v>
      </c>
      <c r="I9">
        <v>0.6288210625154259</v>
      </c>
      <c r="J9">
        <v>52.709999084472656</v>
      </c>
      <c r="K9">
        <v>292074.9009081602</v>
      </c>
      <c r="P9">
        <v>87.93000030517578</v>
      </c>
      <c r="Q9">
        <v>3.930000066757202</v>
      </c>
      <c r="R9">
        <v>56.63999915122986</v>
      </c>
      <c r="S9">
        <v>6.550000190734863</v>
      </c>
      <c r="U9">
        <v>7.78000020980835</v>
      </c>
      <c r="V9">
        <v>9.75</v>
      </c>
      <c r="W9">
        <v>22.790000915527344</v>
      </c>
      <c r="X9">
        <v>2.0</v>
      </c>
      <c r="Y9">
        <v>0.059527460645102226</v>
      </c>
      <c r="Z9">
        <v>0.22555440391914908</v>
      </c>
      <c r="AA9" t="s">
        <v>148</v>
      </c>
      <c r="AB9">
        <v>3.0</v>
      </c>
      <c r="AE9">
        <v>0.21949999999999997</v>
      </c>
      <c r="AF9">
        <v>0.20599999999999996</v>
      </c>
      <c r="AG9">
        <v>0.21649061594791322</v>
      </c>
      <c r="AH9">
        <v>0.20317570334974996</v>
      </c>
      <c r="AI9">
        <v>0.31325000000000003</v>
      </c>
      <c r="AJ9">
        <v>0.272</v>
      </c>
      <c r="AK9">
        <v>0.30895528676849127</v>
      </c>
      <c r="AL9">
        <v>0.2682708316074369</v>
      </c>
      <c r="AN9">
        <v>0.134</v>
      </c>
      <c r="AO9">
        <v>0.12628571428571428</v>
      </c>
      <c r="AP9">
        <v>0.14850000000000002</v>
      </c>
      <c r="AQ9">
        <v>0.1348</v>
      </c>
      <c r="AR9">
        <v>0.13216283615954613</v>
      </c>
      <c r="AS9">
        <v>0.12455431467488141</v>
      </c>
      <c r="AT9">
        <v>0.1721666666666667</v>
      </c>
      <c r="AU9">
        <v>0.1555714285714286</v>
      </c>
      <c r="AV9">
        <v>0.2205</v>
      </c>
      <c r="AW9">
        <v>0.18760000000000002</v>
      </c>
      <c r="AX9">
        <v>1.2716666666666667</v>
      </c>
      <c r="AY9">
        <v>1.3757142857142857</v>
      </c>
      <c r="AZ9">
        <v>1.2667424551215845</v>
      </c>
      <c r="BA9">
        <v>1.3703871757522026</v>
      </c>
      <c r="BB9">
        <v>1.645333333333333</v>
      </c>
      <c r="BC9">
        <v>1.610285714285714</v>
      </c>
      <c r="BD9">
        <v>1.6389621909515437</v>
      </c>
      <c r="BE9">
        <v>1.6040502850549145</v>
      </c>
      <c r="BF9">
        <v>2.6416666666666666</v>
      </c>
      <c r="BG9">
        <v>2.7385714285714284</v>
      </c>
      <c r="BH9">
        <v>2.6303008951522417</v>
      </c>
      <c r="BI9">
        <v>2.726788724293924</v>
      </c>
      <c r="BJ9">
        <v>3.187</v>
      </c>
      <c r="BK9">
        <v>3.064571428571428</v>
      </c>
      <c r="BL9">
        <v>3.173287931678307</v>
      </c>
      <c r="BM9">
        <v>3.051386109209872</v>
      </c>
      <c r="BN9">
        <v>43.0</v>
      </c>
      <c r="BO9">
        <v>45.42857142857143</v>
      </c>
      <c r="BP9">
        <v>42.94277907361446</v>
      </c>
      <c r="BQ9">
        <v>45.36811875551295</v>
      </c>
      <c r="BR9">
        <v>37.25</v>
      </c>
      <c r="BS9">
        <v>41.8</v>
      </c>
      <c r="BT9">
        <v>42.36666666666667</v>
      </c>
      <c r="BU9">
        <v>42.32857142857143</v>
      </c>
      <c r="BV9">
        <v>42.31028852911937</v>
      </c>
      <c r="BW9">
        <v>42.27224398508959</v>
      </c>
      <c r="BX9">
        <v>46.3</v>
      </c>
      <c r="BY9">
        <v>45.459999999999994</v>
      </c>
      <c r="CA9">
        <v>0.012936302448372372</v>
      </c>
      <c r="CB9">
        <v>0.0076830361746900375</v>
      </c>
      <c r="CC9">
        <v>0.0015655520214921859</v>
      </c>
      <c r="CE9">
        <v>0.85</v>
      </c>
      <c r="CF9">
        <v>0.56</v>
      </c>
      <c r="CH9">
        <v>0.013710177913834925</v>
      </c>
      <c r="CI9">
        <v>0.004302500257826422</v>
      </c>
      <c r="CJ9">
        <v>0.001330719218268358</v>
      </c>
      <c r="CL9">
        <v>27.972566666666665</v>
      </c>
      <c r="CM9">
        <v>27.810542857142856</v>
      </c>
      <c r="CN9">
        <v>30.687</v>
      </c>
      <c r="CO9">
        <v>26.412733333333335</v>
      </c>
      <c r="CP9">
        <v>27.581825</v>
      </c>
      <c r="CQ9">
        <v>26.434919999999998</v>
      </c>
      <c r="CR9">
        <v>26.434919999999998</v>
      </c>
      <c r="CS9">
        <v>243940.0</v>
      </c>
      <c r="CT9">
        <v>0.4402321973418575</v>
      </c>
      <c r="CU9">
        <v>5.28278636810229</v>
      </c>
      <c r="CV9">
        <v>0.19984120882916576</v>
      </c>
      <c r="CW9">
        <v>297146.5</v>
      </c>
      <c r="CX9">
        <v>6.435031071285181</v>
      </c>
      <c r="CY9">
        <v>0.23330693568265265</v>
      </c>
      <c r="CZ9">
        <v>26.50596817111275</v>
      </c>
      <c r="DA9">
        <v>16.667511068359183</v>
      </c>
      <c r="DB9">
        <v>6.959636185706208</v>
      </c>
      <c r="DC9">
        <v>6.959636185706208</v>
      </c>
      <c r="DD9">
        <v>2.701868805354065</v>
      </c>
      <c r="DF9">
        <v>35.83864974975586</v>
      </c>
      <c r="DG9">
        <v>33.48863983154297</v>
      </c>
      <c r="DH9">
        <v>4.330422878265381</v>
      </c>
      <c r="DI9">
        <v>3.5267088413238525</v>
      </c>
      <c r="DJ9">
        <v>3.5267088413238525</v>
      </c>
      <c r="DK9">
        <v>37.30420684814453</v>
      </c>
      <c r="DL9">
        <v>37.611114501953125</v>
      </c>
      <c r="DM9">
        <v>26.85714340209961</v>
      </c>
      <c r="DN9">
        <v>3.0</v>
      </c>
      <c r="DO9">
        <v>2.9480526447296143</v>
      </c>
      <c r="DP9">
        <v>7.730000019073486</v>
      </c>
      <c r="DR9">
        <v>2.869999885559082</v>
      </c>
      <c r="DS9">
        <v>33.060001373291016</v>
      </c>
      <c r="DT9">
        <v>8.680000305175781</v>
      </c>
      <c r="DV9">
        <v>0.07423904954494995</v>
      </c>
      <c r="DW9">
        <v>0.006055958120651793</v>
      </c>
      <c r="DX9">
        <v>0.08029500766560174</v>
      </c>
      <c r="DZ9">
        <v>45.74079513549805</v>
      </c>
      <c r="EA9">
        <v>52.709999084472656</v>
      </c>
      <c r="EB9">
        <v>24.109972697151534</v>
      </c>
      <c r="EC9">
        <v>98.43289184570312</v>
      </c>
      <c r="ED9">
        <v>41.913421630859375</v>
      </c>
      <c r="EE9">
        <v>45.556060791015625</v>
      </c>
      <c r="EF9">
        <v>4.556200000810622</v>
      </c>
      <c r="EG9">
        <v>31.34785594779969</v>
      </c>
      <c r="EH9">
        <v>98.27523040771484</v>
      </c>
      <c r="EI9">
        <v>86.59809112548828</v>
      </c>
      <c r="EJ9">
        <v>42.77000045776367</v>
      </c>
    </row>
    <row r="10" ht="12.75" customHeight="1">
      <c r="A10" t="s">
        <v>174</v>
      </c>
      <c r="B10" t="s">
        <v>176</v>
      </c>
      <c r="C10">
        <v>614690.45552513</v>
      </c>
      <c r="D10">
        <v>64.94000244140625</v>
      </c>
      <c r="E10">
        <v>0.020706884178039585</v>
      </c>
      <c r="F10">
        <v>0.04622172502167363</v>
      </c>
      <c r="G10">
        <v>0.008794989734662945</v>
      </c>
      <c r="H10">
        <v>0.226570571044364</v>
      </c>
      <c r="I10">
        <v>0.623797373236614</v>
      </c>
      <c r="J10">
        <v>57.7599983215332</v>
      </c>
      <c r="K10">
        <v>355045.18638262514</v>
      </c>
      <c r="P10">
        <v>91.80000305175781</v>
      </c>
      <c r="Q10">
        <v>2.2699999809265137</v>
      </c>
      <c r="R10">
        <v>60.02999830245972</v>
      </c>
      <c r="S10">
        <v>3.609999895095825</v>
      </c>
      <c r="U10">
        <v>12.069999694824219</v>
      </c>
      <c r="V10">
        <v>16.93000030517578</v>
      </c>
      <c r="W10">
        <v>18.6299991607666</v>
      </c>
      <c r="X10">
        <v>2.0</v>
      </c>
      <c r="Y10">
        <v>0.07337190066314703</v>
      </c>
      <c r="Z10">
        <v>0.30873746144217395</v>
      </c>
      <c r="AA10" t="s">
        <v>148</v>
      </c>
      <c r="AB10">
        <v>3.0</v>
      </c>
      <c r="AE10">
        <v>0.29375</v>
      </c>
      <c r="AF10">
        <v>0.26339999999999997</v>
      </c>
      <c r="AG10">
        <v>0.28973209057906846</v>
      </c>
      <c r="AH10">
        <v>0.2597972175609417</v>
      </c>
      <c r="AI10">
        <v>0.3935</v>
      </c>
      <c r="AJ10">
        <v>0.33</v>
      </c>
      <c r="AK10">
        <v>0.3881177111246415</v>
      </c>
      <c r="AL10">
        <v>0.3254862634590386</v>
      </c>
      <c r="AN10">
        <v>0.12116666666666666</v>
      </c>
      <c r="AO10">
        <v>0.11285714285714286</v>
      </c>
      <c r="AP10">
        <v>0.1505</v>
      </c>
      <c r="AQ10">
        <v>0.133</v>
      </c>
      <c r="AR10">
        <v>0.11950935027006113</v>
      </c>
      <c r="AS10">
        <v>0.11131348404010412</v>
      </c>
      <c r="AT10">
        <v>0.15883333333333335</v>
      </c>
      <c r="AU10">
        <v>0.14100000000000001</v>
      </c>
      <c r="AV10">
        <v>0.2235</v>
      </c>
      <c r="AW10">
        <v>0.18560000000000001</v>
      </c>
      <c r="AX10">
        <v>2.0833333333333335</v>
      </c>
      <c r="AY10">
        <v>2.1</v>
      </c>
      <c r="AZ10">
        <v>2.068810489891441</v>
      </c>
      <c r="BA10">
        <v>2.0853609738105723</v>
      </c>
      <c r="BB10">
        <v>2.5855</v>
      </c>
      <c r="BC10">
        <v>2.3832857142857145</v>
      </c>
      <c r="BD10">
        <v>2.5674765703748736</v>
      </c>
      <c r="BE10">
        <v>2.3666719133388967</v>
      </c>
      <c r="BF10">
        <v>3.4550000000000005</v>
      </c>
      <c r="BG10">
        <v>3.435714285714286</v>
      </c>
      <c r="BH10">
        <v>3.428239240484406</v>
      </c>
      <c r="BI10">
        <v>3.409102904016951</v>
      </c>
      <c r="BJ10">
        <v>4.148666666666666</v>
      </c>
      <c r="BK10">
        <v>3.8088571428571427</v>
      </c>
      <c r="BL10">
        <v>4.11653310053728</v>
      </c>
      <c r="BM10">
        <v>3.7793555770020766</v>
      </c>
      <c r="BN10">
        <v>107.5</v>
      </c>
      <c r="BO10">
        <v>105.28571428571429</v>
      </c>
      <c r="BP10">
        <v>107.43721504248987</v>
      </c>
      <c r="BQ10">
        <v>105.22422257317614</v>
      </c>
      <c r="BR10">
        <v>120.5</v>
      </c>
      <c r="BS10">
        <v>114.8</v>
      </c>
      <c r="BT10">
        <v>115.66000000000001</v>
      </c>
      <c r="BU10">
        <v>106.20857142857143</v>
      </c>
      <c r="BV10">
        <v>115.59244922618028</v>
      </c>
      <c r="BW10">
        <v>106.14654072490302</v>
      </c>
      <c r="BX10">
        <v>154.75</v>
      </c>
      <c r="BY10">
        <v>133.7</v>
      </c>
      <c r="CA10">
        <v>0.0186779318822915</v>
      </c>
      <c r="CB10">
        <v>0.014343549078412508</v>
      </c>
      <c r="CC10">
        <v>6.87113078086263E-4</v>
      </c>
      <c r="CE10">
        <v>0.85</v>
      </c>
      <c r="CF10">
        <v>0.54</v>
      </c>
      <c r="CH10">
        <v>0.013677989518064817</v>
      </c>
      <c r="CI10">
        <v>0.007745516502342755</v>
      </c>
      <c r="CJ10">
        <v>5.840461163733235E-4</v>
      </c>
      <c r="CL10">
        <v>29.9793</v>
      </c>
      <c r="CM10">
        <v>29.725285714285715</v>
      </c>
      <c r="CN10">
        <v>32.74223333333334</v>
      </c>
      <c r="CO10">
        <v>26.19056666666667</v>
      </c>
      <c r="CP10">
        <v>27.764200000000002</v>
      </c>
      <c r="CQ10">
        <v>26.123340000000002</v>
      </c>
      <c r="CR10">
        <v>26.123340000000002</v>
      </c>
      <c r="CS10">
        <v>247760.33333333334</v>
      </c>
      <c r="CT10">
        <v>0.4030652031544425</v>
      </c>
      <c r="CU10">
        <v>4.83678243785331</v>
      </c>
      <c r="CV10">
        <v>0.18515176228818023</v>
      </c>
      <c r="CW10">
        <v>328225.25</v>
      </c>
      <c r="CX10">
        <v>6.4076202332362</v>
      </c>
      <c r="CY10">
        <v>0.23078713714914167</v>
      </c>
      <c r="CZ10">
        <v>13.681988053727725</v>
      </c>
      <c r="DA10">
        <v>8.534788208570088</v>
      </c>
      <c r="DB10">
        <v>3.7720838267847805</v>
      </c>
      <c r="DC10">
        <v>2.449591329205927</v>
      </c>
      <c r="DD10">
        <v>1.8166726433381786</v>
      </c>
      <c r="DF10">
        <v>31.960050582885742</v>
      </c>
      <c r="DG10">
        <v>31.8222599029541</v>
      </c>
      <c r="DH10">
        <v>3.714817523956299</v>
      </c>
      <c r="DI10">
        <v>3.6860532760620117</v>
      </c>
      <c r="DJ10">
        <v>3.6860532760620117</v>
      </c>
      <c r="DK10">
        <v>40.577064514160156</v>
      </c>
      <c r="DL10">
        <v>40.43893051147461</v>
      </c>
      <c r="DM10">
        <v>27.4628849029541</v>
      </c>
      <c r="DN10">
        <v>3.0</v>
      </c>
      <c r="DO10">
        <v>2.379655122756958</v>
      </c>
      <c r="DP10">
        <v>6.46999979019165</v>
      </c>
      <c r="DR10">
        <v>1.6699999570846558</v>
      </c>
      <c r="DS10">
        <v>30.760000228881836</v>
      </c>
      <c r="DT10">
        <v>5.420000076293945</v>
      </c>
      <c r="DV10">
        <v>0.011465643368511235</v>
      </c>
      <c r="DW10">
        <v>0.005853696266838663</v>
      </c>
      <c r="DX10">
        <v>0.017319339635349897</v>
      </c>
      <c r="DZ10">
        <v>32.50447463989258</v>
      </c>
      <c r="EA10">
        <v>57.7599983215332</v>
      </c>
      <c r="EB10">
        <v>18.77458400642514</v>
      </c>
      <c r="EC10">
        <v>61.983428955078125</v>
      </c>
      <c r="ED10">
        <v>35.3310546875</v>
      </c>
      <c r="EE10">
        <v>32.32120895385742</v>
      </c>
      <c r="EF10">
        <v>1.2017719440250403</v>
      </c>
      <c r="EG10">
        <v>18.42297589590453</v>
      </c>
      <c r="EH10">
        <v>61.95112991333008</v>
      </c>
      <c r="EI10">
        <v>58.2183723449707</v>
      </c>
      <c r="EJ10">
        <v>40.16999816894531</v>
      </c>
    </row>
    <row r="11" ht="12.75" customHeight="1">
      <c r="A11" t="s">
        <v>178</v>
      </c>
      <c r="B11" t="s">
        <v>180</v>
      </c>
      <c r="C11">
        <v>427338.7844680635</v>
      </c>
      <c r="D11">
        <v>99.97000122070312</v>
      </c>
      <c r="E11">
        <v>0.013269621015346057</v>
      </c>
      <c r="F11">
        <v>0.05235250079538659</v>
      </c>
      <c r="G11">
        <v>0.0063007020798805675</v>
      </c>
      <c r="H11">
        <v>0.11554531086011424</v>
      </c>
      <c r="I11">
        <v>0.7687741248244397</v>
      </c>
      <c r="J11">
        <v>70.61000061035156</v>
      </c>
      <c r="K11">
        <v>301743.91604889394</v>
      </c>
      <c r="P11">
        <v>94.83000183105469</v>
      </c>
      <c r="Q11">
        <v>2.0199999809265137</v>
      </c>
      <c r="R11">
        <v>72.63000059127808</v>
      </c>
      <c r="S11">
        <v>2.7100000381469727</v>
      </c>
      <c r="U11">
        <v>23.239999771118164</v>
      </c>
      <c r="V11">
        <v>24.510000228881836</v>
      </c>
      <c r="W11">
        <v>26.860000610351562</v>
      </c>
      <c r="X11">
        <v>3.0</v>
      </c>
      <c r="Y11">
        <v>0.042331850052171896</v>
      </c>
      <c r="Z11">
        <v>0.1641778629921667</v>
      </c>
      <c r="AA11" t="s">
        <v>181</v>
      </c>
      <c r="AB11">
        <v>4.0</v>
      </c>
      <c r="AC11">
        <v>0.35388957594588166</v>
      </c>
      <c r="AD11" t="s">
        <v>147</v>
      </c>
      <c r="AE11">
        <v>0.25025</v>
      </c>
      <c r="AF11">
        <v>0.2372</v>
      </c>
      <c r="AG11">
        <v>0.238286315996144</v>
      </c>
      <c r="AH11">
        <v>0.22586019642072072</v>
      </c>
      <c r="AI11">
        <v>0.45699999999999996</v>
      </c>
      <c r="AJ11">
        <v>0.37639999999999996</v>
      </c>
      <c r="AK11">
        <v>0.4351522334075437</v>
      </c>
      <c r="AL11">
        <v>0.3584054718919025</v>
      </c>
      <c r="AN11">
        <v>0.1426666666666667</v>
      </c>
      <c r="AO11">
        <v>0.12971428571428573</v>
      </c>
      <c r="AP11">
        <v>0.15325</v>
      </c>
      <c r="AQ11">
        <v>0.133</v>
      </c>
      <c r="AR11">
        <v>0.1358462114503492</v>
      </c>
      <c r="AS11">
        <v>0.12351304405565794</v>
      </c>
      <c r="AT11">
        <v>0.2213333333333333</v>
      </c>
      <c r="AU11">
        <v>0.1918571428571428</v>
      </c>
      <c r="AV11">
        <v>0.3015</v>
      </c>
      <c r="AW11">
        <v>0.24419999999999997</v>
      </c>
      <c r="AX11">
        <v>4.183333333333334</v>
      </c>
      <c r="AY11">
        <v>3.9571428571428577</v>
      </c>
      <c r="AZ11">
        <v>4.180633919200828</v>
      </c>
      <c r="BA11">
        <v>3.9545893988114833</v>
      </c>
      <c r="BB11">
        <v>6.396666666666667</v>
      </c>
      <c r="BC11">
        <v>5.584714285714286</v>
      </c>
      <c r="BD11">
        <v>6.3925390366106685</v>
      </c>
      <c r="BE11">
        <v>5.581110590893044</v>
      </c>
      <c r="BF11">
        <v>5.774999999999999</v>
      </c>
      <c r="BG11">
        <v>5.530000000000001</v>
      </c>
      <c r="BH11">
        <v>5.770859464378426</v>
      </c>
      <c r="BI11">
        <v>5.526035123465404</v>
      </c>
      <c r="BJ11">
        <v>8.489166666666664</v>
      </c>
      <c r="BK11">
        <v>7.439714285714286</v>
      </c>
      <c r="BL11">
        <v>8.48308013905094</v>
      </c>
      <c r="BM11">
        <v>7.434380190127391</v>
      </c>
      <c r="BN11">
        <v>103.5</v>
      </c>
      <c r="BO11">
        <v>105.42857142857143</v>
      </c>
      <c r="BP11">
        <v>103.47685431710208</v>
      </c>
      <c r="BQ11">
        <v>105.40499445965678</v>
      </c>
      <c r="BR11">
        <v>89.5</v>
      </c>
      <c r="BS11">
        <v>95.0</v>
      </c>
      <c r="BT11">
        <v>124.28333333333335</v>
      </c>
      <c r="BU11">
        <v>111.41428571428573</v>
      </c>
      <c r="BV11">
        <v>124.25553987804031</v>
      </c>
      <c r="BW11">
        <v>111.38937016136359</v>
      </c>
      <c r="BX11">
        <v>155.175</v>
      </c>
      <c r="BY11">
        <v>130.98000000000002</v>
      </c>
      <c r="CA11">
        <v>0.0048128419836303855</v>
      </c>
      <c r="CB11">
        <v>8.96219831509243E-4</v>
      </c>
      <c r="CC11">
        <v>2.430758548405037E-4</v>
      </c>
      <c r="CE11">
        <v>0.92</v>
      </c>
      <c r="CF11">
        <v>0.8</v>
      </c>
      <c r="CH11">
        <v>0.04780692908633751</v>
      </c>
      <c r="CI11">
        <v>7.169758652073945E-4</v>
      </c>
      <c r="CJ11">
        <v>2.2362978645326342E-4</v>
      </c>
      <c r="CL11">
        <v>35.250283333333336</v>
      </c>
      <c r="CM11">
        <v>35.40558571428571</v>
      </c>
      <c r="CN11">
        <v>34.538333333333334</v>
      </c>
      <c r="CO11">
        <v>27.341466666666665</v>
      </c>
      <c r="CP11">
        <v>28.404925</v>
      </c>
      <c r="CQ11">
        <v>27.87324</v>
      </c>
      <c r="CR11">
        <v>27.87324</v>
      </c>
      <c r="CS11">
        <v>214994.5</v>
      </c>
      <c r="CT11">
        <v>0.5031008366526284</v>
      </c>
      <c r="CU11">
        <v>6.037210039831541</v>
      </c>
      <c r="CV11">
        <v>0.2165952016999653</v>
      </c>
      <c r="CW11">
        <v>282693.0</v>
      </c>
      <c r="CX11">
        <v>7.938235712030298</v>
      </c>
      <c r="CY11">
        <v>0.27946687808646914</v>
      </c>
      <c r="CZ11">
        <v>21.569075600786615</v>
      </c>
      <c r="DA11">
        <v>16.581747218266905</v>
      </c>
      <c r="DB11">
        <v>7.366982228532906</v>
      </c>
      <c r="DC11">
        <v>7.364772223793328</v>
      </c>
      <c r="DD11">
        <v>3.4994209221884143</v>
      </c>
      <c r="DF11">
        <v>32.6149787902832</v>
      </c>
      <c r="DG11">
        <v>32.695796966552734</v>
      </c>
      <c r="DH11">
        <v>3.6885268688201904</v>
      </c>
      <c r="DI11">
        <v>3.679670810699463</v>
      </c>
      <c r="DJ11">
        <v>3.679670810699463</v>
      </c>
      <c r="DK11">
        <v>39.8368034362793</v>
      </c>
      <c r="DL11">
        <v>39.49087142944336</v>
      </c>
      <c r="DM11">
        <v>27.5482177734375</v>
      </c>
      <c r="DN11">
        <v>4.0</v>
      </c>
      <c r="DO11">
        <v>2.192840576171875</v>
      </c>
      <c r="DP11">
        <v>49.93000030517578</v>
      </c>
      <c r="DR11">
        <v>7.429999828338623</v>
      </c>
      <c r="DS11">
        <v>57.869998931884766</v>
      </c>
      <c r="DT11">
        <v>12.829999923706055</v>
      </c>
      <c r="DV11">
        <v>0.009357423158417385</v>
      </c>
      <c r="DW11">
        <v>0.0023060783327324198</v>
      </c>
      <c r="DX11">
        <v>0.011663501491149806</v>
      </c>
      <c r="DZ11">
        <v>33.65251541137695</v>
      </c>
      <c r="EA11">
        <v>70.61000061035156</v>
      </c>
      <c r="EB11">
        <v>23.76204133737192</v>
      </c>
      <c r="EC11">
        <v>72.37120819091797</v>
      </c>
      <c r="ED11">
        <v>34.37815856933594</v>
      </c>
      <c r="EE11">
        <v>33.6024284362793</v>
      </c>
      <c r="EF11">
        <v>2.620639878377915</v>
      </c>
      <c r="EG11">
        <v>28.722810185851994</v>
      </c>
      <c r="EH11">
        <v>72.39105224609375</v>
      </c>
      <c r="EI11">
        <v>67.39469146728516</v>
      </c>
      <c r="EJ11">
        <v>44.81999969482422</v>
      </c>
    </row>
    <row r="12" ht="12.75" customHeight="1">
      <c r="A12" t="s">
        <v>182</v>
      </c>
      <c r="B12" t="s">
        <v>184</v>
      </c>
      <c r="C12">
        <v>1198296.713338962</v>
      </c>
      <c r="D12">
        <v>100.0</v>
      </c>
      <c r="E12">
        <v>0.06694802828007063</v>
      </c>
      <c r="F12">
        <v>0.050187358170500206</v>
      </c>
      <c r="G12">
        <v>0.04666833940218736</v>
      </c>
      <c r="H12">
        <v>0.11467071848774216</v>
      </c>
      <c r="I12">
        <v>0.6674619647212061</v>
      </c>
      <c r="J12">
        <v>54.75</v>
      </c>
      <c r="K12">
        <v>656067.470625</v>
      </c>
      <c r="P12">
        <v>88.0999984741211</v>
      </c>
      <c r="Q12">
        <v>2.8499999046325684</v>
      </c>
      <c r="R12">
        <v>57.59999990463257</v>
      </c>
      <c r="S12">
        <v>4.579999923706055</v>
      </c>
      <c r="U12">
        <v>10.760000228881836</v>
      </c>
      <c r="V12">
        <v>13.75</v>
      </c>
      <c r="W12">
        <v>24.479999542236328</v>
      </c>
      <c r="X12">
        <v>2.0</v>
      </c>
      <c r="Y12">
        <v>0.05337676471727813</v>
      </c>
      <c r="Z12">
        <v>0.21471582260720767</v>
      </c>
      <c r="AA12" t="s">
        <v>181</v>
      </c>
      <c r="AB12">
        <v>4.0</v>
      </c>
      <c r="AC12">
        <v>0.5764835795511132</v>
      </c>
      <c r="AD12" t="s">
        <v>155</v>
      </c>
      <c r="AE12">
        <v>0.18925000000000003</v>
      </c>
      <c r="AF12">
        <v>0.18640000000000004</v>
      </c>
      <c r="AG12">
        <v>0.17860349991912067</v>
      </c>
      <c r="AH12">
        <v>0.17591383030342983</v>
      </c>
      <c r="AI12">
        <v>0.27075</v>
      </c>
      <c r="AJ12">
        <v>0.2486</v>
      </c>
      <c r="AK12">
        <v>0.255518613490631</v>
      </c>
      <c r="AL12">
        <v>0.23461468998622662</v>
      </c>
      <c r="AN12">
        <v>0.07316666666666667</v>
      </c>
      <c r="AO12">
        <v>0.06842857142857144</v>
      </c>
      <c r="AP12">
        <v>0.08675000000000001</v>
      </c>
      <c r="AQ12">
        <v>0.0774</v>
      </c>
      <c r="AR12">
        <v>0.06905058253147861</v>
      </c>
      <c r="AS12">
        <v>0.06457903488300343</v>
      </c>
      <c r="AT12">
        <v>0.09816666666666667</v>
      </c>
      <c r="AU12">
        <v>0.08928571428571429</v>
      </c>
      <c r="AV12">
        <v>0.13024999999999998</v>
      </c>
      <c r="AW12">
        <v>0.11139999999999999</v>
      </c>
      <c r="AX12">
        <v>1.9833333333333334</v>
      </c>
      <c r="AY12">
        <v>1.9857142857142858</v>
      </c>
      <c r="AZ12">
        <v>1.9690688947556827</v>
      </c>
      <c r="BA12">
        <v>1.9714327229606714</v>
      </c>
      <c r="BB12">
        <v>2.571</v>
      </c>
      <c r="BC12">
        <v>2.4694285714285718</v>
      </c>
      <c r="BD12">
        <v>2.552508972311022</v>
      </c>
      <c r="BE12">
        <v>2.4516680610861994</v>
      </c>
      <c r="BF12">
        <v>3.438333333333334</v>
      </c>
      <c r="BG12">
        <v>3.4714285714285715</v>
      </c>
      <c r="BH12">
        <v>3.410856641656683</v>
      </c>
      <c r="BI12">
        <v>3.443687406367594</v>
      </c>
      <c r="BJ12">
        <v>4.315833333333333</v>
      </c>
      <c r="BK12">
        <v>4.179285714285714</v>
      </c>
      <c r="BL12">
        <v>4.281344291599601</v>
      </c>
      <c r="BM12">
        <v>4.145887863098105</v>
      </c>
      <c r="BN12">
        <v>49.0</v>
      </c>
      <c r="BO12">
        <v>54.42857142857143</v>
      </c>
      <c r="BP12">
        <v>48.970618307537414</v>
      </c>
      <c r="BQ12">
        <v>54.395934621491996</v>
      </c>
      <c r="BR12">
        <v>46.25</v>
      </c>
      <c r="BS12">
        <v>54.4</v>
      </c>
      <c r="BT12">
        <v>53.300000000000004</v>
      </c>
      <c r="BU12">
        <v>59.728571428571435</v>
      </c>
      <c r="BV12">
        <v>53.26803991411723</v>
      </c>
      <c r="BW12">
        <v>59.69275660169503</v>
      </c>
      <c r="BX12">
        <v>61.775000000000006</v>
      </c>
      <c r="BY12">
        <v>69.08000000000001</v>
      </c>
      <c r="CA12">
        <v>0.0216269162371699</v>
      </c>
      <c r="CB12">
        <v>0.010378288462767395</v>
      </c>
      <c r="CC12">
        <v>6.813936099857847E-4</v>
      </c>
      <c r="CE12">
        <v>0.88</v>
      </c>
      <c r="CF12">
        <v>0.77</v>
      </c>
      <c r="CH12">
        <v>0.056256275196192154</v>
      </c>
      <c r="CI12">
        <v>0.007991282116330895</v>
      </c>
      <c r="CJ12">
        <v>5.996263767874906E-4</v>
      </c>
      <c r="CL12">
        <v>32.3609</v>
      </c>
      <c r="CM12">
        <v>32.53451428571429</v>
      </c>
      <c r="CN12">
        <v>33.3591</v>
      </c>
      <c r="CO12">
        <v>26.664849999999998</v>
      </c>
      <c r="CP12">
        <v>28.222025000000002</v>
      </c>
      <c r="CQ12">
        <v>25.922179999999997</v>
      </c>
      <c r="CR12">
        <v>25.922179999999997</v>
      </c>
      <c r="CS12">
        <v>534938.6666666666</v>
      </c>
      <c r="CT12">
        <v>0.44641586738237893</v>
      </c>
      <c r="CU12">
        <v>5.356990408588548</v>
      </c>
      <c r="CV12">
        <v>0.2066566318337635</v>
      </c>
      <c r="CW12">
        <v>650089.5</v>
      </c>
      <c r="CX12">
        <v>6.5101355224975155</v>
      </c>
      <c r="CY12">
        <v>0.23067570532226214</v>
      </c>
      <c r="CZ12">
        <v>17.946450914088405</v>
      </c>
      <c r="DA12">
        <v>11.978573386890131</v>
      </c>
      <c r="DB12">
        <v>5.668833498735032</v>
      </c>
      <c r="DC12">
        <v>5.668833498735032</v>
      </c>
      <c r="DD12">
        <v>2.673962904456055</v>
      </c>
      <c r="DF12">
        <v>38.60481262207031</v>
      </c>
      <c r="DG12">
        <v>36.116432189941406</v>
      </c>
      <c r="DH12">
        <v>5.5192975997924805</v>
      </c>
      <c r="DI12">
        <v>3.9826009273529053</v>
      </c>
      <c r="DJ12">
        <v>3.9826009273529053</v>
      </c>
      <c r="DK12">
        <v>38.52951431274414</v>
      </c>
      <c r="DL12">
        <v>40.11418151855469</v>
      </c>
      <c r="DM12">
        <v>22.865673065185547</v>
      </c>
      <c r="DN12">
        <v>4.0</v>
      </c>
      <c r="DO12">
        <v>2.5712788105010986</v>
      </c>
      <c r="DP12">
        <v>34.279998779296875</v>
      </c>
      <c r="DR12">
        <v>6.050000190734863</v>
      </c>
      <c r="DS12">
        <v>47.77000045776367</v>
      </c>
      <c r="DT12">
        <v>12.65999984741211</v>
      </c>
      <c r="DV12">
        <v>0.05347907470340625</v>
      </c>
      <c r="DW12">
        <v>0.012256766756387365</v>
      </c>
      <c r="DX12">
        <v>0.06573584145979362</v>
      </c>
      <c r="DZ12">
        <v>33.67897415161133</v>
      </c>
      <c r="EA12">
        <v>54.75</v>
      </c>
      <c r="EB12">
        <v>18.4392383480072</v>
      </c>
      <c r="EC12">
        <v>76.2339096069336</v>
      </c>
      <c r="ED12">
        <v>32.61371994018555</v>
      </c>
      <c r="EE12">
        <v>33.58161163330078</v>
      </c>
      <c r="EF12">
        <v>4.847700237560275</v>
      </c>
      <c r="EG12">
        <v>29.017834858932474</v>
      </c>
      <c r="EH12">
        <v>76.16960906982422</v>
      </c>
      <c r="EI12">
        <v>64.0973129272461</v>
      </c>
      <c r="EJ12">
        <v>43.630001068115234</v>
      </c>
    </row>
    <row r="13" ht="12.75" customHeight="1">
      <c r="A13" t="s">
        <v>185</v>
      </c>
      <c r="B13" t="s">
        <v>187</v>
      </c>
      <c r="C13">
        <v>399336.87441097223</v>
      </c>
      <c r="D13">
        <v>100.0</v>
      </c>
      <c r="E13">
        <v>0.020017586054863645</v>
      </c>
      <c r="F13">
        <v>0.06566697152479237</v>
      </c>
      <c r="G13">
        <v>0.008585330141936845</v>
      </c>
      <c r="H13">
        <v>0.10000996282362601</v>
      </c>
      <c r="I13">
        <v>0.7734543750879794</v>
      </c>
      <c r="J13">
        <v>72.0</v>
      </c>
      <c r="K13">
        <v>287522.55</v>
      </c>
      <c r="P13">
        <v>97.0</v>
      </c>
      <c r="Q13">
        <v>0.6100000143051147</v>
      </c>
      <c r="R13">
        <v>72.61000001430511</v>
      </c>
      <c r="S13">
        <v>0.8199999928474426</v>
      </c>
      <c r="U13">
        <v>27.010000228881836</v>
      </c>
      <c r="V13">
        <v>27.889999389648438</v>
      </c>
      <c r="W13">
        <v>30.799999237060547</v>
      </c>
      <c r="X13">
        <v>4.0</v>
      </c>
      <c r="Y13">
        <v>0.030994289291603087</v>
      </c>
      <c r="Z13">
        <v>0.13958958225716595</v>
      </c>
      <c r="AA13" t="s">
        <v>181</v>
      </c>
      <c r="AB13">
        <v>4.0</v>
      </c>
      <c r="AC13">
        <v>0.049464015303842125</v>
      </c>
      <c r="AD13" t="s">
        <v>177</v>
      </c>
      <c r="AE13">
        <v>0.40675</v>
      </c>
      <c r="AF13">
        <v>0.438</v>
      </c>
      <c r="AG13">
        <v>0.40199283845254463</v>
      </c>
      <c r="AH13">
        <v>0.43287735277741746</v>
      </c>
      <c r="AI13">
        <v>0.662</v>
      </c>
      <c r="AJ13">
        <v>0.5782</v>
      </c>
      <c r="AK13">
        <v>0.6542575514581059</v>
      </c>
      <c r="AL13">
        <v>0.571437637844527</v>
      </c>
      <c r="AN13">
        <v>0.2708333333333333</v>
      </c>
      <c r="AO13">
        <v>0.2784285714285714</v>
      </c>
      <c r="AP13">
        <v>0.27</v>
      </c>
      <c r="AQ13">
        <v>0.28080000000000005</v>
      </c>
      <c r="AR13">
        <v>0.2676657908155644</v>
      </c>
      <c r="AS13">
        <v>0.2751721984876669</v>
      </c>
      <c r="AT13">
        <v>0.32083333333333336</v>
      </c>
      <c r="AU13">
        <v>0.295</v>
      </c>
      <c r="AV13">
        <v>0.401</v>
      </c>
      <c r="AW13">
        <v>0.34880000000000005</v>
      </c>
      <c r="AX13">
        <v>6.0</v>
      </c>
      <c r="AY13">
        <v>5.757142857142857</v>
      </c>
      <c r="AZ13">
        <v>5.804659839377364</v>
      </c>
      <c r="BA13">
        <v>5.569709322069233</v>
      </c>
      <c r="BB13">
        <v>9.543333333333335</v>
      </c>
      <c r="BC13">
        <v>8.444285714285716</v>
      </c>
      <c r="BD13">
        <v>9.232633955631886</v>
      </c>
      <c r="BE13">
        <v>8.169367692990383</v>
      </c>
      <c r="BF13">
        <v>7.7683333333333335</v>
      </c>
      <c r="BG13">
        <v>7.5</v>
      </c>
      <c r="BH13">
        <v>7.487320836832684</v>
      </c>
      <c r="BI13">
        <v>7.2286942213574505</v>
      </c>
      <c r="BJ13">
        <v>12.084666666666669</v>
      </c>
      <c r="BK13">
        <v>10.720285714285716</v>
      </c>
      <c r="BL13">
        <v>11.64751468004858</v>
      </c>
      <c r="BM13">
        <v>10.33248898588773</v>
      </c>
      <c r="BN13">
        <v>102.83333333333333</v>
      </c>
      <c r="BO13">
        <v>101.14285714285714</v>
      </c>
      <c r="BP13">
        <v>102.6202518596069</v>
      </c>
      <c r="BQ13">
        <v>100.93327851345452</v>
      </c>
      <c r="BR13">
        <v>81.0</v>
      </c>
      <c r="BS13">
        <v>83.0</v>
      </c>
      <c r="BT13">
        <v>124.40000000000002</v>
      </c>
      <c r="BU13">
        <v>112.22857142857144</v>
      </c>
      <c r="BV13">
        <v>124.14223012643534</v>
      </c>
      <c r="BW13">
        <v>111.99602203413825</v>
      </c>
      <c r="BX13">
        <v>143.8</v>
      </c>
      <c r="BY13">
        <v>122.88000000000002</v>
      </c>
      <c r="CA13">
        <v>0.4033014914370904</v>
      </c>
      <c r="CB13">
        <v>0.045217629773758386</v>
      </c>
      <c r="CC13">
        <v>0.002437770697604392</v>
      </c>
      <c r="CE13">
        <v>0.85</v>
      </c>
      <c r="CF13">
        <v>0.8</v>
      </c>
      <c r="CH13">
        <v>0.011695541604069756</v>
      </c>
      <c r="CI13">
        <v>0.03617410381900671</v>
      </c>
      <c r="CJ13">
        <v>0.002072105092963733</v>
      </c>
      <c r="CL13">
        <v>27.995716666666667</v>
      </c>
      <c r="CM13">
        <v>28.71527142857143</v>
      </c>
      <c r="CN13">
        <v>30.163233333333334</v>
      </c>
      <c r="CO13">
        <v>27.867783333333335</v>
      </c>
      <c r="CP13">
        <v>29.0265</v>
      </c>
      <c r="CQ13">
        <v>28.4591</v>
      </c>
      <c r="CR13">
        <v>28.4591</v>
      </c>
      <c r="CS13">
        <v>223624.16666666666</v>
      </c>
      <c r="CT13">
        <v>0.5599887738804877</v>
      </c>
      <c r="CU13">
        <v>6.719865286565852</v>
      </c>
      <c r="CV13">
        <v>0.2361236049827947</v>
      </c>
      <c r="CW13">
        <v>291824.0</v>
      </c>
      <c r="CX13">
        <v>8.769257798106764</v>
      </c>
      <c r="CY13">
        <v>0.30211213195207015</v>
      </c>
      <c r="CZ13">
        <v>19.7397469759298</v>
      </c>
      <c r="DA13">
        <v>15.267793661662616</v>
      </c>
      <c r="DB13">
        <v>6.682474123974054</v>
      </c>
      <c r="DC13">
        <v>6.682474123974054</v>
      </c>
      <c r="DD13">
        <v>3.3489733498130825</v>
      </c>
      <c r="DF13">
        <v>33.41666030883789</v>
      </c>
      <c r="DG13">
        <v>33.09217071533203</v>
      </c>
      <c r="DH13">
        <v>3.8109307289123535</v>
      </c>
      <c r="DI13">
        <v>3.851360559463501</v>
      </c>
      <c r="DJ13">
        <v>3.851360559463501</v>
      </c>
      <c r="DK13">
        <v>39.51921463012695</v>
      </c>
      <c r="DL13">
        <v>39.47719192504883</v>
      </c>
      <c r="DM13">
        <v>27.064125061035156</v>
      </c>
      <c r="DN13">
        <v>4.0</v>
      </c>
      <c r="DO13">
        <v>2.1299479007720947</v>
      </c>
      <c r="DP13">
        <v>4.46999979019165</v>
      </c>
      <c r="DR13">
        <v>1.8799999952316284</v>
      </c>
      <c r="DS13">
        <v>22.950000762939453</v>
      </c>
      <c r="DT13">
        <v>8.180000305175781</v>
      </c>
      <c r="DV13">
        <v>0.014530349241097895</v>
      </c>
      <c r="DW13">
        <v>0.0029119616547158417</v>
      </c>
      <c r="DX13">
        <v>0.017442310895813738</v>
      </c>
      <c r="DZ13">
        <v>32.94601058959961</v>
      </c>
      <c r="EA13">
        <v>72.0</v>
      </c>
      <c r="EB13">
        <v>23.72112762451172</v>
      </c>
      <c r="EC13">
        <v>71.27417755126953</v>
      </c>
      <c r="ED13">
        <v>33.030853271484375</v>
      </c>
      <c r="EE13">
        <v>32.59868240356445</v>
      </c>
      <c r="EF13">
        <v>4.980833253566743</v>
      </c>
      <c r="EG13">
        <v>30.67926174661261</v>
      </c>
      <c r="EH13">
        <v>70.51768493652344</v>
      </c>
      <c r="EI13">
        <v>67.14034271240234</v>
      </c>
      <c r="EJ13">
        <v>45.970001220703125</v>
      </c>
    </row>
    <row r="14" ht="12.75" customHeight="1">
      <c r="A14" t="s">
        <v>189</v>
      </c>
      <c r="B14" t="s">
        <v>191</v>
      </c>
      <c r="C14">
        <v>836829.2315857526</v>
      </c>
      <c r="D14">
        <v>100.0</v>
      </c>
      <c r="E14">
        <v>0.009332390675851041</v>
      </c>
      <c r="F14">
        <v>0.05726493751168569</v>
      </c>
      <c r="G14">
        <v>0.012220127237070924</v>
      </c>
      <c r="H14">
        <v>0.037718368021742534</v>
      </c>
      <c r="I14">
        <v>0.8490623175264489</v>
      </c>
      <c r="J14">
        <v>78.58999633789062</v>
      </c>
      <c r="K14">
        <v>657664.0769293976</v>
      </c>
      <c r="P14">
        <v>98.33000183105469</v>
      </c>
      <c r="Q14">
        <v>0.3100000023841858</v>
      </c>
      <c r="R14">
        <v>78.89999634027481</v>
      </c>
      <c r="S14">
        <v>0.38999998569488525</v>
      </c>
      <c r="U14">
        <v>33.709999084472656</v>
      </c>
      <c r="V14">
        <v>34.939998626708984</v>
      </c>
      <c r="W14">
        <v>39.63999938964844</v>
      </c>
      <c r="X14">
        <v>4.0</v>
      </c>
      <c r="Y14">
        <v>0.03384014791886367</v>
      </c>
      <c r="Z14">
        <v>0.08377864317767712</v>
      </c>
      <c r="AA14" t="s">
        <v>181</v>
      </c>
      <c r="AB14">
        <v>4.0</v>
      </c>
      <c r="AE14">
        <v>0.298</v>
      </c>
      <c r="AF14">
        <v>0.2766</v>
      </c>
      <c r="AG14">
        <v>0.298</v>
      </c>
      <c r="AH14">
        <v>0.2766</v>
      </c>
      <c r="AI14">
        <v>0.638</v>
      </c>
      <c r="AJ14">
        <v>0.5434</v>
      </c>
      <c r="AK14">
        <v>0.638</v>
      </c>
      <c r="AL14">
        <v>0.5434</v>
      </c>
      <c r="AN14">
        <v>0.10149999999999999</v>
      </c>
      <c r="AO14">
        <v>0.09414285714285715</v>
      </c>
      <c r="AP14">
        <v>0.11125</v>
      </c>
      <c r="AQ14">
        <v>0.099</v>
      </c>
      <c r="AR14">
        <v>0.10149999999999999</v>
      </c>
      <c r="AS14">
        <v>0.09414285714285715</v>
      </c>
      <c r="AT14">
        <v>0.18183333333333337</v>
      </c>
      <c r="AU14">
        <v>0.162</v>
      </c>
      <c r="AV14">
        <v>0.24625000000000002</v>
      </c>
      <c r="AW14">
        <v>0.2056</v>
      </c>
      <c r="AX14">
        <v>6.95</v>
      </c>
      <c r="AY14">
        <v>7.285714285714286</v>
      </c>
      <c r="AZ14">
        <v>6.932484417733726</v>
      </c>
      <c r="BA14">
        <v>7.267352627017884</v>
      </c>
      <c r="BB14">
        <v>12.028333333333334</v>
      </c>
      <c r="BC14">
        <v>11.454285714285716</v>
      </c>
      <c r="BD14">
        <v>11.998019194912304</v>
      </c>
      <c r="BE14">
        <v>11.425418306554784</v>
      </c>
      <c r="BF14">
        <v>8.838333333333333</v>
      </c>
      <c r="BG14">
        <v>9.118571428571428</v>
      </c>
      <c r="BH14">
        <v>8.813583764253117</v>
      </c>
      <c r="BI14">
        <v>9.093037121935453</v>
      </c>
      <c r="BJ14">
        <v>14.88833333333333</v>
      </c>
      <c r="BK14">
        <v>14.091428571428573</v>
      </c>
      <c r="BL14">
        <v>14.84664223384369</v>
      </c>
      <c r="BM14">
        <v>14.051969006857481</v>
      </c>
      <c r="BN14">
        <v>202.0</v>
      </c>
      <c r="BO14">
        <v>187.18571428571428</v>
      </c>
      <c r="BP14">
        <v>202.0</v>
      </c>
      <c r="BQ14">
        <v>187.18571428571428</v>
      </c>
      <c r="BR14">
        <v>197.25</v>
      </c>
      <c r="BS14">
        <v>177.45999999999998</v>
      </c>
      <c r="BT14">
        <v>330.4833333333333</v>
      </c>
      <c r="BU14">
        <v>297.3142857142857</v>
      </c>
      <c r="BV14">
        <v>330.4833333333333</v>
      </c>
      <c r="BW14">
        <v>297.3142857142857</v>
      </c>
      <c r="BX14">
        <v>425.9</v>
      </c>
      <c r="BY14">
        <v>360.38</v>
      </c>
      <c r="CA14">
        <v>0.016129621075099913</v>
      </c>
      <c r="CB14">
        <v>0.0035003162002944276</v>
      </c>
      <c r="CC14">
        <v>2.3745205744822614E-4</v>
      </c>
      <c r="CF14">
        <v>0.8</v>
      </c>
      <c r="CI14">
        <v>0.002800252960235542</v>
      </c>
      <c r="CJ14">
        <v>0.0</v>
      </c>
      <c r="CL14">
        <v>32.065000000000005</v>
      </c>
      <c r="CM14">
        <v>31.99774285714286</v>
      </c>
      <c r="CN14">
        <v>32.102700000000006</v>
      </c>
      <c r="CO14">
        <v>28.324500000000004</v>
      </c>
      <c r="CP14">
        <v>29.724850000000004</v>
      </c>
      <c r="CQ14">
        <v>28.621720000000003</v>
      </c>
      <c r="CR14">
        <v>28.621720000000003</v>
      </c>
      <c r="CS14">
        <v>473123.5</v>
      </c>
      <c r="CT14">
        <v>0.5653764019493593</v>
      </c>
      <c r="CU14">
        <v>6.7845168233923125</v>
      </c>
      <c r="CV14">
        <v>0.23704084951541388</v>
      </c>
      <c r="CW14">
        <v>610507.75</v>
      </c>
      <c r="CX14">
        <v>8.754585432104701</v>
      </c>
      <c r="CY14">
        <v>0.2945207606465533</v>
      </c>
      <c r="CZ14">
        <v>19.40668691106503</v>
      </c>
      <c r="DA14">
        <v>16.477486564219074</v>
      </c>
      <c r="DB14">
        <v>6.239792400780776</v>
      </c>
      <c r="DC14">
        <v>6.239792400780776</v>
      </c>
      <c r="DD14">
        <v>2.6163892194003004</v>
      </c>
      <c r="DF14">
        <v>35.97833251953125</v>
      </c>
      <c r="DG14">
        <v>35.21171951293945</v>
      </c>
      <c r="DH14">
        <v>4.301448345184326</v>
      </c>
      <c r="DI14">
        <v>4.23929500579834</v>
      </c>
      <c r="DJ14">
        <v>4.23929500579834</v>
      </c>
      <c r="DK14">
        <v>36.96168518066406</v>
      </c>
      <c r="DL14">
        <v>37.26158905029297</v>
      </c>
      <c r="DM14">
        <v>27.059982299804688</v>
      </c>
      <c r="DN14">
        <v>4.0</v>
      </c>
      <c r="DO14">
        <v>2.0212862491607666</v>
      </c>
      <c r="DP14">
        <v>63.7400016784668</v>
      </c>
      <c r="DR14">
        <v>8.789999961853027</v>
      </c>
      <c r="DS14">
        <v>60.02000045776367</v>
      </c>
      <c r="DT14">
        <v>14.649999618530273</v>
      </c>
      <c r="DV14">
        <v>0.006551308787432739</v>
      </c>
      <c r="DW14">
        <v>0.0022793834487946094</v>
      </c>
      <c r="DX14">
        <v>0.00883069223622735</v>
      </c>
      <c r="DZ14">
        <v>30.040864944458008</v>
      </c>
      <c r="EA14">
        <v>78.58999633789062</v>
      </c>
      <c r="EB14">
        <v>23.609114659720216</v>
      </c>
      <c r="EC14">
        <v>71.07230377197266</v>
      </c>
      <c r="ED14">
        <v>33.50498962402344</v>
      </c>
      <c r="EE14">
        <v>29.92249298095703</v>
      </c>
      <c r="EF14">
        <v>2.8774799347591395</v>
      </c>
      <c r="EG14">
        <v>20.022464466629025</v>
      </c>
      <c r="EH14">
        <v>70.91415405273438</v>
      </c>
      <c r="EI14">
        <v>68.06871032714844</v>
      </c>
      <c r="EJ14">
        <v>50.95000076293945</v>
      </c>
    </row>
    <row r="15" ht="12.75" customHeight="1">
      <c r="A15" t="s">
        <v>192</v>
      </c>
      <c r="B15" t="s">
        <v>194</v>
      </c>
      <c r="C15">
        <v>542206.4703229296</v>
      </c>
      <c r="D15">
        <v>100.0</v>
      </c>
      <c r="E15">
        <v>0.01620033992124248</v>
      </c>
      <c r="F15">
        <v>0.06220869825138829</v>
      </c>
      <c r="G15">
        <v>0.010042922828863512</v>
      </c>
      <c r="H15">
        <v>0.01435541172503141</v>
      </c>
      <c r="I15">
        <v>0.8663151973576649</v>
      </c>
      <c r="J15">
        <v>82.19999694824219</v>
      </c>
      <c r="K15">
        <v>445693.72645317076</v>
      </c>
      <c r="P15">
        <v>99.11000061035156</v>
      </c>
      <c r="Q15">
        <v>0.20000000298023224</v>
      </c>
      <c r="R15">
        <v>82.39999695122242</v>
      </c>
      <c r="S15">
        <v>0.23999999463558197</v>
      </c>
      <c r="U15">
        <v>42.68000030517578</v>
      </c>
      <c r="V15">
        <v>43.27000045776367</v>
      </c>
      <c r="W15">
        <v>56.970001220703125</v>
      </c>
      <c r="X15">
        <v>4.0</v>
      </c>
      <c r="Y15">
        <v>0.030382251284558175</v>
      </c>
      <c r="Z15">
        <v>0.0547805858384531</v>
      </c>
      <c r="AA15" t="s">
        <v>181</v>
      </c>
      <c r="AB15">
        <v>4.0</v>
      </c>
      <c r="AE15">
        <v>0.25075</v>
      </c>
      <c r="AF15">
        <v>0.238</v>
      </c>
      <c r="AG15">
        <v>0.24757991739282614</v>
      </c>
      <c r="AH15">
        <v>0.23499110803386888</v>
      </c>
      <c r="AI15">
        <v>0.5165</v>
      </c>
      <c r="AJ15">
        <v>0.44399999999999995</v>
      </c>
      <c r="AK15">
        <v>0.5099701987373667</v>
      </c>
      <c r="AL15">
        <v>0.43838677297074696</v>
      </c>
      <c r="AN15">
        <v>0.13133333333333333</v>
      </c>
      <c r="AO15">
        <v>0.12200000000000001</v>
      </c>
      <c r="AP15">
        <v>0.12875</v>
      </c>
      <c r="AQ15">
        <v>0.1162</v>
      </c>
      <c r="AR15">
        <v>0.12967296437723297</v>
      </c>
      <c r="AS15">
        <v>0.12045762680727735</v>
      </c>
      <c r="AT15">
        <v>0.21366666666666667</v>
      </c>
      <c r="AU15">
        <v>0.19085714285714286</v>
      </c>
      <c r="AV15">
        <v>0.2635</v>
      </c>
      <c r="AW15">
        <v>0.22160000000000002</v>
      </c>
      <c r="AX15">
        <v>8.316666666666666</v>
      </c>
      <c r="AY15">
        <v>8.985714285714286</v>
      </c>
      <c r="AZ15">
        <v>8.247748123071723</v>
      </c>
      <c r="BA15">
        <v>8.91125147909324</v>
      </c>
      <c r="BB15">
        <v>13.676666666666668</v>
      </c>
      <c r="BC15">
        <v>13.280000000000001</v>
      </c>
      <c r="BD15">
        <v>13.56333088134801</v>
      </c>
      <c r="BE15">
        <v>13.1699513115502</v>
      </c>
      <c r="BF15">
        <v>10.113333333333333</v>
      </c>
      <c r="BG15">
        <v>10.741428571428571</v>
      </c>
      <c r="BH15">
        <v>10.020214267972808</v>
      </c>
      <c r="BI15">
        <v>10.64252628508629</v>
      </c>
      <c r="BJ15">
        <v>16.399666666666665</v>
      </c>
      <c r="BK15">
        <v>15.79257142857143</v>
      </c>
      <c r="BL15">
        <v>16.248665846077593</v>
      </c>
      <c r="BM15">
        <v>15.647160470324769</v>
      </c>
      <c r="BN15">
        <v>87.83333333333333</v>
      </c>
      <c r="BO15">
        <v>86.57142857142857</v>
      </c>
      <c r="BP15">
        <v>87.71292634767416</v>
      </c>
      <c r="BQ15">
        <v>86.45275147740396</v>
      </c>
      <c r="BR15">
        <v>71.75</v>
      </c>
      <c r="BS15">
        <v>73.2</v>
      </c>
      <c r="BT15">
        <v>135.39999999999998</v>
      </c>
      <c r="BU15">
        <v>125.38571428571426</v>
      </c>
      <c r="BV15">
        <v>135.21438589155687</v>
      </c>
      <c r="BW15">
        <v>125.2138283361674</v>
      </c>
      <c r="BX15">
        <v>153.02499999999998</v>
      </c>
      <c r="BY15">
        <v>135.47999999999996</v>
      </c>
      <c r="CA15">
        <v>0.049698393797835326</v>
      </c>
      <c r="CB15">
        <v>0.012115202966449282</v>
      </c>
      <c r="CC15">
        <v>0.0018778870160772532</v>
      </c>
      <c r="CE15">
        <v>0.73</v>
      </c>
      <c r="CF15">
        <v>0.76</v>
      </c>
      <c r="CH15">
        <v>0.012642403219038246</v>
      </c>
      <c r="CI15">
        <v>0.009207554254501454</v>
      </c>
      <c r="CJ15">
        <v>0.0013708575217363948</v>
      </c>
      <c r="CL15">
        <v>22.721016666666667</v>
      </c>
      <c r="CM15">
        <v>22.704442857142855</v>
      </c>
      <c r="CN15">
        <v>24.407366666666665</v>
      </c>
      <c r="CO15">
        <v>28.938266666666667</v>
      </c>
      <c r="CP15">
        <v>30.2115</v>
      </c>
      <c r="CQ15">
        <v>29.26492</v>
      </c>
      <c r="CR15">
        <v>29.26492</v>
      </c>
      <c r="CS15">
        <v>331269.3333333333</v>
      </c>
      <c r="CT15">
        <v>0.6109652899125947</v>
      </c>
      <c r="CU15">
        <v>7.331583478951137</v>
      </c>
      <c r="CV15">
        <v>0.25052463765324273</v>
      </c>
      <c r="CW15">
        <v>413121.25</v>
      </c>
      <c r="CX15">
        <v>9.143112949292949</v>
      </c>
      <c r="CY15">
        <v>0.30263684190764933</v>
      </c>
      <c r="CZ15">
        <v>27.7281861616223</v>
      </c>
      <c r="DA15">
        <v>24.021349066975898</v>
      </c>
      <c r="DB15">
        <v>8.135995273853233</v>
      </c>
      <c r="DC15">
        <v>8.135995273853233</v>
      </c>
      <c r="DD15">
        <v>2.0413921459490783</v>
      </c>
      <c r="DF15">
        <v>36.47004318237305</v>
      </c>
      <c r="DG15">
        <v>35.90074920654297</v>
      </c>
      <c r="DH15">
        <v>5.4879469871521</v>
      </c>
      <c r="DI15">
        <v>5.069557189941406</v>
      </c>
      <c r="DJ15">
        <v>5.069557189941406</v>
      </c>
      <c r="DK15">
        <v>37.32221603393555</v>
      </c>
      <c r="DL15">
        <v>37.646873474121094</v>
      </c>
      <c r="DM15">
        <v>26.207740783691406</v>
      </c>
      <c r="DN15">
        <v>4.0</v>
      </c>
      <c r="DO15">
        <v>1.5257624387741089</v>
      </c>
      <c r="DP15">
        <v>0.5299999713897705</v>
      </c>
      <c r="DR15">
        <v>1.1699999570846558</v>
      </c>
      <c r="DS15">
        <v>14.899999618530273</v>
      </c>
      <c r="DT15">
        <v>7.889999866485596</v>
      </c>
      <c r="DV15">
        <v>0.01350266038877957</v>
      </c>
      <c r="DW15">
        <v>0.0024407626713659745</v>
      </c>
      <c r="DX15">
        <v>0.015943423060145546</v>
      </c>
      <c r="DZ15">
        <v>41.05640411376953</v>
      </c>
      <c r="EA15">
        <v>82.19999694824219</v>
      </c>
      <c r="EB15">
        <v>33.74836292857653</v>
      </c>
      <c r="EC15">
        <v>99.39311218261719</v>
      </c>
      <c r="ED15">
        <v>44.25829315185547</v>
      </c>
      <c r="EE15">
        <v>33.21752166748047</v>
      </c>
      <c r="EF15">
        <v>4.785061001791</v>
      </c>
      <c r="EG15">
        <v>38.48781301509094</v>
      </c>
      <c r="EH15">
        <v>93.6658935546875</v>
      </c>
      <c r="EI15">
        <v>92.4677734375</v>
      </c>
      <c r="EJ15">
        <v>61.90999984741211</v>
      </c>
    </row>
    <row r="16" ht="12.75" customHeight="1">
      <c r="A16" t="s">
        <v>195</v>
      </c>
      <c r="B16" t="s">
        <v>197</v>
      </c>
      <c r="C16">
        <v>707465.0756224989</v>
      </c>
      <c r="D16">
        <v>100.0</v>
      </c>
      <c r="E16">
        <v>0.023067334579989482</v>
      </c>
      <c r="F16">
        <v>0.06666673454689656</v>
      </c>
      <c r="G16">
        <v>0.014170787347115644</v>
      </c>
      <c r="H16">
        <v>0.03689767598338574</v>
      </c>
      <c r="I16">
        <v>0.824780123851424</v>
      </c>
      <c r="J16">
        <v>78.47000122070312</v>
      </c>
      <c r="K16">
        <v>555147.8431797981</v>
      </c>
      <c r="P16">
        <v>98.95999908447266</v>
      </c>
      <c r="Q16">
        <v>0.10000000149011612</v>
      </c>
      <c r="R16">
        <v>78.57000122219324</v>
      </c>
      <c r="S16">
        <v>0.12999999523162842</v>
      </c>
      <c r="U16">
        <v>43.970001220703125</v>
      </c>
      <c r="V16">
        <v>44.25</v>
      </c>
      <c r="W16">
        <v>58.689998626708984</v>
      </c>
      <c r="X16">
        <v>4.0</v>
      </c>
      <c r="Y16">
        <v>0.033959404297379175</v>
      </c>
      <c r="Z16">
        <v>0.08502786762788056</v>
      </c>
      <c r="AA16" t="s">
        <v>181</v>
      </c>
      <c r="AB16">
        <v>4.0</v>
      </c>
      <c r="AE16">
        <v>0.43925000000000003</v>
      </c>
      <c r="AF16">
        <v>0.4232</v>
      </c>
      <c r="AG16">
        <v>0.43925000000000003</v>
      </c>
      <c r="AH16">
        <v>0.4232</v>
      </c>
      <c r="AI16">
        <v>1.2515</v>
      </c>
      <c r="AJ16">
        <v>1.1640000000000001</v>
      </c>
      <c r="AK16">
        <v>1.2515</v>
      </c>
      <c r="AL16">
        <v>1.1640000000000001</v>
      </c>
      <c r="AN16">
        <v>0.1406666666666667</v>
      </c>
      <c r="AO16">
        <v>0.1345714285714286</v>
      </c>
      <c r="AP16">
        <v>0.14950000000000002</v>
      </c>
      <c r="AQ16">
        <v>0.13920000000000002</v>
      </c>
      <c r="AR16">
        <v>0.1406666666666667</v>
      </c>
      <c r="AS16">
        <v>0.1345714285714286</v>
      </c>
      <c r="AT16">
        <v>0.3481666666666667</v>
      </c>
      <c r="AU16">
        <v>0.33028571428571424</v>
      </c>
      <c r="AV16">
        <v>0.426</v>
      </c>
      <c r="AW16">
        <v>0.3854</v>
      </c>
      <c r="AX16">
        <v>9.133333333333333</v>
      </c>
      <c r="AY16">
        <v>9.542857142857143</v>
      </c>
      <c r="AZ16">
        <v>9.111827413402294</v>
      </c>
      <c r="BA16">
        <v>9.520386932459957</v>
      </c>
      <c r="BB16">
        <v>20.056666666666665</v>
      </c>
      <c r="BC16">
        <v>21.134285714285713</v>
      </c>
      <c r="BD16">
        <v>20.009439980453138</v>
      </c>
      <c r="BE16">
        <v>21.08452159862464</v>
      </c>
      <c r="BF16">
        <v>11.193333333333333</v>
      </c>
      <c r="BG16">
        <v>11.624285714285714</v>
      </c>
      <c r="BH16">
        <v>11.164048305300717</v>
      </c>
      <c r="BI16">
        <v>11.593873189002629</v>
      </c>
      <c r="BJ16">
        <v>24.575</v>
      </c>
      <c r="BK16">
        <v>25.724285714285713</v>
      </c>
      <c r="BL16">
        <v>24.51070462502369</v>
      </c>
      <c r="BM16">
        <v>25.6569834723326</v>
      </c>
      <c r="BN16">
        <v>266.0</v>
      </c>
      <c r="BO16">
        <v>269.2857142857143</v>
      </c>
      <c r="BP16">
        <v>266.0</v>
      </c>
      <c r="BQ16">
        <v>269.2857142857143</v>
      </c>
      <c r="BR16">
        <v>288.25</v>
      </c>
      <c r="BS16">
        <v>288.4</v>
      </c>
      <c r="BT16">
        <v>703.0</v>
      </c>
      <c r="BU16">
        <v>696.2857142857143</v>
      </c>
      <c r="BV16">
        <v>703.0</v>
      </c>
      <c r="BW16">
        <v>696.2857142857143</v>
      </c>
      <c r="BX16">
        <v>893.5</v>
      </c>
      <c r="BY16">
        <v>846.0</v>
      </c>
      <c r="CA16">
        <v>0.011859542822335341</v>
      </c>
      <c r="CB16">
        <v>0.00344248942422829</v>
      </c>
      <c r="CC16">
        <v>1.942990133814304E-4</v>
      </c>
      <c r="CF16">
        <v>0.76</v>
      </c>
      <c r="CH16">
        <v>0.0</v>
      </c>
      <c r="CI16">
        <v>0.0026162919624135006</v>
      </c>
      <c r="CJ16">
        <v>0.0</v>
      </c>
      <c r="CL16">
        <v>27.863633333333336</v>
      </c>
      <c r="CM16">
        <v>27.725714285714286</v>
      </c>
      <c r="CN16">
        <v>30.316100000000002</v>
      </c>
      <c r="CO16">
        <v>32.30036666666667</v>
      </c>
      <c r="CP16">
        <v>33.1764</v>
      </c>
      <c r="CQ16">
        <v>32.301300000000005</v>
      </c>
      <c r="CR16">
        <v>32.301300000000005</v>
      </c>
      <c r="CS16">
        <v>607362.6666666666</v>
      </c>
      <c r="CT16">
        <v>0.8585055115720701</v>
      </c>
      <c r="CU16">
        <v>10.302066138864841</v>
      </c>
      <c r="CV16">
        <v>0.31893657960716254</v>
      </c>
      <c r="CW16">
        <v>727939.75</v>
      </c>
      <c r="CX16">
        <v>12.34729077235908</v>
      </c>
      <c r="CY16">
        <v>0.3721709037857959</v>
      </c>
      <c r="CZ16">
        <v>26.0876916628697</v>
      </c>
      <c r="DA16">
        <v>21.516609560699433</v>
      </c>
      <c r="DB16">
        <v>7.225254667874993</v>
      </c>
      <c r="DC16">
        <v>7.225254667874993</v>
      </c>
      <c r="DD16">
        <v>1.7476019843270991</v>
      </c>
      <c r="DF16">
        <v>25.30004119873047</v>
      </c>
      <c r="DG16">
        <v>24.649497985839844</v>
      </c>
      <c r="DH16">
        <v>7.726917266845703</v>
      </c>
      <c r="DI16">
        <v>6.7700300216674805</v>
      </c>
      <c r="DJ16">
        <v>6.7700300216674805</v>
      </c>
      <c r="DK16">
        <v>41.58086013793945</v>
      </c>
      <c r="DL16">
        <v>41.40232849121094</v>
      </c>
      <c r="DM16">
        <v>33.11909866333008</v>
      </c>
      <c r="DN16">
        <v>4.0</v>
      </c>
      <c r="DO16">
        <v>2.0466315746307373</v>
      </c>
      <c r="DP16">
        <v>11.760000228881836</v>
      </c>
      <c r="DR16">
        <v>4.940000057220459</v>
      </c>
      <c r="DS16">
        <v>36.77000045776367</v>
      </c>
      <c r="DT16">
        <v>13.430000305175781</v>
      </c>
      <c r="DV16">
        <v>0.020653032534092293</v>
      </c>
      <c r="DW16">
        <v>0.009743197852679348</v>
      </c>
      <c r="DX16">
        <v>0.03039623038677164</v>
      </c>
      <c r="DZ16">
        <v>33.529937744140625</v>
      </c>
      <c r="EA16">
        <v>78.47000122070312</v>
      </c>
      <c r="EB16">
        <v>26.310942557128147</v>
      </c>
      <c r="EC16">
        <v>94.35107421875</v>
      </c>
      <c r="ED16">
        <v>35.895477294921875</v>
      </c>
      <c r="EE16">
        <v>33.794105529785156</v>
      </c>
      <c r="EF16">
        <v>11.195748038532257</v>
      </c>
      <c r="EG16">
        <v>41.86511987846374</v>
      </c>
      <c r="EH16">
        <v>76.83645629882812</v>
      </c>
      <c r="EI16">
        <v>75.27596282958984</v>
      </c>
      <c r="EJ16">
        <v>49.560001373291016</v>
      </c>
    </row>
    <row r="17" ht="12.75" customHeight="1">
      <c r="A17" t="s">
        <v>198</v>
      </c>
      <c r="B17" t="s">
        <v>200</v>
      </c>
      <c r="C17">
        <v>556861.964999492</v>
      </c>
      <c r="D17">
        <v>100.0</v>
      </c>
      <c r="E17">
        <v>0.027394893594061682</v>
      </c>
      <c r="F17">
        <v>0.0402263031178405</v>
      </c>
      <c r="G17">
        <v>0.3836067871467263</v>
      </c>
      <c r="H17">
        <v>0.12965518500655931</v>
      </c>
      <c r="I17">
        <v>0.01831318384365768</v>
      </c>
      <c r="J17">
        <v>1.2200000286102295</v>
      </c>
      <c r="K17">
        <v>6793.715796819479</v>
      </c>
      <c r="P17">
        <v>14.4399995803833</v>
      </c>
      <c r="Q17">
        <v>0.12999999523162842</v>
      </c>
      <c r="R17">
        <v>1.350000023841858</v>
      </c>
      <c r="S17">
        <v>1.5800000429153442</v>
      </c>
      <c r="U17">
        <v>0.019999999552965164</v>
      </c>
      <c r="V17">
        <v>0.019999999552965164</v>
      </c>
      <c r="W17">
        <v>0.03999999910593033</v>
      </c>
      <c r="Y17">
        <v>0.4003452488467673</v>
      </c>
      <c r="Z17">
        <v>0.913607221000053</v>
      </c>
      <c r="AA17" t="s">
        <v>164</v>
      </c>
      <c r="AB17">
        <v>1.0</v>
      </c>
      <c r="AC17">
        <v>0.04960069478369035</v>
      </c>
      <c r="AD17" t="s">
        <v>177</v>
      </c>
      <c r="AE17">
        <v>0.0545</v>
      </c>
      <c r="AF17">
        <v>0.051000000000000004</v>
      </c>
      <c r="AG17">
        <v>0.05083777543497222</v>
      </c>
      <c r="AH17">
        <v>0.047572964168506114</v>
      </c>
      <c r="AI17">
        <v>0.14</v>
      </c>
      <c r="AJ17">
        <v>0.12480000000000002</v>
      </c>
      <c r="AK17">
        <v>0.13059245065864425</v>
      </c>
      <c r="AL17">
        <v>0.11641384172999145</v>
      </c>
      <c r="AN17">
        <v>0.015333333333333332</v>
      </c>
      <c r="AO17">
        <v>0.014714285714285713</v>
      </c>
      <c r="AP17">
        <v>0.0155</v>
      </c>
      <c r="AQ17">
        <v>0.014599999999999998</v>
      </c>
      <c r="AR17">
        <v>0.014302982691184844</v>
      </c>
      <c r="AS17">
        <v>0.013725533079428934</v>
      </c>
      <c r="AT17">
        <v>0.042333333333333334</v>
      </c>
      <c r="AU17">
        <v>0.039</v>
      </c>
      <c r="AV17">
        <v>0.041</v>
      </c>
      <c r="AW17">
        <v>0.0366</v>
      </c>
      <c r="AX17">
        <v>0.11666666666666668</v>
      </c>
      <c r="AY17">
        <v>0.11857142857142858</v>
      </c>
      <c r="AZ17">
        <v>0.11448016702751769</v>
      </c>
      <c r="BA17">
        <v>0.11634923097898736</v>
      </c>
      <c r="BB17">
        <v>0.3216666666666667</v>
      </c>
      <c r="BC17">
        <v>0.30728571428571433</v>
      </c>
      <c r="BD17">
        <v>0.3156381748044416</v>
      </c>
      <c r="BE17">
        <v>0.30152674197084556</v>
      </c>
      <c r="BF17">
        <v>1.0050000000000001</v>
      </c>
      <c r="BG17">
        <v>1.002857142857143</v>
      </c>
      <c r="BH17">
        <v>0.9840720748824311</v>
      </c>
      <c r="BI17">
        <v>0.9819738401811892</v>
      </c>
      <c r="BJ17">
        <v>2.736666666666667</v>
      </c>
      <c r="BK17">
        <v>2.588714285714286</v>
      </c>
      <c r="BL17">
        <v>2.6796788506748785</v>
      </c>
      <c r="BM17">
        <v>2.53480740141358</v>
      </c>
      <c r="BN17">
        <v>6.966666666666666</v>
      </c>
      <c r="BO17">
        <v>7.3428571428571425</v>
      </c>
      <c r="BP17">
        <v>6.944516180251551</v>
      </c>
      <c r="BQ17">
        <v>7.319510560456522</v>
      </c>
      <c r="BR17">
        <v>6.35</v>
      </c>
      <c r="BS17">
        <v>7.0</v>
      </c>
      <c r="BT17">
        <v>19.166666666666668</v>
      </c>
      <c r="BU17">
        <v>18.814285714285713</v>
      </c>
      <c r="BV17">
        <v>19.105726333227953</v>
      </c>
      <c r="BW17">
        <v>18.75446577455494</v>
      </c>
      <c r="BX17">
        <v>16.525</v>
      </c>
      <c r="BY17">
        <v>16.56</v>
      </c>
      <c r="CA17">
        <v>0.1335367487741483</v>
      </c>
      <c r="CB17">
        <v>0.02570840257670775</v>
      </c>
      <c r="CC17">
        <v>0.00378511387818098</v>
      </c>
      <c r="CE17">
        <v>0.84</v>
      </c>
      <c r="CF17">
        <v>0.81</v>
      </c>
      <c r="CH17">
        <v>0.06719678100968408</v>
      </c>
      <c r="CI17">
        <v>0.020823806087133277</v>
      </c>
      <c r="CJ17">
        <v>0.003179495657672023</v>
      </c>
      <c r="CL17">
        <v>32.446266666666666</v>
      </c>
      <c r="CM17">
        <v>32.555842857142856</v>
      </c>
      <c r="CN17">
        <v>33.25286666666666</v>
      </c>
      <c r="CO17">
        <v>31.883766666666663</v>
      </c>
      <c r="CP17">
        <v>31.315799999999996</v>
      </c>
      <c r="CQ17">
        <v>31.382839999999998</v>
      </c>
      <c r="CR17">
        <v>31.382839999999998</v>
      </c>
      <c r="CS17">
        <v>556852.5</v>
      </c>
      <c r="CT17">
        <v>0.999983002970059</v>
      </c>
      <c r="CU17">
        <v>11.999796035640708</v>
      </c>
      <c r="CV17">
        <v>0.3823680723491153</v>
      </c>
      <c r="CW17">
        <v>549250.25</v>
      </c>
      <c r="CX17">
        <v>11.835972672340823</v>
      </c>
      <c r="CY17">
        <v>0.3779553028292691</v>
      </c>
      <c r="DA17">
        <v>1.986840544947272</v>
      </c>
      <c r="DB17">
        <v>0.9895348122770478</v>
      </c>
      <c r="DC17">
        <v>0.9895348122770478</v>
      </c>
      <c r="DD17">
        <v>0.32633367229554927</v>
      </c>
      <c r="DF17">
        <v>51.344879150390625</v>
      </c>
      <c r="DG17">
        <v>63.18330383300781</v>
      </c>
      <c r="DH17">
        <v>20.089527130126953</v>
      </c>
      <c r="DJ17">
        <v>5.838353633880615</v>
      </c>
      <c r="DK17">
        <v>36.403663635253906</v>
      </c>
      <c r="DL17">
        <v>23.41948699951172</v>
      </c>
      <c r="DM17">
        <v>12.251457214355469</v>
      </c>
      <c r="DN17">
        <v>1.0</v>
      </c>
      <c r="DO17">
        <v>2.161309242248535</v>
      </c>
      <c r="DP17">
        <v>23.239999771118164</v>
      </c>
      <c r="DR17">
        <v>2.9000000953674316</v>
      </c>
      <c r="DS17">
        <v>35.38999938964844</v>
      </c>
      <c r="DT17">
        <v>8.1899995803833</v>
      </c>
      <c r="DV17">
        <v>0.01805870400089123</v>
      </c>
      <c r="DW17">
        <v>0.2102467157285086</v>
      </c>
      <c r="DX17">
        <v>0.22830541972939983</v>
      </c>
      <c r="DZ17">
        <v>33.992942810058594</v>
      </c>
      <c r="EA17">
        <v>1.2200000286102295</v>
      </c>
      <c r="EB17">
        <v>0.4147139120081738</v>
      </c>
      <c r="EC17">
        <v>77.21572875976562</v>
      </c>
      <c r="ED17">
        <v>37.02975845336914</v>
      </c>
      <c r="EE17">
        <v>49.60393524169922</v>
      </c>
      <c r="EF17">
        <v>1.0246159780349717</v>
      </c>
      <c r="EG17">
        <v>3.0805998468399047</v>
      </c>
      <c r="EH17">
        <v>9.537487030029297</v>
      </c>
      <c r="EI17">
        <v>0.46503713726997375</v>
      </c>
      <c r="EJ17">
        <v>0.1899999976158142</v>
      </c>
    </row>
    <row r="18" ht="12.75" customHeight="1">
      <c r="A18" t="s">
        <v>201</v>
      </c>
      <c r="B18" t="s">
        <v>203</v>
      </c>
      <c r="C18">
        <v>619727.5950591918</v>
      </c>
      <c r="D18">
        <v>100.0</v>
      </c>
      <c r="E18">
        <v>0.017646175058054936</v>
      </c>
      <c r="F18">
        <v>0.0413638860363757</v>
      </c>
      <c r="G18">
        <v>0.37418805181369474</v>
      </c>
      <c r="H18">
        <v>0.21537104085508227</v>
      </c>
      <c r="I18">
        <v>0.08088790182845783</v>
      </c>
      <c r="J18">
        <v>6.480000019073486</v>
      </c>
      <c r="K18">
        <v>40158.35021820367</v>
      </c>
      <c r="P18">
        <v>34.27000045776367</v>
      </c>
      <c r="Q18">
        <v>0.46000000834465027</v>
      </c>
      <c r="R18">
        <v>6.940000027418137</v>
      </c>
      <c r="S18">
        <v>2.440000057220459</v>
      </c>
      <c r="U18">
        <v>0.8500000238418579</v>
      </c>
      <c r="V18">
        <v>0.8600000143051147</v>
      </c>
      <c r="W18">
        <v>3.0899999141693115</v>
      </c>
      <c r="Y18">
        <v>0.27017168553337023</v>
      </c>
      <c r="Z18">
        <v>0.8597307782021473</v>
      </c>
      <c r="AA18" t="s">
        <v>164</v>
      </c>
      <c r="AB18">
        <v>1.0</v>
      </c>
      <c r="AE18">
        <v>0.0835</v>
      </c>
      <c r="AF18">
        <v>0.0766</v>
      </c>
      <c r="AG18">
        <v>0.08305836958070296</v>
      </c>
      <c r="AH18">
        <v>0.07619486359139936</v>
      </c>
      <c r="AI18">
        <v>0.241</v>
      </c>
      <c r="AJ18">
        <v>0.211</v>
      </c>
      <c r="AK18">
        <v>0.23972535411915463</v>
      </c>
      <c r="AL18">
        <v>0.2098840237308781</v>
      </c>
      <c r="AN18">
        <v>0.024499999999999997</v>
      </c>
      <c r="AO18">
        <v>0.02357142857142857</v>
      </c>
      <c r="AP18">
        <v>0.0235</v>
      </c>
      <c r="AQ18">
        <v>0.0224</v>
      </c>
      <c r="AR18">
        <v>0.02437041981709248</v>
      </c>
      <c r="AS18">
        <v>0.023446759590788686</v>
      </c>
      <c r="AT18">
        <v>0.06649999999999999</v>
      </c>
      <c r="AU18">
        <v>0.06171428571428571</v>
      </c>
      <c r="AV18">
        <v>0.0725</v>
      </c>
      <c r="AW18">
        <v>0.06459999999999999</v>
      </c>
      <c r="AX18">
        <v>0.13333333333333333</v>
      </c>
      <c r="AY18">
        <v>0.13142857142857142</v>
      </c>
      <c r="AZ18">
        <v>0.13137386183753427</v>
      </c>
      <c r="BA18">
        <v>0.12949709238271234</v>
      </c>
      <c r="BB18">
        <v>0.3401666666666667</v>
      </c>
      <c r="BC18">
        <v>0.32485714285714284</v>
      </c>
      <c r="BD18">
        <v>0.3351675650130093</v>
      </c>
      <c r="BE18">
        <v>0.32008303051987813</v>
      </c>
      <c r="BF18">
        <v>1.155</v>
      </c>
      <c r="BG18">
        <v>1.1428571428571428</v>
      </c>
      <c r="BH18">
        <v>1.136140086852934</v>
      </c>
      <c r="BI18">
        <v>1.1241955095638183</v>
      </c>
      <c r="BJ18">
        <v>3.0184999999999995</v>
      </c>
      <c r="BK18">
        <v>2.876285714285714</v>
      </c>
      <c r="BL18">
        <v>2.9692111274160875</v>
      </c>
      <c r="BM18">
        <v>2.8293190486947397</v>
      </c>
      <c r="BN18">
        <v>4.683333333333334</v>
      </c>
      <c r="BO18">
        <v>4.642857142857143</v>
      </c>
      <c r="BP18">
        <v>4.660152299561644</v>
      </c>
      <c r="BQ18">
        <v>4.619876453556282</v>
      </c>
      <c r="BR18">
        <v>4.824999999999999</v>
      </c>
      <c r="BS18">
        <v>4.739999999999999</v>
      </c>
      <c r="BT18">
        <v>12.173333333333334</v>
      </c>
      <c r="BU18">
        <v>11.634285714285715</v>
      </c>
      <c r="BV18">
        <v>12.113079144483363</v>
      </c>
      <c r="BW18">
        <v>11.57669964238842</v>
      </c>
      <c r="BX18">
        <v>13.850000000000001</v>
      </c>
      <c r="BY18">
        <v>12.760000000000002</v>
      </c>
      <c r="CA18">
        <v>0.04687919838982284</v>
      </c>
      <c r="CB18">
        <v>0.020159171767480052</v>
      </c>
      <c r="CC18">
        <v>0.004999683763979179</v>
      </c>
      <c r="CE18">
        <v>0.99</v>
      </c>
      <c r="CF18">
        <v>0.81</v>
      </c>
      <c r="CH18">
        <v>0.005288987057449669</v>
      </c>
      <c r="CI18">
        <v>0.016328929131658843</v>
      </c>
      <c r="CJ18">
        <v>0.004949686926339387</v>
      </c>
      <c r="CL18">
        <v>24.516099999999998</v>
      </c>
      <c r="CM18">
        <v>24.092514285714284</v>
      </c>
      <c r="CN18">
        <v>25.2109</v>
      </c>
      <c r="CO18">
        <v>32.37348333333333</v>
      </c>
      <c r="CP18">
        <v>33.5569</v>
      </c>
      <c r="CQ18">
        <v>30.976080000000003</v>
      </c>
      <c r="CR18">
        <v>30.976080000000003</v>
      </c>
      <c r="CS18">
        <v>601753.1666666666</v>
      </c>
      <c r="CT18">
        <v>0.9709962432916862</v>
      </c>
      <c r="CU18">
        <v>11.651954919500234</v>
      </c>
      <c r="CV18">
        <v>0.3761597632592708</v>
      </c>
      <c r="CW18">
        <v>674364.25</v>
      </c>
      <c r="CX18">
        <v>13.057948467224662</v>
      </c>
      <c r="CY18">
        <v>0.38912856870642587</v>
      </c>
      <c r="CZ18">
        <v>30.73944602154576</v>
      </c>
      <c r="DA18">
        <v>2.486449292051972</v>
      </c>
      <c r="DB18">
        <v>1.2021560536268228</v>
      </c>
      <c r="DC18">
        <v>1.2021560536268228</v>
      </c>
      <c r="DD18">
        <v>0.5966438205235695</v>
      </c>
      <c r="DF18">
        <v>47.275917053222656</v>
      </c>
      <c r="DG18">
        <v>49.994544982910156</v>
      </c>
      <c r="DH18">
        <v>19.0495548248291</v>
      </c>
      <c r="DJ18">
        <v>5.4300537109375</v>
      </c>
      <c r="DK18">
        <v>41.27713394165039</v>
      </c>
      <c r="DL18">
        <v>34.6436767578125</v>
      </c>
      <c r="DM18">
        <v>11.446949005126953</v>
      </c>
      <c r="DN18">
        <v>1.0</v>
      </c>
      <c r="DO18">
        <v>1.8988736867904663</v>
      </c>
      <c r="DP18">
        <v>5.480000019073486</v>
      </c>
      <c r="DR18">
        <v>1.6699999570846558</v>
      </c>
      <c r="DS18">
        <v>17.81999969482422</v>
      </c>
      <c r="DT18">
        <v>9.34000015258789</v>
      </c>
      <c r="DV18">
        <v>0.013080051012779391</v>
      </c>
      <c r="DW18">
        <v>0.1381145165245819</v>
      </c>
      <c r="DX18">
        <v>0.1511945675373613</v>
      </c>
      <c r="DZ18">
        <v>50.40464782714844</v>
      </c>
      <c r="EA18">
        <v>6.480000019073486</v>
      </c>
      <c r="EB18">
        <v>3.2662211888131423</v>
      </c>
      <c r="EC18">
        <v>9.505285263061523</v>
      </c>
      <c r="ED18">
        <v>37.605533599853516</v>
      </c>
      <c r="EE18">
        <v>26.225984573364258</v>
      </c>
      <c r="EF18">
        <v>0.8892399674987792</v>
      </c>
      <c r="EG18">
        <v>5.577615935882568</v>
      </c>
      <c r="EH18">
        <v>12.384336471557617</v>
      </c>
      <c r="EI18">
        <v>2.8364624977111816</v>
      </c>
      <c r="EJ18">
        <v>2.5299999713897705</v>
      </c>
    </row>
    <row r="19" ht="12.75" customHeight="1">
      <c r="A19" t="s">
        <v>204</v>
      </c>
      <c r="B19" t="s">
        <v>206</v>
      </c>
      <c r="C19">
        <v>857712.4947119344</v>
      </c>
      <c r="D19">
        <v>100.0</v>
      </c>
      <c r="E19">
        <v>0.03342641479352224</v>
      </c>
      <c r="F19">
        <v>0.08789589286389053</v>
      </c>
      <c r="G19">
        <v>0.08664586380838485</v>
      </c>
      <c r="H19">
        <v>0.1497514584005801</v>
      </c>
      <c r="I19">
        <v>0.6136999627465981</v>
      </c>
      <c r="J19">
        <v>55.0099983215332</v>
      </c>
      <c r="K19">
        <v>471827.6318535805</v>
      </c>
      <c r="P19">
        <v>93.81999969482422</v>
      </c>
      <c r="Q19">
        <v>0.3400000035762787</v>
      </c>
      <c r="R19">
        <v>55.34999832510948</v>
      </c>
      <c r="S19">
        <v>0.5699999928474426</v>
      </c>
      <c r="U19">
        <v>16.299999237060547</v>
      </c>
      <c r="V19">
        <v>16.3700008392334</v>
      </c>
      <c r="W19">
        <v>24.780000686645508</v>
      </c>
      <c r="X19">
        <v>3.0</v>
      </c>
      <c r="Y19">
        <v>0.028106336768036738</v>
      </c>
      <c r="Z19">
        <v>0.2645036589770017</v>
      </c>
      <c r="AA19" t="s">
        <v>148</v>
      </c>
      <c r="AB19">
        <v>3.0</v>
      </c>
      <c r="AD19" t="s">
        <v>177</v>
      </c>
      <c r="AE19">
        <v>0.29925</v>
      </c>
      <c r="AF19">
        <v>0.2952</v>
      </c>
      <c r="AG19">
        <v>0.29925</v>
      </c>
      <c r="AH19">
        <v>0.2952</v>
      </c>
      <c r="AI19">
        <v>0.8262499999999999</v>
      </c>
      <c r="AJ19">
        <v>0.7729999999999999</v>
      </c>
      <c r="AK19">
        <v>0.8262499999999999</v>
      </c>
      <c r="AL19">
        <v>0.7729999999999999</v>
      </c>
      <c r="AN19">
        <v>0.12786666666666668</v>
      </c>
      <c r="AO19">
        <v>0.12786666666666668</v>
      </c>
      <c r="AP19">
        <v>0.14</v>
      </c>
      <c r="AQ19">
        <v>0.14</v>
      </c>
      <c r="AR19">
        <v>0.12786666666666668</v>
      </c>
      <c r="AS19">
        <v>0.12786666666666668</v>
      </c>
      <c r="AT19">
        <v>0.3433357877008045</v>
      </c>
      <c r="AU19">
        <v>0.3433357877008045</v>
      </c>
      <c r="AV19">
        <v>0.36869949755059117</v>
      </c>
      <c r="AW19">
        <v>0.36869949755059117</v>
      </c>
      <c r="AX19">
        <v>4.676666666666667</v>
      </c>
      <c r="AY19">
        <v>4.637142857142857</v>
      </c>
      <c r="AZ19">
        <v>4.48908752823334</v>
      </c>
      <c r="BA19">
        <v>4.451149002131785</v>
      </c>
      <c r="BB19">
        <v>12.021666666666667</v>
      </c>
      <c r="BC19">
        <v>11.575714285714286</v>
      </c>
      <c r="BD19">
        <v>11.539482658997535</v>
      </c>
      <c r="BE19">
        <v>11.111417240996259</v>
      </c>
      <c r="BF19">
        <v>5.903333333333333</v>
      </c>
      <c r="BG19">
        <v>6.13047619047619</v>
      </c>
      <c r="BH19">
        <v>5.640244195639961</v>
      </c>
      <c r="BI19">
        <v>5.8572641586407075</v>
      </c>
      <c r="BJ19">
        <v>15.374166666666667</v>
      </c>
      <c r="BK19">
        <v>15.444880952380952</v>
      </c>
      <c r="BL19">
        <v>14.688998470547945</v>
      </c>
      <c r="BM19">
        <v>14.756561289217988</v>
      </c>
      <c r="BN19">
        <v>123.66666666666667</v>
      </c>
      <c r="BO19">
        <v>113.35714285714286</v>
      </c>
      <c r="BP19">
        <v>123.529596862818</v>
      </c>
      <c r="BQ19">
        <v>113.2314999352862</v>
      </c>
      <c r="BR19">
        <v>114.75</v>
      </c>
      <c r="BS19">
        <v>102.1</v>
      </c>
      <c r="BT19">
        <v>336.01666666666665</v>
      </c>
      <c r="BU19">
        <v>302.87142857142857</v>
      </c>
      <c r="BV19">
        <v>335.64423212281315</v>
      </c>
      <c r="BW19">
        <v>302.5357315851295</v>
      </c>
      <c r="BX19">
        <v>350.45</v>
      </c>
      <c r="BY19">
        <v>301.15999999999997</v>
      </c>
      <c r="CA19">
        <v>0.07999616786867153</v>
      </c>
      <c r="CB19">
        <v>0.05713615464825882</v>
      </c>
      <c r="CC19">
        <v>0.0012888153060427777</v>
      </c>
      <c r="CE19">
        <v>0.86</v>
      </c>
      <c r="CF19">
        <v>0.78</v>
      </c>
      <c r="CH19">
        <v>0.0</v>
      </c>
      <c r="CI19">
        <v>0.044566200625641886</v>
      </c>
      <c r="CJ19">
        <v>0.0011083811631967888</v>
      </c>
      <c r="CL19">
        <v>31.55825</v>
      </c>
      <c r="CM19">
        <v>32.42348571428572</v>
      </c>
      <c r="CN19">
        <v>31.53296666666667</v>
      </c>
      <c r="CO19">
        <v>33.40025</v>
      </c>
      <c r="CP19">
        <v>33.242974999999994</v>
      </c>
      <c r="CQ19">
        <v>33.43764</v>
      </c>
      <c r="CR19">
        <v>33.43764</v>
      </c>
      <c r="CS19">
        <v>771462.6782752004</v>
      </c>
      <c r="CT19">
        <v>0.8994420426792299</v>
      </c>
      <c r="CU19">
        <v>10.793304512150758</v>
      </c>
      <c r="CV19">
        <v>0.3227890638259984</v>
      </c>
      <c r="CW19">
        <v>820727.7434901996</v>
      </c>
      <c r="CX19">
        <v>11.482557363455602</v>
      </c>
      <c r="CY19">
        <v>0.3454130493271316</v>
      </c>
      <c r="CZ19">
        <v>28.427894149464766</v>
      </c>
      <c r="DA19">
        <v>17.44619758049076</v>
      </c>
      <c r="DB19">
        <v>7.535114866398899</v>
      </c>
      <c r="DC19">
        <v>7.535114866398899</v>
      </c>
      <c r="DD19">
        <v>3.2070799678904622</v>
      </c>
      <c r="DF19">
        <v>33.46281814575195</v>
      </c>
      <c r="DG19">
        <v>32.94319534301758</v>
      </c>
      <c r="DH19">
        <v>7.6713643074035645</v>
      </c>
      <c r="DI19">
        <v>5.491888046264648</v>
      </c>
      <c r="DJ19">
        <v>5.491888046264648</v>
      </c>
      <c r="DK19">
        <v>41.55059051513672</v>
      </c>
      <c r="DL19">
        <v>41.239410400390625</v>
      </c>
      <c r="DM19">
        <v>24.986591339111328</v>
      </c>
      <c r="DN19">
        <v>3.0</v>
      </c>
      <c r="DO19">
        <v>3.7359979152679443</v>
      </c>
      <c r="DP19">
        <v>37.08000183105469</v>
      </c>
      <c r="DR19">
        <v>2.069999933242798</v>
      </c>
      <c r="DS19">
        <v>31.219999313354492</v>
      </c>
      <c r="DT19">
        <v>6.630000114440918</v>
      </c>
      <c r="DV19">
        <v>0.028953120897713847</v>
      </c>
      <c r="DW19">
        <v>0.021059350550539292</v>
      </c>
      <c r="DX19">
        <v>0.05001247144825314</v>
      </c>
      <c r="DZ19">
        <v>26.217912673950195</v>
      </c>
      <c r="EA19">
        <v>55.0099983215332</v>
      </c>
      <c r="EB19">
        <v>14.422473321881043</v>
      </c>
      <c r="EC19">
        <v>12.127645492553711</v>
      </c>
      <c r="ED19">
        <v>23.92669105529785</v>
      </c>
      <c r="EE19">
        <v>49.55371856689453</v>
      </c>
      <c r="EF19">
        <v>17.82655959075928</v>
      </c>
      <c r="EG19">
        <v>48.13757335150149</v>
      </c>
      <c r="EH19">
        <v>87.98252868652344</v>
      </c>
      <c r="EI19">
        <v>80.13452911376953</v>
      </c>
      <c r="EJ19">
        <v>35.779998779296875</v>
      </c>
    </row>
    <row r="20" ht="12.75" customHeight="1">
      <c r="A20" t="s">
        <v>207</v>
      </c>
      <c r="B20" t="s">
        <v>209</v>
      </c>
      <c r="C20">
        <v>254741.54287591888</v>
      </c>
      <c r="D20">
        <v>100.0</v>
      </c>
      <c r="E20">
        <v>0.010416892512198435</v>
      </c>
      <c r="F20">
        <v>0.09382623943710212</v>
      </c>
      <c r="G20">
        <v>0.015559862155959833</v>
      </c>
      <c r="H20">
        <v>0.06292564352113969</v>
      </c>
      <c r="I20">
        <v>0.7971175167296224</v>
      </c>
      <c r="J20">
        <v>74.37000274658203</v>
      </c>
      <c r="K20">
        <v>189451.29540762305</v>
      </c>
      <c r="P20">
        <v>98.72000122070312</v>
      </c>
      <c r="Q20">
        <v>0.10999999940395355</v>
      </c>
      <c r="R20">
        <v>74.48000274598598</v>
      </c>
      <c r="S20">
        <v>0.14000000059604645</v>
      </c>
      <c r="U20">
        <v>36.4900016784668</v>
      </c>
      <c r="V20">
        <v>36.5</v>
      </c>
      <c r="W20">
        <v>51.06999969482422</v>
      </c>
      <c r="X20">
        <v>4.0</v>
      </c>
      <c r="Y20">
        <v>0.01975734951756309</v>
      </c>
      <c r="Z20">
        <v>0.09824285519466261</v>
      </c>
      <c r="AA20" t="s">
        <v>181</v>
      </c>
      <c r="AB20">
        <v>4.0</v>
      </c>
      <c r="AE20">
        <v>0.35275</v>
      </c>
      <c r="AF20">
        <v>0.33940000000000003</v>
      </c>
      <c r="AG20">
        <v>0.35014726015145087</v>
      </c>
      <c r="AH20">
        <v>0.3368957621414669</v>
      </c>
      <c r="AI20">
        <v>0.9592499999999999</v>
      </c>
      <c r="AJ20">
        <v>0.9289999999999999</v>
      </c>
      <c r="AK20">
        <v>0.9521722446499765</v>
      </c>
      <c r="AL20">
        <v>0.9221454420430838</v>
      </c>
      <c r="AN20">
        <v>0.3093333333333334</v>
      </c>
      <c r="AO20">
        <v>0.29400000000000004</v>
      </c>
      <c r="AP20">
        <v>0.2675</v>
      </c>
      <c r="AQ20">
        <v>0.2544</v>
      </c>
      <c r="AR20">
        <v>0.3070509401564342</v>
      </c>
      <c r="AS20">
        <v>0.29183074269178333</v>
      </c>
      <c r="AT20">
        <v>0.6710000000000002</v>
      </c>
      <c r="AU20">
        <v>0.6567142857142858</v>
      </c>
      <c r="AV20">
        <v>0.7217500000000001</v>
      </c>
      <c r="AW20">
        <v>0.6916</v>
      </c>
      <c r="AX20">
        <v>10.333333333333334</v>
      </c>
      <c r="AY20">
        <v>10.428571428571429</v>
      </c>
      <c r="AZ20">
        <v>9.83627338361384</v>
      </c>
      <c r="BA20">
        <v>9.926930281158668</v>
      </c>
      <c r="BB20">
        <v>26.766666666666666</v>
      </c>
      <c r="BC20">
        <v>27.24285714285714</v>
      </c>
      <c r="BD20">
        <v>25.479121054973913</v>
      </c>
      <c r="BE20">
        <v>25.93240554269805</v>
      </c>
      <c r="BF20">
        <v>11.526666666666666</v>
      </c>
      <c r="BG20">
        <v>11.545714285714286</v>
      </c>
      <c r="BH20">
        <v>10.910597381315407</v>
      </c>
      <c r="BI20">
        <v>10.92862695643119</v>
      </c>
      <c r="BJ20">
        <v>29.8775</v>
      </c>
      <c r="BK20">
        <v>30.17785714285714</v>
      </c>
      <c r="BL20">
        <v>28.2806281023931</v>
      </c>
      <c r="BM20">
        <v>28.564931965000078</v>
      </c>
      <c r="BN20">
        <v>35.333333333333336</v>
      </c>
      <c r="BO20">
        <v>36.285714285714285</v>
      </c>
      <c r="BP20">
        <v>35.02733806526917</v>
      </c>
      <c r="BQ20">
        <v>35.9714711667589</v>
      </c>
      <c r="BR20">
        <v>38.75</v>
      </c>
      <c r="BS20">
        <v>39.4</v>
      </c>
      <c r="BT20">
        <v>92.75</v>
      </c>
      <c r="BU20">
        <v>96.35714285714286</v>
      </c>
      <c r="BV20">
        <v>91.94676242133157</v>
      </c>
      <c r="BW20">
        <v>95.52266654322395</v>
      </c>
      <c r="BX20">
        <v>104.725</v>
      </c>
      <c r="BY20">
        <v>107.38</v>
      </c>
      <c r="CA20">
        <v>0.4900183733481431</v>
      </c>
      <c r="CB20">
        <v>0.056858836618564904</v>
      </c>
      <c r="CC20">
        <v>0.008747720642200172</v>
      </c>
      <c r="CE20">
        <v>0.99</v>
      </c>
      <c r="CF20">
        <v>0.94</v>
      </c>
      <c r="CH20">
        <v>0.007378426218424194</v>
      </c>
      <c r="CI20">
        <v>0.053447306421451006</v>
      </c>
      <c r="CJ20">
        <v>0.00866024343577817</v>
      </c>
      <c r="CL20">
        <v>25.28176666666667</v>
      </c>
      <c r="CM20">
        <v>24.883100000000002</v>
      </c>
      <c r="CN20">
        <v>26.483800000000002</v>
      </c>
      <c r="CO20">
        <v>32.510533333333335</v>
      </c>
      <c r="CP20">
        <v>33.16575</v>
      </c>
      <c r="CQ20">
        <v>32.09138</v>
      </c>
      <c r="CR20">
        <v>32.09138</v>
      </c>
      <c r="CS20">
        <v>234114.66666666666</v>
      </c>
      <c r="CT20">
        <v>0.9190282198326039</v>
      </c>
      <c r="CU20">
        <v>11.028338637991247</v>
      </c>
      <c r="CV20">
        <v>0.3436542348129388</v>
      </c>
      <c r="CW20">
        <v>260953.25</v>
      </c>
      <c r="CX20">
        <v>12.29261220862308</v>
      </c>
      <c r="CY20">
        <v>0.3706417677460356</v>
      </c>
      <c r="CZ20">
        <v>18.55311382731064</v>
      </c>
      <c r="DA20">
        <v>14.789012021627876</v>
      </c>
      <c r="DB20">
        <v>5.106408932419821</v>
      </c>
      <c r="DC20">
        <v>5.106408932419822</v>
      </c>
      <c r="DD20">
        <v>1.3831632486092929</v>
      </c>
      <c r="DF20">
        <v>33.05488967895508</v>
      </c>
      <c r="DG20">
        <v>32.46821212768555</v>
      </c>
      <c r="DH20">
        <v>6.040878772735596</v>
      </c>
      <c r="DI20">
        <v>5.731268405914307</v>
      </c>
      <c r="DJ20">
        <v>5.731268405914307</v>
      </c>
      <c r="DK20">
        <v>42.33000564575195</v>
      </c>
      <c r="DL20">
        <v>42.66836929321289</v>
      </c>
      <c r="DM20">
        <v>24.61510467529297</v>
      </c>
      <c r="DN20">
        <v>4.0</v>
      </c>
      <c r="DO20">
        <v>1.6684272289276123</v>
      </c>
      <c r="DP20">
        <v>11.949999809265137</v>
      </c>
      <c r="DR20">
        <v>1.5099999904632568</v>
      </c>
      <c r="DS20">
        <v>21.280000686645508</v>
      </c>
      <c r="DT20">
        <v>7.119999885559082</v>
      </c>
      <c r="DV20">
        <v>0.00757187103509563</v>
      </c>
      <c r="DW20">
        <v>0.0032377165915960958</v>
      </c>
      <c r="DX20">
        <v>0.010809587626691727</v>
      </c>
      <c r="DZ20">
        <v>49.931640625</v>
      </c>
      <c r="EA20">
        <v>74.37000274658203</v>
      </c>
      <c r="EB20">
        <v>37.13416250422597</v>
      </c>
      <c r="EC20">
        <v>88.37975311279297</v>
      </c>
      <c r="ED20">
        <v>47.32938766479492</v>
      </c>
      <c r="EE20">
        <v>52.893348693847656</v>
      </c>
      <c r="EF20">
        <v>14.24490323130798</v>
      </c>
      <c r="EG20">
        <v>65.38644388824468</v>
      </c>
      <c r="EH20">
        <v>127.34178924560547</v>
      </c>
      <c r="EI20">
        <v>125.0247573852539</v>
      </c>
      <c r="EJ20">
        <v>52.45000076293945</v>
      </c>
    </row>
    <row r="21" ht="12.75" customHeight="1">
      <c r="A21" t="s">
        <v>210</v>
      </c>
      <c r="B21" t="s">
        <v>212</v>
      </c>
      <c r="C21">
        <v>794241.1954418008</v>
      </c>
      <c r="D21">
        <v>100.0</v>
      </c>
      <c r="E21">
        <v>0.029265161745952974</v>
      </c>
      <c r="F21">
        <v>0.05927150784957267</v>
      </c>
      <c r="G21">
        <v>0.010653510108101926</v>
      </c>
      <c r="H21">
        <v>0.05933226984640443</v>
      </c>
      <c r="I21">
        <v>0.8100632612457638</v>
      </c>
      <c r="J21">
        <v>74.80000305175781</v>
      </c>
      <c r="K21">
        <v>594092.4324883175</v>
      </c>
      <c r="P21">
        <v>98.6500015258789</v>
      </c>
      <c r="Q21">
        <v>0.1599999964237213</v>
      </c>
      <c r="R21">
        <v>74.96000304818153</v>
      </c>
      <c r="S21">
        <v>0.20999999344348907</v>
      </c>
      <c r="U21">
        <v>24.1299991607666</v>
      </c>
      <c r="V21">
        <v>26.829999923706055</v>
      </c>
      <c r="W21">
        <v>42.11000061035156</v>
      </c>
      <c r="X21">
        <v>3.0</v>
      </c>
      <c r="Y21">
        <v>0.03089313524632106</v>
      </c>
      <c r="Z21">
        <v>0.10087891520082742</v>
      </c>
      <c r="AA21" t="s">
        <v>181</v>
      </c>
      <c r="AB21">
        <v>4.0</v>
      </c>
      <c r="AE21">
        <v>0.21249999999999997</v>
      </c>
      <c r="AF21">
        <v>0.19179999999999997</v>
      </c>
      <c r="AG21">
        <v>0.20719256579917159</v>
      </c>
      <c r="AH21">
        <v>0.18700957233073465</v>
      </c>
      <c r="AI21">
        <v>0.46900000000000003</v>
      </c>
      <c r="AJ21">
        <v>0.40020000000000006</v>
      </c>
      <c r="AK21">
        <v>0.45728618051676</v>
      </c>
      <c r="AL21">
        <v>0.39020454038978114</v>
      </c>
      <c r="AN21">
        <v>0.07883333333333334</v>
      </c>
      <c r="AO21">
        <v>0.12471428571428571</v>
      </c>
      <c r="AP21">
        <v>0.0795</v>
      </c>
      <c r="AQ21">
        <v>0.1436</v>
      </c>
      <c r="AR21">
        <v>0.07686437931216328</v>
      </c>
      <c r="AS21">
        <v>0.12159940164213567</v>
      </c>
      <c r="AT21">
        <v>0.15033333333333332</v>
      </c>
      <c r="AU21">
        <v>0.13542857142857143</v>
      </c>
      <c r="AV21">
        <v>0.19499999999999998</v>
      </c>
      <c r="AW21">
        <v>0.16519999999999999</v>
      </c>
      <c r="AX21">
        <v>4.416666666666667</v>
      </c>
      <c r="AY21">
        <v>4.871428571428572</v>
      </c>
      <c r="AZ21">
        <v>4.316632689740912</v>
      </c>
      <c r="BA21">
        <v>4.761094600113157</v>
      </c>
      <c r="BB21">
        <v>7.598333333333333</v>
      </c>
      <c r="BC21">
        <v>7.765714285714286</v>
      </c>
      <c r="BD21">
        <v>7.426237144350496</v>
      </c>
      <c r="BE21">
        <v>7.5898270516759885</v>
      </c>
      <c r="BF21">
        <v>6.435000000000001</v>
      </c>
      <c r="BG21">
        <v>6.814285714285715</v>
      </c>
      <c r="BH21">
        <v>6.2730582033918925</v>
      </c>
      <c r="BI21">
        <v>6.642798896698706</v>
      </c>
      <c r="BJ21">
        <v>10.748333333333335</v>
      </c>
      <c r="BK21">
        <v>10.711428571428572</v>
      </c>
      <c r="BL21">
        <v>10.477843137444784</v>
      </c>
      <c r="BM21">
        <v>10.441867112672305</v>
      </c>
      <c r="BN21">
        <v>90.16666666666667</v>
      </c>
      <c r="BO21">
        <v>85.28571428571429</v>
      </c>
      <c r="BP21">
        <v>90.0144569610894</v>
      </c>
      <c r="BQ21">
        <v>85.14174408096704</v>
      </c>
      <c r="BR21">
        <v>69.0</v>
      </c>
      <c r="BS21">
        <v>66.4</v>
      </c>
      <c r="BT21">
        <v>127.63333333333334</v>
      </c>
      <c r="BU21">
        <v>118.58571428571429</v>
      </c>
      <c r="BV21">
        <v>127.41787641553097</v>
      </c>
      <c r="BW21">
        <v>118.38553058896272</v>
      </c>
      <c r="BX21">
        <v>140.025</v>
      </c>
      <c r="BY21">
        <v>124.88</v>
      </c>
      <c r="CA21">
        <v>0.08840783836405529</v>
      </c>
      <c r="CB21">
        <v>0.03756086620698577</v>
      </c>
      <c r="CC21">
        <v>0.0016880928529828007</v>
      </c>
      <c r="CE21">
        <v>1.0</v>
      </c>
      <c r="CF21">
        <v>0.67</v>
      </c>
      <c r="CH21">
        <v>0.02497616094507471</v>
      </c>
      <c r="CI21">
        <v>0.025165780358680466</v>
      </c>
      <c r="CJ21">
        <v>0.0016880928529828007</v>
      </c>
      <c r="CL21">
        <v>26.7903</v>
      </c>
      <c r="CM21">
        <v>26.758199999999995</v>
      </c>
      <c r="CN21">
        <v>29.319433333333333</v>
      </c>
      <c r="CO21">
        <v>29.113616666666662</v>
      </c>
      <c r="CP21">
        <v>30.516175</v>
      </c>
      <c r="CQ21">
        <v>29.67544</v>
      </c>
      <c r="CR21">
        <v>29.67544</v>
      </c>
      <c r="CS21">
        <v>512887.5</v>
      </c>
      <c r="CT21">
        <v>0.6457578666826815</v>
      </c>
      <c r="CU21">
        <v>7.749094400192178</v>
      </c>
      <c r="CV21">
        <v>0.2611282056876723</v>
      </c>
      <c r="CW21">
        <v>657044.5</v>
      </c>
      <c r="CX21">
        <v>9.927127987379436</v>
      </c>
      <c r="CY21">
        <v>0.32530708672956016</v>
      </c>
      <c r="CZ21">
        <v>20.55955056007173</v>
      </c>
      <c r="DA21">
        <v>16.654536576438876</v>
      </c>
      <c r="DB21">
        <v>6.021329184945852</v>
      </c>
      <c r="DC21">
        <v>6.021329184945852</v>
      </c>
      <c r="DD21">
        <v>2.287761375798778</v>
      </c>
      <c r="DF21">
        <v>32.52072525024414</v>
      </c>
      <c r="DG21">
        <v>31.595762252807617</v>
      </c>
      <c r="DH21">
        <v>4.256104469299316</v>
      </c>
      <c r="DI21">
        <v>4.287087440490723</v>
      </c>
      <c r="DJ21">
        <v>4.287087440490723</v>
      </c>
      <c r="DK21">
        <v>39.576507568359375</v>
      </c>
      <c r="DL21">
        <v>39.94599533081055</v>
      </c>
      <c r="DM21">
        <v>27.902767181396484</v>
      </c>
      <c r="DN21">
        <v>4.0</v>
      </c>
      <c r="DO21">
        <v>1.9802230596542358</v>
      </c>
      <c r="DP21">
        <v>2.7100000381469727</v>
      </c>
      <c r="DR21">
        <v>4.03000020980835</v>
      </c>
      <c r="DS21">
        <v>31.639999389648438</v>
      </c>
      <c r="DT21">
        <v>12.729999542236328</v>
      </c>
      <c r="DV21">
        <v>0.025358685884333217</v>
      </c>
      <c r="DW21">
        <v>0.004064106134964019</v>
      </c>
      <c r="DX21">
        <v>0.029422792019297237</v>
      </c>
      <c r="DZ21">
        <v>53.12697219848633</v>
      </c>
      <c r="EA21">
        <v>74.80000305175781</v>
      </c>
      <c r="EB21">
        <v>39.7389768257743</v>
      </c>
      <c r="EC21">
        <v>126.97732543945312</v>
      </c>
      <c r="ED21">
        <v>49.41383743286133</v>
      </c>
      <c r="EE21">
        <v>32.95029830932617</v>
      </c>
      <c r="EF21">
        <v>5.352891935070038</v>
      </c>
      <c r="EG21">
        <v>30.33558060528565</v>
      </c>
      <c r="EH21">
        <v>73.81912994384766</v>
      </c>
      <c r="EI21">
        <v>71.97388458251953</v>
      </c>
      <c r="EJ21">
        <v>48.65999984741211</v>
      </c>
    </row>
    <row r="22" ht="12.75" customHeight="1">
      <c r="A22" t="s">
        <v>213</v>
      </c>
      <c r="B22" t="s">
        <v>215</v>
      </c>
      <c r="C22">
        <v>1204160.096888316</v>
      </c>
      <c r="D22">
        <v>71.69000244140625</v>
      </c>
      <c r="E22">
        <v>0.04238053131739179</v>
      </c>
      <c r="F22">
        <v>0.04905241301800964</v>
      </c>
      <c r="G22">
        <v>0.007829880268448271</v>
      </c>
      <c r="H22">
        <v>0.03944231772638475</v>
      </c>
      <c r="I22">
        <v>0.8031133770741594</v>
      </c>
      <c r="J22">
        <v>70.12000274658203</v>
      </c>
      <c r="K22">
        <v>844357.1127232456</v>
      </c>
      <c r="P22">
        <v>89.43000030517578</v>
      </c>
      <c r="Q22">
        <v>6.760000228881836</v>
      </c>
      <c r="R22">
        <v>76.88000297546387</v>
      </c>
      <c r="S22">
        <v>8.619999885559082</v>
      </c>
      <c r="U22">
        <v>9.960000038146973</v>
      </c>
      <c r="V22">
        <v>9.899999618530273</v>
      </c>
      <c r="W22">
        <v>20.59000015258789</v>
      </c>
      <c r="X22">
        <v>2.0</v>
      </c>
      <c r="Y22">
        <v>0.05774792953644534</v>
      </c>
      <c r="Z22">
        <v>0.10502012753127837</v>
      </c>
      <c r="AA22" t="s">
        <v>181</v>
      </c>
      <c r="AB22">
        <v>4.0</v>
      </c>
      <c r="AE22">
        <v>0.32375</v>
      </c>
      <c r="AF22">
        <v>0.3206</v>
      </c>
      <c r="AG22">
        <v>0.31987993251398916</v>
      </c>
      <c r="AH22">
        <v>0.31676758722466386</v>
      </c>
      <c r="AI22">
        <v>0.39474999999999993</v>
      </c>
      <c r="AJ22">
        <v>0.32759999999999995</v>
      </c>
      <c r="AK22">
        <v>0.3900312072892578</v>
      </c>
      <c r="AL22">
        <v>0.32368391008983116</v>
      </c>
      <c r="AN22">
        <v>0.21283333333333332</v>
      </c>
      <c r="AO22">
        <v>0.20628571428571427</v>
      </c>
      <c r="AP22">
        <v>0.19874999999999998</v>
      </c>
      <c r="AQ22">
        <v>0.1924</v>
      </c>
      <c r="AR22">
        <v>0.21028914997187345</v>
      </c>
      <c r="AS22">
        <v>0.20381980035309447</v>
      </c>
      <c r="AT22">
        <v>0.20600000000000004</v>
      </c>
      <c r="AU22">
        <v>0.1811428571428572</v>
      </c>
      <c r="AV22">
        <v>0.24325000000000002</v>
      </c>
      <c r="AW22">
        <v>0.201</v>
      </c>
      <c r="AX22">
        <v>0.96</v>
      </c>
      <c r="AY22">
        <v>1.0799999999999998</v>
      </c>
      <c r="AZ22">
        <v>0.9586397353694216</v>
      </c>
      <c r="BA22">
        <v>1.0784697022905991</v>
      </c>
      <c r="BB22">
        <v>0.8688333333333333</v>
      </c>
      <c r="BC22">
        <v>0.7945714285714286</v>
      </c>
      <c r="BD22">
        <v>0.8676022466112491</v>
      </c>
      <c r="BE22">
        <v>0.7934455666852266</v>
      </c>
      <c r="BF22">
        <v>2.595</v>
      </c>
      <c r="BG22">
        <v>2.7214285714285715</v>
      </c>
      <c r="BH22">
        <v>2.5909144829671864</v>
      </c>
      <c r="BI22">
        <v>2.7171440077360254</v>
      </c>
      <c r="BJ22">
        <v>2.3481666666666663</v>
      </c>
      <c r="BK22">
        <v>2.1087142857142855</v>
      </c>
      <c r="BL22">
        <v>2.3444697591859143</v>
      </c>
      <c r="BM22">
        <v>2.105394367359132</v>
      </c>
      <c r="BN22">
        <v>79.0</v>
      </c>
      <c r="BO22">
        <v>82.28571428571429</v>
      </c>
      <c r="BP22">
        <v>78.98409415959696</v>
      </c>
      <c r="BQ22">
        <v>82.26914690041204</v>
      </c>
      <c r="BR22">
        <v>69.25</v>
      </c>
      <c r="BS22">
        <v>75.8</v>
      </c>
      <c r="BT22">
        <v>67.89999999999999</v>
      </c>
      <c r="BU22">
        <v>61.0</v>
      </c>
      <c r="BV22">
        <v>67.88632903084346</v>
      </c>
      <c r="BW22">
        <v>60.98771827513183</v>
      </c>
      <c r="BX22">
        <v>81.05</v>
      </c>
      <c r="BY22">
        <v>68.76</v>
      </c>
      <c r="CA22">
        <v>0.003434660926136134</v>
      </c>
      <c r="CB22">
        <v>0.0027144488956306416</v>
      </c>
      <c r="CC22">
        <v>3.1459336240174696E-4</v>
      </c>
      <c r="CE22">
        <v>0.64</v>
      </c>
      <c r="CF22">
        <v>0.58</v>
      </c>
      <c r="CH22">
        <v>0.01195387640466656</v>
      </c>
      <c r="CI22">
        <v>0.001574380359465772</v>
      </c>
      <c r="CJ22">
        <v>2.0133975193711807E-4</v>
      </c>
      <c r="CL22">
        <v>26.230949999999996</v>
      </c>
      <c r="CM22">
        <v>26.2732</v>
      </c>
      <c r="CN22">
        <v>28.1767</v>
      </c>
      <c r="CO22">
        <v>25.478666666666665</v>
      </c>
      <c r="CP22">
        <v>26.119975</v>
      </c>
      <c r="CQ22">
        <v>25.825239999999997</v>
      </c>
      <c r="CR22">
        <v>25.825239999999997</v>
      </c>
      <c r="CS22">
        <v>435518.0</v>
      </c>
      <c r="CT22">
        <v>0.36167782101850665</v>
      </c>
      <c r="CU22">
        <v>4.340133852222079</v>
      </c>
      <c r="CV22">
        <v>0.1680578322688223</v>
      </c>
      <c r="CW22">
        <v>549672.5</v>
      </c>
      <c r="CX22">
        <v>5.47773507612898</v>
      </c>
      <c r="CY22">
        <v>0.20971440731198937</v>
      </c>
      <c r="CZ22">
        <v>3.6617782317907897</v>
      </c>
      <c r="DA22">
        <v>2.9408230818301453</v>
      </c>
      <c r="DB22">
        <v>1.2429681826151617</v>
      </c>
      <c r="DC22">
        <v>0.8910839204627123</v>
      </c>
      <c r="DD22">
        <v>0.592173061525398</v>
      </c>
      <c r="DF22">
        <v>31.791728973388672</v>
      </c>
      <c r="DG22">
        <v>32.00864028930664</v>
      </c>
      <c r="DH22">
        <v>3.3980560302734375</v>
      </c>
      <c r="DI22">
        <v>3.2689952850341797</v>
      </c>
      <c r="DJ22">
        <v>3.2689952850341797</v>
      </c>
      <c r="DK22">
        <v>40.04498291015625</v>
      </c>
      <c r="DL22">
        <v>39.768402099609375</v>
      </c>
      <c r="DM22">
        <v>28.163288116455078</v>
      </c>
      <c r="DN22">
        <v>4.0</v>
      </c>
      <c r="DO22">
        <v>1.1725133657455444</v>
      </c>
      <c r="DP22">
        <v>11.609999656677246</v>
      </c>
      <c r="DR22">
        <v>2.700000047683716</v>
      </c>
      <c r="DS22">
        <v>23.959999084472656</v>
      </c>
      <c r="DT22">
        <v>11.260000228881836</v>
      </c>
      <c r="DV22">
        <v>0.02686216842317929</v>
      </c>
      <c r="DW22">
        <v>0.008558151730111825</v>
      </c>
      <c r="DX22">
        <v>0.035420320153291114</v>
      </c>
      <c r="DZ22">
        <v>33.1141242980957</v>
      </c>
      <c r="EA22">
        <v>70.12000274658203</v>
      </c>
      <c r="EB22">
        <v>23.219624867331294</v>
      </c>
      <c r="EC22">
        <v>74.0401382446289</v>
      </c>
      <c r="ED22">
        <v>35.341896057128906</v>
      </c>
      <c r="EE22">
        <v>61.01665496826172</v>
      </c>
      <c r="EF22">
        <v>14.94303987213134</v>
      </c>
      <c r="EG22">
        <v>40.03888054000854</v>
      </c>
      <c r="EH22">
        <v>169.93040466308594</v>
      </c>
      <c r="EI22">
        <v>149.4907684326172</v>
      </c>
      <c r="EJ22">
        <v>55.119998931884766</v>
      </c>
    </row>
    <row r="23" ht="12.75" customHeight="1">
      <c r="A23" t="s">
        <v>216</v>
      </c>
      <c r="B23" t="s">
        <v>218</v>
      </c>
      <c r="C23">
        <v>1009575.1887230857</v>
      </c>
      <c r="D23">
        <v>100.0</v>
      </c>
      <c r="E23">
        <v>0.036079691949018236</v>
      </c>
      <c r="F23">
        <v>0.03747189673525024</v>
      </c>
      <c r="G23">
        <v>0.23238937823042868</v>
      </c>
      <c r="H23">
        <v>0.08224978460027432</v>
      </c>
      <c r="I23">
        <v>0.5159339115033208</v>
      </c>
      <c r="J23">
        <v>37.290000915527344</v>
      </c>
      <c r="K23">
        <v>376470.5966616869</v>
      </c>
      <c r="P23">
        <v>73.62999725341797</v>
      </c>
      <c r="Q23">
        <v>9.0</v>
      </c>
      <c r="R23">
        <v>46.290000915527344</v>
      </c>
      <c r="S23">
        <v>17.780000686645508</v>
      </c>
      <c r="U23">
        <v>9.399999618530273</v>
      </c>
      <c r="V23">
        <v>11.289999961853027</v>
      </c>
      <c r="W23">
        <v>20.200000762939453</v>
      </c>
      <c r="X23">
        <v>2.0</v>
      </c>
      <c r="Y23">
        <v>0.09507811462024597</v>
      </c>
      <c r="Z23">
        <v>0.409717277450949</v>
      </c>
      <c r="AA23" t="s">
        <v>148</v>
      </c>
      <c r="AB23">
        <v>3.0</v>
      </c>
      <c r="AE23">
        <v>0.18625000000000003</v>
      </c>
      <c r="AF23">
        <v>0.17700000000000002</v>
      </c>
      <c r="AG23">
        <v>0.12240233263686563</v>
      </c>
      <c r="AH23">
        <v>0.11632329061328975</v>
      </c>
      <c r="AI23">
        <v>0.28175</v>
      </c>
      <c r="AJ23">
        <v>0.23559999999999998</v>
      </c>
      <c r="AK23">
        <v>0.18516433406945979</v>
      </c>
      <c r="AL23">
        <v>0.15483484332480824</v>
      </c>
      <c r="AN23">
        <v>0.09066666666666666</v>
      </c>
      <c r="AO23">
        <v>0.08357142857142856</v>
      </c>
      <c r="AP23">
        <v>0.07925</v>
      </c>
      <c r="AQ23">
        <v>0.0716</v>
      </c>
      <c r="AR23">
        <v>0.05958556505991489</v>
      </c>
      <c r="AS23">
        <v>0.05492261905470096</v>
      </c>
      <c r="AT23">
        <v>0.09899999999999999</v>
      </c>
      <c r="AU23">
        <v>0.087</v>
      </c>
      <c r="AV23">
        <v>0.12000000000000001</v>
      </c>
      <c r="AW23">
        <v>0.099</v>
      </c>
      <c r="AX23">
        <v>0.515</v>
      </c>
      <c r="AY23">
        <v>0.4914285714285715</v>
      </c>
      <c r="AZ23">
        <v>0.5133863239072357</v>
      </c>
      <c r="BA23">
        <v>0.48988875291009465</v>
      </c>
      <c r="BB23">
        <v>0.6823333333333332</v>
      </c>
      <c r="BC23">
        <v>0.6029999999999999</v>
      </c>
      <c r="BD23">
        <v>0.6801953430667388</v>
      </c>
      <c r="BE23">
        <v>0.6011105889632293</v>
      </c>
      <c r="BF23">
        <v>1.6600000000000001</v>
      </c>
      <c r="BG23">
        <v>1.635714285714286</v>
      </c>
      <c r="BH23">
        <v>1.6542207069816857</v>
      </c>
      <c r="BI23">
        <v>1.630019543454415</v>
      </c>
      <c r="BJ23">
        <v>1.9751666666666667</v>
      </c>
      <c r="BK23">
        <v>1.7702857142857145</v>
      </c>
      <c r="BL23">
        <v>1.968290120325297</v>
      </c>
      <c r="BM23">
        <v>1.764122461352586</v>
      </c>
      <c r="BN23">
        <v>113.66666666666667</v>
      </c>
      <c r="BO23">
        <v>118.28571428571429</v>
      </c>
      <c r="BP23">
        <v>113.6592305041862</v>
      </c>
      <c r="BQ23">
        <v>118.27797594151592</v>
      </c>
      <c r="BR23">
        <v>112.75</v>
      </c>
      <c r="BS23">
        <v>119.4</v>
      </c>
      <c r="BT23">
        <v>127.36666666666667</v>
      </c>
      <c r="BU23">
        <v>116.8</v>
      </c>
      <c r="BV23">
        <v>127.35833423944148</v>
      </c>
      <c r="BW23">
        <v>116.79235885239542</v>
      </c>
      <c r="BX23">
        <v>163.5</v>
      </c>
      <c r="BY23">
        <v>141.48</v>
      </c>
      <c r="CA23">
        <v>0.0074529557761860545</v>
      </c>
      <c r="CB23">
        <v>0.003516668503294614</v>
      </c>
      <c r="CC23">
        <v>7.696562857140388E-5</v>
      </c>
      <c r="CE23">
        <v>0.85</v>
      </c>
      <c r="CF23">
        <v>0.99</v>
      </c>
      <c r="CH23">
        <v>0.34280626772152684</v>
      </c>
      <c r="CI23">
        <v>0.0034815018182616678</v>
      </c>
      <c r="CJ23">
        <v>6.54207842856933E-5</v>
      </c>
      <c r="CL23">
        <v>27.783649999999998</v>
      </c>
      <c r="CM23">
        <v>27.3733</v>
      </c>
      <c r="CN23">
        <v>30.398266666666668</v>
      </c>
      <c r="CO23">
        <v>24.094733333333334</v>
      </c>
      <c r="CP23">
        <v>25.485625000000002</v>
      </c>
      <c r="CQ23">
        <v>24.415460000000003</v>
      </c>
      <c r="CR23">
        <v>24.415460000000003</v>
      </c>
      <c r="CS23">
        <v>423327.6666666667</v>
      </c>
      <c r="CT23">
        <v>0.41931266872960005</v>
      </c>
      <c r="CU23">
        <v>5.031752024755201</v>
      </c>
      <c r="CV23">
        <v>0.20608876608326035</v>
      </c>
      <c r="CW23">
        <v>550093.75</v>
      </c>
      <c r="CX23">
        <v>6.538517461338492</v>
      </c>
      <c r="CY23">
        <v>0.2565570772283784</v>
      </c>
      <c r="CZ23">
        <v>5.713354641158519</v>
      </c>
      <c r="DA23">
        <v>2.9477134078185663</v>
      </c>
      <c r="DB23">
        <v>1.4571934180164543</v>
      </c>
      <c r="DC23">
        <v>1.4571934180164543</v>
      </c>
      <c r="DD23">
        <v>0.7107847518594537</v>
      </c>
      <c r="DF23">
        <v>41.55187225341797</v>
      </c>
      <c r="DG23">
        <v>35.32023239135742</v>
      </c>
      <c r="DH23">
        <v>7.6999993324279785</v>
      </c>
      <c r="DI23">
        <v>3.9052886962890625</v>
      </c>
      <c r="DJ23">
        <v>3.9052886962890625</v>
      </c>
      <c r="DK23">
        <v>36.97304153442383</v>
      </c>
      <c r="DL23">
        <v>40.135108947753906</v>
      </c>
      <c r="DM23">
        <v>21.475086212158203</v>
      </c>
      <c r="DN23">
        <v>3.0</v>
      </c>
      <c r="DO23">
        <v>2.1471266746520996</v>
      </c>
      <c r="DP23">
        <v>9.229999542236328</v>
      </c>
      <c r="DR23">
        <v>2.4100000858306885</v>
      </c>
      <c r="DS23">
        <v>30.079999923706055</v>
      </c>
      <c r="DT23">
        <v>8.010000228881836</v>
      </c>
      <c r="DV23">
        <v>0.03177991421769627</v>
      </c>
      <c r="DW23">
        <v>0.03801056112238559</v>
      </c>
      <c r="DX23">
        <v>0.06979047534008187</v>
      </c>
      <c r="DZ23">
        <v>61.07734680175781</v>
      </c>
      <c r="EA23">
        <v>37.290000915527344</v>
      </c>
      <c r="EB23">
        <v>22.7757431815553</v>
      </c>
      <c r="EC23">
        <v>170.94149780273438</v>
      </c>
      <c r="ED23">
        <v>61.1180534362793</v>
      </c>
      <c r="EE23">
        <v>55.51082229614258</v>
      </c>
      <c r="EF23">
        <v>8.81135970062256</v>
      </c>
      <c r="EG23">
        <v>38.992799530029295</v>
      </c>
      <c r="EH23">
        <v>132.33309936523438</v>
      </c>
      <c r="EI23">
        <v>99.76105499267578</v>
      </c>
      <c r="EJ23">
        <v>40.099998474121094</v>
      </c>
    </row>
    <row r="24" ht="12.75" customHeight="1">
      <c r="A24" t="s">
        <v>219</v>
      </c>
      <c r="B24" t="s">
        <v>221</v>
      </c>
      <c r="C24">
        <v>296233.70006902516</v>
      </c>
      <c r="D24">
        <v>100.0</v>
      </c>
      <c r="E24">
        <v>0.02905143219716343</v>
      </c>
      <c r="F24">
        <v>0.05235819273573073</v>
      </c>
      <c r="G24">
        <v>0.06432575819700634</v>
      </c>
      <c r="H24">
        <v>0.0746995000917373</v>
      </c>
      <c r="I24">
        <v>0.6960256794007227</v>
      </c>
      <c r="J24">
        <v>42.689998626708984</v>
      </c>
      <c r="K24">
        <v>126462.15712559939</v>
      </c>
      <c r="P24">
        <v>63.630001068115234</v>
      </c>
      <c r="Q24">
        <v>20.0</v>
      </c>
      <c r="R24">
        <v>62.689998626708984</v>
      </c>
      <c r="S24">
        <v>29.81999969482422</v>
      </c>
      <c r="U24">
        <v>18.59000015258789</v>
      </c>
      <c r="V24">
        <v>23.360000610351562</v>
      </c>
      <c r="W24">
        <v>27.309999465942383</v>
      </c>
      <c r="X24">
        <v>3.0</v>
      </c>
      <c r="Y24">
        <v>0.08335704760440467</v>
      </c>
      <c r="Z24">
        <v>0.22238230589314828</v>
      </c>
      <c r="AA24" t="s">
        <v>181</v>
      </c>
      <c r="AB24">
        <v>4.0</v>
      </c>
      <c r="AE24">
        <v>0.25775</v>
      </c>
      <c r="AF24">
        <v>0.25775</v>
      </c>
      <c r="AG24">
        <v>0.25775</v>
      </c>
      <c r="AH24">
        <v>0.25775</v>
      </c>
      <c r="AI24">
        <v>0.34225</v>
      </c>
      <c r="AJ24">
        <v>0.34225</v>
      </c>
      <c r="AK24">
        <v>0.34225</v>
      </c>
      <c r="AL24">
        <v>0.34225</v>
      </c>
      <c r="AN24">
        <v>0.13116666666666665</v>
      </c>
      <c r="AO24">
        <v>0.12328571428571426</v>
      </c>
      <c r="AP24">
        <v>0.12175</v>
      </c>
      <c r="AQ24">
        <v>0.11259999999999999</v>
      </c>
      <c r="AR24">
        <v>0.13116666666666665</v>
      </c>
      <c r="AS24">
        <v>0.12328571428571426</v>
      </c>
      <c r="AT24">
        <v>0.1395</v>
      </c>
      <c r="AU24">
        <v>0.12300000000000001</v>
      </c>
      <c r="AV24">
        <v>0.16475</v>
      </c>
      <c r="AW24">
        <v>0.1366</v>
      </c>
      <c r="AX24">
        <v>1.0483333333333333</v>
      </c>
      <c r="AY24">
        <v>0.9557142857142857</v>
      </c>
      <c r="AZ24">
        <v>1.0460567771630573</v>
      </c>
      <c r="BA24">
        <v>0.9536388606705682</v>
      </c>
      <c r="BB24">
        <v>1.2596666666666667</v>
      </c>
      <c r="BC24">
        <v>1.0974285714285714</v>
      </c>
      <c r="BD24">
        <v>1.2569311799361504</v>
      </c>
      <c r="BE24">
        <v>1.0950454002498213</v>
      </c>
      <c r="BF24">
        <v>2.356666666666667</v>
      </c>
      <c r="BG24">
        <v>2.21</v>
      </c>
      <c r="BH24">
        <v>2.3509803030829004</v>
      </c>
      <c r="BI24">
        <v>2.2046675260876416</v>
      </c>
      <c r="BJ24">
        <v>2.6956666666666664</v>
      </c>
      <c r="BK24">
        <v>2.3695714285714287</v>
      </c>
      <c r="BL24">
        <v>2.689162335365122</v>
      </c>
      <c r="BM24">
        <v>2.363853927292548</v>
      </c>
      <c r="BN24">
        <v>126.5</v>
      </c>
      <c r="BO24">
        <v>127.28571428571429</v>
      </c>
      <c r="BP24">
        <v>126.48801363148006</v>
      </c>
      <c r="BQ24">
        <v>127.27365346770044</v>
      </c>
      <c r="BR24">
        <v>129.0</v>
      </c>
      <c r="BS24">
        <v>129.6</v>
      </c>
      <c r="BT24">
        <v>140.1</v>
      </c>
      <c r="BU24">
        <v>125.95714285714287</v>
      </c>
      <c r="BV24">
        <v>140.08672497842178</v>
      </c>
      <c r="BW24">
        <v>125.94520792645508</v>
      </c>
      <c r="BX24">
        <v>170.0</v>
      </c>
      <c r="BY24">
        <v>144.22</v>
      </c>
      <c r="CA24">
        <v>0.0053424111691410805</v>
      </c>
      <c r="CB24">
        <v>0.0024372566901404917</v>
      </c>
      <c r="CC24">
        <v>1.9740396113212817E-4</v>
      </c>
      <c r="CE24">
        <v>0.48</v>
      </c>
      <c r="CF24">
        <v>0.99</v>
      </c>
      <c r="CH24">
        <v>0.0</v>
      </c>
      <c r="CI24">
        <v>0.0024128841232390866</v>
      </c>
      <c r="CJ24">
        <v>9.475390134342152E-5</v>
      </c>
      <c r="CL24">
        <v>25.392683333333334</v>
      </c>
      <c r="CM24">
        <v>25.23965714285714</v>
      </c>
      <c r="CN24">
        <v>27.708966666666665</v>
      </c>
      <c r="CO24">
        <v>23.589466666666667</v>
      </c>
      <c r="CP24">
        <v>24.295925</v>
      </c>
      <c r="CQ24">
        <v>23.99716</v>
      </c>
      <c r="CR24">
        <v>23.99716</v>
      </c>
      <c r="CS24">
        <v>108591.83333333333</v>
      </c>
      <c r="CT24">
        <v>0.3665748809403874</v>
      </c>
      <c r="CU24">
        <v>4.398898571284649</v>
      </c>
      <c r="CV24">
        <v>0.18330913205081972</v>
      </c>
      <c r="CW24">
        <v>137409.0</v>
      </c>
      <c r="CX24">
        <v>5.566240436573521</v>
      </c>
      <c r="CY24">
        <v>0.22910181178833575</v>
      </c>
      <c r="CZ24">
        <v>2.345631248577049</v>
      </c>
      <c r="DA24">
        <v>1.6326195834144062</v>
      </c>
      <c r="DB24">
        <v>0.8030922543402936</v>
      </c>
      <c r="DC24">
        <v>0.8030922543402936</v>
      </c>
      <c r="DD24">
        <v>0.4126877190931152</v>
      </c>
      <c r="DF24">
        <v>44.46908187866211</v>
      </c>
      <c r="DG24">
        <v>38.56334686279297</v>
      </c>
      <c r="DH24">
        <v>6.380502223968506</v>
      </c>
      <c r="DI24">
        <v>4.019593715667725</v>
      </c>
      <c r="DJ24">
        <v>4.019593715667725</v>
      </c>
      <c r="DK24">
        <v>35.787086486816406</v>
      </c>
      <c r="DL24">
        <v>38.75519561767578</v>
      </c>
      <c r="DM24">
        <v>19.743831634521484</v>
      </c>
      <c r="DN24">
        <v>4.0</v>
      </c>
      <c r="DO24">
        <v>1.4095137119293213</v>
      </c>
      <c r="DP24">
        <v>15.130000114440918</v>
      </c>
      <c r="DR24">
        <v>2.2899999618530273</v>
      </c>
      <c r="DS24">
        <v>26.25</v>
      </c>
      <c r="DT24">
        <v>8.699999809265137</v>
      </c>
      <c r="DV24">
        <v>0.022070454322791387</v>
      </c>
      <c r="DW24">
        <v>0.007544438664996009</v>
      </c>
      <c r="DX24">
        <v>0.029614892987787397</v>
      </c>
      <c r="DZ24">
        <v>55.5300178527832</v>
      </c>
      <c r="EA24">
        <v>42.689998626708984</v>
      </c>
      <c r="EB24">
        <v>23.705763858764403</v>
      </c>
      <c r="EC24">
        <v>132.2166290283203</v>
      </c>
      <c r="ED24">
        <v>50.08869552612305</v>
      </c>
      <c r="EE24">
        <v>49.81728744506836</v>
      </c>
      <c r="EF24">
        <v>10.565100288391113</v>
      </c>
      <c r="EG24">
        <v>42.40797797644045</v>
      </c>
      <c r="EH24">
        <v>134.65097045898438</v>
      </c>
      <c r="EI24">
        <v>87.19083404541016</v>
      </c>
      <c r="EJ24">
        <v>39.349998474121094</v>
      </c>
    </row>
    <row r="25" ht="12.75" customHeight="1">
      <c r="A25" t="s">
        <v>222</v>
      </c>
      <c r="B25" t="s">
        <v>224</v>
      </c>
      <c r="C25">
        <v>616946.7814807522</v>
      </c>
      <c r="D25">
        <v>100.0</v>
      </c>
      <c r="E25">
        <v>0.01817630875382966</v>
      </c>
      <c r="F25">
        <v>0.026148968466826718</v>
      </c>
      <c r="G25">
        <v>0.07045622186030717</v>
      </c>
      <c r="H25">
        <v>0.07267243164985847</v>
      </c>
      <c r="I25">
        <v>0.3306395395348636</v>
      </c>
      <c r="J25">
        <v>11.359999656677246</v>
      </c>
      <c r="K25">
        <v>70085.15578188121</v>
      </c>
      <c r="P25">
        <v>44.63999938964844</v>
      </c>
      <c r="Q25">
        <v>9.739999771118164</v>
      </c>
      <c r="R25">
        <v>21.09999942779541</v>
      </c>
      <c r="S25">
        <v>38.2599983215332</v>
      </c>
      <c r="U25">
        <v>9.649999618530273</v>
      </c>
      <c r="V25">
        <v>9.649999618530273</v>
      </c>
      <c r="W25">
        <v>9.720000267028809</v>
      </c>
      <c r="Y25">
        <v>0.4812206851057292</v>
      </c>
      <c r="Z25">
        <v>0.6243493386158948</v>
      </c>
      <c r="AA25" t="s">
        <v>159</v>
      </c>
      <c r="AB25">
        <v>2.0</v>
      </c>
      <c r="AC25">
        <v>0.8267490550482017</v>
      </c>
      <c r="AD25" t="s">
        <v>147</v>
      </c>
      <c r="AE25">
        <v>0.091</v>
      </c>
      <c r="AF25">
        <v>0.0934</v>
      </c>
      <c r="AG25">
        <v>0.09062772667256619</v>
      </c>
      <c r="AH25">
        <v>0.09301790847491959</v>
      </c>
      <c r="AI25">
        <v>0.14300000000000002</v>
      </c>
      <c r="AJ25">
        <v>0.12680000000000002</v>
      </c>
      <c r="AK25">
        <v>0.14241499905688976</v>
      </c>
      <c r="AL25">
        <v>0.12628127189100435</v>
      </c>
      <c r="AN25">
        <v>0.042833333333333334</v>
      </c>
      <c r="AO25">
        <v>0.04242857142857143</v>
      </c>
      <c r="AP25">
        <v>0.041749999999999995</v>
      </c>
      <c r="AQ25">
        <v>0.0414</v>
      </c>
      <c r="AR25">
        <v>0.04265810577811266</v>
      </c>
      <c r="AS25">
        <v>0.04225499972017607</v>
      </c>
      <c r="AT25">
        <v>0.04933333333333333</v>
      </c>
      <c r="AU25">
        <v>0.045714285714285714</v>
      </c>
      <c r="AV25">
        <v>0.0665</v>
      </c>
      <c r="AW25">
        <v>0.05800000000000001</v>
      </c>
      <c r="AX25">
        <v>0.2916666666666667</v>
      </c>
      <c r="AY25">
        <v>0.2871428571428572</v>
      </c>
      <c r="AZ25">
        <v>0.29165628561782353</v>
      </c>
      <c r="BA25">
        <v>0.2871326371062002</v>
      </c>
      <c r="BB25">
        <v>0.2416666666666667</v>
      </c>
      <c r="BC25">
        <v>0.22942857142857145</v>
      </c>
      <c r="BD25">
        <v>0.24165806522619665</v>
      </c>
      <c r="BE25">
        <v>0.22942040556843654</v>
      </c>
      <c r="BF25">
        <v>1.705</v>
      </c>
      <c r="BG25">
        <v>1.717142857142857</v>
      </c>
      <c r="BH25">
        <v>1.7049325726160853</v>
      </c>
      <c r="BI25">
        <v>1.7170749495471591</v>
      </c>
      <c r="BJ25">
        <v>1.7975</v>
      </c>
      <c r="BK25">
        <v>1.6957142857142857</v>
      </c>
      <c r="BL25">
        <v>1.7974289145322073</v>
      </c>
      <c r="BM25">
        <v>1.6956472255511466</v>
      </c>
      <c r="BN25">
        <v>22.78333333333333</v>
      </c>
      <c r="BO25">
        <v>24.385714285714283</v>
      </c>
      <c r="BP25">
        <v>22.782071710282217</v>
      </c>
      <c r="BQ25">
        <v>24.384363931101518</v>
      </c>
      <c r="BR25">
        <v>27.25</v>
      </c>
      <c r="BS25">
        <v>28.6</v>
      </c>
      <c r="BT25">
        <v>31.240499999999997</v>
      </c>
      <c r="BU25">
        <v>29.706142857142854</v>
      </c>
      <c r="BV25">
        <v>31.23877006284147</v>
      </c>
      <c r="BW25">
        <v>29.704497884739563</v>
      </c>
      <c r="BX25">
        <v>44.025</v>
      </c>
      <c r="BY25">
        <v>39.32</v>
      </c>
      <c r="CA25">
        <v>0.0018138700647280365</v>
      </c>
      <c r="CB25">
        <v>2.1970473742172268E-4</v>
      </c>
      <c r="CC25">
        <v>6.514685061051809E-5</v>
      </c>
      <c r="CE25">
        <v>0.85</v>
      </c>
      <c r="CF25">
        <v>0.18</v>
      </c>
      <c r="CH25">
        <v>0.0040909156860858276</v>
      </c>
      <c r="CI25">
        <v>3.954685273591008E-5</v>
      </c>
      <c r="CJ25">
        <v>5.5374823018940375E-5</v>
      </c>
      <c r="CL25">
        <v>27.390066666666666</v>
      </c>
      <c r="CM25">
        <v>27.003285714285713</v>
      </c>
      <c r="CN25">
        <v>29.645699999999994</v>
      </c>
      <c r="CO25">
        <v>23.716116666666668</v>
      </c>
      <c r="CP25">
        <v>25.247200000000003</v>
      </c>
      <c r="CQ25">
        <v>23.769420000000004</v>
      </c>
      <c r="CR25">
        <v>23.769420000000004</v>
      </c>
      <c r="CS25">
        <v>267798.0</v>
      </c>
      <c r="CT25">
        <v>0.4340698550323095</v>
      </c>
      <c r="CU25">
        <v>5.208838260387714</v>
      </c>
      <c r="CV25">
        <v>0.2191403181225168</v>
      </c>
      <c r="CW25">
        <v>365682.75</v>
      </c>
      <c r="CX25">
        <v>7.112757747868898</v>
      </c>
      <c r="CY25">
        <v>0.2817246169028208</v>
      </c>
      <c r="CZ25">
        <v>1.6567483732801462</v>
      </c>
      <c r="DA25">
        <v>0.5477865192664818</v>
      </c>
      <c r="DB25">
        <v>0.2995732298925465</v>
      </c>
      <c r="DC25">
        <v>0.2995732298925465</v>
      </c>
      <c r="DD25">
        <v>0.16470778850018236</v>
      </c>
      <c r="DF25">
        <v>48.13798904418945</v>
      </c>
      <c r="DG25">
        <v>49.131446838378906</v>
      </c>
      <c r="DH25">
        <v>24.44206428527832</v>
      </c>
      <c r="DJ25">
        <v>5.299914836883545</v>
      </c>
      <c r="DK25">
        <v>35.29859161376953</v>
      </c>
      <c r="DL25">
        <v>30.483779907226562</v>
      </c>
      <c r="DM25">
        <v>16.563419342041016</v>
      </c>
      <c r="DN25">
        <v>2.0</v>
      </c>
      <c r="DO25">
        <v>0.34930944442749023</v>
      </c>
      <c r="DP25">
        <v>10.390000343322754</v>
      </c>
      <c r="DR25">
        <v>3.319999933242798</v>
      </c>
      <c r="DS25">
        <v>29.899999618530273</v>
      </c>
      <c r="DT25">
        <v>11.100000381469727</v>
      </c>
      <c r="DV25">
        <v>0.04356430991602252</v>
      </c>
      <c r="DW25">
        <v>0.310294800867566</v>
      </c>
      <c r="DX25">
        <v>0.3538591107835885</v>
      </c>
      <c r="DZ25">
        <v>49.82731628417969</v>
      </c>
      <c r="EA25">
        <v>11.359999656677246</v>
      </c>
      <c r="EB25">
        <v>5.660382958814298</v>
      </c>
      <c r="EC25">
        <v>134.989501953125</v>
      </c>
      <c r="ED25">
        <v>46.285770416259766</v>
      </c>
      <c r="EE25">
        <v>50.59851837158203</v>
      </c>
      <c r="EF25">
        <v>0.4604639951095578</v>
      </c>
      <c r="EG25">
        <v>20.565695500091532</v>
      </c>
      <c r="EH25">
        <v>54.64692306518555</v>
      </c>
      <c r="EI25">
        <v>24.771575927734375</v>
      </c>
      <c r="EJ25">
        <v>10.680000305175781</v>
      </c>
    </row>
    <row r="26" ht="12.75" customHeight="1">
      <c r="A26" t="s">
        <v>225</v>
      </c>
      <c r="B26" t="s">
        <v>227</v>
      </c>
      <c r="C26">
        <v>869344.9899650047</v>
      </c>
      <c r="D26">
        <v>100.0</v>
      </c>
      <c r="E26">
        <v>0.02575456361972514</v>
      </c>
      <c r="F26">
        <v>0.04352220664574342</v>
      </c>
      <c r="G26">
        <v>0.22896376254896703</v>
      </c>
      <c r="H26">
        <v>0.20914445227457332</v>
      </c>
      <c r="I26">
        <v>0.33406847564105335</v>
      </c>
      <c r="J26">
        <v>17.40999984741211</v>
      </c>
      <c r="K26">
        <v>151352.9631734848</v>
      </c>
      <c r="P26">
        <v>44.400001525878906</v>
      </c>
      <c r="Q26">
        <v>10.220000267028809</v>
      </c>
      <c r="R26">
        <v>27.630000114440918</v>
      </c>
      <c r="S26">
        <v>26.06999969482422</v>
      </c>
      <c r="U26">
        <v>8.5600004196167</v>
      </c>
      <c r="V26">
        <v>9.109999656677246</v>
      </c>
      <c r="W26">
        <v>10.3100004196167</v>
      </c>
      <c r="Y26">
        <v>0.15755371881913405</v>
      </c>
      <c r="Z26">
        <v>0.5956619336426744</v>
      </c>
      <c r="AA26" t="s">
        <v>159</v>
      </c>
      <c r="AB26">
        <v>2.0</v>
      </c>
      <c r="AC26">
        <v>0.0958682226183705</v>
      </c>
      <c r="AD26" t="s">
        <v>155</v>
      </c>
      <c r="AE26">
        <v>0.133</v>
      </c>
      <c r="AF26">
        <v>0.138</v>
      </c>
      <c r="AG26">
        <v>0.12406373569816129</v>
      </c>
      <c r="AH26">
        <v>0.12872778591237788</v>
      </c>
      <c r="AI26">
        <v>0.16975</v>
      </c>
      <c r="AJ26">
        <v>0.1476</v>
      </c>
      <c r="AK26">
        <v>0.15834450477265322</v>
      </c>
      <c r="AL26">
        <v>0.13768276232367374</v>
      </c>
      <c r="AN26">
        <v>0.05499999999999999</v>
      </c>
      <c r="AO26">
        <v>0.05557142857142856</v>
      </c>
      <c r="AP26">
        <v>0.05925</v>
      </c>
      <c r="AQ26">
        <v>0.059199999999999996</v>
      </c>
      <c r="AR26">
        <v>0.05130455235638248</v>
      </c>
      <c r="AS26">
        <v>0.05183758666657866</v>
      </c>
      <c r="AT26">
        <v>0.05783333333333334</v>
      </c>
      <c r="AU26">
        <v>0.05271428571428572</v>
      </c>
      <c r="AV26">
        <v>0.07575</v>
      </c>
      <c r="AW26">
        <v>0.065</v>
      </c>
      <c r="AX26">
        <v>0.6816666666666666</v>
      </c>
      <c r="AY26">
        <v>0.6771428571428572</v>
      </c>
      <c r="AZ26">
        <v>0.6757981415974604</v>
      </c>
      <c r="BA26">
        <v>0.6713132779263631</v>
      </c>
      <c r="BB26">
        <v>0.6818333333333334</v>
      </c>
      <c r="BC26">
        <v>0.6195714285714286</v>
      </c>
      <c r="BD26">
        <v>0.6759633734169219</v>
      </c>
      <c r="BE26">
        <v>0.6142374865752398</v>
      </c>
      <c r="BF26">
        <v>1.8916666666666666</v>
      </c>
      <c r="BG26">
        <v>1.8985714285714286</v>
      </c>
      <c r="BH26">
        <v>1.8735716491346124</v>
      </c>
      <c r="BI26">
        <v>1.880410362517231</v>
      </c>
      <c r="BJ26">
        <v>1.9174999999999998</v>
      </c>
      <c r="BK26">
        <v>1.7482857142857142</v>
      </c>
      <c r="BL26">
        <v>1.8991578698937193</v>
      </c>
      <c r="BM26">
        <v>1.731562228478997</v>
      </c>
      <c r="BN26">
        <v>46.0</v>
      </c>
      <c r="BO26">
        <v>46.857142857142854</v>
      </c>
      <c r="BP26">
        <v>45.9724198139737</v>
      </c>
      <c r="BQ26">
        <v>46.82904875460675</v>
      </c>
      <c r="BR26">
        <v>53.25</v>
      </c>
      <c r="BS26">
        <v>53.0</v>
      </c>
      <c r="BT26">
        <v>53.46000000000001</v>
      </c>
      <c r="BU26">
        <v>48.63714285714286</v>
      </c>
      <c r="BV26">
        <v>53.42794702728336</v>
      </c>
      <c r="BW26">
        <v>48.60798152132139</v>
      </c>
      <c r="BX26">
        <v>71.72500000000001</v>
      </c>
      <c r="BY26">
        <v>61.32000000000001</v>
      </c>
      <c r="CA26">
        <v>0.07967975764079563</v>
      </c>
      <c r="CB26">
        <v>0.0102856430479205</v>
      </c>
      <c r="CC26">
        <v>7.889069229489429E-4</v>
      </c>
      <c r="CE26">
        <v>0.76</v>
      </c>
      <c r="CF26">
        <v>0.93</v>
      </c>
      <c r="CH26">
        <v>0.06718995715668202</v>
      </c>
      <c r="CI26">
        <v>0.009565648034566065</v>
      </c>
      <c r="CJ26">
        <v>5.995692614411966E-4</v>
      </c>
      <c r="CL26">
        <v>29.326216666666667</v>
      </c>
      <c r="CM26">
        <v>28.894542857142856</v>
      </c>
      <c r="CN26">
        <v>31.920066666666667</v>
      </c>
      <c r="CO26">
        <v>23.290966666666666</v>
      </c>
      <c r="CP26">
        <v>24.7047</v>
      </c>
      <c r="CQ26">
        <v>23.7405</v>
      </c>
      <c r="CR26">
        <v>23.7405</v>
      </c>
      <c r="CS26">
        <v>329655.5</v>
      </c>
      <c r="CT26">
        <v>0.3791998617410451</v>
      </c>
      <c r="CU26">
        <v>4.550398340892541</v>
      </c>
      <c r="CV26">
        <v>0.19167238857195684</v>
      </c>
      <c r="CW26">
        <v>419791.75</v>
      </c>
      <c r="CX26">
        <v>5.794593697724977</v>
      </c>
      <c r="CY26">
        <v>0.23455430334005178</v>
      </c>
      <c r="CZ26">
        <v>6.944633539730513</v>
      </c>
      <c r="DA26">
        <v>2.319983140503505</v>
      </c>
      <c r="DB26">
        <v>1.1662874712613396</v>
      </c>
      <c r="DC26">
        <v>1.1662874712613396</v>
      </c>
      <c r="DD26">
        <v>0.6069144770952656</v>
      </c>
      <c r="DF26">
        <v>52.154335021972656</v>
      </c>
      <c r="DG26">
        <v>57.20199966430664</v>
      </c>
      <c r="DH26">
        <v>13.769560813903809</v>
      </c>
      <c r="DJ26">
        <v>7.3038530349731445</v>
      </c>
      <c r="DK26">
        <v>30.816617965698242</v>
      </c>
      <c r="DL26">
        <v>26.540773391723633</v>
      </c>
      <c r="DM26">
        <v>17.0290470123291</v>
      </c>
      <c r="DN26">
        <v>2.0</v>
      </c>
      <c r="DO26">
        <v>1.8279070854187012</v>
      </c>
      <c r="DP26">
        <v>7.989999771118164</v>
      </c>
      <c r="DR26">
        <v>2.3499999046325684</v>
      </c>
      <c r="DS26">
        <v>31.399999618530273</v>
      </c>
      <c r="DT26">
        <v>7.480000019073486</v>
      </c>
      <c r="DV26">
        <v>0.023503784172132954</v>
      </c>
      <c r="DW26">
        <v>0.06944148193871003</v>
      </c>
      <c r="DX26">
        <v>0.09294526611084297</v>
      </c>
      <c r="DZ26">
        <v>50.614315032958984</v>
      </c>
      <c r="EA26">
        <v>17.40999984741211</v>
      </c>
      <c r="EB26">
        <v>8.811952170006844</v>
      </c>
      <c r="EC26">
        <v>55.31148910522461</v>
      </c>
      <c r="ED26">
        <v>37.15569305419922</v>
      </c>
      <c r="EE26">
        <v>35.07667922973633</v>
      </c>
      <c r="EF26">
        <v>4.175864752922061</v>
      </c>
      <c r="EG26">
        <v>16.742669908218378</v>
      </c>
      <c r="EH26">
        <v>52.05264663696289</v>
      </c>
      <c r="EI26">
        <v>22.497459411621094</v>
      </c>
      <c r="EJ26">
        <v>14.890000343322754</v>
      </c>
    </row>
    <row r="27" ht="12.75" customHeight="1">
      <c r="A27" t="s">
        <v>228</v>
      </c>
      <c r="B27" t="s">
        <v>230</v>
      </c>
      <c r="C27">
        <v>581270.4841883816</v>
      </c>
      <c r="D27">
        <v>100.0</v>
      </c>
      <c r="E27">
        <v>0.13835360415874262</v>
      </c>
      <c r="F27">
        <v>0.015462448967463625</v>
      </c>
      <c r="G27">
        <v>0.5580419793672284</v>
      </c>
      <c r="H27">
        <v>0.020512786137021698</v>
      </c>
      <c r="I27">
        <v>6.848563282961323E-4</v>
      </c>
      <c r="J27">
        <v>0.0</v>
      </c>
      <c r="K27">
        <v>0.0</v>
      </c>
      <c r="P27">
        <v>3.4800000190734863</v>
      </c>
      <c r="Q27">
        <v>0.0</v>
      </c>
      <c r="R27">
        <v>0.0</v>
      </c>
      <c r="S27">
        <v>20.559999465942383</v>
      </c>
      <c r="U27">
        <v>0.0</v>
      </c>
      <c r="V27">
        <v>0.0</v>
      </c>
      <c r="W27">
        <v>0.0</v>
      </c>
      <c r="Y27">
        <v>0.2633578663339208</v>
      </c>
      <c r="Z27">
        <v>0.8419126318381709</v>
      </c>
      <c r="AA27" t="s">
        <v>164</v>
      </c>
      <c r="AB27">
        <v>1.0</v>
      </c>
      <c r="AE27">
        <v>0.027666666666666662</v>
      </c>
      <c r="AF27">
        <v>0.026249999999999996</v>
      </c>
      <c r="AG27">
        <v>0.026525425883755702</v>
      </c>
      <c r="AH27">
        <v>0.02516719624512966</v>
      </c>
      <c r="AI27">
        <v>0.051666666666666666</v>
      </c>
      <c r="AJ27">
        <v>0.0465</v>
      </c>
      <c r="AK27">
        <v>0.04953543387930283</v>
      </c>
      <c r="AL27">
        <v>0.044581890491372546</v>
      </c>
      <c r="AN27">
        <v>0.0058000000000000005</v>
      </c>
      <c r="AO27">
        <v>0.005333333333333333</v>
      </c>
      <c r="AP27">
        <v>0.006666666666666667</v>
      </c>
      <c r="AQ27">
        <v>0.00575</v>
      </c>
      <c r="AR27">
        <v>0.005560751932257221</v>
      </c>
      <c r="AS27">
        <v>0.005113335110121582</v>
      </c>
      <c r="AT27">
        <v>0.0108</v>
      </c>
      <c r="AU27">
        <v>0.0095</v>
      </c>
      <c r="AV27">
        <v>0.012666666666666666</v>
      </c>
      <c r="AW27">
        <v>0.01025</v>
      </c>
      <c r="AX27">
        <v>0.052000000000000005</v>
      </c>
      <c r="AY27">
        <v>0.05333333333333334</v>
      </c>
      <c r="AZ27">
        <v>0.052000000000000005</v>
      </c>
      <c r="BA27">
        <v>0.05333333333333334</v>
      </c>
      <c r="BB27">
        <v>0.08660000000000001</v>
      </c>
      <c r="BC27">
        <v>0.08666666666666667</v>
      </c>
      <c r="BD27">
        <v>0.08660000000000001</v>
      </c>
      <c r="BE27">
        <v>0.08666666666666667</v>
      </c>
      <c r="BF27">
        <v>0.705</v>
      </c>
      <c r="BG27">
        <v>0.8350000000000001</v>
      </c>
      <c r="BH27">
        <v>0.705</v>
      </c>
      <c r="BI27">
        <v>0.8350000000000001</v>
      </c>
      <c r="BJ27">
        <v>1.2305</v>
      </c>
      <c r="BK27">
        <v>1.4166666666666667</v>
      </c>
      <c r="BL27">
        <v>1.2305</v>
      </c>
      <c r="BM27">
        <v>1.4166666666666667</v>
      </c>
      <c r="BN27">
        <v>4.0</v>
      </c>
      <c r="BO27">
        <v>3.9333333333333336</v>
      </c>
      <c r="BP27">
        <v>3.99813641922659</v>
      </c>
      <c r="BQ27">
        <v>3.9315008122394803</v>
      </c>
      <c r="BR27">
        <v>3.8666666666666667</v>
      </c>
      <c r="BS27">
        <v>3.8</v>
      </c>
      <c r="BT27">
        <v>6.994</v>
      </c>
      <c r="BU27">
        <v>6.695</v>
      </c>
      <c r="BV27">
        <v>6.990741529017693</v>
      </c>
      <c r="BW27">
        <v>6.691880831680505</v>
      </c>
      <c r="BX27">
        <v>7.183333333333334</v>
      </c>
      <c r="BY27">
        <v>6.6875</v>
      </c>
      <c r="CA27">
        <v>0.021401314445674675</v>
      </c>
      <c r="CC27">
        <v>5.613195100633075E-4</v>
      </c>
      <c r="CE27">
        <v>0.83</v>
      </c>
      <c r="CF27">
        <v>0.05</v>
      </c>
      <c r="CH27">
        <v>0.04124966685220332</v>
      </c>
      <c r="CI27">
        <v>0.0</v>
      </c>
      <c r="CJ27">
        <v>4.6589519335254515E-4</v>
      </c>
      <c r="CL27">
        <v>28.7293</v>
      </c>
      <c r="CM27">
        <v>28.525828571428573</v>
      </c>
      <c r="CN27">
        <v>31.180333333333333</v>
      </c>
      <c r="CO27">
        <v>26.243683333333333</v>
      </c>
      <c r="CP27">
        <v>25.7108</v>
      </c>
      <c r="CQ27">
        <v>26.16798</v>
      </c>
      <c r="CR27">
        <v>26.16798</v>
      </c>
      <c r="CS27">
        <v>378436.8</v>
      </c>
      <c r="CT27">
        <v>0.6510511204235754</v>
      </c>
      <c r="CU27">
        <v>7.812613445082905</v>
      </c>
      <c r="CV27">
        <v>0.29855622960132594</v>
      </c>
      <c r="CW27">
        <v>402425.3333333333</v>
      </c>
      <c r="CX27">
        <v>8.307843132174169</v>
      </c>
      <c r="CY27">
        <v>0.3231265900778727</v>
      </c>
      <c r="CZ27">
        <v>11.056458884568405</v>
      </c>
      <c r="DA27">
        <v>0.007572085835642669</v>
      </c>
      <c r="DB27">
        <v>0.003212411520614628</v>
      </c>
      <c r="DC27">
        <v>0.003212411520614628</v>
      </c>
      <c r="DD27">
        <v>8.319534763152971E-4</v>
      </c>
      <c r="DF27">
        <v>52.56532669067383</v>
      </c>
      <c r="DG27">
        <v>47.0444450378418</v>
      </c>
      <c r="DH27">
        <v>16.812253952026367</v>
      </c>
      <c r="DJ27">
        <v>22.581111907958984</v>
      </c>
      <c r="DK27">
        <v>36.396270751953125</v>
      </c>
      <c r="DL27">
        <v>40.74444580078125</v>
      </c>
      <c r="DM27">
        <v>11.038402557373047</v>
      </c>
      <c r="DN27">
        <v>1.0</v>
      </c>
      <c r="DO27">
        <v>4.872813701629639</v>
      </c>
      <c r="DP27">
        <v>4.75</v>
      </c>
      <c r="DR27">
        <v>2.180000066757202</v>
      </c>
      <c r="DS27">
        <v>29.040000915527344</v>
      </c>
      <c r="DT27">
        <v>7.519999980926514</v>
      </c>
      <c r="DV27">
        <v>0.13177988736021135</v>
      </c>
      <c r="DW27">
        <v>0.14521654621927657</v>
      </c>
      <c r="DX27">
        <v>0.2769964335794879</v>
      </c>
      <c r="DZ27">
        <v>35.20774841308594</v>
      </c>
      <c r="EA27">
        <v>0.0</v>
      </c>
      <c r="EB27">
        <v>0.0</v>
      </c>
      <c r="EC27">
        <v>51.91373062133789</v>
      </c>
      <c r="ED27">
        <v>35.32992172241211</v>
      </c>
      <c r="EF27">
        <v>1.0499999288469563E-4</v>
      </c>
      <c r="EG27">
        <v>4.5300001085549544E-4</v>
      </c>
    </row>
    <row r="28" ht="12.75" customHeight="1">
      <c r="A28" t="s">
        <v>231</v>
      </c>
      <c r="B28" t="s">
        <v>233</v>
      </c>
      <c r="C28">
        <v>1089238.391333988</v>
      </c>
      <c r="D28">
        <v>100.0</v>
      </c>
      <c r="E28">
        <v>0.027882699719685485</v>
      </c>
      <c r="F28">
        <v>0.01893433829957421</v>
      </c>
      <c r="G28">
        <v>0.4539302207647178</v>
      </c>
      <c r="H28">
        <v>0.0358005917924241</v>
      </c>
      <c r="I28">
        <v>0.003788460222013021</v>
      </c>
      <c r="J28">
        <v>0.009999999776482582</v>
      </c>
      <c r="K28">
        <v>108.92383506536251</v>
      </c>
      <c r="P28">
        <v>1.4600000381469727</v>
      </c>
      <c r="Q28">
        <v>0.029999999329447746</v>
      </c>
      <c r="R28">
        <v>0.03999999910593033</v>
      </c>
      <c r="S28">
        <v>7.710000038146973</v>
      </c>
      <c r="U28">
        <v>0.0</v>
      </c>
      <c r="V28">
        <v>0.0</v>
      </c>
      <c r="W28">
        <v>0.009999999776482582</v>
      </c>
      <c r="Y28">
        <v>0.451735956037907</v>
      </c>
      <c r="Z28">
        <v>0.9414667685950489</v>
      </c>
      <c r="AA28" t="s">
        <v>164</v>
      </c>
      <c r="AB28">
        <v>1.0</v>
      </c>
      <c r="AE28">
        <v>0.07225</v>
      </c>
      <c r="AF28">
        <v>0.0726</v>
      </c>
      <c r="AG28">
        <v>0.0717861004445642</v>
      </c>
      <c r="AH28">
        <v>0.07213385318028182</v>
      </c>
      <c r="AI28">
        <v>0.1625</v>
      </c>
      <c r="AJ28">
        <v>0.15</v>
      </c>
      <c r="AK28">
        <v>0.16145662729746277</v>
      </c>
      <c r="AL28">
        <v>0.14903688673611945</v>
      </c>
      <c r="AN28">
        <v>0.011500000000000002</v>
      </c>
      <c r="AO28">
        <v>0.011000000000000001</v>
      </c>
      <c r="AP28">
        <v>0.013000000000000001</v>
      </c>
      <c r="AQ28">
        <v>0.012</v>
      </c>
      <c r="AR28">
        <v>0.011426161316435826</v>
      </c>
      <c r="AS28">
        <v>0.010929371693982094</v>
      </c>
      <c r="AT28">
        <v>0.021</v>
      </c>
      <c r="AU28">
        <v>0.019142857142857145</v>
      </c>
      <c r="AV28">
        <v>0.02475</v>
      </c>
      <c r="AW28">
        <v>0.021400000000000002</v>
      </c>
      <c r="AX28">
        <v>0.07333333333333333</v>
      </c>
      <c r="AY28">
        <v>0.06999999999999999</v>
      </c>
      <c r="AZ28">
        <v>0.07283759533122135</v>
      </c>
      <c r="BA28">
        <v>0.06952679554343855</v>
      </c>
      <c r="BB28">
        <v>0.13699999999999998</v>
      </c>
      <c r="BC28">
        <v>0.1277142857142857</v>
      </c>
      <c r="BD28">
        <v>0.1360738712778726</v>
      </c>
      <c r="BE28">
        <v>0.12685092901190625</v>
      </c>
      <c r="BF28">
        <v>1.1716666666666666</v>
      </c>
      <c r="BG28">
        <v>1.1728571428571428</v>
      </c>
      <c r="BH28">
        <v>1.1628660652655372</v>
      </c>
      <c r="BI28">
        <v>1.1640475995728583</v>
      </c>
      <c r="BJ28">
        <v>2.1919999999999997</v>
      </c>
      <c r="BK28">
        <v>2.109142857142857</v>
      </c>
      <c r="BL28">
        <v>2.1755354893844014</v>
      </c>
      <c r="BM28">
        <v>2.0933007015948455</v>
      </c>
      <c r="BN28">
        <v>59.666666666666664</v>
      </c>
      <c r="BO28">
        <v>58.142857142857146</v>
      </c>
      <c r="BP28">
        <v>59.64253822106628</v>
      </c>
      <c r="BQ28">
        <v>58.1193449065618</v>
      </c>
      <c r="BR28">
        <v>57.25</v>
      </c>
      <c r="BS28">
        <v>55.6</v>
      </c>
      <c r="BT28">
        <v>115.13333333333333</v>
      </c>
      <c r="BU28">
        <v>108.17142857142856</v>
      </c>
      <c r="BV28">
        <v>115.08677486902957</v>
      </c>
      <c r="BW28">
        <v>108.1276854133872</v>
      </c>
      <c r="BX28">
        <v>122.1</v>
      </c>
      <c r="BY28">
        <v>110.96</v>
      </c>
      <c r="CA28">
        <v>0.00551523284870092</v>
      </c>
      <c r="CB28">
        <v>0.007511181850181638</v>
      </c>
      <c r="CC28">
        <v>4.043873564310554E-4</v>
      </c>
      <c r="CE28">
        <v>1.0</v>
      </c>
      <c r="CF28">
        <v>1.0</v>
      </c>
      <c r="CH28">
        <v>0.006420755092536956</v>
      </c>
      <c r="CI28">
        <v>0.007511181850181638</v>
      </c>
      <c r="CJ28">
        <v>4.043873564310554E-4</v>
      </c>
      <c r="CL28">
        <v>23.633233333333333</v>
      </c>
      <c r="CM28">
        <v>23.792499999999997</v>
      </c>
      <c r="CN28">
        <v>25.5812</v>
      </c>
      <c r="CO28">
        <v>27.252</v>
      </c>
      <c r="CP28">
        <v>26.765375</v>
      </c>
      <c r="CQ28">
        <v>27.10748</v>
      </c>
      <c r="CR28">
        <v>27.10748</v>
      </c>
      <c r="CS28">
        <v>745055.5</v>
      </c>
      <c r="CT28">
        <v>0.6840150934154388</v>
      </c>
      <c r="CU28">
        <v>8.208181120985266</v>
      </c>
      <c r="CV28">
        <v>0.30280133457574315</v>
      </c>
      <c r="CW28">
        <v>813495.5</v>
      </c>
      <c r="CX28">
        <v>8.962175844761187</v>
      </c>
      <c r="CY28">
        <v>0.33484215501412506</v>
      </c>
      <c r="CZ28">
        <v>17.0957831377126</v>
      </c>
      <c r="DA28">
        <v>0.06476669438138515</v>
      </c>
      <c r="DB28">
        <v>0.03536093687703105</v>
      </c>
      <c r="DC28">
        <v>0.03536093687703105</v>
      </c>
      <c r="DD28">
        <v>0.018247245192724425</v>
      </c>
      <c r="DF28">
        <v>33.29500198364258</v>
      </c>
      <c r="DG28">
        <v>15.383056640625</v>
      </c>
      <c r="DH28">
        <v>24.87908363342285</v>
      </c>
      <c r="DJ28">
        <v>5.781661033630371</v>
      </c>
      <c r="DK28">
        <v>43.820316314697266</v>
      </c>
      <c r="DL28">
        <v>34.49601364135742</v>
      </c>
      <c r="DM28">
        <v>22.884681701660156</v>
      </c>
      <c r="DN28">
        <v>1.0</v>
      </c>
      <c r="DO28">
        <v>2.1405646800994873</v>
      </c>
      <c r="DP28">
        <v>0.46000000834465027</v>
      </c>
      <c r="DR28">
        <v>0.8600000143051147</v>
      </c>
      <c r="DS28">
        <v>13.869999885559082</v>
      </c>
      <c r="DT28">
        <v>6.190000057220459</v>
      </c>
      <c r="DV28">
        <v>0.024342008959800775</v>
      </c>
      <c r="DW28">
        <v>0.2984341754190198</v>
      </c>
      <c r="DX28">
        <v>0.32277618437882055</v>
      </c>
      <c r="EA28">
        <v>0.009999999776482582</v>
      </c>
      <c r="EB28">
        <v>0.0</v>
      </c>
      <c r="ED28">
        <v>13.161208152770996</v>
      </c>
      <c r="EE28">
        <v>39.855743408203125</v>
      </c>
      <c r="EF28">
        <v>0.006556000006437301</v>
      </c>
      <c r="EG28">
        <v>0.24257200338530538</v>
      </c>
      <c r="EH28">
        <v>1.0521750450134277</v>
      </c>
      <c r="EI28">
        <v>0.01604508049786091</v>
      </c>
      <c r="EJ28">
        <v>0.009999999776482582</v>
      </c>
    </row>
    <row r="29" ht="12.75" customHeight="1">
      <c r="A29" t="s">
        <v>234</v>
      </c>
      <c r="B29" t="s">
        <v>236</v>
      </c>
      <c r="C29">
        <v>956904.474144253</v>
      </c>
      <c r="D29">
        <v>100.0</v>
      </c>
      <c r="E29">
        <v>0.06945407986284848</v>
      </c>
      <c r="F29">
        <v>0.01993479579897058</v>
      </c>
      <c r="G29">
        <v>0.42252103456709394</v>
      </c>
      <c r="H29">
        <v>0.034989896438624976</v>
      </c>
      <c r="I29">
        <v>0.0016701033251498422</v>
      </c>
      <c r="J29">
        <v>0.05000000074505806</v>
      </c>
      <c r="K29">
        <v>478.4522571294941</v>
      </c>
      <c r="P29">
        <v>4.889999866485596</v>
      </c>
      <c r="Q29">
        <v>0.17000000178813934</v>
      </c>
      <c r="R29">
        <v>0.2200000025331974</v>
      </c>
      <c r="S29">
        <v>15.079999923706055</v>
      </c>
      <c r="U29">
        <v>0.009999999776482582</v>
      </c>
      <c r="V29">
        <v>0.019999999552965164</v>
      </c>
      <c r="W29">
        <v>0.03999999910593033</v>
      </c>
      <c r="Y29">
        <v>0.4511905218869533</v>
      </c>
      <c r="Z29">
        <v>0.9087014528926722</v>
      </c>
      <c r="AA29" t="s">
        <v>164</v>
      </c>
      <c r="AB29">
        <v>1.0</v>
      </c>
      <c r="AE29">
        <v>0.046</v>
      </c>
      <c r="AF29">
        <v>0.045399999999999996</v>
      </c>
      <c r="AG29">
        <v>0.04590362341441262</v>
      </c>
      <c r="AH29">
        <v>0.04530488050031158</v>
      </c>
      <c r="AI29">
        <v>0.08725000000000001</v>
      </c>
      <c r="AJ29">
        <v>0.0804</v>
      </c>
      <c r="AK29">
        <v>0.08706719875885872</v>
      </c>
      <c r="AL29">
        <v>0.08023155048953858</v>
      </c>
      <c r="AN29">
        <v>0.011166666666666667</v>
      </c>
      <c r="AO29">
        <v>0.010571428571428574</v>
      </c>
      <c r="AP29">
        <v>0.01225</v>
      </c>
      <c r="AQ29">
        <v>0.0112</v>
      </c>
      <c r="AR29">
        <v>0.011143270901324802</v>
      </c>
      <c r="AS29">
        <v>0.01054927991511346</v>
      </c>
      <c r="AT29">
        <v>0.019166666666666665</v>
      </c>
      <c r="AU29">
        <v>0.017714285714285714</v>
      </c>
      <c r="AV29">
        <v>0.0225</v>
      </c>
      <c r="AW29">
        <v>0.019799999999999998</v>
      </c>
      <c r="AX29">
        <v>0.06833333333333333</v>
      </c>
      <c r="AY29">
        <v>0.06571428571428571</v>
      </c>
      <c r="AZ29">
        <v>0.06827917696634002</v>
      </c>
      <c r="BA29">
        <v>0.06566220502686357</v>
      </c>
      <c r="BB29">
        <v>0.10799999999999998</v>
      </c>
      <c r="BC29">
        <v>0.10214285714285712</v>
      </c>
      <c r="BD29">
        <v>0.10791440652241055</v>
      </c>
      <c r="BE29">
        <v>0.1020619056395814</v>
      </c>
      <c r="BF29">
        <v>1.0933333333333335</v>
      </c>
      <c r="BG29">
        <v>1.0885714285714285</v>
      </c>
      <c r="BH29">
        <v>1.0923705534756745</v>
      </c>
      <c r="BI29">
        <v>1.0876128420058324</v>
      </c>
      <c r="BJ29">
        <v>1.8513333333333335</v>
      </c>
      <c r="BK29">
        <v>1.7735714285714284</v>
      </c>
      <c r="BL29">
        <v>1.84970306524509</v>
      </c>
      <c r="BM29">
        <v>1.7720096369425733</v>
      </c>
      <c r="BN29">
        <v>16.0</v>
      </c>
      <c r="BO29">
        <v>15.571428571428571</v>
      </c>
      <c r="BP29">
        <v>15.998184450210314</v>
      </c>
      <c r="BQ29">
        <v>15.569661652436823</v>
      </c>
      <c r="BR29">
        <v>15.0</v>
      </c>
      <c r="BS29">
        <v>14.6</v>
      </c>
      <c r="BT29">
        <v>26.883333333333336</v>
      </c>
      <c r="BU29">
        <v>25.300000000000004</v>
      </c>
      <c r="BV29">
        <v>26.880282831447126</v>
      </c>
      <c r="BW29">
        <v>25.297129161895064</v>
      </c>
      <c r="BX29">
        <v>28.775000000000002</v>
      </c>
      <c r="BY29">
        <v>26.18</v>
      </c>
      <c r="CA29">
        <v>0.009094062036448872</v>
      </c>
      <c r="CB29">
        <v>8.805913332246781E-4</v>
      </c>
      <c r="CC29">
        <v>1.860194456646077E-4</v>
      </c>
      <c r="CE29">
        <v>0.61</v>
      </c>
      <c r="CF29">
        <v>1.0</v>
      </c>
      <c r="CH29">
        <v>0.0020951431649430417</v>
      </c>
      <c r="CI29">
        <v>8.805913332246781E-4</v>
      </c>
      <c r="CJ29">
        <v>1.134718618554107E-4</v>
      </c>
      <c r="CL29">
        <v>26.187916666666666</v>
      </c>
      <c r="CM29">
        <v>25.839042857142857</v>
      </c>
      <c r="CN29">
        <v>26.911366666666666</v>
      </c>
      <c r="CO29">
        <v>26.472800000000003</v>
      </c>
      <c r="CP29">
        <v>26.325075000000002</v>
      </c>
      <c r="CQ29">
        <v>26.32346</v>
      </c>
      <c r="CR29">
        <v>26.32346</v>
      </c>
      <c r="CS29">
        <v>584961.8333333334</v>
      </c>
      <c r="CT29">
        <v>0.6113064042849805</v>
      </c>
      <c r="CU29">
        <v>7.335676851419766</v>
      </c>
      <c r="CV29">
        <v>0.27867449231293173</v>
      </c>
      <c r="CW29">
        <v>655413.0</v>
      </c>
      <c r="CX29">
        <v>8.219165248478461</v>
      </c>
      <c r="CY29">
        <v>0.3122181132809103</v>
      </c>
      <c r="DA29">
        <v>0.16464338317666766</v>
      </c>
      <c r="DB29">
        <v>0.08966245045173214</v>
      </c>
      <c r="DC29">
        <v>0.08966245045173214</v>
      </c>
      <c r="DD29">
        <v>0.049720908706742624</v>
      </c>
      <c r="DF29">
        <v>32.464874267578125</v>
      </c>
      <c r="DG29">
        <v>40.355445861816406</v>
      </c>
      <c r="DH29">
        <v>27.706098556518555</v>
      </c>
      <c r="DJ29">
        <v>5.585206508636475</v>
      </c>
      <c r="DK29">
        <v>47.001338958740234</v>
      </c>
      <c r="DL29">
        <v>35.933475494384766</v>
      </c>
      <c r="DM29">
        <v>20.53378677368164</v>
      </c>
      <c r="DN29">
        <v>1.0</v>
      </c>
      <c r="DO29">
        <v>1.8028669357299805</v>
      </c>
      <c r="DP29">
        <v>3.7200000286102295</v>
      </c>
      <c r="DR29">
        <v>1.2899999618530273</v>
      </c>
      <c r="DS29">
        <v>16.610000610351562</v>
      </c>
      <c r="DT29">
        <v>7.75</v>
      </c>
      <c r="DV29">
        <v>0.05749263391653893</v>
      </c>
      <c r="DW29">
        <v>0.3419526567323357</v>
      </c>
      <c r="DX29">
        <v>0.39944529064887463</v>
      </c>
      <c r="DZ29">
        <v>40.5640754699707</v>
      </c>
      <c r="EA29">
        <v>0.05000000074505806</v>
      </c>
      <c r="EB29">
        <v>0.020282038037211264</v>
      </c>
      <c r="EC29">
        <v>1.0561686754226685</v>
      </c>
      <c r="ED29">
        <v>27.28951644897461</v>
      </c>
      <c r="EE29">
        <v>59.34956359863281</v>
      </c>
      <c r="EF29">
        <v>0.20563200771141055</v>
      </c>
      <c r="EG29">
        <v>0.545216005739212</v>
      </c>
      <c r="EH29">
        <v>1.5732684135437012</v>
      </c>
      <c r="EI29">
        <v>0.02992003783583641</v>
      </c>
      <c r="EJ29">
        <v>0.029999999329447746</v>
      </c>
    </row>
    <row r="30" ht="12.75" customHeight="1">
      <c r="A30" t="s">
        <v>237</v>
      </c>
      <c r="B30" t="s">
        <v>239</v>
      </c>
      <c r="C30">
        <v>72416.07356736738</v>
      </c>
      <c r="D30">
        <v>100.0</v>
      </c>
      <c r="E30">
        <v>0.07372718155850377</v>
      </c>
      <c r="F30">
        <v>0.02076964755613617</v>
      </c>
      <c r="G30">
        <v>0.6608390212072296</v>
      </c>
      <c r="H30">
        <v>0.005752114427420235</v>
      </c>
      <c r="I30">
        <v>0.0</v>
      </c>
      <c r="J30">
        <v>0.0</v>
      </c>
      <c r="K30">
        <v>0.0</v>
      </c>
      <c r="P30">
        <v>0.0</v>
      </c>
      <c r="Q30">
        <v>0.0</v>
      </c>
      <c r="R30">
        <v>0.0</v>
      </c>
      <c r="S30">
        <v>0.0</v>
      </c>
      <c r="U30">
        <v>0.0</v>
      </c>
      <c r="V30">
        <v>0.0</v>
      </c>
      <c r="W30">
        <v>0.0</v>
      </c>
      <c r="Y30">
        <v>0.23910431018454736</v>
      </c>
      <c r="Z30">
        <v>0.9056954458191971</v>
      </c>
      <c r="AA30" t="s">
        <v>164</v>
      </c>
      <c r="AB30">
        <v>1.0</v>
      </c>
      <c r="AD30" t="s">
        <v>177</v>
      </c>
      <c r="AE30">
        <v>0.01875</v>
      </c>
      <c r="AF30">
        <v>0.0172</v>
      </c>
      <c r="AG30">
        <v>0.018568500693169954</v>
      </c>
      <c r="AH30">
        <v>0.017033504635867905</v>
      </c>
      <c r="AI30">
        <v>0.0505</v>
      </c>
      <c r="AJ30">
        <v>0.046400000000000004</v>
      </c>
      <c r="AK30">
        <v>0.05001116186693775</v>
      </c>
      <c r="AL30">
        <v>0.04595084971536458</v>
      </c>
      <c r="AN30">
        <v>0.005166666666666667</v>
      </c>
      <c r="AO30">
        <v>0.004857142857142858</v>
      </c>
      <c r="AP30">
        <v>0.0055</v>
      </c>
      <c r="AQ30">
        <v>0.004999999999999999</v>
      </c>
      <c r="AR30">
        <v>0.0051166535243401656</v>
      </c>
      <c r="AS30">
        <v>0.004810125893849741</v>
      </c>
      <c r="AT30">
        <v>0.014333333333333332</v>
      </c>
      <c r="AU30">
        <v>0.013285714285714286</v>
      </c>
      <c r="AV30">
        <v>0.014499999999999999</v>
      </c>
      <c r="AW30">
        <v>0.013000000000000001</v>
      </c>
      <c r="AX30">
        <v>0.21</v>
      </c>
      <c r="AY30">
        <v>0.20857142857142857</v>
      </c>
      <c r="AZ30">
        <v>0.20819459232016946</v>
      </c>
      <c r="BA30">
        <v>0.20677830257649485</v>
      </c>
      <c r="BB30">
        <v>0.5931666666666667</v>
      </c>
      <c r="BC30">
        <v>0.5751428571428571</v>
      </c>
      <c r="BD30">
        <v>0.5880671064027645</v>
      </c>
      <c r="BE30">
        <v>0.5701982508034029</v>
      </c>
      <c r="BF30">
        <v>0.8150000000000001</v>
      </c>
      <c r="BG30">
        <v>0.8128571428571427</v>
      </c>
      <c r="BH30">
        <v>0.8072147764070801</v>
      </c>
      <c r="BI30">
        <v>0.8050923887390508</v>
      </c>
      <c r="BJ30">
        <v>2.253166666666667</v>
      </c>
      <c r="BK30">
        <v>2.1965714285714286</v>
      </c>
      <c r="BL30">
        <v>2.231643468762232</v>
      </c>
      <c r="BM30">
        <v>2.1755888522410625</v>
      </c>
      <c r="BN30">
        <v>7.0</v>
      </c>
      <c r="BO30">
        <v>8.142857142857142</v>
      </c>
      <c r="BP30">
        <v>6.989837125908095</v>
      </c>
      <c r="BQ30">
        <v>8.131035024015539</v>
      </c>
      <c r="BR30">
        <v>7.475</v>
      </c>
      <c r="BS30">
        <v>8.98</v>
      </c>
      <c r="BT30">
        <v>20.083333333333332</v>
      </c>
      <c r="BU30">
        <v>22.114285714285717</v>
      </c>
      <c r="BV30">
        <v>20.05417556361727</v>
      </c>
      <c r="BW30">
        <v>22.082179328379045</v>
      </c>
      <c r="BX30">
        <v>21.5</v>
      </c>
      <c r="BY30">
        <v>24.06</v>
      </c>
      <c r="CA30">
        <v>0.019290995065789473</v>
      </c>
      <c r="CB30">
        <v>0.009552421586404902</v>
      </c>
      <c r="CC30">
        <v>0.0015954276439411115</v>
      </c>
      <c r="CE30">
        <v>0.91</v>
      </c>
      <c r="CF30">
        <v>1.0</v>
      </c>
      <c r="CH30">
        <v>0.009679963030935762</v>
      </c>
      <c r="CI30">
        <v>0.009552421586404902</v>
      </c>
      <c r="CJ30">
        <v>0.0014518391559864116</v>
      </c>
      <c r="CL30">
        <v>26.62235</v>
      </c>
      <c r="CM30">
        <v>26.10391428571429</v>
      </c>
      <c r="CN30">
        <v>27.11453333333333</v>
      </c>
      <c r="CO30">
        <v>30.46468333333333</v>
      </c>
      <c r="CP30">
        <v>28.265774999999998</v>
      </c>
      <c r="CQ30">
        <v>29.684839999999998</v>
      </c>
      <c r="CR30">
        <v>29.684839999999998</v>
      </c>
      <c r="CS30">
        <v>74908.16666666667</v>
      </c>
      <c r="CT30">
        <v>1.0344135352351151</v>
      </c>
      <c r="CU30">
        <v>12.412962422821382</v>
      </c>
      <c r="CV30">
        <v>0.41815830648982383</v>
      </c>
      <c r="CW30">
        <v>75595.25</v>
      </c>
      <c r="CX30">
        <v>12.526818361065946</v>
      </c>
      <c r="CY30">
        <v>0.44317972392640737</v>
      </c>
      <c r="DA30">
        <v>0.0</v>
      </c>
      <c r="DB30">
        <v>0.0</v>
      </c>
      <c r="DC30">
        <v>0.0</v>
      </c>
      <c r="DD30">
        <v>0.0</v>
      </c>
      <c r="DF30">
        <v>59.570064544677734</v>
      </c>
      <c r="DH30">
        <v>12.80773639678955</v>
      </c>
      <c r="DK30">
        <v>30.660842895507812</v>
      </c>
      <c r="DM30">
        <v>9.769092559814453</v>
      </c>
      <c r="DN30">
        <v>1.0</v>
      </c>
      <c r="DO30">
        <v>5.607845783233643</v>
      </c>
      <c r="DP30">
        <v>14.029999732971191</v>
      </c>
      <c r="DR30">
        <v>1.4199999570846558</v>
      </c>
      <c r="DS30">
        <v>22.229999542236328</v>
      </c>
      <c r="DT30">
        <v>6.380000114440918</v>
      </c>
      <c r="DV30">
        <v>0.07748672156333465</v>
      </c>
      <c r="DW30">
        <v>0.025526716792720287</v>
      </c>
      <c r="DX30">
        <v>0.10301343835605493</v>
      </c>
      <c r="DZ30">
        <v>58.27729797363281</v>
      </c>
      <c r="EA30">
        <v>0.0</v>
      </c>
      <c r="EB30">
        <v>0.0</v>
      </c>
      <c r="EC30">
        <v>1.5502175092697144</v>
      </c>
      <c r="ED30">
        <v>30.52975845336914</v>
      </c>
      <c r="EF30">
        <v>0.0</v>
      </c>
      <c r="EG30">
        <v>0.0</v>
      </c>
    </row>
    <row r="31" ht="12.75" customHeight="1">
      <c r="A31" t="s">
        <v>240</v>
      </c>
      <c r="B31" t="s">
        <v>242</v>
      </c>
      <c r="C31">
        <v>88516.03490523124</v>
      </c>
      <c r="D31">
        <v>100.0</v>
      </c>
      <c r="E31">
        <v>0.009806212788665824</v>
      </c>
      <c r="F31">
        <v>0.02028325796641025</v>
      </c>
      <c r="G31">
        <v>0.6248464519351331</v>
      </c>
      <c r="H31">
        <v>0.00854745987882171</v>
      </c>
      <c r="I31">
        <v>2.2612327721750555E-4</v>
      </c>
      <c r="J31">
        <v>0.0</v>
      </c>
      <c r="K31">
        <v>0.0</v>
      </c>
      <c r="P31">
        <v>0.0</v>
      </c>
      <c r="Q31">
        <v>0.0</v>
      </c>
      <c r="R31">
        <v>0.0</v>
      </c>
      <c r="S31">
        <v>0.0</v>
      </c>
      <c r="U31">
        <v>0.0</v>
      </c>
      <c r="V31">
        <v>0.0</v>
      </c>
      <c r="W31">
        <v>0.0</v>
      </c>
      <c r="Y31">
        <v>0.3360619021197988</v>
      </c>
      <c r="Z31">
        <v>0.9694558139337536</v>
      </c>
      <c r="AA31" t="s">
        <v>164</v>
      </c>
      <c r="AB31">
        <v>1.0</v>
      </c>
      <c r="AE31">
        <v>0.01925</v>
      </c>
      <c r="AF31">
        <v>0.0174</v>
      </c>
      <c r="AG31">
        <v>0.019143831767662507</v>
      </c>
      <c r="AH31">
        <v>0.017304034948432603</v>
      </c>
      <c r="AI31">
        <v>0.056249999999999994</v>
      </c>
      <c r="AJ31">
        <v>0.051000000000000004</v>
      </c>
      <c r="AK31">
        <v>0.055939768152260566</v>
      </c>
      <c r="AL31">
        <v>0.05071872312471626</v>
      </c>
      <c r="AN31">
        <v>0.004833333333333333</v>
      </c>
      <c r="AO31">
        <v>0.004571428571428572</v>
      </c>
      <c r="AP31">
        <v>0.0045000000000000005</v>
      </c>
      <c r="AQ31">
        <v>0.004200000000000001</v>
      </c>
      <c r="AR31">
        <v>0.004806676374564611</v>
      </c>
      <c r="AS31">
        <v>0.004546216078405939</v>
      </c>
      <c r="AT31">
        <v>0.014499999999999999</v>
      </c>
      <c r="AU31">
        <v>0.013571428571428571</v>
      </c>
      <c r="AV31">
        <v>0.014</v>
      </c>
      <c r="AW31">
        <v>0.0128</v>
      </c>
      <c r="AX31">
        <v>0.20666666666666667</v>
      </c>
      <c r="AY31">
        <v>0.19857142857142857</v>
      </c>
      <c r="AZ31">
        <v>0.20666666666666667</v>
      </c>
      <c r="BA31">
        <v>0.19857142857142857</v>
      </c>
      <c r="BB31">
        <v>0.5968333333333333</v>
      </c>
      <c r="BC31">
        <v>0.5772857142857143</v>
      </c>
      <c r="BD31">
        <v>0.5968333333333333</v>
      </c>
      <c r="BE31">
        <v>0.5772857142857143</v>
      </c>
      <c r="BF31">
        <v>0.88</v>
      </c>
      <c r="BG31">
        <v>0.8700000000000001</v>
      </c>
      <c r="BH31">
        <v>0.88</v>
      </c>
      <c r="BI31">
        <v>0.8700000000000001</v>
      </c>
      <c r="BJ31">
        <v>2.5018333333333334</v>
      </c>
      <c r="BK31">
        <v>2.495857142857143</v>
      </c>
      <c r="BL31">
        <v>2.5018333333333334</v>
      </c>
      <c r="BM31">
        <v>2.495857142857143</v>
      </c>
      <c r="BN31">
        <v>6.6000000000000005</v>
      </c>
      <c r="BO31">
        <v>6.085714285714286</v>
      </c>
      <c r="BP31">
        <v>6.599991412964093</v>
      </c>
      <c r="BQ31">
        <v>6.08570636779806</v>
      </c>
      <c r="BR31">
        <v>6.0249999999999995</v>
      </c>
      <c r="BS31">
        <v>5.42</v>
      </c>
      <c r="BT31">
        <v>18.733333333333334</v>
      </c>
      <c r="BU31">
        <v>17.357142857142858</v>
      </c>
      <c r="BV31">
        <v>18.733308960029394</v>
      </c>
      <c r="BW31">
        <v>17.357120274353623</v>
      </c>
      <c r="BX31">
        <v>17.85</v>
      </c>
      <c r="BY31">
        <v>16.1</v>
      </c>
      <c r="CA31">
        <v>0.0</v>
      </c>
      <c r="CB31">
        <v>0.0</v>
      </c>
      <c r="CC31">
        <v>1.3010660465209754E-6</v>
      </c>
      <c r="CE31">
        <v>1.0</v>
      </c>
      <c r="CF31">
        <v>1.0</v>
      </c>
      <c r="CH31">
        <v>0.00551523284870092</v>
      </c>
      <c r="CI31">
        <v>0.0</v>
      </c>
      <c r="CJ31">
        <v>1.3010660465209754E-6</v>
      </c>
      <c r="CL31">
        <v>27.07835</v>
      </c>
      <c r="CM31">
        <v>27.206385714285716</v>
      </c>
      <c r="CN31">
        <v>26.3623</v>
      </c>
      <c r="CO31">
        <v>30.1828</v>
      </c>
      <c r="CP31">
        <v>28.084474999999998</v>
      </c>
      <c r="CQ31">
        <v>30.3682</v>
      </c>
      <c r="CR31">
        <v>30.3682</v>
      </c>
      <c r="CS31">
        <v>92643.5</v>
      </c>
      <c r="CT31">
        <v>1.0466295750728982</v>
      </c>
      <c r="CU31">
        <v>12.55955490087478</v>
      </c>
      <c r="CV31">
        <v>0.4135758754511225</v>
      </c>
      <c r="CW31">
        <v>95706.5</v>
      </c>
      <c r="CX31">
        <v>12.974801698128546</v>
      </c>
      <c r="CY31">
        <v>0.46199196168447326</v>
      </c>
      <c r="DA31">
        <v>0.0</v>
      </c>
      <c r="DB31">
        <v>0.0</v>
      </c>
      <c r="DC31">
        <v>0.0</v>
      </c>
      <c r="DD31">
        <v>0.0</v>
      </c>
      <c r="DF31">
        <v>51.095951080322266</v>
      </c>
      <c r="DH31">
        <v>15.553741455078125</v>
      </c>
      <c r="DK31">
        <v>41.1471061706543</v>
      </c>
      <c r="DM31">
        <v>7.7569427490234375</v>
      </c>
      <c r="DN31">
        <v>1.0</v>
      </c>
      <c r="DO31">
        <v>5.711946964263916</v>
      </c>
      <c r="DP31">
        <v>12.329999923706055</v>
      </c>
      <c r="DR31">
        <v>1.590000033378601</v>
      </c>
      <c r="DS31">
        <v>31.350000381469727</v>
      </c>
      <c r="DT31">
        <v>5.070000171661377</v>
      </c>
      <c r="DV31">
        <v>0.008627787063222814</v>
      </c>
      <c r="DW31">
        <v>0.09381379467366069</v>
      </c>
      <c r="DX31">
        <v>0.1024415817368835</v>
      </c>
      <c r="EA31">
        <v>0.0</v>
      </c>
      <c r="EB31">
        <v>0.0</v>
      </c>
      <c r="EF31">
        <v>0.0</v>
      </c>
      <c r="EG31">
        <v>0.0</v>
      </c>
    </row>
    <row r="32" ht="12.75" customHeight="1">
      <c r="A32" t="s">
        <v>243</v>
      </c>
      <c r="B32" t="s">
        <v>245</v>
      </c>
      <c r="C32">
        <v>23664.627115443942</v>
      </c>
      <c r="D32">
        <v>100.0</v>
      </c>
      <c r="E32">
        <v>0.007659186701909069</v>
      </c>
      <c r="F32">
        <v>0.017742999378164814</v>
      </c>
      <c r="G32">
        <v>0.6682851847355287</v>
      </c>
      <c r="H32">
        <v>0.023757575438559667</v>
      </c>
      <c r="I32">
        <v>7.800153328324573E-4</v>
      </c>
      <c r="J32">
        <v>0.0</v>
      </c>
      <c r="K32">
        <v>0.0</v>
      </c>
      <c r="P32">
        <v>0.0</v>
      </c>
      <c r="Q32">
        <v>0.0</v>
      </c>
      <c r="R32">
        <v>0.0</v>
      </c>
      <c r="S32">
        <v>0.0</v>
      </c>
      <c r="U32">
        <v>0.0</v>
      </c>
      <c r="V32">
        <v>0.0</v>
      </c>
      <c r="W32">
        <v>0.0</v>
      </c>
      <c r="Y32">
        <v>0.28243133491101013</v>
      </c>
      <c r="Z32">
        <v>0.9744740950850985</v>
      </c>
      <c r="AA32" t="s">
        <v>164</v>
      </c>
      <c r="AB32">
        <v>1.0</v>
      </c>
      <c r="AE32">
        <v>0.03475</v>
      </c>
      <c r="AF32">
        <v>0.0314</v>
      </c>
      <c r="AG32">
        <v>0.03028245445057746</v>
      </c>
      <c r="AH32">
        <v>0.027363138697787975</v>
      </c>
      <c r="AI32">
        <v>0.0955</v>
      </c>
      <c r="AJ32">
        <v>0.0955</v>
      </c>
      <c r="AK32">
        <v>0.08322228489295388</v>
      </c>
      <c r="AL32">
        <v>0.08322228489295388</v>
      </c>
      <c r="AN32">
        <v>0.012000000000000002</v>
      </c>
      <c r="AO32">
        <v>0.011000000000000001</v>
      </c>
      <c r="AP32">
        <v>0.00875</v>
      </c>
      <c r="AQ32">
        <v>0.008</v>
      </c>
      <c r="AR32">
        <v>0.01045725045775337</v>
      </c>
      <c r="AS32">
        <v>0.009585812919607254</v>
      </c>
      <c r="AT32">
        <v>0.033999999999999996</v>
      </c>
      <c r="AU32">
        <v>0.033999999999999996</v>
      </c>
      <c r="AV32">
        <v>0.024499999999999997</v>
      </c>
      <c r="AW32">
        <v>0.024499999999999997</v>
      </c>
      <c r="AX32">
        <v>0.09166666666666667</v>
      </c>
      <c r="AY32">
        <v>0.09142857142857143</v>
      </c>
      <c r="AZ32">
        <v>0.09166666666666667</v>
      </c>
      <c r="BA32">
        <v>0.09142857142857143</v>
      </c>
      <c r="BB32">
        <v>0.25683333333333336</v>
      </c>
      <c r="BC32">
        <v>0.25683333333333336</v>
      </c>
      <c r="BD32">
        <v>0.25683333333333336</v>
      </c>
      <c r="BE32">
        <v>0.25683333333333336</v>
      </c>
      <c r="BF32">
        <v>0.795</v>
      </c>
      <c r="BG32">
        <v>0.7971428571428572</v>
      </c>
      <c r="BH32">
        <v>0.795</v>
      </c>
      <c r="BI32">
        <v>0.7971428571428572</v>
      </c>
      <c r="BJ32">
        <v>2.230166666666667</v>
      </c>
      <c r="BK32">
        <v>2.230166666666667</v>
      </c>
      <c r="BL32">
        <v>2.230166666666667</v>
      </c>
      <c r="BM32">
        <v>2.230166666666667</v>
      </c>
      <c r="BN32">
        <v>27.633333333333336</v>
      </c>
      <c r="BO32">
        <v>24.800000000000004</v>
      </c>
      <c r="BP32">
        <v>27.633333333333336</v>
      </c>
      <c r="BQ32">
        <v>24.800000000000004</v>
      </c>
      <c r="BR32">
        <v>14.95</v>
      </c>
      <c r="BS32">
        <v>13.52</v>
      </c>
      <c r="BT32">
        <v>79.03333333333333</v>
      </c>
      <c r="BU32">
        <v>79.03333333333333</v>
      </c>
      <c r="BV32">
        <v>79.03333333333333</v>
      </c>
      <c r="BW32">
        <v>79.03333333333333</v>
      </c>
      <c r="BX32">
        <v>43.05</v>
      </c>
      <c r="BY32">
        <v>43.05</v>
      </c>
      <c r="CA32">
        <v>0.0</v>
      </c>
      <c r="CB32">
        <v>0.0</v>
      </c>
      <c r="CC32">
        <v>0.0</v>
      </c>
      <c r="CE32">
        <v>0.86</v>
      </c>
      <c r="CF32">
        <v>1.0</v>
      </c>
      <c r="CH32">
        <v>0.1285624618538861</v>
      </c>
      <c r="CI32">
        <v>0.0</v>
      </c>
      <c r="CJ32">
        <v>0.0</v>
      </c>
      <c r="CL32">
        <v>31.27565</v>
      </c>
      <c r="CM32">
        <v>32.44134285714286</v>
      </c>
      <c r="CN32">
        <v>30.8408</v>
      </c>
      <c r="CO32">
        <v>30.889833333333332</v>
      </c>
      <c r="CP32">
        <v>29.24835</v>
      </c>
      <c r="CQ32">
        <v>31.12014</v>
      </c>
      <c r="CR32">
        <v>31.12014</v>
      </c>
      <c r="CS32">
        <v>25833.5</v>
      </c>
      <c r="CT32">
        <v>1.091650414518495</v>
      </c>
      <c r="CU32">
        <v>13.099804974221941</v>
      </c>
      <c r="CV32">
        <v>0.42094299621473236</v>
      </c>
      <c r="CW32">
        <v>25498.0</v>
      </c>
      <c r="CX32">
        <v>12.929677636894384</v>
      </c>
      <c r="CY32">
        <v>0.4420651981015813</v>
      </c>
      <c r="DA32">
        <v>0.0</v>
      </c>
      <c r="DB32">
        <v>0.0</v>
      </c>
      <c r="DC32">
        <v>0.0</v>
      </c>
      <c r="DD32">
        <v>0.0</v>
      </c>
      <c r="DF32">
        <v>43.08568572998047</v>
      </c>
      <c r="DH32">
        <v>18.391433715820312</v>
      </c>
      <c r="DK32">
        <v>46.50239562988281</v>
      </c>
      <c r="DM32">
        <v>10.411918640136719</v>
      </c>
      <c r="DN32">
        <v>1.0</v>
      </c>
      <c r="DO32">
        <v>3.916569232940674</v>
      </c>
      <c r="DP32">
        <v>37.41999816894531</v>
      </c>
      <c r="DR32">
        <v>1.2400000095367432</v>
      </c>
      <c r="DS32">
        <v>29.139999389648438</v>
      </c>
      <c r="DT32">
        <v>4.260000228881836</v>
      </c>
      <c r="DV32">
        <v>0.003465788841661685</v>
      </c>
      <c r="DW32">
        <v>0.12850426273987975</v>
      </c>
      <c r="DX32">
        <v>0.13197005158154143</v>
      </c>
      <c r="EA32">
        <v>0.0</v>
      </c>
      <c r="EB32">
        <v>0.0</v>
      </c>
      <c r="EE32">
        <v>17.457693099975586</v>
      </c>
      <c r="EF32">
        <v>0.0</v>
      </c>
      <c r="EG32">
        <v>0.002051999999910592</v>
      </c>
      <c r="EH32">
        <v>0.12580141425132751</v>
      </c>
    </row>
    <row r="33" ht="12.75" customHeight="1">
      <c r="A33" t="s">
        <v>246</v>
      </c>
      <c r="B33" t="s">
        <v>248</v>
      </c>
      <c r="C33">
        <v>501118.69763098366</v>
      </c>
      <c r="D33">
        <v>100.0</v>
      </c>
      <c r="E33">
        <v>0.06076376176352801</v>
      </c>
      <c r="F33">
        <v>0.02055977147795733</v>
      </c>
      <c r="G33">
        <v>0.4958780603100036</v>
      </c>
      <c r="H33">
        <v>0.024772290114363122</v>
      </c>
      <c r="I33">
        <v>6.164336689809989E-4</v>
      </c>
      <c r="J33">
        <v>0.009999999776482582</v>
      </c>
      <c r="K33">
        <v>50.11186762991245</v>
      </c>
      <c r="P33">
        <v>5.090000152587891</v>
      </c>
      <c r="Q33">
        <v>0.0</v>
      </c>
      <c r="R33">
        <v>0.009999999776482582</v>
      </c>
      <c r="S33">
        <v>0.7900000214576721</v>
      </c>
      <c r="U33">
        <v>0.0</v>
      </c>
      <c r="V33">
        <v>0.0</v>
      </c>
      <c r="W33">
        <v>0.009999999776482582</v>
      </c>
      <c r="Y33">
        <v>0.39592926557118596</v>
      </c>
      <c r="Z33">
        <v>0.9165796159955526</v>
      </c>
      <c r="AA33" t="s">
        <v>164</v>
      </c>
      <c r="AB33">
        <v>1.0</v>
      </c>
      <c r="AE33">
        <v>0.02025</v>
      </c>
      <c r="AF33">
        <v>0.0188</v>
      </c>
      <c r="AG33">
        <v>0.020130670162816985</v>
      </c>
      <c r="AH33">
        <v>0.018689214768442437</v>
      </c>
      <c r="AI33">
        <v>0.04075</v>
      </c>
      <c r="AJ33">
        <v>0.0376</v>
      </c>
      <c r="AK33">
        <v>0.040509867117767516</v>
      </c>
      <c r="AL33">
        <v>0.037378429536884875</v>
      </c>
      <c r="AN33">
        <v>0.004333333333333333</v>
      </c>
      <c r="AO33">
        <v>0.004285714285714286</v>
      </c>
      <c r="AP33">
        <v>0.00425</v>
      </c>
      <c r="AQ33">
        <v>0.004200000000000001</v>
      </c>
      <c r="AR33">
        <v>0.004307797730314746</v>
      </c>
      <c r="AS33">
        <v>0.004260459293717881</v>
      </c>
      <c r="AT33">
        <v>0.01</v>
      </c>
      <c r="AU33">
        <v>0.009714285714285715</v>
      </c>
      <c r="AV33">
        <v>0.0085</v>
      </c>
      <c r="AW33">
        <v>0.008400000000000001</v>
      </c>
      <c r="AX33">
        <v>0.10500000000000002</v>
      </c>
      <c r="AY33">
        <v>0.0985714285714286</v>
      </c>
      <c r="AZ33">
        <v>0.10500000000000002</v>
      </c>
      <c r="BA33">
        <v>0.0985714285714286</v>
      </c>
      <c r="BB33">
        <v>0.24383333333333332</v>
      </c>
      <c r="BC33">
        <v>0.22514285714285712</v>
      </c>
      <c r="BD33">
        <v>0.24383333333333332</v>
      </c>
      <c r="BE33">
        <v>0.22514285714285712</v>
      </c>
      <c r="BF33">
        <v>0.8266666666666668</v>
      </c>
      <c r="BG33">
        <v>0.815714285714286</v>
      </c>
      <c r="BH33">
        <v>0.8266666666666668</v>
      </c>
      <c r="BI33">
        <v>0.815714285714286</v>
      </c>
      <c r="BJ33">
        <v>1.812166666666667</v>
      </c>
      <c r="BK33">
        <v>1.758</v>
      </c>
      <c r="BL33">
        <v>1.812166666666667</v>
      </c>
      <c r="BM33">
        <v>1.758</v>
      </c>
      <c r="BN33">
        <v>3.85</v>
      </c>
      <c r="BO33">
        <v>3.8142857142857145</v>
      </c>
      <c r="BP33">
        <v>3.85</v>
      </c>
      <c r="BQ33">
        <v>3.8142857142857145</v>
      </c>
      <c r="BR33">
        <v>3.125</v>
      </c>
      <c r="BS33">
        <v>3.22</v>
      </c>
      <c r="BT33">
        <v>8.748333333333333</v>
      </c>
      <c r="BU33">
        <v>8.47</v>
      </c>
      <c r="BV33">
        <v>8.748333333333333</v>
      </c>
      <c r="BW33">
        <v>8.47</v>
      </c>
      <c r="BX33">
        <v>6.4475</v>
      </c>
      <c r="BY33">
        <v>6.517999999999999</v>
      </c>
      <c r="CA33">
        <v>0.0</v>
      </c>
      <c r="CB33">
        <v>0.0</v>
      </c>
      <c r="CC33">
        <v>0.0</v>
      </c>
      <c r="CE33">
        <v>0.99</v>
      </c>
      <c r="CH33">
        <v>0.005892831465827817</v>
      </c>
      <c r="CJ33">
        <v>0.0</v>
      </c>
      <c r="CL33">
        <v>24.257566666666666</v>
      </c>
      <c r="CM33">
        <v>23.91207142857143</v>
      </c>
      <c r="CN33">
        <v>25.881666666666664</v>
      </c>
      <c r="CO33">
        <v>29.022666666666666</v>
      </c>
      <c r="CP33">
        <v>27.170575</v>
      </c>
      <c r="CQ33">
        <v>28.96542</v>
      </c>
      <c r="CR33">
        <v>28.96542</v>
      </c>
      <c r="CS33">
        <v>381304.3333333333</v>
      </c>
      <c r="CT33">
        <v>0.7609062186981499</v>
      </c>
      <c r="CU33">
        <v>9.1308746243778</v>
      </c>
      <c r="CV33">
        <v>0.3152336346021497</v>
      </c>
      <c r="CW33">
        <v>339619.5</v>
      </c>
      <c r="CX33">
        <v>8.132671998204083</v>
      </c>
      <c r="CY33">
        <v>0.2993190978918953</v>
      </c>
      <c r="DA33">
        <v>0.0</v>
      </c>
      <c r="DB33">
        <v>0.0</v>
      </c>
      <c r="DC33">
        <v>0.0</v>
      </c>
      <c r="DD33">
        <v>0.0</v>
      </c>
      <c r="DF33">
        <v>51.83366012573242</v>
      </c>
      <c r="DG33">
        <v>53.0319709777832</v>
      </c>
      <c r="DH33">
        <v>23.994794845581055</v>
      </c>
      <c r="DJ33">
        <v>10.152007102966309</v>
      </c>
      <c r="DK33">
        <v>41.63262176513672</v>
      </c>
      <c r="DL33">
        <v>39.08438491821289</v>
      </c>
      <c r="DM33">
        <v>6.533718109130859</v>
      </c>
      <c r="DN33">
        <v>1.0</v>
      </c>
      <c r="DO33">
        <v>2.466857671737671</v>
      </c>
      <c r="DP33">
        <v>0.5199999809265137</v>
      </c>
      <c r="DR33">
        <v>1.4299999475479126</v>
      </c>
      <c r="DS33">
        <v>17.520000457763672</v>
      </c>
      <c r="DT33">
        <v>8.180000305175781</v>
      </c>
      <c r="DV33">
        <v>0.06095945148089314</v>
      </c>
      <c r="DW33">
        <v>0.1855317777584147</v>
      </c>
      <c r="DX33">
        <v>0.24649122923930783</v>
      </c>
      <c r="DZ33">
        <v>18.0253849029541</v>
      </c>
      <c r="EA33">
        <v>0.009999999776482582</v>
      </c>
      <c r="EB33">
        <v>0.0018025384500055352</v>
      </c>
      <c r="EC33">
        <v>0.1298922449350357</v>
      </c>
      <c r="ED33">
        <v>8.442649841308594</v>
      </c>
      <c r="EE33">
        <v>11.755741119384766</v>
      </c>
      <c r="EF33">
        <v>9.360000028610216E-4</v>
      </c>
      <c r="EG33">
        <v>0.019031999748229965</v>
      </c>
      <c r="EH33">
        <v>0.03517099842429161</v>
      </c>
      <c r="EI33">
        <v>0.004709337837994099</v>
      </c>
      <c r="EJ33">
        <v>0.009999999776482582</v>
      </c>
    </row>
    <row r="34" ht="12.75" customHeight="1">
      <c r="A34" t="s">
        <v>249</v>
      </c>
      <c r="B34" t="s">
        <v>251</v>
      </c>
      <c r="C34">
        <v>270190.89176581294</v>
      </c>
      <c r="D34">
        <v>53.099998474121094</v>
      </c>
      <c r="E34">
        <v>0.014935197873337145</v>
      </c>
      <c r="F34">
        <v>0.030462206563479435</v>
      </c>
      <c r="G34">
        <v>0.5663761213251813</v>
      </c>
      <c r="H34">
        <v>0.10821330749008731</v>
      </c>
      <c r="I34">
        <v>0.00862200042563828</v>
      </c>
      <c r="J34">
        <v>0.23000000417232513</v>
      </c>
      <c r="K34">
        <v>621.4390956482431</v>
      </c>
      <c r="P34">
        <v>6.170000076293945</v>
      </c>
      <c r="Q34">
        <v>0.18000000715255737</v>
      </c>
      <c r="R34">
        <v>0.4100000113248825</v>
      </c>
      <c r="S34">
        <v>4.960000038146973</v>
      </c>
      <c r="U34">
        <v>0.029999999329447746</v>
      </c>
      <c r="V34">
        <v>0.029999999329447746</v>
      </c>
      <c r="W34">
        <v>0.07000000029802322</v>
      </c>
      <c r="Y34">
        <v>0.27122220565660343</v>
      </c>
      <c r="Z34">
        <v>0.9458116344718721</v>
      </c>
      <c r="AA34" t="s">
        <v>164</v>
      </c>
      <c r="AB34">
        <v>1.0</v>
      </c>
      <c r="AE34">
        <v>0.20725000000000002</v>
      </c>
      <c r="AF34">
        <v>0.1814</v>
      </c>
      <c r="AG34">
        <v>0.20348497015227113</v>
      </c>
      <c r="AH34">
        <v>0.17810457701144503</v>
      </c>
      <c r="AI34">
        <v>0.66475</v>
      </c>
      <c r="AJ34">
        <v>0.5662</v>
      </c>
      <c r="AK34">
        <v>0.6526737462423267</v>
      </c>
      <c r="AL34">
        <v>0.5559140656222722</v>
      </c>
      <c r="AN34">
        <v>0.17116666666666666</v>
      </c>
      <c r="AO34">
        <v>0.14799999999999996</v>
      </c>
      <c r="AP34">
        <v>0.1155</v>
      </c>
      <c r="AQ34">
        <v>0.0942</v>
      </c>
      <c r="AR34">
        <v>0.1680571486500864</v>
      </c>
      <c r="AS34">
        <v>0.145311341773395</v>
      </c>
      <c r="AT34">
        <v>0.5478333333333333</v>
      </c>
      <c r="AU34">
        <v>0.47228571428571425</v>
      </c>
      <c r="AV34">
        <v>0.37124999999999997</v>
      </c>
      <c r="AW34">
        <v>0.30079999999999996</v>
      </c>
      <c r="AX34">
        <v>0.08666666666666667</v>
      </c>
      <c r="AY34">
        <v>0.09</v>
      </c>
      <c r="AZ34">
        <v>0.08666666666666667</v>
      </c>
      <c r="BA34">
        <v>0.09</v>
      </c>
      <c r="BB34">
        <v>0.258</v>
      </c>
      <c r="BC34">
        <v>0.255</v>
      </c>
      <c r="BD34">
        <v>0.258</v>
      </c>
      <c r="BE34">
        <v>0.255</v>
      </c>
      <c r="BF34">
        <v>1.2116666666666667</v>
      </c>
      <c r="BG34">
        <v>1.215</v>
      </c>
      <c r="BH34">
        <v>1.2116666666666667</v>
      </c>
      <c r="BI34">
        <v>1.215</v>
      </c>
      <c r="BJ34">
        <v>3.6646666666666667</v>
      </c>
      <c r="BK34">
        <v>3.661666666666666</v>
      </c>
      <c r="BL34">
        <v>3.6646666666666667</v>
      </c>
      <c r="BM34">
        <v>3.661666666666666</v>
      </c>
      <c r="BN34">
        <v>261.0</v>
      </c>
      <c r="BO34">
        <v>236.28571428571428</v>
      </c>
      <c r="BP34">
        <v>261.0</v>
      </c>
      <c r="BQ34">
        <v>236.28571428571428</v>
      </c>
      <c r="BR34">
        <v>225.5</v>
      </c>
      <c r="BS34">
        <v>198.0</v>
      </c>
      <c r="BT34">
        <v>837.6666666666666</v>
      </c>
      <c r="BU34">
        <v>746.0</v>
      </c>
      <c r="BV34">
        <v>837.6666666666666</v>
      </c>
      <c r="BW34">
        <v>746.0</v>
      </c>
      <c r="BX34">
        <v>745.75</v>
      </c>
      <c r="BY34">
        <v>635.8</v>
      </c>
      <c r="CA34">
        <v>0.0</v>
      </c>
      <c r="CB34">
        <v>0.0</v>
      </c>
      <c r="CC34">
        <v>0.0</v>
      </c>
      <c r="CE34">
        <v>0.84</v>
      </c>
      <c r="CH34">
        <v>0.018166609639222717</v>
      </c>
      <c r="CJ34">
        <v>0.0</v>
      </c>
      <c r="CL34">
        <v>25.84755</v>
      </c>
      <c r="CM34">
        <v>26.49478571428571</v>
      </c>
      <c r="CN34">
        <v>27.5033</v>
      </c>
      <c r="CO34">
        <v>32.11666666666667</v>
      </c>
      <c r="CP34">
        <v>31.916275</v>
      </c>
      <c r="CQ34">
        <v>31.929579999999998</v>
      </c>
      <c r="CR34">
        <v>31.929579999999998</v>
      </c>
      <c r="CS34">
        <v>294482.6666666667</v>
      </c>
      <c r="CT34">
        <v>1.08990597255924</v>
      </c>
      <c r="CU34">
        <v>13.078871670710878</v>
      </c>
      <c r="CV34">
        <v>0.4096161512525652</v>
      </c>
      <c r="CW34">
        <v>297417.0</v>
      </c>
      <c r="CX34">
        <v>13.209194346541565</v>
      </c>
      <c r="CY34">
        <v>0.4138701758441913</v>
      </c>
      <c r="DA34">
        <v>1.1900250385040632</v>
      </c>
      <c r="DB34">
        <v>0.5895039285250855</v>
      </c>
      <c r="DC34">
        <v>0.31302657705170434</v>
      </c>
      <c r="DD34">
        <v>0.2690923830383109</v>
      </c>
      <c r="DF34">
        <v>48.075531005859375</v>
      </c>
      <c r="DG34">
        <v>50.27059555053711</v>
      </c>
      <c r="DH34">
        <v>13.324380874633789</v>
      </c>
      <c r="DJ34">
        <v>3.4580559730529785</v>
      </c>
      <c r="DK34">
        <v>24.371706008911133</v>
      </c>
      <c r="DL34">
        <v>29.574989318847656</v>
      </c>
      <c r="DM34">
        <v>27.552762985229492</v>
      </c>
      <c r="DN34">
        <v>1.0</v>
      </c>
      <c r="DO34">
        <v>3.7601985931396484</v>
      </c>
      <c r="DP34">
        <v>14.890000343322754</v>
      </c>
      <c r="DR34">
        <v>1.4700000286102295</v>
      </c>
      <c r="DS34">
        <v>23.3700008392334</v>
      </c>
      <c r="DT34">
        <v>6.28000020980835</v>
      </c>
      <c r="DV34">
        <v>0.007281619606594755</v>
      </c>
      <c r="DW34">
        <v>0.13689612681181096</v>
      </c>
      <c r="DX34">
        <v>0.14417774641840572</v>
      </c>
      <c r="DZ34">
        <v>12.29232120513916</v>
      </c>
      <c r="EA34">
        <v>0.23000000417232513</v>
      </c>
      <c r="EB34">
        <v>0.028272339284695677</v>
      </c>
      <c r="EC34">
        <v>0.038138434290885925</v>
      </c>
      <c r="ED34">
        <v>11.836090087890625</v>
      </c>
      <c r="EE34">
        <v>54.012943267822266</v>
      </c>
      <c r="EF34">
        <v>0.31146601568126697</v>
      </c>
      <c r="EG34">
        <v>2.3343480100650775</v>
      </c>
      <c r="EH34">
        <v>4.337121963500977</v>
      </c>
      <c r="EI34">
        <v>0.14848969876766205</v>
      </c>
      <c r="EJ34">
        <v>0.05999999865889549</v>
      </c>
    </row>
    <row r="35" ht="12.75" customHeight="1">
      <c r="A35" t="s">
        <v>252</v>
      </c>
      <c r="B35" t="s">
        <v>254</v>
      </c>
      <c r="C35">
        <v>498793.80317742523</v>
      </c>
      <c r="D35">
        <v>100.0</v>
      </c>
      <c r="E35">
        <v>0.11586032473451084</v>
      </c>
      <c r="F35">
        <v>0.03802339186607564</v>
      </c>
      <c r="G35">
        <v>0.5350896215918781</v>
      </c>
      <c r="H35">
        <v>0.05648578176277427</v>
      </c>
      <c r="I35">
        <v>0.014549030253071225</v>
      </c>
      <c r="J35">
        <v>0.8100000023841858</v>
      </c>
      <c r="K35">
        <v>4040.2298931421715</v>
      </c>
      <c r="P35">
        <v>20.899999618530273</v>
      </c>
      <c r="Q35">
        <v>0.09000000357627869</v>
      </c>
      <c r="R35">
        <v>0.9000000059604645</v>
      </c>
      <c r="S35">
        <v>2.3299999237060547</v>
      </c>
      <c r="U35">
        <v>0.03999999910593033</v>
      </c>
      <c r="V35">
        <v>0.03999999910593033</v>
      </c>
      <c r="W35">
        <v>0.14000000059604645</v>
      </c>
      <c r="Y35">
        <v>0.23984699023064332</v>
      </c>
      <c r="Z35">
        <v>0.8314223935852958</v>
      </c>
      <c r="AA35" t="s">
        <v>164</v>
      </c>
      <c r="AB35">
        <v>1.0</v>
      </c>
      <c r="AE35">
        <v>0.02475</v>
      </c>
      <c r="AF35">
        <v>0.0228</v>
      </c>
      <c r="AG35">
        <v>0.0228370882184386</v>
      </c>
      <c r="AH35">
        <v>0.021037802480016164</v>
      </c>
      <c r="AI35">
        <v>0.04025</v>
      </c>
      <c r="AJ35">
        <v>0.0364</v>
      </c>
      <c r="AK35">
        <v>0.037139103062309234</v>
      </c>
      <c r="AL35">
        <v>0.03358666711721879</v>
      </c>
      <c r="AN35">
        <v>0.006499999999999999</v>
      </c>
      <c r="AO35">
        <v>0.006142857142857143</v>
      </c>
      <c r="AP35">
        <v>0.006</v>
      </c>
      <c r="AQ35">
        <v>0.0056</v>
      </c>
      <c r="AR35">
        <v>0.005997619128074783</v>
      </c>
      <c r="AS35">
        <v>0.005668079615543202</v>
      </c>
      <c r="AT35">
        <v>0.011833333333333335</v>
      </c>
      <c r="AU35">
        <v>0.010857142857142859</v>
      </c>
      <c r="AV35">
        <v>0.010499999999999999</v>
      </c>
      <c r="AW35">
        <v>0.009399999999999999</v>
      </c>
      <c r="AX35">
        <v>0.06833333333333334</v>
      </c>
      <c r="AY35">
        <v>0.06571428571428571</v>
      </c>
      <c r="AZ35">
        <v>0.06824924020612212</v>
      </c>
      <c r="BA35">
        <v>0.06563341566860523</v>
      </c>
      <c r="BB35">
        <v>0.1135</v>
      </c>
      <c r="BC35">
        <v>0.10685714285714286</v>
      </c>
      <c r="BD35">
        <v>0.11336032336675404</v>
      </c>
      <c r="BE35">
        <v>0.10672564113068851</v>
      </c>
      <c r="BF35">
        <v>0.6983333333333333</v>
      </c>
      <c r="BG35">
        <v>0.6871428571428573</v>
      </c>
      <c r="BH35">
        <v>0.6973784547343765</v>
      </c>
      <c r="BI35">
        <v>0.6862032800420768</v>
      </c>
      <c r="BJ35">
        <v>1.1816666666666666</v>
      </c>
      <c r="BK35">
        <v>1.1361428571428571</v>
      </c>
      <c r="BL35">
        <v>1.180050893572012</v>
      </c>
      <c r="BM35">
        <v>1.1345893318450386</v>
      </c>
      <c r="BN35">
        <v>2.8666666666666667</v>
      </c>
      <c r="BO35">
        <v>2.9857142857142853</v>
      </c>
      <c r="BP35">
        <v>2.863440461409948</v>
      </c>
      <c r="BQ35">
        <v>2.982354101833949</v>
      </c>
      <c r="BR35">
        <v>2.7249999999999996</v>
      </c>
      <c r="BS35">
        <v>2.9199999999999995</v>
      </c>
      <c r="BT35">
        <v>4.838333333333334</v>
      </c>
      <c r="BU35">
        <v>4.890000000000001</v>
      </c>
      <c r="BV35">
        <v>4.832888174112256</v>
      </c>
      <c r="BW35">
        <v>4.884496694056272</v>
      </c>
      <c r="BX35">
        <v>4.4325</v>
      </c>
      <c r="BY35">
        <v>4.586</v>
      </c>
      <c r="CA35">
        <v>0.00824948448046664</v>
      </c>
      <c r="CB35">
        <v>0.013673679221338103</v>
      </c>
      <c r="CC35">
        <v>0.001160227256072466</v>
      </c>
      <c r="CE35">
        <v>0.97</v>
      </c>
      <c r="CF35">
        <v>0.1</v>
      </c>
      <c r="CH35">
        <v>0.07728936491157176</v>
      </c>
      <c r="CI35">
        <v>0.0013673679221338105</v>
      </c>
      <c r="CJ35">
        <v>0.001125420438390292</v>
      </c>
      <c r="CL35">
        <v>24.137249999999998</v>
      </c>
      <c r="CM35">
        <v>23.69525714285714</v>
      </c>
      <c r="CN35">
        <v>25.925166666666666</v>
      </c>
      <c r="CO35">
        <v>29.008233333333337</v>
      </c>
      <c r="CP35">
        <v>27.5684</v>
      </c>
      <c r="CQ35">
        <v>28.60948</v>
      </c>
      <c r="CR35">
        <v>28.60948</v>
      </c>
      <c r="CS35">
        <v>311729.8333333333</v>
      </c>
      <c r="CT35">
        <v>0.6249673338913723</v>
      </c>
      <c r="CU35">
        <v>7.499608006696468</v>
      </c>
      <c r="CV35">
        <v>0.2621371659567551</v>
      </c>
      <c r="CW35">
        <v>303254.5</v>
      </c>
      <c r="CX35">
        <v>7.295708119905326</v>
      </c>
      <c r="CY35">
        <v>0.26464024462447316</v>
      </c>
      <c r="DA35">
        <v>0.6557979427896874</v>
      </c>
      <c r="DB35">
        <v>0.3239599188495153</v>
      </c>
      <c r="DC35">
        <v>0.32395991884951536</v>
      </c>
      <c r="DD35">
        <v>0.16515429717697877</v>
      </c>
      <c r="DF35">
        <v>73.67134857177734</v>
      </c>
      <c r="DG35">
        <v>84.56283569335938</v>
      </c>
      <c r="DH35">
        <v>17.43087387084961</v>
      </c>
      <c r="DJ35">
        <v>2.404994249343872</v>
      </c>
      <c r="DK35">
        <v>19.350934982299805</v>
      </c>
      <c r="DL35">
        <v>10.231341361999512</v>
      </c>
      <c r="DM35">
        <v>6.977716445922852</v>
      </c>
      <c r="DN35">
        <v>1.0</v>
      </c>
      <c r="DO35">
        <v>2.711956262588501</v>
      </c>
      <c r="DP35">
        <v>9.850000381469727</v>
      </c>
      <c r="DR35">
        <v>1.5499999523162842</v>
      </c>
      <c r="DS35">
        <v>20.3700008392334</v>
      </c>
      <c r="DT35">
        <v>7.599999904632568</v>
      </c>
      <c r="DV35">
        <v>0.12309538331501353</v>
      </c>
      <c r="DW35">
        <v>0.132547804572617</v>
      </c>
      <c r="DX35">
        <v>0.2556431878876305</v>
      </c>
      <c r="DZ35">
        <v>53.046363830566406</v>
      </c>
      <c r="EA35">
        <v>0.8100000023841858</v>
      </c>
      <c r="EB35">
        <v>0.42967554829231175</v>
      </c>
      <c r="EC35">
        <v>4.242920875549316</v>
      </c>
      <c r="ED35">
        <v>68.59957122802734</v>
      </c>
      <c r="EE35">
        <v>25.51556396484375</v>
      </c>
      <c r="EF35">
        <v>0.7039529998512262</v>
      </c>
      <c r="EG35">
        <v>2.4079139760360704</v>
      </c>
      <c r="EH35">
        <v>2.4642210006713867</v>
      </c>
      <c r="EI35">
        <v>0.3714534342288971</v>
      </c>
      <c r="EJ35">
        <v>0.25999999046325684</v>
      </c>
    </row>
    <row r="36" ht="12.75" customHeight="1">
      <c r="A36" t="s">
        <v>255</v>
      </c>
      <c r="B36" t="s">
        <v>257</v>
      </c>
      <c r="C36">
        <v>548692.3184968885</v>
      </c>
      <c r="D36">
        <v>100.0</v>
      </c>
      <c r="E36">
        <v>0.015551644256358544</v>
      </c>
      <c r="F36">
        <v>0.04715063661659645</v>
      </c>
      <c r="G36">
        <v>0.27696429052413296</v>
      </c>
      <c r="H36">
        <v>0.24250213219587616</v>
      </c>
      <c r="I36">
        <v>0.2471839597859931</v>
      </c>
      <c r="J36">
        <v>17.520000457763672</v>
      </c>
      <c r="K36">
        <v>96130.89566171408</v>
      </c>
      <c r="P36">
        <v>51.0099983215332</v>
      </c>
      <c r="Q36">
        <v>2.630000114440918</v>
      </c>
      <c r="R36">
        <v>20.15000057220459</v>
      </c>
      <c r="S36">
        <v>7.659999847412109</v>
      </c>
      <c r="U36">
        <v>0.8999999761581421</v>
      </c>
      <c r="V36">
        <v>0.9700000286102295</v>
      </c>
      <c r="W36">
        <v>3.0899999141693115</v>
      </c>
      <c r="Y36">
        <v>0.16981079055256082</v>
      </c>
      <c r="Z36">
        <v>0.68927721327257</v>
      </c>
      <c r="AA36" t="s">
        <v>159</v>
      </c>
      <c r="AB36">
        <v>2.0</v>
      </c>
      <c r="AC36">
        <v>0.053126693788296084</v>
      </c>
      <c r="AD36" t="s">
        <v>177</v>
      </c>
      <c r="AE36">
        <v>0.073</v>
      </c>
      <c r="AF36">
        <v>0.06799999999999999</v>
      </c>
      <c r="AG36">
        <v>0.07238617244882473</v>
      </c>
      <c r="AH36">
        <v>0.06742821543178193</v>
      </c>
      <c r="AI36">
        <v>0.15475</v>
      </c>
      <c r="AJ36">
        <v>0.1376</v>
      </c>
      <c r="AK36">
        <v>0.15344876967747434</v>
      </c>
      <c r="AL36">
        <v>0.1364429771090176</v>
      </c>
      <c r="AN36">
        <v>0.035166666666666666</v>
      </c>
      <c r="AO36">
        <v>0.03314285714285714</v>
      </c>
      <c r="AP36">
        <v>0.036</v>
      </c>
      <c r="AQ36">
        <v>0.032999999999999995</v>
      </c>
      <c r="AR36">
        <v>0.03487096435320095</v>
      </c>
      <c r="AS36">
        <v>0.032864172227255066</v>
      </c>
      <c r="AT36">
        <v>0.06649999999999999</v>
      </c>
      <c r="AU36">
        <v>0.06128571428571428</v>
      </c>
      <c r="AV36">
        <v>0.076</v>
      </c>
      <c r="AW36">
        <v>0.0668</v>
      </c>
      <c r="AX36">
        <v>0.595</v>
      </c>
      <c r="AY36">
        <v>0.6171428571428572</v>
      </c>
      <c r="AZ36">
        <v>0.5943285190490669</v>
      </c>
      <c r="BA36">
        <v>0.6164463871049147</v>
      </c>
      <c r="BB36">
        <v>1.0956666666666666</v>
      </c>
      <c r="BC36">
        <v>0.9434285714285714</v>
      </c>
      <c r="BD36">
        <v>1.0944301636494582</v>
      </c>
      <c r="BE36">
        <v>0.94236387510205</v>
      </c>
      <c r="BF36">
        <v>1.4833333333333334</v>
      </c>
      <c r="BG36">
        <v>1.4900000000000002</v>
      </c>
      <c r="BH36">
        <v>1.4814733331891365</v>
      </c>
      <c r="BI36">
        <v>1.4881316403045934</v>
      </c>
      <c r="BJ36">
        <v>2.770666666666667</v>
      </c>
      <c r="BK36">
        <v>2.5405714285714285</v>
      </c>
      <c r="BL36">
        <v>2.767192437183844</v>
      </c>
      <c r="BM36">
        <v>2.537385723027506</v>
      </c>
      <c r="BN36">
        <v>6.666666666666667</v>
      </c>
      <c r="BO36">
        <v>6.542857142857143</v>
      </c>
      <c r="BP36">
        <v>6.665271461691231</v>
      </c>
      <c r="BQ36">
        <v>6.541487848831251</v>
      </c>
      <c r="BR36">
        <v>5.775</v>
      </c>
      <c r="BS36">
        <v>5.78</v>
      </c>
      <c r="BT36">
        <v>12.071666666666667</v>
      </c>
      <c r="BU36">
        <v>11.547142857142859</v>
      </c>
      <c r="BV36">
        <v>12.069140299257397</v>
      </c>
      <c r="BW36">
        <v>11.544726262467906</v>
      </c>
      <c r="BX36">
        <v>12.307500000000001</v>
      </c>
      <c r="BY36">
        <v>11.526</v>
      </c>
      <c r="CA36">
        <v>0.0054058240783563544</v>
      </c>
      <c r="CB36">
        <v>0.0016499114230012434</v>
      </c>
      <c r="CC36">
        <v>3.2197037894678404E-4</v>
      </c>
      <c r="CE36">
        <v>0.65</v>
      </c>
      <c r="CF36">
        <v>0.76</v>
      </c>
      <c r="CH36">
        <v>0.008408596591442042</v>
      </c>
      <c r="CI36">
        <v>0.001253932681480945</v>
      </c>
      <c r="CJ36">
        <v>2.0928074631540962E-4</v>
      </c>
      <c r="CL36">
        <v>26.559783333333332</v>
      </c>
      <c r="CM36">
        <v>26.522928571428572</v>
      </c>
      <c r="CN36">
        <v>28.008499999999998</v>
      </c>
      <c r="CO36">
        <v>27.96415</v>
      </c>
      <c r="CP36">
        <v>27.837049999999998</v>
      </c>
      <c r="CQ36">
        <v>27.54898</v>
      </c>
      <c r="CR36">
        <v>27.54898</v>
      </c>
      <c r="CS36">
        <v>384345.1666666667</v>
      </c>
      <c r="CT36">
        <v>0.7004748448448458</v>
      </c>
      <c r="CU36">
        <v>8.405698138138149</v>
      </c>
      <c r="CV36">
        <v>0.3051183070348938</v>
      </c>
      <c r="CW36">
        <v>434377.25</v>
      </c>
      <c r="CX36">
        <v>9.499908827372364</v>
      </c>
      <c r="CY36">
        <v>0.34126851901952127</v>
      </c>
      <c r="CZ36">
        <v>34.98297850975392</v>
      </c>
      <c r="DA36">
        <v>8.647231153149274</v>
      </c>
      <c r="DB36">
        <v>4.3905529543396735</v>
      </c>
      <c r="DC36">
        <v>4.3905529543396735</v>
      </c>
      <c r="DD36">
        <v>2.069882066348704</v>
      </c>
      <c r="DF36">
        <v>66.96112823486328</v>
      </c>
      <c r="DG36">
        <v>74.38385772705078</v>
      </c>
      <c r="DH36">
        <v>14.48498249053955</v>
      </c>
      <c r="DJ36">
        <v>2.51322340965271</v>
      </c>
      <c r="DK36">
        <v>22.383907318115234</v>
      </c>
      <c r="DL36">
        <v>15.640684127807617</v>
      </c>
      <c r="DM36">
        <v>10.654964447021484</v>
      </c>
      <c r="DN36">
        <v>2.0</v>
      </c>
      <c r="DO36">
        <v>1.8526008129119873</v>
      </c>
      <c r="DP36">
        <v>18.139999389648438</v>
      </c>
      <c r="DR36">
        <v>1.399999976158142</v>
      </c>
      <c r="DS36">
        <v>26.15999984741211</v>
      </c>
      <c r="DT36">
        <v>5.349999904632568</v>
      </c>
      <c r="DV36">
        <v>0.015599421332538787</v>
      </c>
      <c r="DW36">
        <v>0.09605885579956379</v>
      </c>
      <c r="DX36">
        <v>0.11165827713210257</v>
      </c>
      <c r="DZ36">
        <v>28.62259292602539</v>
      </c>
      <c r="EA36">
        <v>17.520000457763672</v>
      </c>
      <c r="EB36">
        <v>5.014678411663481</v>
      </c>
      <c r="EC36">
        <v>2.7940125465393066</v>
      </c>
      <c r="ED36">
        <v>22.036657333374023</v>
      </c>
      <c r="EE36">
        <v>47.28581237792969</v>
      </c>
      <c r="EF36">
        <v>5.786290156707764</v>
      </c>
      <c r="EG36">
        <v>29.947913818679808</v>
      </c>
      <c r="EH36">
        <v>22.729263305664062</v>
      </c>
      <c r="EI36">
        <v>7.2072014808654785</v>
      </c>
      <c r="EJ36">
        <v>3.200000047683716</v>
      </c>
    </row>
    <row r="37" ht="12.75" customHeight="1">
      <c r="A37" t="s">
        <v>258</v>
      </c>
      <c r="B37" t="s">
        <v>260</v>
      </c>
      <c r="C37">
        <v>552970.9294062901</v>
      </c>
      <c r="D37">
        <v>100.0</v>
      </c>
      <c r="E37">
        <v>0.07718673091255754</v>
      </c>
      <c r="F37">
        <v>0.06647260778046847</v>
      </c>
      <c r="G37">
        <v>0.21951323912286044</v>
      </c>
      <c r="H37">
        <v>0.27638415862797255</v>
      </c>
      <c r="I37">
        <v>0.26473616935801897</v>
      </c>
      <c r="J37">
        <v>19.6299991607666</v>
      </c>
      <c r="K37">
        <v>108548.19039053321</v>
      </c>
      <c r="P37">
        <v>60.2400016784668</v>
      </c>
      <c r="Q37">
        <v>3.0</v>
      </c>
      <c r="R37">
        <v>22.6299991607666</v>
      </c>
      <c r="S37">
        <v>9.210000038146973</v>
      </c>
      <c r="U37">
        <v>1.940000057220459</v>
      </c>
      <c r="V37">
        <v>1.9500000476837158</v>
      </c>
      <c r="W37">
        <v>5.309999942779541</v>
      </c>
      <c r="Y37">
        <v>0.09530783624148159</v>
      </c>
      <c r="Z37">
        <v>0.5912052339923146</v>
      </c>
      <c r="AA37" t="s">
        <v>159</v>
      </c>
      <c r="AB37">
        <v>2.0</v>
      </c>
      <c r="AE37">
        <v>0.085</v>
      </c>
      <c r="AF37">
        <v>0.07880000000000001</v>
      </c>
      <c r="AG37">
        <v>0.08020430526921421</v>
      </c>
      <c r="AH37">
        <v>0.07435410888487153</v>
      </c>
      <c r="AI37">
        <v>0.17275000000000001</v>
      </c>
      <c r="AJ37">
        <v>0.1526</v>
      </c>
      <c r="AK37">
        <v>0.16300345570890298</v>
      </c>
      <c r="AL37">
        <v>0.14399031745978927</v>
      </c>
      <c r="AN37">
        <v>0.03916666666666667</v>
      </c>
      <c r="AO37">
        <v>0.03671428571428571</v>
      </c>
      <c r="AP37">
        <v>0.0415</v>
      </c>
      <c r="AQ37">
        <v>0.0376</v>
      </c>
      <c r="AR37">
        <v>0.036956885761304584</v>
      </c>
      <c r="AS37">
        <v>0.034642867990232015</v>
      </c>
      <c r="AT37">
        <v>0.07366666666666667</v>
      </c>
      <c r="AU37">
        <v>0.06742857142857142</v>
      </c>
      <c r="AV37">
        <v>0.08475</v>
      </c>
      <c r="AW37">
        <v>0.0738</v>
      </c>
      <c r="AX37">
        <v>0.36166666666666664</v>
      </c>
      <c r="AY37">
        <v>0.3871428571428571</v>
      </c>
      <c r="AZ37">
        <v>0.31364825839068955</v>
      </c>
      <c r="BA37">
        <v>0.33574198034447744</v>
      </c>
      <c r="BB37">
        <v>0.6466666666666667</v>
      </c>
      <c r="BC37">
        <v>0.6567142857142858</v>
      </c>
      <c r="BD37">
        <v>0.5608088675372699</v>
      </c>
      <c r="BE37">
        <v>0.5695224662891376</v>
      </c>
      <c r="BF37">
        <v>1.3099999999999998</v>
      </c>
      <c r="BG37">
        <v>1.3257142857142856</v>
      </c>
      <c r="BH37">
        <v>1.1167461909630412</v>
      </c>
      <c r="BI37">
        <v>1.1301422739516929</v>
      </c>
      <c r="BJ37">
        <v>2.425</v>
      </c>
      <c r="BK37">
        <v>2.3495714285714286</v>
      </c>
      <c r="BL37">
        <v>2.0672591702941796</v>
      </c>
      <c r="BM37">
        <v>2.0029579719486525</v>
      </c>
      <c r="BN37">
        <v>6.633333333333333</v>
      </c>
      <c r="BO37">
        <v>6.971428571428571</v>
      </c>
      <c r="BP37">
        <v>6.543250470265233</v>
      </c>
      <c r="BQ37">
        <v>6.876754263078465</v>
      </c>
      <c r="BR37">
        <v>5.6000000000000005</v>
      </c>
      <c r="BS37">
        <v>6.28</v>
      </c>
      <c r="BT37">
        <v>11.803333333333333</v>
      </c>
      <c r="BU37">
        <v>11.831428571428571</v>
      </c>
      <c r="BV37">
        <v>11.643040158396579</v>
      </c>
      <c r="BW37">
        <v>11.670753853855706</v>
      </c>
      <c r="BX37">
        <v>11.329999999999998</v>
      </c>
      <c r="BY37">
        <v>11.463999999999999</v>
      </c>
      <c r="CA37">
        <v>0.20324610936402726</v>
      </c>
      <c r="CB37">
        <v>0.19410788372535015</v>
      </c>
      <c r="CC37">
        <v>0.01444716076148289</v>
      </c>
      <c r="CE37">
        <v>0.94</v>
      </c>
      <c r="CF37">
        <v>0.76</v>
      </c>
      <c r="CH37">
        <v>0.0564199380092447</v>
      </c>
      <c r="CI37">
        <v>0.14752199163126611</v>
      </c>
      <c r="CJ37">
        <v>0.013580331115793915</v>
      </c>
      <c r="CL37">
        <v>27.626833333333334</v>
      </c>
      <c r="CM37">
        <v>27.476257142857143</v>
      </c>
      <c r="CN37">
        <v>28.1284</v>
      </c>
      <c r="CO37">
        <v>28.2753</v>
      </c>
      <c r="CP37">
        <v>28.640275</v>
      </c>
      <c r="CQ37">
        <v>27.89006</v>
      </c>
      <c r="CR37">
        <v>27.89006</v>
      </c>
      <c r="CS37">
        <v>346790.3333333333</v>
      </c>
      <c r="CT37">
        <v>0.627140261614969</v>
      </c>
      <c r="CU37">
        <v>7.525683139379629</v>
      </c>
      <c r="CV37">
        <v>0.269833881296047</v>
      </c>
      <c r="CW37">
        <v>384469.25</v>
      </c>
      <c r="CX37">
        <v>8.343351801429293</v>
      </c>
      <c r="CY37">
        <v>0.2913153522942532</v>
      </c>
      <c r="CZ37">
        <v>41.41336941491101</v>
      </c>
      <c r="DA37">
        <v>10.963616779112083</v>
      </c>
      <c r="DB37">
        <v>5.2962383992670725</v>
      </c>
      <c r="DC37">
        <v>5.2962383992670725</v>
      </c>
      <c r="DD37">
        <v>2.4750562773154545</v>
      </c>
      <c r="DF37">
        <v>61.860809326171875</v>
      </c>
      <c r="DG37">
        <v>63.63480758666992</v>
      </c>
      <c r="DH37">
        <v>12.27811050415039</v>
      </c>
      <c r="DJ37">
        <v>3.19571852684021</v>
      </c>
      <c r="DK37">
        <v>24.960206985473633</v>
      </c>
      <c r="DL37">
        <v>22.616405487060547</v>
      </c>
      <c r="DM37">
        <v>13.178983688354492</v>
      </c>
      <c r="DN37">
        <v>2.0</v>
      </c>
      <c r="DO37">
        <v>2.5712897777557373</v>
      </c>
      <c r="DP37">
        <v>26.3799991607666</v>
      </c>
      <c r="DR37">
        <v>0.5299999713897705</v>
      </c>
      <c r="DS37">
        <v>19.889999389648438</v>
      </c>
      <c r="DT37">
        <v>2.690000057220459</v>
      </c>
      <c r="DV37">
        <v>0.07501681733307457</v>
      </c>
      <c r="DW37">
        <v>0.05884714914658942</v>
      </c>
      <c r="DX37">
        <v>0.13386396647966398</v>
      </c>
      <c r="DZ37">
        <v>47.705909729003906</v>
      </c>
      <c r="EA37">
        <v>19.6299991607666</v>
      </c>
      <c r="EB37">
        <v>9.364669679439539</v>
      </c>
      <c r="EC37">
        <v>22.47801399230957</v>
      </c>
      <c r="ED37">
        <v>32.787925720214844</v>
      </c>
      <c r="EE37">
        <v>49.8261604309082</v>
      </c>
      <c r="EF37">
        <v>7.9560364720001235</v>
      </c>
      <c r="EG37">
        <v>27.888481070251437</v>
      </c>
      <c r="EH37">
        <v>39.08878707885742</v>
      </c>
      <c r="EI37">
        <v>21.3812313079834</v>
      </c>
      <c r="EJ37">
        <v>8.819999694824219</v>
      </c>
    </row>
    <row r="38" ht="12.75" customHeight="1">
      <c r="A38" t="s">
        <v>261</v>
      </c>
      <c r="B38" t="s">
        <v>263</v>
      </c>
      <c r="C38">
        <v>856862.8219618424</v>
      </c>
      <c r="D38">
        <v>100.0</v>
      </c>
      <c r="E38">
        <v>0.07922287331356</v>
      </c>
      <c r="F38">
        <v>0.06032588847812499</v>
      </c>
      <c r="G38">
        <v>0.08798772302640255</v>
      </c>
      <c r="H38">
        <v>0.15631254260609978</v>
      </c>
      <c r="I38">
        <v>0.5737296207486993</v>
      </c>
      <c r="J38">
        <v>45.79999923706055</v>
      </c>
      <c r="K38">
        <v>392443.16158765554</v>
      </c>
      <c r="P38">
        <v>84.0999984741211</v>
      </c>
      <c r="Q38">
        <v>1.8200000524520874</v>
      </c>
      <c r="R38">
        <v>47.619999289512634</v>
      </c>
      <c r="S38">
        <v>3.3499999046325684</v>
      </c>
      <c r="U38">
        <v>13.59000015258789</v>
      </c>
      <c r="V38">
        <v>13.619999885559082</v>
      </c>
      <c r="W38">
        <v>17.1299991607666</v>
      </c>
      <c r="X38">
        <v>2.0</v>
      </c>
      <c r="Y38">
        <v>0.04221402861696741</v>
      </c>
      <c r="Z38">
        <v>0.2865142942494697</v>
      </c>
      <c r="AA38" t="s">
        <v>148</v>
      </c>
      <c r="AB38">
        <v>3.0</v>
      </c>
      <c r="AE38">
        <v>0.15175</v>
      </c>
      <c r="AF38">
        <v>0.1496</v>
      </c>
      <c r="AG38">
        <v>0.14067481739844134</v>
      </c>
      <c r="AH38">
        <v>0.13868173102343873</v>
      </c>
      <c r="AI38">
        <v>0.328</v>
      </c>
      <c r="AJ38">
        <v>0.2962</v>
      </c>
      <c r="AK38">
        <v>0.3040615493027266</v>
      </c>
      <c r="AL38">
        <v>0.2745824112910598</v>
      </c>
      <c r="AN38">
        <v>0.10116666666666667</v>
      </c>
      <c r="AO38">
        <v>0.09457142857142857</v>
      </c>
      <c r="AP38">
        <v>0.09975</v>
      </c>
      <c r="AQ38">
        <v>0.0908</v>
      </c>
      <c r="AR38">
        <v>0.0937832115989609</v>
      </c>
      <c r="AS38">
        <v>0.08766931430244121</v>
      </c>
      <c r="AT38">
        <v>0.18933333333333333</v>
      </c>
      <c r="AU38">
        <v>0.1717142857142857</v>
      </c>
      <c r="AV38">
        <v>0.22775</v>
      </c>
      <c r="AW38">
        <v>0.19540000000000002</v>
      </c>
      <c r="AX38">
        <v>1.0533333333333335</v>
      </c>
      <c r="AY38">
        <v>1.0671428571428572</v>
      </c>
      <c r="AZ38">
        <v>0.9932417633712125</v>
      </c>
      <c r="BA38">
        <v>1.0062634682255367</v>
      </c>
      <c r="BB38">
        <v>1.8055</v>
      </c>
      <c r="BC38">
        <v>1.7447142857142859</v>
      </c>
      <c r="BD38">
        <v>1.7024981048418266</v>
      </c>
      <c r="BE38">
        <v>1.6451801522675342</v>
      </c>
      <c r="BF38">
        <v>2.1649999999999996</v>
      </c>
      <c r="BG38">
        <v>2.184285714285714</v>
      </c>
      <c r="BH38">
        <v>2.0277655601603457</v>
      </c>
      <c r="BI38">
        <v>2.0458287967569575</v>
      </c>
      <c r="BJ38">
        <v>4.018833333333333</v>
      </c>
      <c r="BK38">
        <v>3.8390000000000004</v>
      </c>
      <c r="BL38">
        <v>3.7640886029365994</v>
      </c>
      <c r="BM38">
        <v>3.5956544967462216</v>
      </c>
      <c r="BN38">
        <v>22.21666666666667</v>
      </c>
      <c r="BO38">
        <v>25.900000000000002</v>
      </c>
      <c r="BP38">
        <v>22.14126196902383</v>
      </c>
      <c r="BQ38">
        <v>25.812093848359364</v>
      </c>
      <c r="BR38">
        <v>19.325</v>
      </c>
      <c r="BS38">
        <v>25.06</v>
      </c>
      <c r="BT38">
        <v>31.316666666666663</v>
      </c>
      <c r="BU38">
        <v>34.99999999999999</v>
      </c>
      <c r="BV38">
        <v>31.21037602385279</v>
      </c>
      <c r="BW38">
        <v>34.88120790318832</v>
      </c>
      <c r="BX38">
        <v>31.775000000000002</v>
      </c>
      <c r="BY38">
        <v>36.84</v>
      </c>
      <c r="CA38">
        <v>0.056935251059633186</v>
      </c>
      <c r="CB38">
        <v>0.07923466503444215</v>
      </c>
      <c r="CC38">
        <v>0.003993011657535257</v>
      </c>
      <c r="CE38">
        <v>0.85</v>
      </c>
      <c r="CF38">
        <v>0.8</v>
      </c>
      <c r="CH38">
        <v>0.07298308139412622</v>
      </c>
      <c r="CI38">
        <v>0.06338773202755373</v>
      </c>
      <c r="CJ38">
        <v>0.003394059908904968</v>
      </c>
      <c r="CL38">
        <v>30.238850000000003</v>
      </c>
      <c r="CM38">
        <v>30.59468571428572</v>
      </c>
      <c r="CN38">
        <v>32.37546666666666</v>
      </c>
      <c r="CO38">
        <v>29.919566666666668</v>
      </c>
      <c r="CP38">
        <v>31.7725</v>
      </c>
      <c r="CQ38">
        <v>29.44866</v>
      </c>
      <c r="CR38">
        <v>29.44866</v>
      </c>
      <c r="CS38">
        <v>569894.5</v>
      </c>
      <c r="CT38">
        <v>0.6650942080731079</v>
      </c>
      <c r="CU38">
        <v>7.981130496877295</v>
      </c>
      <c r="CV38">
        <v>0.2710184604962431</v>
      </c>
      <c r="CW38">
        <v>682686.25</v>
      </c>
      <c r="CX38">
        <v>9.560731064563349</v>
      </c>
      <c r="CY38">
        <v>0.3009121430344905</v>
      </c>
      <c r="CZ38">
        <v>37.71326550575352</v>
      </c>
      <c r="DA38">
        <v>21.637217515810967</v>
      </c>
      <c r="DB38">
        <v>10.530305468664388</v>
      </c>
      <c r="DC38">
        <v>10.530305468664388</v>
      </c>
      <c r="DD38">
        <v>5.653716692840402</v>
      </c>
      <c r="DF38">
        <v>47.69198989868164</v>
      </c>
      <c r="DG38">
        <v>46.84470748901367</v>
      </c>
      <c r="DH38">
        <v>9.278752326965332</v>
      </c>
      <c r="DI38">
        <v>5.129870891571045</v>
      </c>
      <c r="DJ38">
        <v>5.129870891571045</v>
      </c>
      <c r="DK38">
        <v>32.600006103515625</v>
      </c>
      <c r="DL38">
        <v>31.96986961364746</v>
      </c>
      <c r="DM38">
        <v>19.708003997802734</v>
      </c>
      <c r="DN38">
        <v>3.0</v>
      </c>
      <c r="DO38">
        <v>2.3791778087615967</v>
      </c>
      <c r="DP38">
        <v>6.619999885559082</v>
      </c>
      <c r="DR38">
        <v>1.409999966621399</v>
      </c>
      <c r="DS38">
        <v>21.940000534057617</v>
      </c>
      <c r="DT38">
        <v>6.409999847412109</v>
      </c>
      <c r="DV38">
        <v>0.06314638579077236</v>
      </c>
      <c r="DW38">
        <v>0.01934484136609574</v>
      </c>
      <c r="DX38">
        <v>0.0824912271568681</v>
      </c>
      <c r="DZ38">
        <v>50.155799865722656</v>
      </c>
      <c r="EA38">
        <v>45.79999923706055</v>
      </c>
      <c r="EB38">
        <v>22.97135595584259</v>
      </c>
      <c r="EC38">
        <v>39.14265441894531</v>
      </c>
      <c r="ED38">
        <v>35.10493850708008</v>
      </c>
      <c r="EE38">
        <v>35.37896728515625</v>
      </c>
      <c r="EF38">
        <v>7.635292120941158</v>
      </c>
      <c r="EG38">
        <v>36.324817727355985</v>
      </c>
      <c r="EH38">
        <v>66.01469421386719</v>
      </c>
      <c r="EI38">
        <v>53.3668098449707</v>
      </c>
      <c r="EJ38">
        <v>32.66999816894531</v>
      </c>
    </row>
    <row r="39" ht="12.75" customHeight="1">
      <c r="A39" t="s">
        <v>264</v>
      </c>
      <c r="B39" t="s">
        <v>266</v>
      </c>
      <c r="C39">
        <v>811975.4424716133</v>
      </c>
      <c r="D39">
        <v>100.0</v>
      </c>
      <c r="E39">
        <v>0.04685332768488954</v>
      </c>
      <c r="F39">
        <v>0.06274024964996888</v>
      </c>
      <c r="G39">
        <v>0.04648357138096469</v>
      </c>
      <c r="H39">
        <v>0.0964110803660413</v>
      </c>
      <c r="I39">
        <v>0.7235046249317841</v>
      </c>
      <c r="J39">
        <v>67.87999725341797</v>
      </c>
      <c r="K39">
        <v>551168.9046734285</v>
      </c>
      <c r="P39">
        <v>92.94000244140625</v>
      </c>
      <c r="Q39">
        <v>0.8199999928474426</v>
      </c>
      <c r="R39">
        <v>68.69999724626541</v>
      </c>
      <c r="S39">
        <v>1.1200000047683716</v>
      </c>
      <c r="U39">
        <v>35.95000076293945</v>
      </c>
      <c r="V39">
        <v>37.470001220703125</v>
      </c>
      <c r="W39">
        <v>47.45000076293945</v>
      </c>
      <c r="X39">
        <v>4.0</v>
      </c>
      <c r="Y39">
        <v>0.023735341882832408</v>
      </c>
      <c r="Z39">
        <v>0.1666299936298384</v>
      </c>
      <c r="AA39" t="s">
        <v>181</v>
      </c>
      <c r="AB39">
        <v>4.0</v>
      </c>
      <c r="AE39">
        <v>0.2755</v>
      </c>
      <c r="AF39">
        <v>0.2712</v>
      </c>
      <c r="AG39">
        <v>0.14589994061688313</v>
      </c>
      <c r="AH39">
        <v>0.14362273646206425</v>
      </c>
      <c r="AI39">
        <v>0.651</v>
      </c>
      <c r="AJ39">
        <v>0.5562</v>
      </c>
      <c r="AK39">
        <v>0.3447581173923445</v>
      </c>
      <c r="AL39">
        <v>0.29455370951401233</v>
      </c>
      <c r="AN39">
        <v>0.20550000000000002</v>
      </c>
      <c r="AO39">
        <v>0.1942857142857143</v>
      </c>
      <c r="AP39">
        <v>0.19849999999999998</v>
      </c>
      <c r="AQ39">
        <v>0.18419999999999997</v>
      </c>
      <c r="AR39">
        <v>0.10882917530587834</v>
      </c>
      <c r="AS39">
        <v>0.10289028739380922</v>
      </c>
      <c r="AT39">
        <v>0.3993333333333333</v>
      </c>
      <c r="AU39">
        <v>0.35485714285714287</v>
      </c>
      <c r="AV39">
        <v>0.47175</v>
      </c>
      <c r="AW39">
        <v>0.395</v>
      </c>
      <c r="AX39">
        <v>5.133333333333333</v>
      </c>
      <c r="AY39">
        <v>5.2</v>
      </c>
      <c r="AZ39">
        <v>4.993353227187027</v>
      </c>
      <c r="BA39">
        <v>5.058201970397249</v>
      </c>
      <c r="BB39">
        <v>10.459999999999999</v>
      </c>
      <c r="BC39">
        <v>9.518571428571429</v>
      </c>
      <c r="BD39">
        <v>10.174767809683695</v>
      </c>
      <c r="BE39">
        <v>9.259010914493645</v>
      </c>
      <c r="BF39">
        <v>6.868333333333332</v>
      </c>
      <c r="BG39">
        <v>6.911428571428571</v>
      </c>
      <c r="BH39">
        <v>6.660231595444109</v>
      </c>
      <c r="BI39">
        <v>6.702021102802774</v>
      </c>
      <c r="BJ39">
        <v>13.838333333333333</v>
      </c>
      <c r="BK39">
        <v>12.57</v>
      </c>
      <c r="BL39">
        <v>13.419049487253687</v>
      </c>
      <c r="BM39">
        <v>12.189145035874661</v>
      </c>
      <c r="BN39">
        <v>33.666666666666664</v>
      </c>
      <c r="BO39">
        <v>35.285714285714285</v>
      </c>
      <c r="BP39">
        <v>33.53955291387256</v>
      </c>
      <c r="BQ39">
        <v>35.15248756602485</v>
      </c>
      <c r="BR39">
        <v>29.75</v>
      </c>
      <c r="BS39">
        <v>32.8</v>
      </c>
      <c r="BT39">
        <v>60.1</v>
      </c>
      <c r="BU39">
        <v>56.0</v>
      </c>
      <c r="BV39">
        <v>59.87308307298241</v>
      </c>
      <c r="BW39">
        <v>55.78856326267912</v>
      </c>
      <c r="BX39">
        <v>66.075</v>
      </c>
      <c r="BY39">
        <v>59.14</v>
      </c>
      <c r="CA39">
        <v>0.08586244869897203</v>
      </c>
      <c r="CB39">
        <v>0.0378734053426152</v>
      </c>
      <c r="CC39">
        <v>0.00393297502456996</v>
      </c>
      <c r="CE39">
        <v>0.96</v>
      </c>
      <c r="CF39">
        <v>0.8</v>
      </c>
      <c r="CH39">
        <v>0.47041763841421735</v>
      </c>
      <c r="CI39">
        <v>0.03029872427409216</v>
      </c>
      <c r="CJ39">
        <v>0.0037756560235871614</v>
      </c>
      <c r="CL39">
        <v>31.687216666666668</v>
      </c>
      <c r="CM39">
        <v>32.10422857142857</v>
      </c>
      <c r="CN39">
        <v>32.685566666666666</v>
      </c>
      <c r="CO39">
        <v>31.431700000000003</v>
      </c>
      <c r="CP39">
        <v>32.464025</v>
      </c>
      <c r="CQ39">
        <v>31.1721</v>
      </c>
      <c r="CR39">
        <v>31.1721</v>
      </c>
      <c r="CS39">
        <v>609937.8333333334</v>
      </c>
      <c r="CT39">
        <v>0.7511776852224897</v>
      </c>
      <c r="CU39">
        <v>9.014132222669877</v>
      </c>
      <c r="CV39">
        <v>0.2891730817837065</v>
      </c>
      <c r="CW39">
        <v>741757.75</v>
      </c>
      <c r="CX39">
        <v>10.962268726878623</v>
      </c>
      <c r="CY39">
        <v>0.3376743557485131</v>
      </c>
      <c r="CZ39">
        <v>17.712229437635138</v>
      </c>
      <c r="DA39">
        <v>12.814879915981917</v>
      </c>
      <c r="DB39">
        <v>5.744099237537047</v>
      </c>
      <c r="DC39">
        <v>5.744099237537047</v>
      </c>
      <c r="DD39">
        <v>2.4883751950055255</v>
      </c>
      <c r="DF39">
        <v>31.644712448120117</v>
      </c>
      <c r="DG39">
        <v>31.49472427368164</v>
      </c>
      <c r="DH39">
        <v>8.264026641845703</v>
      </c>
      <c r="DI39">
        <v>6.475582122802734</v>
      </c>
      <c r="DJ39">
        <v>6.475582122802734</v>
      </c>
      <c r="DK39">
        <v>39.314937591552734</v>
      </c>
      <c r="DL39">
        <v>38.65895462036133</v>
      </c>
      <c r="DM39">
        <v>29.04034996032715</v>
      </c>
      <c r="DN39">
        <v>4.0</v>
      </c>
      <c r="DO39">
        <v>1.8369795083999634</v>
      </c>
      <c r="DP39">
        <v>4.010000228881836</v>
      </c>
      <c r="DR39">
        <v>2.6600000858306885</v>
      </c>
      <c r="DS39">
        <v>31.559999465942383</v>
      </c>
      <c r="DT39">
        <v>8.4399995803833</v>
      </c>
      <c r="DV39">
        <v>0.035506927002812765</v>
      </c>
      <c r="DW39">
        <v>0.010995902576421584</v>
      </c>
      <c r="DX39">
        <v>0.04650282957923435</v>
      </c>
      <c r="DZ39">
        <v>35.718143463134766</v>
      </c>
      <c r="EA39">
        <v>67.87999725341797</v>
      </c>
      <c r="EB39">
        <v>24.24547480174777</v>
      </c>
      <c r="EC39">
        <v>66.3251953125</v>
      </c>
      <c r="ED39">
        <v>31.757478713989258</v>
      </c>
      <c r="EE39">
        <v>25.46238899230957</v>
      </c>
      <c r="EF39">
        <v>6.6977681396789555</v>
      </c>
      <c r="EG39">
        <v>29.676153152130137</v>
      </c>
      <c r="EH39">
        <v>68.84489440917969</v>
      </c>
      <c r="EI39">
        <v>62.47894287109375</v>
      </c>
      <c r="EJ39">
        <v>54.65999984741211</v>
      </c>
    </row>
    <row r="40" ht="12.75" customHeight="1">
      <c r="A40" t="s">
        <v>267</v>
      </c>
      <c r="B40" t="s">
        <v>269</v>
      </c>
      <c r="C40">
        <v>1013306.5634160432</v>
      </c>
      <c r="D40">
        <v>100.0</v>
      </c>
      <c r="E40">
        <v>0.14919583945884332</v>
      </c>
      <c r="F40">
        <v>0.06671187556335872</v>
      </c>
      <c r="G40">
        <v>0.25251692173708906</v>
      </c>
      <c r="H40">
        <v>0.19025445055090898</v>
      </c>
      <c r="I40">
        <v>0.1756431622854184</v>
      </c>
      <c r="J40">
        <v>12.699999809265137</v>
      </c>
      <c r="K40">
        <v>128689.93150477111</v>
      </c>
      <c r="P40">
        <v>57.31999969482422</v>
      </c>
      <c r="Q40">
        <v>0.949999988079071</v>
      </c>
      <c r="R40">
        <v>13.649999797344208</v>
      </c>
      <c r="S40">
        <v>4.300000190734863</v>
      </c>
      <c r="U40">
        <v>2.1700000762939453</v>
      </c>
      <c r="V40">
        <v>2.190000057220459</v>
      </c>
      <c r="W40">
        <v>6.429999828338623</v>
      </c>
      <c r="Y40">
        <v>0.16507612866691007</v>
      </c>
      <c r="Z40">
        <v>0.607847500954908</v>
      </c>
      <c r="AA40" t="s">
        <v>159</v>
      </c>
      <c r="AB40">
        <v>2.0</v>
      </c>
      <c r="AE40">
        <v>0.11666666666666665</v>
      </c>
      <c r="AF40">
        <v>0.11499999999999999</v>
      </c>
      <c r="AG40">
        <v>0.11666666666666665</v>
      </c>
      <c r="AH40">
        <v>0.11499999999999999</v>
      </c>
      <c r="AI40">
        <v>0.25</v>
      </c>
      <c r="AJ40">
        <v>0.25025</v>
      </c>
      <c r="AK40">
        <v>0.25</v>
      </c>
      <c r="AL40">
        <v>0.25025</v>
      </c>
      <c r="AN40">
        <v>0.0474869</v>
      </c>
      <c r="AO40">
        <v>0.0474869</v>
      </c>
      <c r="AP40">
        <v>0.04756666666666667</v>
      </c>
      <c r="AQ40">
        <v>0.04756666666666667</v>
      </c>
      <c r="AR40">
        <v>0.0474869</v>
      </c>
      <c r="AS40">
        <v>0.0474869</v>
      </c>
      <c r="AT40">
        <v>0.0885076261850551</v>
      </c>
      <c r="AU40">
        <v>0.0885076261850551</v>
      </c>
      <c r="AV40">
        <v>0.08826578298837284</v>
      </c>
      <c r="AW40">
        <v>0.08826578298837284</v>
      </c>
      <c r="AX40">
        <v>0.38</v>
      </c>
      <c r="AY40">
        <v>0.37666666666666665</v>
      </c>
      <c r="AZ40">
        <v>0.3684493570704527</v>
      </c>
      <c r="BA40">
        <v>0.36521734516632587</v>
      </c>
      <c r="BB40">
        <v>0.78</v>
      </c>
      <c r="BC40">
        <v>0.7805</v>
      </c>
      <c r="BD40">
        <v>0.756290785565666</v>
      </c>
      <c r="BE40">
        <v>0.756775587351285</v>
      </c>
      <c r="BF40">
        <v>1.28</v>
      </c>
      <c r="BG40">
        <v>1.278333333333333</v>
      </c>
      <c r="BH40">
        <v>1.2367695235385363</v>
      </c>
      <c r="BI40">
        <v>1.2351591465547618</v>
      </c>
      <c r="BJ40">
        <v>2.68</v>
      </c>
      <c r="BK40">
        <v>2.684166666666667</v>
      </c>
      <c r="BL40">
        <v>2.5894861899088104</v>
      </c>
      <c r="BM40">
        <v>2.5935121323682457</v>
      </c>
      <c r="BN40">
        <v>9.0</v>
      </c>
      <c r="BO40">
        <v>9.093333333333334</v>
      </c>
      <c r="BP40">
        <v>8.976125443513878</v>
      </c>
      <c r="BQ40">
        <v>9.069211188854021</v>
      </c>
      <c r="BR40">
        <v>9.666666666666666</v>
      </c>
      <c r="BS40">
        <v>9.8275</v>
      </c>
      <c r="BT40">
        <v>19.0</v>
      </c>
      <c r="BU40">
        <v>19.41333333333333</v>
      </c>
      <c r="BV40">
        <v>18.949598158529295</v>
      </c>
      <c r="BW40">
        <v>19.36183503074993</v>
      </c>
      <c r="BX40">
        <v>22.0</v>
      </c>
      <c r="BY40">
        <v>21.925</v>
      </c>
      <c r="CA40">
        <v>0.11365627409255774</v>
      </c>
      <c r="CB40">
        <v>0.042217262169398216</v>
      </c>
      <c r="CC40">
        <v>0.002652728498458106</v>
      </c>
      <c r="CE40">
        <v>1.0</v>
      </c>
      <c r="CF40">
        <v>0.8</v>
      </c>
      <c r="CH40">
        <v>0.0</v>
      </c>
      <c r="CI40">
        <v>0.03377380973551857</v>
      </c>
      <c r="CJ40">
        <v>0.002652728498458106</v>
      </c>
      <c r="CL40">
        <v>31.238816666666665</v>
      </c>
      <c r="CM40">
        <v>31.02445714285714</v>
      </c>
      <c r="CN40">
        <v>29.08503333333333</v>
      </c>
      <c r="CO40">
        <v>32.32013333333334</v>
      </c>
      <c r="CP40">
        <v>33.13185</v>
      </c>
      <c r="CQ40">
        <v>31.297380000000004</v>
      </c>
      <c r="CR40">
        <v>31.297380000000004</v>
      </c>
      <c r="CS40">
        <v>783416.5800511973</v>
      </c>
      <c r="CT40">
        <v>0.7731288914286272</v>
      </c>
      <c r="CU40">
        <v>9.277546697143526</v>
      </c>
      <c r="CV40">
        <v>0.2964320558827456</v>
      </c>
      <c r="CW40">
        <v>827450.0798717615</v>
      </c>
      <c r="CX40">
        <v>9.799009812970418</v>
      </c>
      <c r="CY40">
        <v>0.2957580036421274</v>
      </c>
      <c r="CZ40">
        <v>13.528589031048302</v>
      </c>
      <c r="DA40">
        <v>2.376204158673148</v>
      </c>
      <c r="DB40">
        <v>1.1054980303527997</v>
      </c>
      <c r="DC40">
        <v>1.1054980303527997</v>
      </c>
      <c r="DD40">
        <v>0.5145243392506634</v>
      </c>
      <c r="DF40">
        <v>53.640525817871094</v>
      </c>
      <c r="DG40">
        <v>60.29771041870117</v>
      </c>
      <c r="DH40">
        <v>17.052597045898438</v>
      </c>
      <c r="DJ40">
        <v>4.295485973358154</v>
      </c>
      <c r="DK40">
        <v>36.77622604370117</v>
      </c>
      <c r="DL40">
        <v>27.577123641967773</v>
      </c>
      <c r="DM40">
        <v>9.583248138427734</v>
      </c>
      <c r="DN40">
        <v>2.0</v>
      </c>
      <c r="DO40">
        <v>1.6179934740066528</v>
      </c>
      <c r="DP40">
        <v>28.5</v>
      </c>
      <c r="DR40">
        <v>2.930000066757202</v>
      </c>
      <c r="DS40">
        <v>38.439998626708984</v>
      </c>
      <c r="DT40">
        <v>7.619999885559082</v>
      </c>
      <c r="DV40">
        <v>0.1465815854225423</v>
      </c>
      <c r="DW40">
        <v>0.10425159796071794</v>
      </c>
      <c r="DX40">
        <v>0.2508331833832602</v>
      </c>
      <c r="DZ40">
        <v>25.822702407836914</v>
      </c>
      <c r="EA40">
        <v>12.699999809265137</v>
      </c>
      <c r="EB40">
        <v>3.279483156542392</v>
      </c>
      <c r="EC40">
        <v>69.75364685058594</v>
      </c>
      <c r="ED40">
        <v>26.708919525146484</v>
      </c>
      <c r="EE40">
        <v>23.918006896972656</v>
      </c>
      <c r="EF40">
        <v>2.8852320815734855</v>
      </c>
      <c r="EG40">
        <v>10.592479757995607</v>
      </c>
      <c r="EH40">
        <v>18.82663345336914</v>
      </c>
      <c r="EI40">
        <v>8.966703414916992</v>
      </c>
      <c r="EJ40">
        <v>7.710000038146973</v>
      </c>
    </row>
    <row r="41" ht="12.75" customHeight="1">
      <c r="A41" t="s">
        <v>270</v>
      </c>
      <c r="B41" t="s">
        <v>272</v>
      </c>
      <c r="C41">
        <v>323810.9329661383</v>
      </c>
      <c r="D41">
        <v>100.0</v>
      </c>
      <c r="E41">
        <v>0.027029195644521123</v>
      </c>
      <c r="F41">
        <v>0.06978690378949144</v>
      </c>
      <c r="G41">
        <v>0.015383736583448828</v>
      </c>
      <c r="H41">
        <v>0.03180523494097646</v>
      </c>
      <c r="I41">
        <v>0.8228406925429314</v>
      </c>
      <c r="J41">
        <v>76.5199966430664</v>
      </c>
      <c r="K41">
        <v>247780.11850488186</v>
      </c>
      <c r="P41">
        <v>97.23999786376953</v>
      </c>
      <c r="Q41">
        <v>0.8199999928474426</v>
      </c>
      <c r="R41">
        <v>77.33999663591385</v>
      </c>
      <c r="S41">
        <v>1.0399999618530273</v>
      </c>
      <c r="U41">
        <v>24.350000381469727</v>
      </c>
      <c r="V41">
        <v>32.4900016784668</v>
      </c>
      <c r="W41">
        <v>50.630001068115234</v>
      </c>
      <c r="X41">
        <v>4.0</v>
      </c>
      <c r="Y41">
        <v>0.03219671357183346</v>
      </c>
      <c r="Z41">
        <v>0.07938568509625873</v>
      </c>
      <c r="AA41" t="s">
        <v>181</v>
      </c>
      <c r="AB41">
        <v>4.0</v>
      </c>
      <c r="AE41">
        <v>0.4985</v>
      </c>
      <c r="AF41">
        <v>0.44160000000000005</v>
      </c>
      <c r="AG41">
        <v>0.2379305997917647</v>
      </c>
      <c r="AH41">
        <v>0.21077262360690735</v>
      </c>
      <c r="AI41">
        <v>0.87175</v>
      </c>
      <c r="AJ41">
        <v>0.7156</v>
      </c>
      <c r="AK41">
        <v>0.4160802414613258</v>
      </c>
      <c r="AL41">
        <v>0.34155092720358443</v>
      </c>
      <c r="AN41">
        <v>0.2095</v>
      </c>
      <c r="AO41">
        <v>0.1897142857142857</v>
      </c>
      <c r="AP41">
        <v>0.2325</v>
      </c>
      <c r="AQ41">
        <v>0.20020000000000002</v>
      </c>
      <c r="AR41">
        <v>0.09999290001278778</v>
      </c>
      <c r="AS41">
        <v>0.09054931552470655</v>
      </c>
      <c r="AT41">
        <v>0.32216666666666666</v>
      </c>
      <c r="AU41">
        <v>0.2804285714285714</v>
      </c>
      <c r="AV41">
        <v>0.41574999999999995</v>
      </c>
      <c r="AW41">
        <v>0.33859999999999996</v>
      </c>
      <c r="AX41">
        <v>7.166666666666667</v>
      </c>
      <c r="AY41">
        <v>7.1000000000000005</v>
      </c>
      <c r="AZ41">
        <v>7.148444279312283</v>
      </c>
      <c r="BA41">
        <v>7.081947123225658</v>
      </c>
      <c r="BB41">
        <v>11.711666666666666</v>
      </c>
      <c r="BC41">
        <v>10.447142857142856</v>
      </c>
      <c r="BD41">
        <v>11.681887895518003</v>
      </c>
      <c r="BE41">
        <v>10.420579338460609</v>
      </c>
      <c r="BF41">
        <v>9.483333333333333</v>
      </c>
      <c r="BG41">
        <v>9.354285714285716</v>
      </c>
      <c r="BH41">
        <v>9.456541244432442</v>
      </c>
      <c r="BI41">
        <v>9.32785820766412</v>
      </c>
      <c r="BJ41">
        <v>15.378333333333336</v>
      </c>
      <c r="BK41">
        <v>14.727142857142855</v>
      </c>
      <c r="BL41">
        <v>15.33488682994344</v>
      </c>
      <c r="BM41">
        <v>14.685536081675226</v>
      </c>
      <c r="BN41">
        <v>182.0</v>
      </c>
      <c r="BO41">
        <v>169.0</v>
      </c>
      <c r="BP41">
        <v>181.95930301212206</v>
      </c>
      <c r="BQ41">
        <v>168.96220993982763</v>
      </c>
      <c r="BR41">
        <v>175.5</v>
      </c>
      <c r="BS41">
        <v>158.6</v>
      </c>
      <c r="BT41">
        <v>261.46666666666664</v>
      </c>
      <c r="BU41">
        <v>229.64285714285714</v>
      </c>
      <c r="BV41">
        <v>261.4082001514808</v>
      </c>
      <c r="BW41">
        <v>229.5915067441022</v>
      </c>
      <c r="BX41">
        <v>316.25</v>
      </c>
      <c r="BY41">
        <v>260.74</v>
      </c>
      <c r="CA41">
        <v>0.013759460710670302</v>
      </c>
      <c r="CB41">
        <v>0.0035314704175162318</v>
      </c>
      <c r="CC41">
        <v>2.3292689948455964E-4</v>
      </c>
      <c r="CE41">
        <v>0.96</v>
      </c>
      <c r="CF41">
        <v>0.8</v>
      </c>
      <c r="CH41">
        <v>0.5227069211800106</v>
      </c>
      <c r="CI41">
        <v>0.0028251763340129857</v>
      </c>
      <c r="CJ41">
        <v>2.2360982350517724E-4</v>
      </c>
      <c r="CL41">
        <v>31.51988333333334</v>
      </c>
      <c r="CM41">
        <v>31.892228571428575</v>
      </c>
      <c r="CN41">
        <v>32.3237</v>
      </c>
      <c r="CO41">
        <v>29.29195</v>
      </c>
      <c r="CP41">
        <v>30.880575</v>
      </c>
      <c r="CQ41">
        <v>28.54382</v>
      </c>
      <c r="CR41">
        <v>28.54382</v>
      </c>
      <c r="CS41">
        <v>200118.5</v>
      </c>
      <c r="CT41">
        <v>0.6180103252441044</v>
      </c>
      <c r="CU41">
        <v>7.416123902929252</v>
      </c>
      <c r="CV41">
        <v>0.2598153962198911</v>
      </c>
      <c r="CW41">
        <v>256023.5</v>
      </c>
      <c r="CX41">
        <v>9.487888416421308</v>
      </c>
      <c r="CY41">
        <v>0.3072445515156796</v>
      </c>
      <c r="CZ41">
        <v>26.86306848040801</v>
      </c>
      <c r="DA41">
        <v>22.104025872247117</v>
      </c>
      <c r="DB41">
        <v>10.914920159195484</v>
      </c>
      <c r="DC41">
        <v>10.914920159195484</v>
      </c>
      <c r="DD41">
        <v>5.668459626074281</v>
      </c>
      <c r="DF41">
        <v>27.310802459716797</v>
      </c>
      <c r="DG41">
        <v>25.61229133605957</v>
      </c>
      <c r="DH41">
        <v>4.849658012390137</v>
      </c>
      <c r="DI41">
        <v>4.573631286621094</v>
      </c>
      <c r="DJ41">
        <v>4.573631286621094</v>
      </c>
      <c r="DK41">
        <v>46.589576721191406</v>
      </c>
      <c r="DL41">
        <v>47.618045806884766</v>
      </c>
      <c r="DM41">
        <v>26.099620819091797</v>
      </c>
      <c r="DN41">
        <v>4.0</v>
      </c>
      <c r="DO41">
        <v>1.731945514678955</v>
      </c>
      <c r="DP41">
        <v>14.399999618530273</v>
      </c>
      <c r="DR41">
        <v>1.4800000190734863</v>
      </c>
      <c r="DS41">
        <v>29.200000762939453</v>
      </c>
      <c r="DT41">
        <v>5.070000171661377</v>
      </c>
      <c r="DV41">
        <v>0.02242294207403467</v>
      </c>
      <c r="DW41">
        <v>0.003806395052300668</v>
      </c>
      <c r="DX41">
        <v>0.026229337126335333</v>
      </c>
      <c r="DZ41">
        <v>23.950450897216797</v>
      </c>
      <c r="EA41">
        <v>76.5199966430664</v>
      </c>
      <c r="EB41">
        <v>18.326884222549563</v>
      </c>
      <c r="EC41">
        <v>18.690494537353516</v>
      </c>
      <c r="ED41">
        <v>20.81414031982422</v>
      </c>
      <c r="EE41">
        <v>23.54790496826172</v>
      </c>
      <c r="EF41">
        <v>2.2741411531057385</v>
      </c>
      <c r="EG41">
        <v>26.888372393371537</v>
      </c>
      <c r="EH41">
        <v>74.66301727294922</v>
      </c>
      <c r="EI41">
        <v>72.34909057617188</v>
      </c>
      <c r="EJ41">
        <v>68.58999633789062</v>
      </c>
    </row>
    <row r="42" ht="12.75" customHeight="1">
      <c r="A42" t="s">
        <v>273</v>
      </c>
      <c r="B42" t="s">
        <v>275</v>
      </c>
      <c r="C42">
        <v>243384.9569608108</v>
      </c>
      <c r="D42">
        <v>100.0</v>
      </c>
      <c r="E42">
        <v>0.07366896164118283</v>
      </c>
      <c r="F42">
        <v>0.095508680975681</v>
      </c>
      <c r="G42">
        <v>0.22029141275757588</v>
      </c>
      <c r="H42">
        <v>0.20817224629870598</v>
      </c>
      <c r="I42">
        <v>0.2465226509039061</v>
      </c>
      <c r="J42">
        <v>16.549999237060547</v>
      </c>
      <c r="K42">
        <v>40280.20788530767</v>
      </c>
      <c r="P42">
        <v>67.02999877929688</v>
      </c>
      <c r="Q42">
        <v>2.9600000381469727</v>
      </c>
      <c r="R42">
        <v>19.50999927520752</v>
      </c>
      <c r="S42">
        <v>11.989999771118164</v>
      </c>
      <c r="U42">
        <v>2.390000104904175</v>
      </c>
      <c r="V42">
        <v>2.390000104904175</v>
      </c>
      <c r="W42">
        <v>5.340000152587891</v>
      </c>
      <c r="Y42">
        <v>0.15552793225249692</v>
      </c>
      <c r="Z42">
        <v>0.5839915913087788</v>
      </c>
      <c r="AA42" t="s">
        <v>159</v>
      </c>
      <c r="AB42">
        <v>2.0</v>
      </c>
      <c r="AE42">
        <v>0.09525</v>
      </c>
      <c r="AF42">
        <v>0.0922</v>
      </c>
      <c r="AG42">
        <v>0.08424503618373323</v>
      </c>
      <c r="AH42">
        <v>0.08154742610120949</v>
      </c>
      <c r="AI42">
        <v>0.1635</v>
      </c>
      <c r="AJ42">
        <v>0.1508</v>
      </c>
      <c r="AK42">
        <v>0.14460958966971532</v>
      </c>
      <c r="AL42">
        <v>0.13337691817855088</v>
      </c>
      <c r="AN42">
        <v>0.037</v>
      </c>
      <c r="AO42">
        <v>0.03571428571428571</v>
      </c>
      <c r="AP42">
        <v>0.03825</v>
      </c>
      <c r="AQ42">
        <v>0.036199999999999996</v>
      </c>
      <c r="AR42">
        <v>0.03272510591914047</v>
      </c>
      <c r="AS42">
        <v>0.03158794007639041</v>
      </c>
      <c r="AT42">
        <v>0.058666666666666666</v>
      </c>
      <c r="AU42">
        <v>0.055428571428571424</v>
      </c>
      <c r="AV42">
        <v>0.06475</v>
      </c>
      <c r="AW42">
        <v>0.059</v>
      </c>
      <c r="AX42">
        <v>1.0266666666666666</v>
      </c>
      <c r="AY42">
        <v>1.02</v>
      </c>
      <c r="AZ42">
        <v>0.8967300897558219</v>
      </c>
      <c r="BA42">
        <v>0.8909071670950699</v>
      </c>
      <c r="BB42">
        <v>1.5433333333333332</v>
      </c>
      <c r="BC42">
        <v>1.4985714285714287</v>
      </c>
      <c r="BD42">
        <v>1.348006595964109</v>
      </c>
      <c r="BE42">
        <v>1.3089098295276307</v>
      </c>
      <c r="BF42">
        <v>2.1133333333333333</v>
      </c>
      <c r="BG42">
        <v>2.1066666666666665</v>
      </c>
      <c r="BH42">
        <v>1.8161479445834214</v>
      </c>
      <c r="BI42">
        <v>1.8104187712566597</v>
      </c>
      <c r="BJ42">
        <v>3.3136666666666668</v>
      </c>
      <c r="BK42">
        <v>3.194571428571429</v>
      </c>
      <c r="BL42">
        <v>2.8476856020668446</v>
      </c>
      <c r="BM42">
        <v>2.745338012850911</v>
      </c>
      <c r="BN42">
        <v>16.5</v>
      </c>
      <c r="BO42">
        <v>17.428571428571427</v>
      </c>
      <c r="BP42">
        <v>16.350172255580766</v>
      </c>
      <c r="BQ42">
        <v>17.270311819747647</v>
      </c>
      <c r="BR42">
        <v>15.5</v>
      </c>
      <c r="BS42">
        <v>17.0</v>
      </c>
      <c r="BT42">
        <v>27.15833333333333</v>
      </c>
      <c r="BU42">
        <v>27.392857142857142</v>
      </c>
      <c r="BV42">
        <v>26.91172291966551</v>
      </c>
      <c r="BW42">
        <v>27.144117142923044</v>
      </c>
      <c r="BX42">
        <v>28.6875</v>
      </c>
      <c r="BY42">
        <v>28.71</v>
      </c>
      <c r="CA42">
        <v>0.13765294849542437</v>
      </c>
      <c r="CB42">
        <v>0.17149268412897883</v>
      </c>
      <c r="CC42">
        <v>0.009080469358741475</v>
      </c>
      <c r="CE42">
        <v>1.0</v>
      </c>
      <c r="CF42">
        <v>0.82</v>
      </c>
      <c r="CH42">
        <v>0.11553767786106835</v>
      </c>
      <c r="CI42">
        <v>0.14062400098576264</v>
      </c>
      <c r="CJ42">
        <v>0.009080469358741475</v>
      </c>
      <c r="CL42">
        <v>27.769383333333337</v>
      </c>
      <c r="CM42">
        <v>27.86771428571429</v>
      </c>
      <c r="CN42">
        <v>25.7537</v>
      </c>
      <c r="CO42">
        <v>30.940883333333332</v>
      </c>
      <c r="CP42">
        <v>31.27415</v>
      </c>
      <c r="CQ42">
        <v>29.31662</v>
      </c>
      <c r="CR42">
        <v>29.31662</v>
      </c>
      <c r="CS42">
        <v>142294.16666666666</v>
      </c>
      <c r="CT42">
        <v>0.5846465140800731</v>
      </c>
      <c r="CU42">
        <v>7.015758168960877</v>
      </c>
      <c r="CV42">
        <v>0.23930992621116887</v>
      </c>
      <c r="CW42">
        <v>154365.0</v>
      </c>
      <c r="CX42">
        <v>7.610905879849696</v>
      </c>
      <c r="CY42">
        <v>0.24336091883711297</v>
      </c>
      <c r="CZ42">
        <v>5.7181120746331695</v>
      </c>
      <c r="DA42">
        <v>1.4096441468042031</v>
      </c>
      <c r="DB42">
        <v>0.644856904715238</v>
      </c>
      <c r="DC42">
        <v>0.644856904715238</v>
      </c>
      <c r="DD42">
        <v>0.28802729172488467</v>
      </c>
      <c r="DF42">
        <v>56.29179000854492</v>
      </c>
      <c r="DG42">
        <v>62.3514289855957</v>
      </c>
      <c r="DH42">
        <v>18.202011108398438</v>
      </c>
      <c r="DJ42">
        <v>4.427752494812012</v>
      </c>
      <c r="DK42">
        <v>33.58450698852539</v>
      </c>
      <c r="DL42">
        <v>24.579509735107422</v>
      </c>
      <c r="DM42">
        <v>10.123703002929688</v>
      </c>
      <c r="DN42">
        <v>2.0</v>
      </c>
      <c r="DO42">
        <v>1.8416019678115845</v>
      </c>
      <c r="DP42">
        <v>10.210000038146973</v>
      </c>
      <c r="DR42">
        <v>1.340000033378601</v>
      </c>
      <c r="DS42">
        <v>23.709999084472656</v>
      </c>
      <c r="DT42">
        <v>5.659999847412109</v>
      </c>
      <c r="DV42">
        <v>0.06942741004482708</v>
      </c>
      <c r="DW42">
        <v>0.11255410206183414</v>
      </c>
      <c r="DX42">
        <v>0.18198151210666125</v>
      </c>
      <c r="DZ42">
        <v>23.669403076171875</v>
      </c>
      <c r="EA42">
        <v>16.549999237060547</v>
      </c>
      <c r="EB42">
        <v>3.9172860285232307</v>
      </c>
      <c r="EC42">
        <v>74.691650390625</v>
      </c>
      <c r="ED42">
        <v>26.280759811401367</v>
      </c>
      <c r="EE42">
        <v>34.878074645996094</v>
      </c>
      <c r="EF42">
        <v>6.374958062545775</v>
      </c>
      <c r="EG42">
        <v>17.53236990666963</v>
      </c>
      <c r="EH42">
        <v>24.077547073364258</v>
      </c>
      <c r="EI42">
        <v>16.453706741333008</v>
      </c>
      <c r="EJ42">
        <v>10.170000076293945</v>
      </c>
    </row>
    <row r="43" ht="12.75" customHeight="1">
      <c r="A43" t="s">
        <v>276</v>
      </c>
      <c r="B43" t="s">
        <v>278</v>
      </c>
      <c r="C43">
        <v>43457.44746223022</v>
      </c>
      <c r="D43">
        <v>100.0</v>
      </c>
      <c r="E43">
        <v>1.5352593604326718E-4</v>
      </c>
      <c r="F43">
        <v>0.03480432970100867</v>
      </c>
      <c r="G43">
        <v>0.23331848253615456</v>
      </c>
      <c r="H43">
        <v>0.31883754644345585</v>
      </c>
      <c r="I43">
        <v>0.41073817175895555</v>
      </c>
      <c r="J43">
        <v>38.119998931884766</v>
      </c>
      <c r="K43">
        <v>16565.979178011865</v>
      </c>
      <c r="P43">
        <v>85.33000183105469</v>
      </c>
      <c r="Q43">
        <v>0.27000001072883606</v>
      </c>
      <c r="R43">
        <v>38.3899989426136</v>
      </c>
      <c r="S43">
        <v>0.6100000143051147</v>
      </c>
      <c r="U43">
        <v>0.0</v>
      </c>
      <c r="V43">
        <v>0.009999999776482582</v>
      </c>
      <c r="W43">
        <v>0.6499999761581421</v>
      </c>
      <c r="Y43">
        <v>0.001734843077288919</v>
      </c>
      <c r="Z43">
        <v>0.5538908720568992</v>
      </c>
      <c r="AA43" t="s">
        <v>148</v>
      </c>
      <c r="AB43">
        <v>3.0</v>
      </c>
      <c r="AE43">
        <v>0.1975</v>
      </c>
      <c r="AF43">
        <v>0.176</v>
      </c>
      <c r="AG43">
        <v>0.18605776023096604</v>
      </c>
      <c r="AH43">
        <v>0.16580337114253174</v>
      </c>
      <c r="AI43">
        <v>0.30724999999999997</v>
      </c>
      <c r="AJ43">
        <v>0.28779999999999994</v>
      </c>
      <c r="AK43">
        <v>0.2894493510428573</v>
      </c>
      <c r="AL43">
        <v>0.27112619440238994</v>
      </c>
      <c r="AN43">
        <v>0.126</v>
      </c>
      <c r="AO43">
        <v>0.126</v>
      </c>
      <c r="AP43">
        <v>0.0885</v>
      </c>
      <c r="AQ43">
        <v>0.0885</v>
      </c>
      <c r="AR43">
        <v>0.11870014070431252</v>
      </c>
      <c r="AS43">
        <v>0.11870014070431252</v>
      </c>
      <c r="AT43">
        <v>0.20066666666666666</v>
      </c>
      <c r="AU43">
        <v>0.20066666666666666</v>
      </c>
      <c r="AV43">
        <v>0.138</v>
      </c>
      <c r="AW43">
        <v>0.138</v>
      </c>
      <c r="AX43">
        <v>3.1600000000000006</v>
      </c>
      <c r="AY43">
        <v>3.1833333333333336</v>
      </c>
      <c r="AZ43">
        <v>3.1600000000000006</v>
      </c>
      <c r="BA43">
        <v>3.1833333333333336</v>
      </c>
      <c r="BB43">
        <v>5.036666666666666</v>
      </c>
      <c r="BC43">
        <v>4.781428571428571</v>
      </c>
      <c r="BD43">
        <v>5.036666666666666</v>
      </c>
      <c r="BE43">
        <v>4.781428571428571</v>
      </c>
      <c r="BF43">
        <v>3.523333333333334</v>
      </c>
      <c r="BG43">
        <v>4.001904761904762</v>
      </c>
      <c r="BH43">
        <v>3.523333333333334</v>
      </c>
      <c r="BI43">
        <v>4.001904761904762</v>
      </c>
      <c r="BJ43">
        <v>6.437</v>
      </c>
      <c r="BK43">
        <v>6.037428571428571</v>
      </c>
      <c r="BL43">
        <v>6.437</v>
      </c>
      <c r="BM43">
        <v>6.037428571428571</v>
      </c>
      <c r="BN43">
        <v>152.0</v>
      </c>
      <c r="BO43">
        <v>137.28571428571428</v>
      </c>
      <c r="BP43">
        <v>152.0</v>
      </c>
      <c r="BQ43">
        <v>137.28571428571428</v>
      </c>
      <c r="BR43">
        <v>142.5</v>
      </c>
      <c r="BS43">
        <v>123.8</v>
      </c>
      <c r="BT43">
        <v>242.1</v>
      </c>
      <c r="BU43">
        <v>276.5142857142857</v>
      </c>
      <c r="BV43">
        <v>242.1</v>
      </c>
      <c r="BW43">
        <v>276.5142857142857</v>
      </c>
      <c r="BX43">
        <v>223.4</v>
      </c>
      <c r="BY43">
        <v>275.32</v>
      </c>
      <c r="CA43">
        <v>0.0</v>
      </c>
      <c r="CB43">
        <v>0.0</v>
      </c>
      <c r="CC43">
        <v>0.0</v>
      </c>
      <c r="CE43">
        <v>0.87</v>
      </c>
      <c r="CH43">
        <v>0.057935391235614996</v>
      </c>
      <c r="CJ43">
        <v>0.0</v>
      </c>
      <c r="CL43">
        <v>32.62806666666667</v>
      </c>
      <c r="CM43">
        <v>33.46105714285714</v>
      </c>
      <c r="CN43">
        <v>33.2888</v>
      </c>
      <c r="CO43">
        <v>32.462766666666674</v>
      </c>
      <c r="CP43">
        <v>31.975575000000003</v>
      </c>
      <c r="CQ43">
        <v>32.636480000000006</v>
      </c>
      <c r="CR43">
        <v>32.636480000000006</v>
      </c>
      <c r="CS43">
        <v>25346.833333333332</v>
      </c>
      <c r="CT43">
        <v>0.5832563763751379</v>
      </c>
      <c r="CU43">
        <v>6.999076516501655</v>
      </c>
      <c r="CV43">
        <v>0.214455618881131</v>
      </c>
      <c r="CW43">
        <v>24950.5</v>
      </c>
      <c r="CX43">
        <v>6.889636126471073</v>
      </c>
      <c r="CY43">
        <v>0.2154655897969332</v>
      </c>
      <c r="CZ43">
        <v>90.30681153791949</v>
      </c>
      <c r="DA43">
        <v>37.0924546684656</v>
      </c>
      <c r="DB43">
        <v>15.412912610252649</v>
      </c>
      <c r="DC43">
        <v>15.412912610252649</v>
      </c>
      <c r="DD43">
        <v>4.904189096362139</v>
      </c>
      <c r="DF43">
        <v>17.95342445373535</v>
      </c>
      <c r="DG43">
        <v>13.208161354064941</v>
      </c>
      <c r="DH43">
        <v>2.0870773792266846</v>
      </c>
      <c r="DI43">
        <v>2.1215784549713135</v>
      </c>
      <c r="DJ43">
        <v>2.1215784549713135</v>
      </c>
      <c r="DK43">
        <v>62.57936096191406</v>
      </c>
      <c r="DL43">
        <v>66.70651245117188</v>
      </c>
      <c r="DM43">
        <v>19.467214584350586</v>
      </c>
      <c r="DN43">
        <v>3.0</v>
      </c>
      <c r="DO43">
        <v>10.517991065979004</v>
      </c>
      <c r="DP43">
        <v>21.31999969482422</v>
      </c>
      <c r="DR43">
        <v>2.0299999713897705</v>
      </c>
      <c r="DS43">
        <v>28.399999618530273</v>
      </c>
      <c r="DT43">
        <v>7.150000095367432</v>
      </c>
      <c r="DV43">
        <v>0.0</v>
      </c>
      <c r="DW43">
        <v>0.0</v>
      </c>
      <c r="DX43">
        <v>0.0</v>
      </c>
      <c r="DZ43">
        <v>35.30855941772461</v>
      </c>
      <c r="EA43">
        <v>38.119998931884766</v>
      </c>
      <c r="EB43">
        <v>13.459622472900518</v>
      </c>
      <c r="EC43">
        <v>24.372482299804688</v>
      </c>
      <c r="ED43">
        <v>24.87960433959961</v>
      </c>
      <c r="EE43">
        <v>29.909414291381836</v>
      </c>
      <c r="EF43">
        <v>0.5987120190029145</v>
      </c>
      <c r="EG43">
        <v>20.655563936553953</v>
      </c>
      <c r="EH43">
        <v>42.24537658691406</v>
      </c>
      <c r="EI43">
        <v>32.10000228881836</v>
      </c>
      <c r="EJ43">
        <v>24.489999771118164</v>
      </c>
    </row>
    <row r="44" ht="12.75" customHeight="1">
      <c r="A44" t="s">
        <v>279</v>
      </c>
      <c r="B44" t="s">
        <v>281</v>
      </c>
      <c r="C44">
        <v>173560.08937449273</v>
      </c>
      <c r="D44">
        <v>100.0</v>
      </c>
      <c r="E44">
        <v>2.639623999368081E-4</v>
      </c>
      <c r="F44">
        <v>0.0611239534067263</v>
      </c>
      <c r="G44">
        <v>0.15659761581882162</v>
      </c>
      <c r="H44">
        <v>0.2725783376900852</v>
      </c>
      <c r="I44">
        <v>0.5023473558680889</v>
      </c>
      <c r="J44">
        <v>45.84000015258789</v>
      </c>
      <c r="K44">
        <v>79559.94723983169</v>
      </c>
      <c r="P44">
        <v>86.30000305175781</v>
      </c>
      <c r="Q44">
        <v>0.25999999046325684</v>
      </c>
      <c r="R44">
        <v>46.10000014305115</v>
      </c>
      <c r="S44">
        <v>0.47999998927116394</v>
      </c>
      <c r="U44">
        <v>1.090000033378601</v>
      </c>
      <c r="V44">
        <v>1.090000033378601</v>
      </c>
      <c r="W44">
        <v>3.700000047683716</v>
      </c>
      <c r="Y44">
        <v>0.006683630476069858</v>
      </c>
      <c r="Z44">
        <v>0.43585958398497665</v>
      </c>
      <c r="AA44" t="s">
        <v>148</v>
      </c>
      <c r="AB44">
        <v>3.0</v>
      </c>
      <c r="AE44">
        <v>0.28825</v>
      </c>
      <c r="AF44">
        <v>0.24980000000000002</v>
      </c>
      <c r="AG44">
        <v>0.27430015179975165</v>
      </c>
      <c r="AH44">
        <v>0.23771093814250813</v>
      </c>
      <c r="AI44">
        <v>0.504</v>
      </c>
      <c r="AJ44">
        <v>0.351</v>
      </c>
      <c r="AK44">
        <v>0.4796089384460532</v>
      </c>
      <c r="AL44">
        <v>0.33401336784635843</v>
      </c>
      <c r="AN44">
        <v>0.1378333333333333</v>
      </c>
      <c r="AO44">
        <v>0.12742857142857142</v>
      </c>
      <c r="AP44">
        <v>0.14375</v>
      </c>
      <c r="AQ44">
        <v>0.12799999999999997</v>
      </c>
      <c r="AR44">
        <v>0.13116289421127178</v>
      </c>
      <c r="AS44">
        <v>0.12126167037808373</v>
      </c>
      <c r="AT44">
        <v>0.3583333333333334</v>
      </c>
      <c r="AU44">
        <v>0.3261428571428572</v>
      </c>
      <c r="AV44">
        <v>0.35875</v>
      </c>
      <c r="AW44">
        <v>0.3136</v>
      </c>
      <c r="AX44">
        <v>5.6000000000000005</v>
      </c>
      <c r="AY44">
        <v>5.685714285714286</v>
      </c>
      <c r="AZ44">
        <v>5.469551131637242</v>
      </c>
      <c r="BA44">
        <v>5.553268750999036</v>
      </c>
      <c r="BB44">
        <v>13.623333333333333</v>
      </c>
      <c r="BC44">
        <v>13.491428571428571</v>
      </c>
      <c r="BD44">
        <v>13.30598540178655</v>
      </c>
      <c r="BE44">
        <v>13.177153287546455</v>
      </c>
      <c r="BF44">
        <v>6.823333333333334</v>
      </c>
      <c r="BG44">
        <v>6.772857142857143</v>
      </c>
      <c r="BH44">
        <v>6.646726961945393</v>
      </c>
      <c r="BI44">
        <v>6.59755723216898</v>
      </c>
      <c r="BJ44">
        <v>16.941166666666668</v>
      </c>
      <c r="BK44">
        <v>16.415285714285712</v>
      </c>
      <c r="BL44">
        <v>16.50268332928342</v>
      </c>
      <c r="BM44">
        <v>15.990413602126996</v>
      </c>
      <c r="BN44">
        <v>225.33333333333334</v>
      </c>
      <c r="BO44">
        <v>200.28571428571428</v>
      </c>
      <c r="BP44">
        <v>225.2410029871868</v>
      </c>
      <c r="BQ44">
        <v>200.20364720289678</v>
      </c>
      <c r="BR44">
        <v>228.25</v>
      </c>
      <c r="BS44">
        <v>192.6</v>
      </c>
      <c r="BT44">
        <v>620.4499999999999</v>
      </c>
      <c r="BU44">
        <v>546.5285714285714</v>
      </c>
      <c r="BV44">
        <v>620.195770577219</v>
      </c>
      <c r="BW44">
        <v>546.304631315351</v>
      </c>
      <c r="BX44">
        <v>582.25</v>
      </c>
      <c r="BY44">
        <v>486.4</v>
      </c>
      <c r="CA44">
        <v>0.08110385500046438</v>
      </c>
      <c r="CB44">
        <v>0.030812752353259417</v>
      </c>
      <c r="CC44">
        <v>4.820588904274626E-4</v>
      </c>
      <c r="CE44">
        <v>0.85</v>
      </c>
      <c r="CF44">
        <v>0.84</v>
      </c>
      <c r="CH44">
        <v>0.048394963400688204</v>
      </c>
      <c r="CI44">
        <v>0.02588271197673791</v>
      </c>
      <c r="CJ44">
        <v>4.097500568633432E-4</v>
      </c>
      <c r="CL44">
        <v>28.793850000000003</v>
      </c>
      <c r="CM44">
        <v>29.291028571428573</v>
      </c>
      <c r="CN44">
        <v>31.6053</v>
      </c>
      <c r="CO44">
        <v>34.43396666666667</v>
      </c>
      <c r="CP44">
        <v>34.426075</v>
      </c>
      <c r="CQ44">
        <v>34.37074</v>
      </c>
      <c r="CR44">
        <v>34.37074</v>
      </c>
      <c r="CS44">
        <v>154358.5</v>
      </c>
      <c r="CT44">
        <v>0.8893663316048356</v>
      </c>
      <c r="CU44">
        <v>10.672395979258027</v>
      </c>
      <c r="CV44">
        <v>0.31050818164689</v>
      </c>
      <c r="CW44">
        <v>153050.5</v>
      </c>
      <c r="CX44">
        <v>10.581960441591688</v>
      </c>
      <c r="CY44">
        <v>0.3073821352446275</v>
      </c>
      <c r="CZ44">
        <v>44.79429586758013</v>
      </c>
      <c r="DA44">
        <v>22.50229608705174</v>
      </c>
      <c r="DB44">
        <v>10.43622993355176</v>
      </c>
      <c r="DC44">
        <v>10.43622993355176</v>
      </c>
      <c r="DD44">
        <v>4.126130855203664</v>
      </c>
      <c r="DF44">
        <v>19.389068603515625</v>
      </c>
      <c r="DG44">
        <v>16.396360397338867</v>
      </c>
      <c r="DH44">
        <v>2.1626808643341064</v>
      </c>
      <c r="DI44">
        <v>2.2468037605285645</v>
      </c>
      <c r="DJ44">
        <v>2.2468037605285645</v>
      </c>
      <c r="DK44">
        <v>59.273765563964844</v>
      </c>
      <c r="DL44">
        <v>61.98970413208008</v>
      </c>
      <c r="DM44">
        <v>21.33716583251953</v>
      </c>
      <c r="DN44">
        <v>3.0</v>
      </c>
      <c r="DO44">
        <v>7.8681182861328125</v>
      </c>
      <c r="DP44">
        <v>13.229999542236328</v>
      </c>
      <c r="DR44">
        <v>1.159999966621399</v>
      </c>
      <c r="DS44">
        <v>19.950000762939453</v>
      </c>
      <c r="DT44">
        <v>5.809999942779541</v>
      </c>
      <c r="DV44">
        <v>1.6525018834344756E-4</v>
      </c>
      <c r="DW44">
        <v>0.0</v>
      </c>
      <c r="DX44">
        <v>1.6525018834344756E-4</v>
      </c>
      <c r="DZ44">
        <v>29.616104125976562</v>
      </c>
      <c r="EA44">
        <v>45.84000015258789</v>
      </c>
      <c r="EB44">
        <v>13.576022176538245</v>
      </c>
      <c r="EC44">
        <v>41.59849166870117</v>
      </c>
      <c r="ED44">
        <v>43.206363677978516</v>
      </c>
      <c r="EE44">
        <v>65.26245880126953</v>
      </c>
      <c r="EF44">
        <v>25.407296461776713</v>
      </c>
      <c r="EG44">
        <v>47.60083136708068</v>
      </c>
      <c r="EH44">
        <v>95.21336364746094</v>
      </c>
      <c r="EI44">
        <v>73.77982330322266</v>
      </c>
      <c r="EJ44">
        <v>25.149999618530273</v>
      </c>
    </row>
    <row r="45" ht="12.75" customHeight="1">
      <c r="A45" t="s">
        <v>282</v>
      </c>
      <c r="B45" t="s">
        <v>284</v>
      </c>
      <c r="C45">
        <v>907915.1515630084</v>
      </c>
      <c r="D45">
        <v>100.0</v>
      </c>
      <c r="E45">
        <v>0.004427981596990533</v>
      </c>
      <c r="F45">
        <v>0.0895923459085506</v>
      </c>
      <c r="G45">
        <v>0.09697076387970449</v>
      </c>
      <c r="H45">
        <v>0.23325471459502323</v>
      </c>
      <c r="I45">
        <v>0.5603734778739424</v>
      </c>
      <c r="J45">
        <v>53.16999816894531</v>
      </c>
      <c r="K45">
        <v>482738.45533807756</v>
      </c>
      <c r="P45">
        <v>91.69000244140625</v>
      </c>
      <c r="Q45">
        <v>0.2199999988079071</v>
      </c>
      <c r="R45">
        <v>53.38999816775322</v>
      </c>
      <c r="S45">
        <v>0.3700000047683716</v>
      </c>
      <c r="U45">
        <v>8.619999885559082</v>
      </c>
      <c r="V45">
        <v>10.75</v>
      </c>
      <c r="W45">
        <v>19.440000534057617</v>
      </c>
      <c r="X45">
        <v>2.0</v>
      </c>
      <c r="Y45">
        <v>0.014612314774955648</v>
      </c>
      <c r="Z45">
        <v>0.3448377932496834</v>
      </c>
      <c r="AA45" t="s">
        <v>148</v>
      </c>
      <c r="AB45">
        <v>3.0</v>
      </c>
      <c r="AE45">
        <v>0.26699999999999996</v>
      </c>
      <c r="AF45">
        <v>0.22699999999999998</v>
      </c>
      <c r="AG45">
        <v>0.2668837672062522</v>
      </c>
      <c r="AH45">
        <v>0.22690118035887358</v>
      </c>
      <c r="AI45">
        <v>0.7623333333333333</v>
      </c>
      <c r="AJ45">
        <v>0.622</v>
      </c>
      <c r="AK45">
        <v>0.7620014676662906</v>
      </c>
      <c r="AL45">
        <v>0.6217292254767374</v>
      </c>
      <c r="AN45">
        <v>0.1524</v>
      </c>
      <c r="AO45">
        <v>0.13733333333333334</v>
      </c>
      <c r="AP45">
        <v>0.14566666666666667</v>
      </c>
      <c r="AQ45">
        <v>0.12475</v>
      </c>
      <c r="AR45">
        <v>0.1523336558885125</v>
      </c>
      <c r="AS45">
        <v>0.1372735481759999</v>
      </c>
      <c r="AT45">
        <v>0.3982</v>
      </c>
      <c r="AU45">
        <v>0.35133333333333333</v>
      </c>
      <c r="AV45">
        <v>0.418</v>
      </c>
      <c r="AW45">
        <v>0.34275</v>
      </c>
      <c r="AX45">
        <v>5.82</v>
      </c>
      <c r="AY45">
        <v>6.0</v>
      </c>
      <c r="AZ45">
        <v>5.564907831531169</v>
      </c>
      <c r="BA45">
        <v>5.737018383021823</v>
      </c>
      <c r="BB45">
        <v>15.476000000000003</v>
      </c>
      <c r="BC45">
        <v>15.063333333333334</v>
      </c>
      <c r="BD45">
        <v>14.797682749274292</v>
      </c>
      <c r="BE45">
        <v>14.40310337381979</v>
      </c>
      <c r="BF45">
        <v>7.042</v>
      </c>
      <c r="BG45">
        <v>7.083333333333333</v>
      </c>
      <c r="BH45">
        <v>6.699052491340681</v>
      </c>
      <c r="BI45">
        <v>6.738372878963811</v>
      </c>
      <c r="BJ45">
        <v>18.701999999999998</v>
      </c>
      <c r="BK45">
        <v>17.872666666666667</v>
      </c>
      <c r="BL45">
        <v>17.79120699986558</v>
      </c>
      <c r="BM45">
        <v>17.00226244820149</v>
      </c>
      <c r="BN45">
        <v>171.2</v>
      </c>
      <c r="BO45">
        <v>153.66666666666666</v>
      </c>
      <c r="BP45">
        <v>171.1521758297068</v>
      </c>
      <c r="BQ45">
        <v>153.6237403767423</v>
      </c>
      <c r="BR45">
        <v>156.66666666666666</v>
      </c>
      <c r="BS45">
        <v>134.0</v>
      </c>
      <c r="BT45">
        <v>434.4</v>
      </c>
      <c r="BU45">
        <v>382.5</v>
      </c>
      <c r="BV45">
        <v>434.2786517548168</v>
      </c>
      <c r="BW45">
        <v>382.3931498531709</v>
      </c>
      <c r="BX45">
        <v>441.3333333333333</v>
      </c>
      <c r="BY45">
        <v>361.75</v>
      </c>
      <c r="CA45">
        <v>0.06392758545021836</v>
      </c>
      <c r="CB45">
        <v>0.05867505956675072</v>
      </c>
      <c r="CC45">
        <v>0.0011639449545653917</v>
      </c>
      <c r="CE45">
        <v>0.24</v>
      </c>
      <c r="CF45">
        <v>0.83</v>
      </c>
      <c r="CH45">
        <v>4.3532881553472874E-4</v>
      </c>
      <c r="CI45">
        <v>0.04870029944040309</v>
      </c>
      <c r="CJ45">
        <v>2.79346789095694E-4</v>
      </c>
      <c r="CL45">
        <v>23.8583</v>
      </c>
      <c r="CM45">
        <v>23.799914285714287</v>
      </c>
      <c r="CN45">
        <v>25.846400000000003</v>
      </c>
      <c r="CO45">
        <v>33.06118333333333</v>
      </c>
      <c r="CP45">
        <v>33.413375</v>
      </c>
      <c r="CQ45">
        <v>32.95818</v>
      </c>
      <c r="CR45">
        <v>32.95818</v>
      </c>
      <c r="CS45">
        <v>879702.0</v>
      </c>
      <c r="CT45">
        <v>0.968925343393115</v>
      </c>
      <c r="CU45">
        <v>11.62710412071738</v>
      </c>
      <c r="CV45">
        <v>0.35278356149269713</v>
      </c>
      <c r="CW45">
        <v>956673.6666666666</v>
      </c>
      <c r="CX45">
        <v>12.644445882675958</v>
      </c>
      <c r="CY45">
        <v>0.3784246842073259</v>
      </c>
      <c r="CZ45">
        <v>36.51790236624921</v>
      </c>
      <c r="DA45">
        <v>20.46366395363614</v>
      </c>
      <c r="DB45">
        <v>8.822696213638514</v>
      </c>
      <c r="DC45">
        <v>8.822696213638514</v>
      </c>
      <c r="DD45">
        <v>3.3278447493673307</v>
      </c>
      <c r="DF45">
        <v>22.88888168334961</v>
      </c>
      <c r="DG45">
        <v>21.613048553466797</v>
      </c>
      <c r="DH45">
        <v>3.218012809753418</v>
      </c>
      <c r="DI45">
        <v>3.5722670555114746</v>
      </c>
      <c r="DJ45">
        <v>3.5722670555114746</v>
      </c>
      <c r="DK45">
        <v>54.57295227050781</v>
      </c>
      <c r="DL45">
        <v>54.968162536621094</v>
      </c>
      <c r="DM45">
        <v>22.538166046142578</v>
      </c>
      <c r="DN45">
        <v>3.0</v>
      </c>
      <c r="DO45">
        <v>5.496188640594482</v>
      </c>
      <c r="DP45">
        <v>0.019999999552965164</v>
      </c>
      <c r="DR45">
        <v>0.9599999785423279</v>
      </c>
      <c r="DS45">
        <v>11.260000228881836</v>
      </c>
      <c r="DT45">
        <v>8.489999771118164</v>
      </c>
      <c r="DV45">
        <v>0.0020591394104695353</v>
      </c>
      <c r="DW45">
        <v>8.552573222216893E-5</v>
      </c>
      <c r="DX45">
        <v>0.0021446651426917044</v>
      </c>
      <c r="DZ45">
        <v>65.35527801513672</v>
      </c>
      <c r="EA45">
        <v>53.16999816894531</v>
      </c>
      <c r="EB45">
        <v>34.749400123957315</v>
      </c>
      <c r="EC45">
        <v>94.93138885498047</v>
      </c>
      <c r="ED45">
        <v>64.64158630371094</v>
      </c>
      <c r="EE45">
        <v>42.368587493896484</v>
      </c>
      <c r="EF45">
        <v>5.793201034950252</v>
      </c>
      <c r="EG45">
        <v>34.02853316189576</v>
      </c>
      <c r="EH45">
        <v>73.88335418701172</v>
      </c>
      <c r="EI45">
        <v>64.3466796875</v>
      </c>
      <c r="EJ45">
        <v>34.02000045776367</v>
      </c>
    </row>
    <row r="46" ht="12.75" customHeight="1">
      <c r="A46" t="s">
        <v>285</v>
      </c>
      <c r="B46" t="s">
        <v>287</v>
      </c>
      <c r="C46">
        <v>1018112.2412269744</v>
      </c>
      <c r="D46">
        <v>100.0</v>
      </c>
      <c r="E46">
        <v>0.0017269742569765048</v>
      </c>
      <c r="F46">
        <v>0.05353729415844024</v>
      </c>
      <c r="G46">
        <v>0.2078332477612314</v>
      </c>
      <c r="H46">
        <v>0.3049999056015194</v>
      </c>
      <c r="I46">
        <v>0.42663276021042024</v>
      </c>
      <c r="J46">
        <v>43.4900016784668</v>
      </c>
      <c r="K46">
        <v>442777.0346136761</v>
      </c>
      <c r="P46">
        <v>87.47000122070312</v>
      </c>
      <c r="Q46">
        <v>0.14000000059604645</v>
      </c>
      <c r="R46">
        <v>43.63000167906284</v>
      </c>
      <c r="S46">
        <v>0.2800000011920929</v>
      </c>
      <c r="U46">
        <v>5.809999942779541</v>
      </c>
      <c r="V46">
        <v>5.840000152587891</v>
      </c>
      <c r="W46">
        <v>9.960000038146973</v>
      </c>
      <c r="X46">
        <v>2.0</v>
      </c>
      <c r="Y46">
        <v>0.004961392145042671</v>
      </c>
      <c r="Z46">
        <v>0.5177945455077935</v>
      </c>
      <c r="AA46" t="s">
        <v>148</v>
      </c>
      <c r="AB46">
        <v>3.0</v>
      </c>
      <c r="AC46">
        <v>0.36084640676302254</v>
      </c>
      <c r="AE46">
        <v>0.21225</v>
      </c>
      <c r="AF46">
        <v>0.1896</v>
      </c>
      <c r="AG46">
        <v>0.1921257191793971</v>
      </c>
      <c r="AH46">
        <v>0.17162325727403388</v>
      </c>
      <c r="AI46">
        <v>0.5952500000000001</v>
      </c>
      <c r="AJ46">
        <v>0.5222</v>
      </c>
      <c r="AK46">
        <v>0.5388119403605943</v>
      </c>
      <c r="AL46">
        <v>0.4726881062684625</v>
      </c>
      <c r="AN46">
        <v>0.09799999999999999</v>
      </c>
      <c r="AO46">
        <v>0.09128571428571429</v>
      </c>
      <c r="AP46">
        <v>0.0945</v>
      </c>
      <c r="AQ46">
        <v>0.0858</v>
      </c>
      <c r="AR46">
        <v>0.0887082236964943</v>
      </c>
      <c r="AS46">
        <v>0.08263054656276948</v>
      </c>
      <c r="AT46">
        <v>0.29150000000000004</v>
      </c>
      <c r="AU46">
        <v>0.26671428571428574</v>
      </c>
      <c r="AV46">
        <v>0.26875000000000004</v>
      </c>
      <c r="AW46">
        <v>0.2386</v>
      </c>
      <c r="AX46">
        <v>4.783333333333333</v>
      </c>
      <c r="AY46">
        <v>4.871428571428572</v>
      </c>
      <c r="AZ46">
        <v>4.729341784443794</v>
      </c>
      <c r="BA46">
        <v>4.8164426535450495</v>
      </c>
      <c r="BB46">
        <v>13.339999999999998</v>
      </c>
      <c r="BC46">
        <v>13.219999999999999</v>
      </c>
      <c r="BD46">
        <v>13.189425659473214</v>
      </c>
      <c r="BE46">
        <v>13.070780151292047</v>
      </c>
      <c r="BF46">
        <v>5.8</v>
      </c>
      <c r="BG46">
        <v>5.802857142857143</v>
      </c>
      <c r="BH46">
        <v>5.727258772692375</v>
      </c>
      <c r="BI46">
        <v>5.730080082432618</v>
      </c>
      <c r="BJ46">
        <v>16.292833333333334</v>
      </c>
      <c r="BK46">
        <v>15.891857142857141</v>
      </c>
      <c r="BL46">
        <v>16.088495282818634</v>
      </c>
      <c r="BM46">
        <v>15.692547971690093</v>
      </c>
      <c r="BN46">
        <v>176.16666666666666</v>
      </c>
      <c r="BO46">
        <v>162.57142857142858</v>
      </c>
      <c r="BP46">
        <v>176.13516763890584</v>
      </c>
      <c r="BQ46">
        <v>162.5423604052506</v>
      </c>
      <c r="BR46">
        <v>160.0</v>
      </c>
      <c r="BS46">
        <v>144.2</v>
      </c>
      <c r="BT46">
        <v>539.4666666666667</v>
      </c>
      <c r="BU46">
        <v>489.25714285714287</v>
      </c>
      <c r="BV46">
        <v>539.3702087167554</v>
      </c>
      <c r="BW46">
        <v>489.1696624920055</v>
      </c>
      <c r="BX46">
        <v>453.5</v>
      </c>
      <c r="BY46">
        <v>400.4</v>
      </c>
      <c r="CA46">
        <v>0.051964053354714684</v>
      </c>
      <c r="CB46">
        <v>0.014091675185514383</v>
      </c>
      <c r="CC46">
        <v>2.0790980018578327E-4</v>
      </c>
      <c r="CE46">
        <v>0.86</v>
      </c>
      <c r="CF46">
        <v>0.89</v>
      </c>
      <c r="CH46">
        <v>0.09481404391332339</v>
      </c>
      <c r="CI46">
        <v>0.0125415909151078</v>
      </c>
      <c r="CJ46">
        <v>1.788024281597736E-4</v>
      </c>
      <c r="CL46">
        <v>30.49523333333333</v>
      </c>
      <c r="CM46">
        <v>31.446785714285713</v>
      </c>
      <c r="CN46">
        <v>30.376366666666666</v>
      </c>
      <c r="CO46">
        <v>35.52003333333334</v>
      </c>
      <c r="CP46">
        <v>34.9881</v>
      </c>
      <c r="CQ46">
        <v>35.35656</v>
      </c>
      <c r="CR46">
        <v>35.35656</v>
      </c>
      <c r="CS46">
        <v>1007656.5</v>
      </c>
      <c r="CT46">
        <v>0.9897302666606054</v>
      </c>
      <c r="CU46">
        <v>11.876763199927264</v>
      </c>
      <c r="CV46">
        <v>0.3359139916306129</v>
      </c>
      <c r="CW46">
        <v>1030897.5</v>
      </c>
      <c r="CX46">
        <v>12.150693704548146</v>
      </c>
      <c r="CY46">
        <v>0.34728075272873193</v>
      </c>
      <c r="CZ46">
        <v>39.93576322668902</v>
      </c>
      <c r="DA46">
        <v>17.037904896512135</v>
      </c>
      <c r="DB46">
        <v>7.820109254756545</v>
      </c>
      <c r="DC46">
        <v>7.820109254756545</v>
      </c>
      <c r="DD46">
        <v>3.532009717972071</v>
      </c>
      <c r="DF46">
        <v>20.672893524169922</v>
      </c>
      <c r="DG46">
        <v>20.159198760986328</v>
      </c>
      <c r="DH46">
        <v>2.201226234436035</v>
      </c>
      <c r="DI46">
        <v>2.6040334701538086</v>
      </c>
      <c r="DJ46">
        <v>2.6040334701538086</v>
      </c>
      <c r="DK46">
        <v>56.00952911376953</v>
      </c>
      <c r="DL46">
        <v>56.16106414794922</v>
      </c>
      <c r="DM46">
        <v>23.317577362060547</v>
      </c>
      <c r="DN46">
        <v>3.0</v>
      </c>
      <c r="DO46">
        <v>9.06254768371582</v>
      </c>
      <c r="DP46">
        <v>28.09000015258789</v>
      </c>
      <c r="DR46">
        <v>1.3300000429153442</v>
      </c>
      <c r="DS46">
        <v>24.90999984741211</v>
      </c>
      <c r="DT46">
        <v>5.349999904632568</v>
      </c>
      <c r="DV46">
        <v>2.3583448524685038E-4</v>
      </c>
      <c r="DW46">
        <v>0.0</v>
      </c>
      <c r="DX46">
        <v>2.3583448524685038E-4</v>
      </c>
      <c r="DZ46">
        <v>42.491485595703125</v>
      </c>
      <c r="EA46">
        <v>43.4900016784668</v>
      </c>
      <c r="EB46">
        <v>18.479547798776768</v>
      </c>
      <c r="EC46">
        <v>73.88951873779297</v>
      </c>
      <c r="ED46">
        <v>44.04648971557617</v>
      </c>
      <c r="EE46">
        <v>52.07045364379883</v>
      </c>
      <c r="EF46">
        <v>8.608262655174258</v>
      </c>
      <c r="EG46">
        <v>37.63566380532837</v>
      </c>
      <c r="EH46">
        <v>68.67858123779297</v>
      </c>
      <c r="EI46">
        <v>55.52400588989258</v>
      </c>
      <c r="EJ46">
        <v>23.06999969482422</v>
      </c>
    </row>
    <row r="47" ht="12.75" customHeight="1">
      <c r="A47" t="s">
        <v>288</v>
      </c>
      <c r="B47" t="s">
        <v>290</v>
      </c>
      <c r="C47">
        <v>122325.13476285725</v>
      </c>
      <c r="D47">
        <v>100.0</v>
      </c>
      <c r="E47">
        <v>0.03966650599672617</v>
      </c>
      <c r="F47">
        <v>0.13053512989545066</v>
      </c>
      <c r="G47">
        <v>0.016104405083829886</v>
      </c>
      <c r="H47">
        <v>0.07132626103508852</v>
      </c>
      <c r="I47">
        <v>0.7026578468767398</v>
      </c>
      <c r="J47">
        <v>63.47999954223633</v>
      </c>
      <c r="K47">
        <v>77651.99374941498</v>
      </c>
      <c r="P47">
        <v>98.43000030517578</v>
      </c>
      <c r="Q47">
        <v>0.12999999523162842</v>
      </c>
      <c r="R47">
        <v>63.60999953746796</v>
      </c>
      <c r="S47">
        <v>0.20000000298023224</v>
      </c>
      <c r="U47">
        <v>28.520000457763672</v>
      </c>
      <c r="V47">
        <v>28.5</v>
      </c>
      <c r="W47">
        <v>37.5</v>
      </c>
      <c r="X47">
        <v>4.0</v>
      </c>
      <c r="Y47">
        <v>0.03863384601844492</v>
      </c>
      <c r="Z47">
        <v>0.12606451213736333</v>
      </c>
      <c r="AA47" t="s">
        <v>181</v>
      </c>
      <c r="AB47">
        <v>4.0</v>
      </c>
      <c r="AD47" t="s">
        <v>188</v>
      </c>
      <c r="AE47">
        <v>0.3675</v>
      </c>
      <c r="AF47">
        <v>0.34900000000000003</v>
      </c>
      <c r="AG47">
        <v>0.36415793220160503</v>
      </c>
      <c r="AH47">
        <v>0.34582617234927937</v>
      </c>
      <c r="AI47">
        <v>1.09875</v>
      </c>
      <c r="AJ47">
        <v>1.0432</v>
      </c>
      <c r="AK47">
        <v>1.0887578993374516</v>
      </c>
      <c r="AL47">
        <v>1.0337130744835763</v>
      </c>
      <c r="AN47">
        <v>0.282</v>
      </c>
      <c r="AO47">
        <v>0.2667142857142857</v>
      </c>
      <c r="AP47">
        <v>0.25025</v>
      </c>
      <c r="AQ47">
        <v>0.2352</v>
      </c>
      <c r="AR47">
        <v>0.27943547450572137</v>
      </c>
      <c r="AS47">
        <v>0.2642887694539928</v>
      </c>
      <c r="AT47">
        <v>0.6476666666666666</v>
      </c>
      <c r="AU47">
        <v>0.63</v>
      </c>
      <c r="AV47">
        <v>0.7687499999999999</v>
      </c>
      <c r="AW47">
        <v>0.7198</v>
      </c>
      <c r="AX47">
        <v>3.6</v>
      </c>
      <c r="AY47">
        <v>3.5571428571428574</v>
      </c>
      <c r="AZ47">
        <v>3.229607387568027</v>
      </c>
      <c r="BA47">
        <v>3.19115968057317</v>
      </c>
      <c r="BB47">
        <v>10.26</v>
      </c>
      <c r="BC47">
        <v>10.192857142857141</v>
      </c>
      <c r="BD47">
        <v>9.204381054568877</v>
      </c>
      <c r="BE47">
        <v>9.144146313610266</v>
      </c>
      <c r="BF47">
        <v>5.541666666666667</v>
      </c>
      <c r="BG47">
        <v>5.478571428571429</v>
      </c>
      <c r="BH47">
        <v>4.908150495711776</v>
      </c>
      <c r="BI47">
        <v>4.85226822368756</v>
      </c>
      <c r="BJ47">
        <v>15.180000000000001</v>
      </c>
      <c r="BK47">
        <v>15.177142857142854</v>
      </c>
      <c r="BL47">
        <v>13.444642019531686</v>
      </c>
      <c r="BM47">
        <v>13.442111501553226</v>
      </c>
      <c r="BN47">
        <v>24.71666666666667</v>
      </c>
      <c r="BO47">
        <v>24.75714285714286</v>
      </c>
      <c r="BP47">
        <v>24.61199441412001</v>
      </c>
      <c r="BQ47">
        <v>24.652299192565252</v>
      </c>
      <c r="BR47">
        <v>19.075</v>
      </c>
      <c r="BS47">
        <v>20.259999999999998</v>
      </c>
      <c r="BT47">
        <v>55.25</v>
      </c>
      <c r="BU47">
        <v>58.15714285714286</v>
      </c>
      <c r="BV47">
        <v>55.016022577753084</v>
      </c>
      <c r="BW47">
        <v>57.910854017849466</v>
      </c>
      <c r="BX47">
        <v>54.625</v>
      </c>
      <c r="BY47">
        <v>58.82000000000001</v>
      </c>
      <c r="CA47">
        <v>0.5444863762291777</v>
      </c>
      <c r="CB47">
        <v>0.12292334144164763</v>
      </c>
      <c r="CC47">
        <v>0.004234885470532361</v>
      </c>
      <c r="CE47">
        <v>1.0</v>
      </c>
      <c r="CF47">
        <v>0.93</v>
      </c>
      <c r="CH47">
        <v>0.009094062036448872</v>
      </c>
      <c r="CI47">
        <v>0.1143187075407323</v>
      </c>
      <c r="CJ47">
        <v>0.004234885470532361</v>
      </c>
      <c r="CL47">
        <v>26.356416666666664</v>
      </c>
      <c r="CM47">
        <v>26.479714285714287</v>
      </c>
      <c r="CN47">
        <v>26.026933333333336</v>
      </c>
      <c r="CO47">
        <v>32.342533333333336</v>
      </c>
      <c r="CP47">
        <v>32.77435</v>
      </c>
      <c r="CQ47">
        <v>31.98578</v>
      </c>
      <c r="CR47">
        <v>31.98578</v>
      </c>
      <c r="CS47">
        <v>120469.16666666667</v>
      </c>
      <c r="CT47">
        <v>0.9848275818392629</v>
      </c>
      <c r="CU47">
        <v>11.817930982071154</v>
      </c>
      <c r="CV47">
        <v>0.36947452843329615</v>
      </c>
      <c r="CW47">
        <v>136132.75</v>
      </c>
      <c r="CX47">
        <v>13.35451625021241</v>
      </c>
      <c r="CY47">
        <v>0.40746853103760744</v>
      </c>
      <c r="CZ47">
        <v>13.256518182630696</v>
      </c>
      <c r="DA47">
        <v>9.314796523289637</v>
      </c>
      <c r="DB47">
        <v>3.6145300052778144</v>
      </c>
      <c r="DC47">
        <v>3.6145300052778144</v>
      </c>
      <c r="DD47">
        <v>1.2909364891045183</v>
      </c>
      <c r="DF47">
        <v>33.32417297363281</v>
      </c>
      <c r="DG47">
        <v>32.32389450073242</v>
      </c>
      <c r="DH47">
        <v>8.656875610351562</v>
      </c>
      <c r="DI47">
        <v>8.670406341552734</v>
      </c>
      <c r="DJ47">
        <v>8.670406341552734</v>
      </c>
      <c r="DK47">
        <v>40.29402542114258</v>
      </c>
      <c r="DL47">
        <v>40.92840576171875</v>
      </c>
      <c r="DM47">
        <v>26.38180160522461</v>
      </c>
      <c r="DN47">
        <v>4.0</v>
      </c>
      <c r="DO47">
        <v>2.7135751247406006</v>
      </c>
      <c r="DP47">
        <v>9.84000015258789</v>
      </c>
      <c r="DR47">
        <v>0.8500000238418579</v>
      </c>
      <c r="DS47">
        <v>23.1200008392334</v>
      </c>
      <c r="DT47">
        <v>3.680000066757202</v>
      </c>
      <c r="DV47">
        <v>0.03498449574583263</v>
      </c>
      <c r="DW47">
        <v>0.005181899978297089</v>
      </c>
      <c r="DX47">
        <v>0.04016639572412972</v>
      </c>
      <c r="DZ47">
        <v>52.22920608520508</v>
      </c>
      <c r="EA47">
        <v>63.47999954223633</v>
      </c>
      <c r="EB47">
        <v>33.15509978380185</v>
      </c>
      <c r="EC47">
        <v>68.65904235839844</v>
      </c>
      <c r="ED47">
        <v>51.81096267700195</v>
      </c>
      <c r="EE47">
        <v>46.29273223876953</v>
      </c>
      <c r="EF47">
        <v>21.436476372360193</v>
      </c>
      <c r="EG47">
        <v>58.814876083679266</v>
      </c>
      <c r="EH47">
        <v>91.64842987060547</v>
      </c>
      <c r="EI47">
        <v>89.88294219970703</v>
      </c>
      <c r="EJ47">
        <v>43.08000183105469</v>
      </c>
    </row>
    <row r="48" ht="12.75" customHeight="1">
      <c r="A48" t="s">
        <v>291</v>
      </c>
      <c r="B48" t="s">
        <v>293</v>
      </c>
      <c r="C48">
        <v>1220745.4795563347</v>
      </c>
      <c r="D48">
        <v>100.0</v>
      </c>
      <c r="E48">
        <v>0.1477193647276711</v>
      </c>
      <c r="F48">
        <v>0.056324628889885</v>
      </c>
      <c r="G48">
        <v>0.27992996785491064</v>
      </c>
      <c r="H48">
        <v>0.17843137284902047</v>
      </c>
      <c r="I48">
        <v>0.270279735727945</v>
      </c>
      <c r="J48">
        <v>19.489999771118164</v>
      </c>
      <c r="K48">
        <v>237923.29515593528</v>
      </c>
      <c r="P48">
        <v>61.529998779296875</v>
      </c>
      <c r="Q48">
        <v>4.650000095367432</v>
      </c>
      <c r="R48">
        <v>24.139999866485596</v>
      </c>
      <c r="S48">
        <v>14.670000076293945</v>
      </c>
      <c r="U48">
        <v>1.5199999809265137</v>
      </c>
      <c r="V48">
        <v>1.6399999856948853</v>
      </c>
      <c r="W48">
        <v>2.1500000953674316</v>
      </c>
      <c r="Y48">
        <v>0.06671760697938939</v>
      </c>
      <c r="Z48">
        <v>0.5250789476833204</v>
      </c>
      <c r="AA48" t="s">
        <v>159</v>
      </c>
      <c r="AB48">
        <v>2.0</v>
      </c>
      <c r="AE48">
        <v>0.07475</v>
      </c>
      <c r="AF48">
        <v>0.0712</v>
      </c>
      <c r="AG48">
        <v>0.07475</v>
      </c>
      <c r="AH48">
        <v>0.0712</v>
      </c>
      <c r="AI48">
        <v>0.14175000000000001</v>
      </c>
      <c r="AJ48">
        <v>0.12500000000000003</v>
      </c>
      <c r="AK48">
        <v>0.14175000000000001</v>
      </c>
      <c r="AL48">
        <v>0.12500000000000003</v>
      </c>
      <c r="AN48">
        <v>0.03166666666666666</v>
      </c>
      <c r="AO48">
        <v>0.028857142857142856</v>
      </c>
      <c r="AP48">
        <v>0.027749999999999997</v>
      </c>
      <c r="AQ48">
        <v>0.024599999999999997</v>
      </c>
      <c r="AR48">
        <v>0.03166666666666666</v>
      </c>
      <c r="AS48">
        <v>0.028857142857142856</v>
      </c>
      <c r="AT48">
        <v>0.04883333333333333</v>
      </c>
      <c r="AU48">
        <v>0.04357142857142857</v>
      </c>
      <c r="AV48">
        <v>0.054</v>
      </c>
      <c r="AW48">
        <v>0.0456</v>
      </c>
      <c r="AX48">
        <v>0.27999999999999997</v>
      </c>
      <c r="AY48">
        <v>0.27285714285714285</v>
      </c>
      <c r="AZ48">
        <v>0.25897676953435933</v>
      </c>
      <c r="BA48">
        <v>0.2523702192911359</v>
      </c>
      <c r="BB48">
        <v>0.45599999999999996</v>
      </c>
      <c r="BC48">
        <v>0.4238571428571428</v>
      </c>
      <c r="BD48">
        <v>0.4217621675273852</v>
      </c>
      <c r="BE48">
        <v>0.39203269143287967</v>
      </c>
      <c r="BF48">
        <v>1.075</v>
      </c>
      <c r="BG48">
        <v>1.052857142857143</v>
      </c>
      <c r="BH48">
        <v>0.9853175684501442</v>
      </c>
      <c r="BI48">
        <v>0.9650219906282476</v>
      </c>
      <c r="BJ48">
        <v>1.6781666666666666</v>
      </c>
      <c r="BK48">
        <v>1.5702857142857138</v>
      </c>
      <c r="BL48">
        <v>1.5381647436782173</v>
      </c>
      <c r="BM48">
        <v>1.4392838156018581</v>
      </c>
      <c r="BN48">
        <v>37.333333333333336</v>
      </c>
      <c r="BO48">
        <v>36.285714285714285</v>
      </c>
      <c r="BP48">
        <v>37.333333333333336</v>
      </c>
      <c r="BQ48">
        <v>36.285714285714285</v>
      </c>
      <c r="BR48">
        <v>31.25</v>
      </c>
      <c r="BS48">
        <v>31.0</v>
      </c>
      <c r="BT48">
        <v>55.23333333333333</v>
      </c>
      <c r="BU48">
        <v>51.699999999999996</v>
      </c>
      <c r="BV48">
        <v>55.23333333333333</v>
      </c>
      <c r="BW48">
        <v>51.699999999999996</v>
      </c>
      <c r="BX48">
        <v>59.625</v>
      </c>
      <c r="BY48">
        <v>53.8</v>
      </c>
      <c r="CA48">
        <v>0.060021210648132664</v>
      </c>
      <c r="CB48">
        <v>0.10695579194973863</v>
      </c>
      <c r="CC48">
        <v>8.975750131568955E-4</v>
      </c>
      <c r="CF48">
        <v>0.78</v>
      </c>
      <c r="CI48">
        <v>0.08342551772079614</v>
      </c>
      <c r="CJ48">
        <v>0.0</v>
      </c>
      <c r="CL48">
        <v>24.83671666666667</v>
      </c>
      <c r="CM48">
        <v>25.234900000000003</v>
      </c>
      <c r="CN48">
        <v>24.686833333333336</v>
      </c>
      <c r="CO48">
        <v>27.238183333333335</v>
      </c>
      <c r="CP48">
        <v>27.7395</v>
      </c>
      <c r="CQ48">
        <v>27.37126</v>
      </c>
      <c r="CR48">
        <v>27.37126</v>
      </c>
      <c r="CS48">
        <v>706909.3333333334</v>
      </c>
      <c r="CT48">
        <v>0.5790800336121262</v>
      </c>
      <c r="CU48">
        <v>6.948960403345515</v>
      </c>
      <c r="CV48">
        <v>0.25387798747100115</v>
      </c>
      <c r="CW48">
        <v>849436.5</v>
      </c>
      <c r="CX48">
        <v>8.350010850504734</v>
      </c>
      <c r="CY48">
        <v>0.30101518954936946</v>
      </c>
      <c r="CZ48">
        <v>21.030294139847825</v>
      </c>
      <c r="DA48">
        <v>5.684062342399021</v>
      </c>
      <c r="DB48">
        <v>3.1174756275838225</v>
      </c>
      <c r="DC48">
        <v>3.1174756275838225</v>
      </c>
      <c r="DD48">
        <v>1.649863787111451</v>
      </c>
      <c r="DF48">
        <v>56.51301956176758</v>
      </c>
      <c r="DG48">
        <v>51.43605422973633</v>
      </c>
      <c r="DH48">
        <v>10.341485023498535</v>
      </c>
      <c r="DJ48">
        <v>3.0729870796203613</v>
      </c>
      <c r="DK48">
        <v>27.90091323852539</v>
      </c>
      <c r="DL48">
        <v>29.318225860595703</v>
      </c>
      <c r="DM48">
        <v>15.586067199707031</v>
      </c>
      <c r="DN48">
        <v>2.0</v>
      </c>
      <c r="DO48">
        <v>3.6128180027008057</v>
      </c>
      <c r="DP48">
        <v>0.3799999952316284</v>
      </c>
      <c r="DR48">
        <v>1.0</v>
      </c>
      <c r="DS48">
        <v>15.239999771118164</v>
      </c>
      <c r="DT48">
        <v>6.539999961853027</v>
      </c>
      <c r="DV48">
        <v>0.1418283438149316</v>
      </c>
      <c r="DW48">
        <v>0.031790953452616476</v>
      </c>
      <c r="DX48">
        <v>0.17361929726754807</v>
      </c>
      <c r="DZ48">
        <v>46.358646392822266</v>
      </c>
      <c r="EA48">
        <v>19.489999771118164</v>
      </c>
      <c r="EB48">
        <v>9.035300075854538</v>
      </c>
      <c r="EC48">
        <v>91.950927734375</v>
      </c>
      <c r="ED48">
        <v>44.98225784301758</v>
      </c>
      <c r="EE48">
        <v>68.20929718017578</v>
      </c>
      <c r="EF48">
        <v>9.58003201977539</v>
      </c>
      <c r="EG48">
        <v>28.961855698913567</v>
      </c>
      <c r="EH48">
        <v>97.39632415771484</v>
      </c>
      <c r="EI48">
        <v>73.92631530761719</v>
      </c>
      <c r="EJ48">
        <v>23.420000076293945</v>
      </c>
    </row>
    <row r="49" ht="12.75" customHeight="1">
      <c r="A49" t="s">
        <v>294</v>
      </c>
      <c r="B49" t="s">
        <v>296</v>
      </c>
      <c r="C49">
        <v>710137.5999526612</v>
      </c>
      <c r="D49">
        <v>100.0</v>
      </c>
      <c r="E49">
        <v>0.04014357301798381</v>
      </c>
      <c r="F49">
        <v>0.05012841932120713</v>
      </c>
      <c r="G49">
        <v>0.09521884904043347</v>
      </c>
      <c r="H49">
        <v>0.09101139020394364</v>
      </c>
      <c r="I49">
        <v>0.6534228982933337</v>
      </c>
      <c r="J49">
        <v>43.7400016784668</v>
      </c>
      <c r="K49">
        <v>310614.20909442427</v>
      </c>
      <c r="P49">
        <v>72.7300033569336</v>
      </c>
      <c r="Q49">
        <v>12.489999771118164</v>
      </c>
      <c r="R49">
        <v>56.23000144958496</v>
      </c>
      <c r="S49">
        <v>20.770000457763672</v>
      </c>
      <c r="U49">
        <v>8.319999694824219</v>
      </c>
      <c r="V49">
        <v>8.479999542236328</v>
      </c>
      <c r="W49">
        <v>11.829999923706055</v>
      </c>
      <c r="X49">
        <v>2.0</v>
      </c>
      <c r="Y49">
        <v>0.06972042712253232</v>
      </c>
      <c r="Z49">
        <v>0.25595066636690944</v>
      </c>
      <c r="AA49" t="s">
        <v>148</v>
      </c>
      <c r="AB49">
        <v>3.0</v>
      </c>
      <c r="AE49">
        <v>0.21775</v>
      </c>
      <c r="AF49">
        <v>0.2068</v>
      </c>
      <c r="AG49">
        <v>0.19197242060000436</v>
      </c>
      <c r="AH49">
        <v>0.18231869841598577</v>
      </c>
      <c r="AI49">
        <v>0.374</v>
      </c>
      <c r="AJ49">
        <v>0.3128</v>
      </c>
      <c r="AK49">
        <v>0.3297253056459317</v>
      </c>
      <c r="AL49">
        <v>0.27577025563114294</v>
      </c>
      <c r="AN49">
        <v>0.13683333333333333</v>
      </c>
      <c r="AO49">
        <v>0.12928571428571428</v>
      </c>
      <c r="AP49">
        <v>0.1245</v>
      </c>
      <c r="AQ49">
        <v>0.11639999999999999</v>
      </c>
      <c r="AR49">
        <v>0.12063479319755345</v>
      </c>
      <c r="AS49">
        <v>0.11398067288371588</v>
      </c>
      <c r="AT49">
        <v>0.1801666666666667</v>
      </c>
      <c r="AU49">
        <v>0.15942857142857145</v>
      </c>
      <c r="AV49">
        <v>0.21050000000000002</v>
      </c>
      <c r="AW49">
        <v>0.17540000000000003</v>
      </c>
      <c r="AX49">
        <v>0.7166666666666667</v>
      </c>
      <c r="AY49">
        <v>0.74</v>
      </c>
      <c r="AZ49">
        <v>0.7100546855023199</v>
      </c>
      <c r="BA49">
        <v>0.7331727450303023</v>
      </c>
      <c r="BB49">
        <v>1.0661666666666667</v>
      </c>
      <c r="BC49">
        <v>0.9658571428571429</v>
      </c>
      <c r="BD49">
        <v>1.056330191432172</v>
      </c>
      <c r="BE49">
        <v>0.9569461253185085</v>
      </c>
      <c r="BF49">
        <v>1.9366666666666665</v>
      </c>
      <c r="BG49">
        <v>1.9600000000000002</v>
      </c>
      <c r="BH49">
        <v>1.916813637950979</v>
      </c>
      <c r="BI49">
        <v>1.9399077781672562</v>
      </c>
      <c r="BJ49">
        <v>2.7096666666666667</v>
      </c>
      <c r="BK49">
        <v>2.4474285714285715</v>
      </c>
      <c r="BL49">
        <v>2.681889511687351</v>
      </c>
      <c r="BM49">
        <v>2.4223396541954396</v>
      </c>
      <c r="BN49">
        <v>65.66666666666667</v>
      </c>
      <c r="BO49">
        <v>70.57142857142857</v>
      </c>
      <c r="BP49">
        <v>65.64172402449799</v>
      </c>
      <c r="BQ49">
        <v>70.54462291827846</v>
      </c>
      <c r="BR49">
        <v>62.75</v>
      </c>
      <c r="BS49">
        <v>70.2</v>
      </c>
      <c r="BT49">
        <v>86.76666666666667</v>
      </c>
      <c r="BU49">
        <v>80.34285714285714</v>
      </c>
      <c r="BV49">
        <v>86.73370945978084</v>
      </c>
      <c r="BW49">
        <v>80.31233993773242</v>
      </c>
      <c r="BX49">
        <v>103.75</v>
      </c>
      <c r="BY49">
        <v>91.36</v>
      </c>
      <c r="CA49">
        <v>0.01063732201201732</v>
      </c>
      <c r="CB49">
        <v>0.012203730462065064</v>
      </c>
      <c r="CC49">
        <v>4.416711516116693E-4</v>
      </c>
      <c r="CE49">
        <v>0.86</v>
      </c>
      <c r="CF49">
        <v>0.84</v>
      </c>
      <c r="CH49">
        <v>0.11838153570606495</v>
      </c>
      <c r="CI49">
        <v>0.010251133588134655</v>
      </c>
      <c r="CJ49">
        <v>3.798371903860356E-4</v>
      </c>
      <c r="CL49">
        <v>28.591016666666665</v>
      </c>
      <c r="CM49">
        <v>30.086899999999996</v>
      </c>
      <c r="CN49">
        <v>28.678133333333335</v>
      </c>
      <c r="CO49">
        <v>25.139300000000002</v>
      </c>
      <c r="CP49">
        <v>26.084225</v>
      </c>
      <c r="CQ49">
        <v>25.5685</v>
      </c>
      <c r="CR49">
        <v>25.5685</v>
      </c>
      <c r="CS49">
        <v>359025.8333333333</v>
      </c>
      <c r="CT49">
        <v>0.5055722065093673</v>
      </c>
      <c r="CU49">
        <v>6.0668664781124075</v>
      </c>
      <c r="CV49">
        <v>0.23727893611719136</v>
      </c>
      <c r="CW49">
        <v>448390.0</v>
      </c>
      <c r="CX49">
        <v>7.576954100668214</v>
      </c>
      <c r="CY49">
        <v>0.2904803229027588</v>
      </c>
      <c r="CZ49">
        <v>7.794355641388268</v>
      </c>
      <c r="DA49">
        <v>5.093010453524918</v>
      </c>
      <c r="DB49">
        <v>2.250597898360177</v>
      </c>
      <c r="DC49">
        <v>2.250597898360177</v>
      </c>
      <c r="DD49">
        <v>1.2577388805486984</v>
      </c>
      <c r="DF49">
        <v>40.6706428527832</v>
      </c>
      <c r="DG49">
        <v>37.31734085083008</v>
      </c>
      <c r="DH49">
        <v>5.6916632652282715</v>
      </c>
      <c r="DI49">
        <v>3.480935573577881</v>
      </c>
      <c r="DJ49">
        <v>3.480935573577881</v>
      </c>
      <c r="DK49">
        <v>37.32856369018555</v>
      </c>
      <c r="DL49">
        <v>39.07075119018555</v>
      </c>
      <c r="DM49">
        <v>22.00079345703125</v>
      </c>
      <c r="DN49">
        <v>3.0</v>
      </c>
      <c r="DO49">
        <v>2.2588610649108887</v>
      </c>
      <c r="DP49">
        <v>9.3100004196167</v>
      </c>
      <c r="DR49">
        <v>1.100000023841858</v>
      </c>
      <c r="DS49">
        <v>17.049999237060547</v>
      </c>
      <c r="DT49">
        <v>6.46999979019165</v>
      </c>
      <c r="DV49">
        <v>0.0297136987094904</v>
      </c>
      <c r="DW49">
        <v>0.012685529194127191</v>
      </c>
      <c r="DX49">
        <v>0.04239922790361759</v>
      </c>
      <c r="DZ49">
        <v>68.32756042480469</v>
      </c>
      <c r="EA49">
        <v>43.7400016784668</v>
      </c>
      <c r="EB49">
        <v>29.886476076664984</v>
      </c>
      <c r="EC49">
        <v>97.64439392089844</v>
      </c>
      <c r="ED49">
        <v>44.4003791809082</v>
      </c>
      <c r="EE49">
        <v>62.20775604248047</v>
      </c>
      <c r="EF49">
        <v>11.522823791290284</v>
      </c>
      <c r="EG49">
        <v>57.30740596899413</v>
      </c>
      <c r="EH49">
        <v>136.40150451660156</v>
      </c>
      <c r="EI49">
        <v>97.83001708984375</v>
      </c>
      <c r="EJ49">
        <v>34.689998626708984</v>
      </c>
    </row>
    <row r="50" ht="12.75" customHeight="1">
      <c r="A50" t="s">
        <v>297</v>
      </c>
      <c r="B50" t="s">
        <v>299</v>
      </c>
      <c r="C50">
        <v>487787.30127220694</v>
      </c>
      <c r="D50">
        <v>100.0</v>
      </c>
      <c r="E50">
        <v>0.002699536998772033</v>
      </c>
      <c r="F50">
        <v>0.04856203079719736</v>
      </c>
      <c r="G50">
        <v>0.05811139787020534</v>
      </c>
      <c r="H50">
        <v>0.03152225782099301</v>
      </c>
      <c r="I50">
        <v>0.7845613179057429</v>
      </c>
      <c r="J50">
        <v>29.889999389648438</v>
      </c>
      <c r="K50">
        <v>145799.6247290325</v>
      </c>
      <c r="P50">
        <v>47.810001373291016</v>
      </c>
      <c r="Q50">
        <v>26.43000030517578</v>
      </c>
      <c r="R50">
        <v>56.31999969482422</v>
      </c>
      <c r="S50">
        <v>42.27000045776367</v>
      </c>
      <c r="U50">
        <v>18.6200008392334</v>
      </c>
      <c r="V50">
        <v>18.68000030517578</v>
      </c>
      <c r="W50">
        <v>21.469999313354492</v>
      </c>
      <c r="X50">
        <v>3.0</v>
      </c>
      <c r="Y50">
        <v>0.07429813356812859</v>
      </c>
      <c r="Z50">
        <v>0.16393178925932694</v>
      </c>
      <c r="AA50" t="s">
        <v>181</v>
      </c>
      <c r="AB50">
        <v>4.0</v>
      </c>
      <c r="AC50">
        <v>0.13635894225647122</v>
      </c>
      <c r="AD50" t="s">
        <v>177</v>
      </c>
      <c r="AE50">
        <v>0.28175</v>
      </c>
      <c r="AF50">
        <v>0.28175</v>
      </c>
      <c r="AG50">
        <v>0.2735394773902051</v>
      </c>
      <c r="AH50">
        <v>0.2735394773902051</v>
      </c>
      <c r="AI50">
        <v>0.31325000000000003</v>
      </c>
      <c r="AJ50">
        <v>0.31325000000000003</v>
      </c>
      <c r="AK50">
        <v>0.3041215307630231</v>
      </c>
      <c r="AL50">
        <v>0.3041215307630231</v>
      </c>
      <c r="AN50">
        <v>0.1711666666666667</v>
      </c>
      <c r="AO50">
        <v>0.1711666666666667</v>
      </c>
      <c r="AP50">
        <v>0.154</v>
      </c>
      <c r="AQ50">
        <v>0.154</v>
      </c>
      <c r="AR50">
        <v>0.16617867097293149</v>
      </c>
      <c r="AS50">
        <v>0.16617867097293149</v>
      </c>
      <c r="AT50">
        <v>0.13649999999999998</v>
      </c>
      <c r="AU50">
        <v>0.13649999999999998</v>
      </c>
      <c r="AV50">
        <v>0.16949999999999998</v>
      </c>
      <c r="AW50">
        <v>0.16949999999999998</v>
      </c>
      <c r="AX50">
        <v>1.2333333333333336</v>
      </c>
      <c r="AY50">
        <v>1.2333333333333336</v>
      </c>
      <c r="AZ50">
        <v>1.2277635281887898</v>
      </c>
      <c r="BA50">
        <v>1.2277635281887898</v>
      </c>
      <c r="BB50">
        <v>0.8931666666666667</v>
      </c>
      <c r="BC50">
        <v>0.8931666666666667</v>
      </c>
      <c r="BD50">
        <v>0.8891330739950977</v>
      </c>
      <c r="BE50">
        <v>0.8891330739950977</v>
      </c>
      <c r="BF50">
        <v>2.763333333333333</v>
      </c>
      <c r="BG50">
        <v>2.7633333333333336</v>
      </c>
      <c r="BH50">
        <v>2.7494673619674868</v>
      </c>
      <c r="BI50">
        <v>2.749467361967487</v>
      </c>
      <c r="BJ50">
        <v>2.1181666666666668</v>
      </c>
      <c r="BK50">
        <v>2.1181666666666668</v>
      </c>
      <c r="BL50">
        <v>2.1075380400027015</v>
      </c>
      <c r="BM50">
        <v>2.1075380400027015</v>
      </c>
      <c r="BN50">
        <v>130.5</v>
      </c>
      <c r="BO50">
        <v>130.5</v>
      </c>
      <c r="BP50">
        <v>130.46994038060427</v>
      </c>
      <c r="BQ50">
        <v>130.46994038060427</v>
      </c>
      <c r="BR50">
        <v>122.0</v>
      </c>
      <c r="BS50">
        <v>122.0</v>
      </c>
      <c r="BT50">
        <v>109.06666666666666</v>
      </c>
      <c r="BU50">
        <v>138.05714285714285</v>
      </c>
      <c r="BV50">
        <v>109.0415440422317</v>
      </c>
      <c r="BW50">
        <v>138.02534251101912</v>
      </c>
      <c r="BX50">
        <v>136.75</v>
      </c>
      <c r="BY50">
        <v>171.8</v>
      </c>
      <c r="CA50">
        <v>0.017318360574024996</v>
      </c>
      <c r="CB50">
        <v>0.005395529540389385</v>
      </c>
      <c r="CC50">
        <v>2.678394314864561E-4</v>
      </c>
      <c r="CE50">
        <v>0.86</v>
      </c>
      <c r="CF50">
        <v>0.93</v>
      </c>
      <c r="CH50">
        <v>0.029141162767683772</v>
      </c>
      <c r="CI50">
        <v>0.005017842472562128</v>
      </c>
      <c r="CJ50">
        <v>2.3034191107835226E-4</v>
      </c>
      <c r="CL50">
        <v>29.59981666666667</v>
      </c>
      <c r="CM50">
        <v>30.830714285714286</v>
      </c>
      <c r="CN50">
        <v>29.495900000000002</v>
      </c>
      <c r="CO50">
        <v>22.318583333333333</v>
      </c>
      <c r="CP50">
        <v>23.956775</v>
      </c>
      <c r="CQ50">
        <v>22.2613</v>
      </c>
      <c r="CR50">
        <v>22.2613</v>
      </c>
      <c r="CS50">
        <v>157120.66666666666</v>
      </c>
      <c r="CT50">
        <v>0.32210897302344155</v>
      </c>
      <c r="CU50">
        <v>3.8653076762812986</v>
      </c>
      <c r="CV50">
        <v>0.17363351090373422</v>
      </c>
      <c r="CW50">
        <v>202189.0</v>
      </c>
      <c r="CX50">
        <v>4.974028626149156</v>
      </c>
      <c r="CY50">
        <v>0.20762513427408974</v>
      </c>
      <c r="CZ50">
        <v>0.9565258966982035</v>
      </c>
      <c r="DA50">
        <v>0.750453218124515</v>
      </c>
      <c r="DB50">
        <v>0.4475064017260786</v>
      </c>
      <c r="DC50">
        <v>0.44750640172607853</v>
      </c>
      <c r="DD50">
        <v>0.2750176145424874</v>
      </c>
      <c r="DF50">
        <v>43.78824234008789</v>
      </c>
      <c r="DG50">
        <v>34.5987663269043</v>
      </c>
      <c r="DH50">
        <v>5.563896656036377</v>
      </c>
      <c r="DI50">
        <v>3.289771318435669</v>
      </c>
      <c r="DJ50">
        <v>3.289771318435669</v>
      </c>
      <c r="DK50">
        <v>32.386871337890625</v>
      </c>
      <c r="DL50">
        <v>36.78227233886719</v>
      </c>
      <c r="DM50">
        <v>23.824886322021484</v>
      </c>
      <c r="DN50">
        <v>4.0</v>
      </c>
      <c r="DO50">
        <v>0.5632391571998596</v>
      </c>
      <c r="DP50">
        <v>28.06999969482422</v>
      </c>
      <c r="DR50">
        <v>0.949999988079071</v>
      </c>
      <c r="DS50">
        <v>26.850000381469727</v>
      </c>
      <c r="DT50">
        <v>3.5199999809265137</v>
      </c>
      <c r="DV50">
        <v>3.0321019235258725E-4</v>
      </c>
      <c r="DW50">
        <v>0.01805727870749961</v>
      </c>
      <c r="DX50">
        <v>0.018360488899852197</v>
      </c>
      <c r="DZ50">
        <v>62.44400405883789</v>
      </c>
      <c r="EA50">
        <v>29.889999389648438</v>
      </c>
      <c r="EB50">
        <v>18.66451243205869</v>
      </c>
      <c r="EC50">
        <v>137.85189819335938</v>
      </c>
      <c r="ED50">
        <v>53.73684310913086</v>
      </c>
      <c r="EE50">
        <v>53.427452087402344</v>
      </c>
      <c r="EF50">
        <v>11.072291508682246</v>
      </c>
      <c r="EG50">
        <v>45.30199175930786</v>
      </c>
      <c r="EH50">
        <v>123.16626739501953</v>
      </c>
      <c r="EI50">
        <v>56.0067138671875</v>
      </c>
      <c r="EJ50">
        <v>23.610000610351562</v>
      </c>
    </row>
    <row r="51" ht="12.75" customHeight="1">
      <c r="A51" t="s">
        <v>300</v>
      </c>
      <c r="B51" t="s">
        <v>302</v>
      </c>
      <c r="C51">
        <v>230090.93313369807</v>
      </c>
      <c r="D51">
        <v>100.0</v>
      </c>
      <c r="E51">
        <v>0.003664198495590423</v>
      </c>
      <c r="F51">
        <v>0.045951813473320995</v>
      </c>
      <c r="G51">
        <v>0.10138840136954592</v>
      </c>
      <c r="H51">
        <v>0.03170967028352282</v>
      </c>
      <c r="I51">
        <v>0.6808343706941219</v>
      </c>
      <c r="J51">
        <v>21.65999984741211</v>
      </c>
      <c r="K51">
        <v>49837.696711409095</v>
      </c>
      <c r="P51">
        <v>40.0</v>
      </c>
      <c r="Q51">
        <v>20.290000915527344</v>
      </c>
      <c r="R51">
        <v>41.95000076293945</v>
      </c>
      <c r="S51">
        <v>37.470001220703125</v>
      </c>
      <c r="U51">
        <v>11.420000076293945</v>
      </c>
      <c r="V51">
        <v>11.449999809265137</v>
      </c>
      <c r="W51">
        <v>12.979999542236328</v>
      </c>
      <c r="X51">
        <v>2.0</v>
      </c>
      <c r="Y51">
        <v>0.13636405073948396</v>
      </c>
      <c r="Z51">
        <v>0.26946212239255274</v>
      </c>
      <c r="AA51" t="s">
        <v>181</v>
      </c>
      <c r="AB51">
        <v>4.0</v>
      </c>
      <c r="AD51" t="s">
        <v>188</v>
      </c>
      <c r="AE51">
        <v>0.24425</v>
      </c>
      <c r="AF51">
        <v>0.275</v>
      </c>
      <c r="AG51">
        <v>0.22291873795941924</v>
      </c>
      <c r="AH51">
        <v>0.25098322595226324</v>
      </c>
      <c r="AI51">
        <v>0.32775000000000004</v>
      </c>
      <c r="AJ51">
        <v>0.34800000000000003</v>
      </c>
      <c r="AK51">
        <v>0.29912637202128833</v>
      </c>
      <c r="AL51">
        <v>0.3176078641141368</v>
      </c>
      <c r="AN51">
        <v>0.16183333333333336</v>
      </c>
      <c r="AO51">
        <v>0.15914285714285717</v>
      </c>
      <c r="AP51">
        <v>0.12525</v>
      </c>
      <c r="AQ51">
        <v>0.1288</v>
      </c>
      <c r="AR51">
        <v>0.14769982569675616</v>
      </c>
      <c r="AS51">
        <v>0.14524431881081626</v>
      </c>
      <c r="AT51">
        <v>0.14466666666666667</v>
      </c>
      <c r="AU51">
        <v>0.14585714285714285</v>
      </c>
      <c r="AV51">
        <v>0.16949999999999998</v>
      </c>
      <c r="AW51">
        <v>0.1662</v>
      </c>
      <c r="AX51">
        <v>0.682</v>
      </c>
      <c r="AY51">
        <v>0.6783333333333333</v>
      </c>
      <c r="AZ51">
        <v>0.6810653083470248</v>
      </c>
      <c r="BA51">
        <v>0.6774036669042989</v>
      </c>
      <c r="BB51">
        <v>0.6303333333333333</v>
      </c>
      <c r="BC51">
        <v>0.641</v>
      </c>
      <c r="BD51">
        <v>0.6294694516540683</v>
      </c>
      <c r="BE51">
        <v>0.6401214994874529</v>
      </c>
      <c r="BF51">
        <v>2.016666666666667</v>
      </c>
      <c r="BG51">
        <v>2.1297619047619047</v>
      </c>
      <c r="BH51">
        <v>2.0135956964806674</v>
      </c>
      <c r="BI51">
        <v>2.1265187136977057</v>
      </c>
      <c r="BJ51">
        <v>2.1385</v>
      </c>
      <c r="BK51">
        <v>2.1594285714285713</v>
      </c>
      <c r="BL51">
        <v>2.1352435026068957</v>
      </c>
      <c r="BM51">
        <v>2.1561402041087434</v>
      </c>
      <c r="BN51">
        <v>190.5</v>
      </c>
      <c r="BO51">
        <v>204.71428571428572</v>
      </c>
      <c r="BP51">
        <v>190.49568602212094</v>
      </c>
      <c r="BQ51">
        <v>204.70964984604373</v>
      </c>
      <c r="BR51">
        <v>149.0</v>
      </c>
      <c r="BS51">
        <v>177.2</v>
      </c>
      <c r="BT51">
        <v>189.3166666666667</v>
      </c>
      <c r="BU51">
        <v>206.84285714285716</v>
      </c>
      <c r="BV51">
        <v>189.31237948602555</v>
      </c>
      <c r="BW51">
        <v>206.83817307193772</v>
      </c>
      <c r="BX51">
        <v>202.25</v>
      </c>
      <c r="BY51">
        <v>224.2</v>
      </c>
      <c r="CA51">
        <v>0.004000873629116405</v>
      </c>
      <c r="CB51">
        <v>0.0015381769025794138</v>
      </c>
      <c r="CC51">
        <v>2.6958991870139484E-5</v>
      </c>
      <c r="CE51">
        <v>0.84</v>
      </c>
      <c r="CF51">
        <v>0.99</v>
      </c>
      <c r="CH51">
        <v>0.08733372380995183</v>
      </c>
      <c r="CI51">
        <v>0.0015227951335536197</v>
      </c>
      <c r="CJ51">
        <v>2.2645553170917165E-5</v>
      </c>
      <c r="CL51">
        <v>28.30895</v>
      </c>
      <c r="CM51">
        <v>28.781685714285715</v>
      </c>
      <c r="CN51">
        <v>30.198333333333334</v>
      </c>
      <c r="CO51">
        <v>22.365949999999998</v>
      </c>
      <c r="CP51">
        <v>24.198700000000002</v>
      </c>
      <c r="CQ51">
        <v>22.117539999999998</v>
      </c>
      <c r="CR51">
        <v>22.117539999999998</v>
      </c>
      <c r="CS51">
        <v>95767.0</v>
      </c>
      <c r="CT51">
        <v>0.4162137060148869</v>
      </c>
      <c r="CU51">
        <v>4.994564472178642</v>
      </c>
      <c r="CV51">
        <v>0.22581916760085627</v>
      </c>
      <c r="CW51">
        <v>116324.0</v>
      </c>
      <c r="CX51">
        <v>6.066679729569772</v>
      </c>
      <c r="CY51">
        <v>0.25070271252463033</v>
      </c>
      <c r="CZ51">
        <v>1.0428686930420086</v>
      </c>
      <c r="DA51">
        <v>0.7100208503438573</v>
      </c>
      <c r="DB51">
        <v>0.45043335079951974</v>
      </c>
      <c r="DC51">
        <v>0.45043335079951974</v>
      </c>
      <c r="DD51">
        <v>0.2878467617040582</v>
      </c>
      <c r="DF51">
        <v>55.38639450073242</v>
      </c>
      <c r="DG51">
        <v>41.201168060302734</v>
      </c>
      <c r="DH51">
        <v>7.473401069641113</v>
      </c>
      <c r="DI51">
        <v>3.0852174758911133</v>
      </c>
      <c r="DJ51">
        <v>3.0852174758911133</v>
      </c>
      <c r="DK51">
        <v>24.97142791748047</v>
      </c>
      <c r="DL51">
        <v>29.36557960510254</v>
      </c>
      <c r="DM51">
        <v>19.64217758178711</v>
      </c>
      <c r="DN51">
        <v>4.0</v>
      </c>
      <c r="DO51">
        <v>0.5510717630386353</v>
      </c>
      <c r="DP51">
        <v>13.630000114440918</v>
      </c>
      <c r="DR51">
        <v>1.8899999856948853</v>
      </c>
      <c r="DS51">
        <v>22.399999618530273</v>
      </c>
      <c r="DT51">
        <v>8.420000076293945</v>
      </c>
      <c r="DV51">
        <v>0.0073053849492126155</v>
      </c>
      <c r="DW51">
        <v>0.013635953287762494</v>
      </c>
      <c r="DX51">
        <v>0.020941338236975107</v>
      </c>
      <c r="DZ51">
        <v>53.3734016418457</v>
      </c>
      <c r="EA51">
        <v>21.65999984741211</v>
      </c>
      <c r="EB51">
        <v>11.560678714182432</v>
      </c>
      <c r="EC51">
        <v>124.09599304199219</v>
      </c>
      <c r="ED51">
        <v>52.37721633911133</v>
      </c>
      <c r="EE51">
        <v>55.2454719543457</v>
      </c>
      <c r="EF51">
        <v>6.274826011871337</v>
      </c>
      <c r="EG51">
        <v>33.9078821960144</v>
      </c>
      <c r="EH51">
        <v>128.19143676757812</v>
      </c>
      <c r="EI51">
        <v>49.933223724365234</v>
      </c>
      <c r="EJ51">
        <v>19.65999984741211</v>
      </c>
    </row>
    <row r="52" ht="12.75" customHeight="1">
      <c r="A52" t="s">
        <v>303</v>
      </c>
      <c r="B52" t="s">
        <v>305</v>
      </c>
      <c r="C52">
        <v>698500.3029766735</v>
      </c>
      <c r="D52">
        <v>100.0</v>
      </c>
      <c r="E52">
        <v>0.006367462480206266</v>
      </c>
      <c r="F52">
        <v>0.043077719191430955</v>
      </c>
      <c r="G52">
        <v>0.1035085964186978</v>
      </c>
      <c r="H52">
        <v>0.0498960205571801</v>
      </c>
      <c r="I52">
        <v>0.635236765565571</v>
      </c>
      <c r="J52">
        <v>17.530000686645508</v>
      </c>
      <c r="K52">
        <v>122447.10957747103</v>
      </c>
      <c r="P52">
        <v>34.66999816894531</v>
      </c>
      <c r="Q52">
        <v>18.549999237060547</v>
      </c>
      <c r="R52">
        <v>36.079999923706055</v>
      </c>
      <c r="S52">
        <v>36.68000030517578</v>
      </c>
      <c r="U52">
        <v>14.449999809265137</v>
      </c>
      <c r="V52">
        <v>14.479999542236328</v>
      </c>
      <c r="W52">
        <v>14.930000305175781</v>
      </c>
      <c r="X52">
        <v>2.0</v>
      </c>
      <c r="Y52">
        <v>0.161886819482762</v>
      </c>
      <c r="Z52">
        <v>0.3152914364586399</v>
      </c>
      <c r="AA52" t="s">
        <v>148</v>
      </c>
      <c r="AB52">
        <v>3.0</v>
      </c>
      <c r="AE52">
        <v>0.17800000000000002</v>
      </c>
      <c r="AF52">
        <v>0.2015</v>
      </c>
      <c r="AG52">
        <v>0.16080380572979605</v>
      </c>
      <c r="AH52">
        <v>0.1820335216547972</v>
      </c>
      <c r="AI52">
        <v>0.3173333333333333</v>
      </c>
      <c r="AJ52">
        <v>0.301</v>
      </c>
      <c r="AK52">
        <v>0.28667644766810074</v>
      </c>
      <c r="AL52">
        <v>0.2719210422734191</v>
      </c>
      <c r="AN52">
        <v>0.1046</v>
      </c>
      <c r="AO52">
        <v>0.10533333333333333</v>
      </c>
      <c r="AP52">
        <v>0.09233333333333334</v>
      </c>
      <c r="AQ52">
        <v>0.0965</v>
      </c>
      <c r="AR52">
        <v>0.09449482067043069</v>
      </c>
      <c r="AS52">
        <v>0.09515730825957967</v>
      </c>
      <c r="AT52">
        <v>0.11639999999999999</v>
      </c>
      <c r="AU52">
        <v>0.11383333333333333</v>
      </c>
      <c r="AV52">
        <v>0.16266666666666665</v>
      </c>
      <c r="AW52">
        <v>0.14725</v>
      </c>
      <c r="AX52">
        <v>0.756</v>
      </c>
      <c r="AY52">
        <v>0.7800000000000001</v>
      </c>
      <c r="AZ52">
        <v>0.7545885508574969</v>
      </c>
      <c r="BA52">
        <v>0.7785437429482112</v>
      </c>
      <c r="BB52">
        <v>0.8022</v>
      </c>
      <c r="BC52">
        <v>0.8075</v>
      </c>
      <c r="BD52">
        <v>0.8007022956321217</v>
      </c>
      <c r="BE52">
        <v>0.8059924005521544</v>
      </c>
      <c r="BF52">
        <v>2.09</v>
      </c>
      <c r="BG52">
        <v>2.135</v>
      </c>
      <c r="BH52">
        <v>2.0856644198885483</v>
      </c>
      <c r="BI52">
        <v>2.1305710700775364</v>
      </c>
      <c r="BJ52">
        <v>1.9483333333333333</v>
      </c>
      <c r="BK52">
        <v>2.312333333333333</v>
      </c>
      <c r="BL52">
        <v>1.9442916322565496</v>
      </c>
      <c r="BM52">
        <v>2.3075365360074738</v>
      </c>
      <c r="BN52">
        <v>82.8</v>
      </c>
      <c r="BO52">
        <v>96.0</v>
      </c>
      <c r="BP52">
        <v>82.79186153678994</v>
      </c>
      <c r="BQ52">
        <v>95.99056410062602</v>
      </c>
      <c r="BR52">
        <v>74.0</v>
      </c>
      <c r="BS52">
        <v>96.0</v>
      </c>
      <c r="BT52">
        <v>89.03999999999999</v>
      </c>
      <c r="BU52">
        <v>99.2</v>
      </c>
      <c r="BV52">
        <v>89.03124820333062</v>
      </c>
      <c r="BW52">
        <v>99.19024957064688</v>
      </c>
      <c r="BX52">
        <v>130.4</v>
      </c>
      <c r="BY52">
        <v>135.3</v>
      </c>
      <c r="CA52">
        <v>0.006420755092536956</v>
      </c>
      <c r="CB52">
        <v>0.0020744402447135718</v>
      </c>
      <c r="CC52">
        <v>1.1563602173995969E-4</v>
      </c>
      <c r="CE52">
        <v>0.85</v>
      </c>
      <c r="CF52">
        <v>1.0</v>
      </c>
      <c r="CH52">
        <v>0.09660783297867408</v>
      </c>
      <c r="CI52">
        <v>0.0020744402447135718</v>
      </c>
      <c r="CJ52">
        <v>9.829061847896574E-5</v>
      </c>
      <c r="CL52">
        <v>31.059516666666667</v>
      </c>
      <c r="CM52">
        <v>31.970142857142857</v>
      </c>
      <c r="CN52">
        <v>31.697833333333335</v>
      </c>
      <c r="CO52">
        <v>23.699233333333336</v>
      </c>
      <c r="CP52">
        <v>25.372925000000002</v>
      </c>
      <c r="CQ52">
        <v>23.48946</v>
      </c>
      <c r="CR52">
        <v>23.48946</v>
      </c>
      <c r="CS52">
        <v>308385.8</v>
      </c>
      <c r="CT52">
        <v>0.4414970168027237</v>
      </c>
      <c r="CU52">
        <v>5.297964201632684</v>
      </c>
      <c r="CV52">
        <v>0.2255464451559416</v>
      </c>
      <c r="CW52">
        <v>447465.0</v>
      </c>
      <c r="CX52">
        <v>7.687298025666451</v>
      </c>
      <c r="CY52">
        <v>0.3029724805345245</v>
      </c>
      <c r="CZ52">
        <v>2.4410248320284884</v>
      </c>
      <c r="DA52">
        <v>1.5506287189630181</v>
      </c>
      <c r="DB52">
        <v>0.848346933386783</v>
      </c>
      <c r="DC52">
        <v>0.8483469333867831</v>
      </c>
      <c r="DD52">
        <v>0.458618870507058</v>
      </c>
      <c r="DF52">
        <v>52.00811004638672</v>
      </c>
      <c r="DG52">
        <v>41.73399353027344</v>
      </c>
      <c r="DH52">
        <v>8.960693359375</v>
      </c>
      <c r="DI52">
        <v>3.4882242679595947</v>
      </c>
      <c r="DJ52">
        <v>3.4882242679595947</v>
      </c>
      <c r="DK52">
        <v>29.770689010620117</v>
      </c>
      <c r="DL52">
        <v>30.386600494384766</v>
      </c>
      <c r="DM52">
        <v>18.221200942993164</v>
      </c>
      <c r="DN52">
        <v>3.0</v>
      </c>
      <c r="DO52">
        <v>0.45716115832328796</v>
      </c>
      <c r="DP52">
        <v>7.28000020980835</v>
      </c>
      <c r="DR52">
        <v>1.0</v>
      </c>
      <c r="DS52">
        <v>19.31999969482422</v>
      </c>
      <c r="DT52">
        <v>5.150000095367432</v>
      </c>
      <c r="DV52">
        <v>0.001108436502502005</v>
      </c>
      <c r="DW52">
        <v>0.06583660945358719</v>
      </c>
      <c r="DX52">
        <v>0.06694504595608919</v>
      </c>
      <c r="DZ52">
        <v>55.40555953979492</v>
      </c>
      <c r="EA52">
        <v>17.530000686645508</v>
      </c>
      <c r="EB52">
        <v>9.712594967765835</v>
      </c>
      <c r="EC52">
        <v>128.82810974121094</v>
      </c>
      <c r="ED52">
        <v>50.53653335571289</v>
      </c>
      <c r="EE52">
        <v>21.806425094604492</v>
      </c>
      <c r="EF52">
        <v>0.0</v>
      </c>
      <c r="EG52">
        <v>0.18205200613546368</v>
      </c>
      <c r="EH52">
        <v>44.04081726074219</v>
      </c>
      <c r="EI52">
        <v>14.071385383605957</v>
      </c>
      <c r="EJ52">
        <v>13.720000267028809</v>
      </c>
    </row>
    <row r="53" ht="12.75" customHeight="1">
      <c r="A53" t="s">
        <v>306</v>
      </c>
      <c r="B53" t="s">
        <v>308</v>
      </c>
      <c r="C53">
        <v>603793.6517929483</v>
      </c>
      <c r="D53">
        <v>100.0</v>
      </c>
      <c r="E53">
        <v>8.578387476602421E-4</v>
      </c>
      <c r="F53">
        <v>0.005635068699207404</v>
      </c>
      <c r="G53">
        <v>0.019633052282753923</v>
      </c>
      <c r="H53">
        <v>0.019234888398588734</v>
      </c>
      <c r="I53">
        <v>0.010069015820003451</v>
      </c>
      <c r="J53">
        <v>0.3199999928474426</v>
      </c>
      <c r="K53">
        <v>1932.1395568133146</v>
      </c>
      <c r="P53">
        <v>23.579999923706055</v>
      </c>
      <c r="Q53">
        <v>0.4300000071525574</v>
      </c>
      <c r="R53">
        <v>0.75</v>
      </c>
      <c r="S53">
        <v>32.08000183105469</v>
      </c>
      <c r="U53">
        <v>0.17000000178813934</v>
      </c>
      <c r="V53">
        <v>0.2199999988079071</v>
      </c>
      <c r="W53">
        <v>0.2800000011920929</v>
      </c>
      <c r="Y53">
        <v>0.944509190852895</v>
      </c>
      <c r="Z53">
        <v>0.9833771315342377</v>
      </c>
      <c r="AA53" t="s">
        <v>164</v>
      </c>
      <c r="AB53">
        <v>1.0</v>
      </c>
      <c r="AD53" t="s">
        <v>188</v>
      </c>
      <c r="AE53">
        <v>0.042</v>
      </c>
      <c r="AF53">
        <v>0.042</v>
      </c>
      <c r="AG53">
        <v>0.03717665263427777</v>
      </c>
      <c r="AH53">
        <v>0.03717665263427777</v>
      </c>
      <c r="AI53">
        <v>0.124</v>
      </c>
      <c r="AJ53">
        <v>0.112</v>
      </c>
      <c r="AK53">
        <v>0.10975964111072482</v>
      </c>
      <c r="AL53">
        <v>0.09913774035807403</v>
      </c>
      <c r="AN53">
        <v>0.008400000000000001</v>
      </c>
      <c r="AO53">
        <v>0.0085</v>
      </c>
      <c r="AP53">
        <v>0.008666666666666666</v>
      </c>
      <c r="AQ53">
        <v>0.008749999999999999</v>
      </c>
      <c r="AR53">
        <v>0.0074353305268555535</v>
      </c>
      <c r="AS53">
        <v>0.007523846366460976</v>
      </c>
      <c r="AT53">
        <v>0.0196</v>
      </c>
      <c r="AU53">
        <v>0.019</v>
      </c>
      <c r="AV53">
        <v>0.024999999999999998</v>
      </c>
      <c r="AW53">
        <v>0.02275</v>
      </c>
      <c r="AX53">
        <v>0.10000000000000002</v>
      </c>
      <c r="AY53">
        <v>0.09833333333333334</v>
      </c>
      <c r="AZ53">
        <v>0.10000000000000002</v>
      </c>
      <c r="BA53">
        <v>0.09833333333333334</v>
      </c>
      <c r="BB53">
        <v>0.15899999999999997</v>
      </c>
      <c r="BC53">
        <v>0.158</v>
      </c>
      <c r="BD53">
        <v>0.15899999999999997</v>
      </c>
      <c r="BE53">
        <v>0.158</v>
      </c>
      <c r="BF53">
        <v>1.244</v>
      </c>
      <c r="BG53">
        <v>1.2233333333333334</v>
      </c>
      <c r="BH53">
        <v>1.244</v>
      </c>
      <c r="BI53">
        <v>1.2233333333333334</v>
      </c>
      <c r="BJ53">
        <v>2.6968000000000005</v>
      </c>
      <c r="BK53">
        <v>2.5828333333333333</v>
      </c>
      <c r="BL53">
        <v>2.6968000000000005</v>
      </c>
      <c r="BM53">
        <v>2.5828333333333333</v>
      </c>
      <c r="BN53">
        <v>16.96</v>
      </c>
      <c r="BO53">
        <v>16.966666666666665</v>
      </c>
      <c r="BP53">
        <v>16.96</v>
      </c>
      <c r="BQ53">
        <v>16.966666666666665</v>
      </c>
      <c r="BR53">
        <v>20.0</v>
      </c>
      <c r="BS53">
        <v>19.25</v>
      </c>
      <c r="BT53">
        <v>42.943999999999996</v>
      </c>
      <c r="BU53">
        <v>40.85333333333333</v>
      </c>
      <c r="BV53">
        <v>42.943999999999996</v>
      </c>
      <c r="BW53">
        <v>40.85333333333333</v>
      </c>
      <c r="BX53">
        <v>58.099999999999994</v>
      </c>
      <c r="BY53">
        <v>51.175</v>
      </c>
      <c r="CA53">
        <v>0.0</v>
      </c>
      <c r="CB53">
        <v>0.0</v>
      </c>
      <c r="CC53">
        <v>0.0</v>
      </c>
      <c r="CE53">
        <v>0.86</v>
      </c>
      <c r="CH53">
        <v>0.11484160394576755</v>
      </c>
      <c r="CJ53">
        <v>0.0</v>
      </c>
      <c r="CL53">
        <v>31.669066666666666</v>
      </c>
      <c r="CM53">
        <v>32.057542857142856</v>
      </c>
      <c r="CN53">
        <v>30.2916</v>
      </c>
      <c r="CO53">
        <v>24.9853</v>
      </c>
      <c r="CP53">
        <v>25.421125</v>
      </c>
      <c r="CQ53">
        <v>24.45756</v>
      </c>
      <c r="CR53">
        <v>24.45756</v>
      </c>
      <c r="CS53">
        <v>368706.6</v>
      </c>
      <c r="CT53">
        <v>0.610650010819319</v>
      </c>
      <c r="CU53">
        <v>7.327800129831829</v>
      </c>
      <c r="CV53">
        <v>0.2996128857429698</v>
      </c>
      <c r="CW53">
        <v>485590.6666666667</v>
      </c>
      <c r="CX53">
        <v>9.650793748322172</v>
      </c>
      <c r="CY53">
        <v>0.3796367685663861</v>
      </c>
      <c r="CZ53">
        <v>5.922224096586865</v>
      </c>
      <c r="DA53">
        <v>0.05963096811813878</v>
      </c>
      <c r="DB53">
        <v>0.038695140186753546</v>
      </c>
      <c r="DC53">
        <v>0.038695140186753546</v>
      </c>
      <c r="DD53">
        <v>0.02485135435830239</v>
      </c>
      <c r="DF53">
        <v>29.939773559570312</v>
      </c>
      <c r="DG53">
        <v>29.957454681396484</v>
      </c>
      <c r="DH53">
        <v>54.94536590576172</v>
      </c>
      <c r="DJ53">
        <v>10.183711051940918</v>
      </c>
      <c r="DK53">
        <v>57.67522048950195</v>
      </c>
      <c r="DL53">
        <v>40.196495056152344</v>
      </c>
      <c r="DM53">
        <v>12.385005950927734</v>
      </c>
      <c r="DN53">
        <v>1.0</v>
      </c>
      <c r="DO53">
        <v>0.3445127308368683</v>
      </c>
      <c r="DP53">
        <v>9.84000015258789</v>
      </c>
      <c r="DR53">
        <v>1.659999966621399</v>
      </c>
      <c r="DS53">
        <v>27.770000457763672</v>
      </c>
      <c r="DT53">
        <v>5.96999979019165</v>
      </c>
      <c r="DV53">
        <v>1.9040992169130013E-4</v>
      </c>
      <c r="DW53">
        <v>0.7778875307814672</v>
      </c>
      <c r="DX53">
        <v>0.7780779407031586</v>
      </c>
      <c r="DZ53">
        <v>21.86124610900879</v>
      </c>
      <c r="EA53">
        <v>0.3199999928474426</v>
      </c>
      <c r="EB53">
        <v>0.06995598598518996</v>
      </c>
      <c r="EC53">
        <v>44.522335052490234</v>
      </c>
      <c r="ED53">
        <v>21.00844383239746</v>
      </c>
      <c r="EE53">
        <v>53.27510070800781</v>
      </c>
      <c r="EF53">
        <v>0.04293000165939333</v>
      </c>
      <c r="EG53">
        <v>0.8001450203108789</v>
      </c>
      <c r="EH53">
        <v>3.841822624206543</v>
      </c>
      <c r="EI53">
        <v>0.5991973876953125</v>
      </c>
      <c r="EJ53">
        <v>0.25999999046325684</v>
      </c>
    </row>
    <row r="54" ht="12.75" customHeight="1">
      <c r="A54" t="s">
        <v>309</v>
      </c>
      <c r="B54" t="s">
        <v>311</v>
      </c>
      <c r="C54">
        <v>203436.32802782697</v>
      </c>
      <c r="D54">
        <v>78.099998474121</v>
      </c>
      <c r="E54">
        <v>0.001985235574146447</v>
      </c>
      <c r="F54">
        <v>0.059823805924884454</v>
      </c>
      <c r="G54">
        <v>0.007550672968408321</v>
      </c>
      <c r="H54">
        <v>0.12411767146578478</v>
      </c>
      <c r="I54">
        <v>0.7998138070395999</v>
      </c>
      <c r="J54">
        <v>76.19999694824219</v>
      </c>
      <c r="K54">
        <v>155018.47582286596</v>
      </c>
      <c r="P54">
        <v>95.3499984741211</v>
      </c>
      <c r="Q54">
        <v>0.4300000071525574</v>
      </c>
      <c r="R54">
        <v>76.62999695539474</v>
      </c>
      <c r="S54">
        <v>0.5400000214576721</v>
      </c>
      <c r="U54">
        <v>6.210000038146973</v>
      </c>
      <c r="V54">
        <v>12.619999885559082</v>
      </c>
      <c r="W54">
        <v>13.9399995803833</v>
      </c>
      <c r="X54">
        <v>2.0</v>
      </c>
      <c r="Y54">
        <v>0.0063306713710804385</v>
      </c>
      <c r="Z54">
        <v>0.13799901580527354</v>
      </c>
      <c r="AA54" t="s">
        <v>181</v>
      </c>
      <c r="AB54">
        <v>4.0</v>
      </c>
      <c r="AE54">
        <v>0.303</v>
      </c>
      <c r="AF54">
        <v>0.292</v>
      </c>
      <c r="AG54">
        <v>0.25250147166741377</v>
      </c>
      <c r="AH54">
        <v>0.24333475157387732</v>
      </c>
      <c r="AI54">
        <v>0.53125</v>
      </c>
      <c r="AJ54">
        <v>0.48600000000000004</v>
      </c>
      <c r="AK54">
        <v>0.4427109136082957</v>
      </c>
      <c r="AL54">
        <v>0.40500236049624794</v>
      </c>
      <c r="AN54">
        <v>0.20033333333333334</v>
      </c>
      <c r="AO54">
        <v>0.19142857142857142</v>
      </c>
      <c r="AP54">
        <v>0.1975</v>
      </c>
      <c r="AQ54">
        <v>0.18560000000000001</v>
      </c>
      <c r="AR54">
        <v>0.1669454174610734</v>
      </c>
      <c r="AS54">
        <v>0.15952473929011526</v>
      </c>
      <c r="AT54">
        <v>0.3001666666666667</v>
      </c>
      <c r="AU54">
        <v>0.2815714285714286</v>
      </c>
      <c r="AV54">
        <v>0.3815</v>
      </c>
      <c r="AW54">
        <v>0.3392</v>
      </c>
      <c r="AX54">
        <v>4.433333333333333</v>
      </c>
      <c r="AY54">
        <v>4.514285714285714</v>
      </c>
      <c r="AZ54">
        <v>4.405387568290178</v>
      </c>
      <c r="BA54">
        <v>4.485829661373888</v>
      </c>
      <c r="BB54">
        <v>6.0633333333333335</v>
      </c>
      <c r="BC54">
        <v>6.072857142857144</v>
      </c>
      <c r="BD54">
        <v>6.025112771969801</v>
      </c>
      <c r="BE54">
        <v>6.034576547626709</v>
      </c>
      <c r="BF54">
        <v>6.218333333333334</v>
      </c>
      <c r="BG54">
        <v>6.248571428571428</v>
      </c>
      <c r="BH54">
        <v>6.17478043050292</v>
      </c>
      <c r="BI54">
        <v>6.204806739599442</v>
      </c>
      <c r="BJ54">
        <v>8.359166666666667</v>
      </c>
      <c r="BK54">
        <v>8.292142857142858</v>
      </c>
      <c r="BL54">
        <v>8.300619471773624</v>
      </c>
      <c r="BM54">
        <v>8.234065093736847</v>
      </c>
      <c r="BN54">
        <v>123.33333333333333</v>
      </c>
      <c r="BO54">
        <v>123.42857142857143</v>
      </c>
      <c r="BP54">
        <v>123.1660035827702</v>
      </c>
      <c r="BQ54">
        <v>123.26111246584571</v>
      </c>
      <c r="BR54">
        <v>109.25</v>
      </c>
      <c r="BS54">
        <v>112.2</v>
      </c>
      <c r="BT54">
        <v>141.25</v>
      </c>
      <c r="BU54">
        <v>142.92857142857142</v>
      </c>
      <c r="BV54">
        <v>141.0583622113483</v>
      </c>
      <c r="BW54">
        <v>142.73465627555396</v>
      </c>
      <c r="BX54">
        <v>161.75</v>
      </c>
      <c r="BY54">
        <v>160.0</v>
      </c>
      <c r="CA54">
        <v>0.02497616094507471</v>
      </c>
      <c r="CB54">
        <v>0.007003951138635301</v>
      </c>
      <c r="CC54">
        <v>0.0016545459844738465</v>
      </c>
      <c r="CE54">
        <v>0.82</v>
      </c>
      <c r="CF54">
        <v>1.0</v>
      </c>
      <c r="CH54">
        <v>0.16666180967850233</v>
      </c>
      <c r="CI54">
        <v>0.007003951138635301</v>
      </c>
      <c r="CJ54">
        <v>0.0013567277072685541</v>
      </c>
      <c r="CL54">
        <v>27.773266666666668</v>
      </c>
      <c r="CM54">
        <v>28.120157142857146</v>
      </c>
      <c r="CN54">
        <v>28.119866666666667</v>
      </c>
      <c r="CO54">
        <v>27.224383333333332</v>
      </c>
      <c r="CP54">
        <v>28.630975</v>
      </c>
      <c r="CQ54">
        <v>27.35614</v>
      </c>
      <c r="CR54">
        <v>27.35614</v>
      </c>
      <c r="CS54">
        <v>92177.83333333333</v>
      </c>
      <c r="CT54">
        <v>0.453104095158092</v>
      </c>
      <c r="CU54">
        <v>5.437249141897104</v>
      </c>
      <c r="CV54">
        <v>0.19875790743493432</v>
      </c>
      <c r="CW54">
        <v>115865.25</v>
      </c>
      <c r="CX54">
        <v>6.834487298698278</v>
      </c>
      <c r="CY54">
        <v>0.23870955490332685</v>
      </c>
      <c r="CZ54">
        <v>42.4166085625814</v>
      </c>
      <c r="DA54">
        <v>33.92538917614672</v>
      </c>
      <c r="DB54">
        <v>13.237019754155595</v>
      </c>
      <c r="DC54">
        <v>10.338112226014614</v>
      </c>
      <c r="DD54">
        <v>4.44297963261398</v>
      </c>
      <c r="DF54">
        <v>13.930930137634277</v>
      </c>
      <c r="DG54">
        <v>13.801576614379883</v>
      </c>
      <c r="DH54">
        <v>3.2200767993927</v>
      </c>
      <c r="DI54">
        <v>3.1255359649658203</v>
      </c>
      <c r="DJ54">
        <v>3.1255359649658203</v>
      </c>
      <c r="DK54">
        <v>56.823646545410156</v>
      </c>
      <c r="DL54">
        <v>56.80519485473633</v>
      </c>
      <c r="DM54">
        <v>29.245423316955566</v>
      </c>
      <c r="DN54">
        <v>4.0</v>
      </c>
      <c r="DO54">
        <v>1.7712420225143433</v>
      </c>
      <c r="DP54">
        <v>14.979999542236328</v>
      </c>
      <c r="DR54">
        <v>1.1100000143051147</v>
      </c>
      <c r="DS54">
        <v>20.219999313354492</v>
      </c>
      <c r="DT54">
        <v>5.489999771118164</v>
      </c>
      <c r="DV54">
        <v>5.392105341693316E-4</v>
      </c>
      <c r="DW54">
        <v>0.0</v>
      </c>
      <c r="DX54">
        <v>5.392105341693316E-4</v>
      </c>
      <c r="DZ54">
        <v>52.90837860107422</v>
      </c>
      <c r="EA54">
        <v>76.19999694824219</v>
      </c>
      <c r="EB54">
        <v>40.31618287938298</v>
      </c>
      <c r="EC54">
        <v>3.886251211166382</v>
      </c>
      <c r="ED54">
        <v>22.39724349975586</v>
      </c>
      <c r="EE54">
        <v>21.12359619140625</v>
      </c>
      <c r="EF54">
        <v>0.05594399895644187</v>
      </c>
      <c r="EG54">
        <v>9.64634353509522</v>
      </c>
      <c r="EH54">
        <v>51.22183609008789</v>
      </c>
      <c r="EI54">
        <v>47.08150100708008</v>
      </c>
      <c r="EJ54">
        <v>49.599998474121094</v>
      </c>
    </row>
    <row r="55" ht="12.75" customHeight="1">
      <c r="A55" t="s">
        <v>312</v>
      </c>
      <c r="B55" t="s">
        <v>314</v>
      </c>
      <c r="C55">
        <v>268174.31281537836</v>
      </c>
      <c r="D55">
        <v>100.0</v>
      </c>
      <c r="E55">
        <v>0.0027051508822884744</v>
      </c>
      <c r="F55">
        <v>0.056661383823531586</v>
      </c>
      <c r="G55">
        <v>0.008265554519855679</v>
      </c>
      <c r="H55">
        <v>0.16351899013450616</v>
      </c>
      <c r="I55">
        <v>0.7582524654380739</v>
      </c>
      <c r="J55">
        <v>69.75</v>
      </c>
      <c r="K55">
        <v>187051.58296875</v>
      </c>
      <c r="P55">
        <v>95.70999908447266</v>
      </c>
      <c r="Q55">
        <v>0.36000001430511475</v>
      </c>
      <c r="R55">
        <v>70.11000001430511</v>
      </c>
      <c r="S55">
        <v>0.49000000953674316</v>
      </c>
      <c r="U55">
        <v>9.180000305175781</v>
      </c>
      <c r="V55">
        <v>12.9399995803833</v>
      </c>
      <c r="W55">
        <v>18.889999389648438</v>
      </c>
      <c r="X55">
        <v>2.0</v>
      </c>
      <c r="Y55">
        <v>0.00985033175347103</v>
      </c>
      <c r="Z55">
        <v>0.18163487640783285</v>
      </c>
      <c r="AA55" t="s">
        <v>181</v>
      </c>
      <c r="AB55">
        <v>4.0</v>
      </c>
      <c r="AE55">
        <v>0.3496666666666666</v>
      </c>
      <c r="AF55">
        <v>0.32499999999999996</v>
      </c>
      <c r="AG55">
        <v>0.3481166727480931</v>
      </c>
      <c r="AH55">
        <v>0.323559347883118</v>
      </c>
      <c r="AI55">
        <v>0.8386666666666667</v>
      </c>
      <c r="AJ55">
        <v>0.72175</v>
      </c>
      <c r="AK55">
        <v>0.8349490454091538</v>
      </c>
      <c r="AL55">
        <v>0.718550644106586</v>
      </c>
      <c r="AN55">
        <v>0.187</v>
      </c>
      <c r="AO55">
        <v>0.17700000000000002</v>
      </c>
      <c r="AP55">
        <v>0.20333333333333337</v>
      </c>
      <c r="AQ55">
        <v>0.18425000000000002</v>
      </c>
      <c r="AR55">
        <v>0.18617107093582486</v>
      </c>
      <c r="AS55">
        <v>0.17621539869326738</v>
      </c>
      <c r="AT55">
        <v>0.358</v>
      </c>
      <c r="AU55">
        <v>0.32966666666666666</v>
      </c>
      <c r="AV55">
        <v>0.51</v>
      </c>
      <c r="AW55">
        <v>0.4295</v>
      </c>
      <c r="AX55">
        <v>5.42</v>
      </c>
      <c r="AY55">
        <v>5.766666666666667</v>
      </c>
      <c r="AZ55">
        <v>5.42</v>
      </c>
      <c r="BA55">
        <v>5.766666666666667</v>
      </c>
      <c r="BB55">
        <v>9.814</v>
      </c>
      <c r="BC55">
        <v>10.011666666666667</v>
      </c>
      <c r="BD55">
        <v>9.814</v>
      </c>
      <c r="BE55">
        <v>10.011666666666667</v>
      </c>
      <c r="BF55">
        <v>7.266</v>
      </c>
      <c r="BG55">
        <v>7.55</v>
      </c>
      <c r="BH55">
        <v>7.266</v>
      </c>
      <c r="BI55">
        <v>7.55</v>
      </c>
      <c r="BJ55">
        <v>12.026</v>
      </c>
      <c r="BK55">
        <v>12.776666666666667</v>
      </c>
      <c r="BL55">
        <v>12.026</v>
      </c>
      <c r="BM55">
        <v>12.776666666666667</v>
      </c>
      <c r="BN55">
        <v>187.0</v>
      </c>
      <c r="BO55">
        <v>181.5</v>
      </c>
      <c r="BP55">
        <v>186.95309169098942</v>
      </c>
      <c r="BQ55">
        <v>181.4544713471368</v>
      </c>
      <c r="BR55">
        <v>209.66666666666666</v>
      </c>
      <c r="BS55">
        <v>195.75</v>
      </c>
      <c r="BT55">
        <v>322.96</v>
      </c>
      <c r="BU55">
        <v>307.1333333333333</v>
      </c>
      <c r="BV55">
        <v>322.87898659102643</v>
      </c>
      <c r="BW55">
        <v>307.05628998944326</v>
      </c>
      <c r="BX55">
        <v>456.6666666666667</v>
      </c>
      <c r="BY55">
        <v>399.5</v>
      </c>
      <c r="CA55">
        <v>0.0078007370233350885</v>
      </c>
      <c r="CB55">
        <v>0.0010718866978603016</v>
      </c>
      <c r="CC55">
        <v>3.059104539623217E-4</v>
      </c>
      <c r="CE55">
        <v>0.82</v>
      </c>
      <c r="CH55">
        <v>0.00443277574425221</v>
      </c>
      <c r="CI55">
        <v>0.0</v>
      </c>
      <c r="CJ55">
        <v>2.508465722491038E-4</v>
      </c>
      <c r="CL55">
        <v>27.153216666666665</v>
      </c>
      <c r="CM55">
        <v>27.565614285714283</v>
      </c>
      <c r="CN55">
        <v>27.102733333333333</v>
      </c>
      <c r="CO55">
        <v>27.887733333333333</v>
      </c>
      <c r="CP55">
        <v>29.461625</v>
      </c>
      <c r="CQ55">
        <v>28.08564</v>
      </c>
      <c r="CR55">
        <v>28.08564</v>
      </c>
      <c r="CS55">
        <v>178265.2</v>
      </c>
      <c r="CT55">
        <v>0.6647362982998477</v>
      </c>
      <c r="CU55">
        <v>7.9768355795981725</v>
      </c>
      <c r="CV55">
        <v>0.28401829474415297</v>
      </c>
      <c r="CW55">
        <v>244493.0</v>
      </c>
      <c r="CX55">
        <v>10.94033194006848</v>
      </c>
      <c r="CY55">
        <v>0.37134176882872144</v>
      </c>
      <c r="CZ55">
        <v>50.64421804459274</v>
      </c>
      <c r="DA55">
        <v>38.40110319249583</v>
      </c>
      <c r="DB55">
        <v>14.949212614408554</v>
      </c>
      <c r="DC55">
        <v>14.949212614408554</v>
      </c>
      <c r="DD55">
        <v>6.214771737468316</v>
      </c>
      <c r="DF55">
        <v>22.654932022094727</v>
      </c>
      <c r="DG55">
        <v>21.889062881469727</v>
      </c>
      <c r="DH55">
        <v>3.528456687927246</v>
      </c>
      <c r="DI55">
        <v>3.484301805496216</v>
      </c>
      <c r="DJ55">
        <v>3.484301805496216</v>
      </c>
      <c r="DK55">
        <v>49.66683578491211</v>
      </c>
      <c r="DL55">
        <v>50.112857818603516</v>
      </c>
      <c r="DM55">
        <v>27.678232192993164</v>
      </c>
      <c r="DN55">
        <v>4.0</v>
      </c>
      <c r="DO55">
        <v>2.8303616046905518</v>
      </c>
      <c r="DP55">
        <v>7.619999885559082</v>
      </c>
      <c r="DR55">
        <v>1.25</v>
      </c>
      <c r="DS55">
        <v>19.34000015258789</v>
      </c>
      <c r="DT55">
        <v>6.480000019073486</v>
      </c>
      <c r="DV55">
        <v>7.906149323032039E-4</v>
      </c>
      <c r="DW55">
        <v>0.0</v>
      </c>
      <c r="DX55">
        <v>7.906149323032039E-4</v>
      </c>
      <c r="DZ55">
        <v>21.32857322692871</v>
      </c>
      <c r="EA55">
        <v>69.75</v>
      </c>
      <c r="EB55">
        <v>14.876679825782777</v>
      </c>
      <c r="EC55">
        <v>51.75577926635742</v>
      </c>
      <c r="ED55">
        <v>20.99168586730957</v>
      </c>
      <c r="EE55">
        <v>25.114744186401367</v>
      </c>
      <c r="EF55">
        <v>1.042183922496797</v>
      </c>
      <c r="EG55">
        <v>19.189303221221927</v>
      </c>
      <c r="EH55">
        <v>51.459468841552734</v>
      </c>
      <c r="EI55">
        <v>47.68236541748047</v>
      </c>
      <c r="EJ55">
        <v>42.380001068115234</v>
      </c>
    </row>
    <row r="56" ht="12.75" customHeight="1">
      <c r="A56" t="s">
        <v>315</v>
      </c>
      <c r="B56" t="s">
        <v>317</v>
      </c>
      <c r="C56">
        <v>108503.3445647534</v>
      </c>
      <c r="D56">
        <v>100.0</v>
      </c>
      <c r="E56">
        <v>0.1968061956678881</v>
      </c>
      <c r="F56">
        <v>0.463930038413732</v>
      </c>
      <c r="G56">
        <v>0.12842547622827633</v>
      </c>
      <c r="H56">
        <v>0.12241177708446536</v>
      </c>
      <c r="I56">
        <v>0.03977568015841694</v>
      </c>
      <c r="J56">
        <v>3.700000047683716</v>
      </c>
      <c r="K56">
        <v>4014.623770488426</v>
      </c>
      <c r="P56">
        <v>47.310001373291016</v>
      </c>
      <c r="Q56">
        <v>0.14000000059604645</v>
      </c>
      <c r="R56">
        <v>3.8400000482797623</v>
      </c>
      <c r="S56">
        <v>1.7400000095367432</v>
      </c>
      <c r="U56">
        <v>0.47999998927116394</v>
      </c>
      <c r="V56">
        <v>0.47999998927116394</v>
      </c>
      <c r="W56">
        <v>1.1699999570846558</v>
      </c>
      <c r="Y56">
        <v>0.04815468564577181</v>
      </c>
      <c r="Z56">
        <v>0.2989919389585135</v>
      </c>
      <c r="AA56" t="s">
        <v>65</v>
      </c>
      <c r="AB56">
        <v>5.0</v>
      </c>
      <c r="AC56">
        <v>0.35679084357518287</v>
      </c>
      <c r="AD56" t="s">
        <v>177</v>
      </c>
      <c r="AE56">
        <v>0.10226882500000001</v>
      </c>
      <c r="AF56">
        <v>0.09781506000000001</v>
      </c>
      <c r="AG56">
        <v>0.10029595760154092</v>
      </c>
      <c r="AH56">
        <v>0.0959281101601801</v>
      </c>
      <c r="AI56">
        <v>0.13098940974782466</v>
      </c>
      <c r="AJ56">
        <v>0.11879152779825972</v>
      </c>
      <c r="AK56">
        <v>0.1284624936907087</v>
      </c>
      <c r="AL56">
        <v>0.1164999210216459</v>
      </c>
      <c r="AX56">
        <v>0.13669783333333332</v>
      </c>
      <c r="AY56">
        <v>0.13145528571428572</v>
      </c>
      <c r="AZ56">
        <v>0.13669783333333332</v>
      </c>
      <c r="BA56">
        <v>0.13145528571428572</v>
      </c>
      <c r="BB56">
        <v>0.15458688459941838</v>
      </c>
      <c r="BC56">
        <v>0.1467887582280729</v>
      </c>
      <c r="BD56">
        <v>0.15458688459941838</v>
      </c>
      <c r="BE56">
        <v>0.1467887582280729</v>
      </c>
      <c r="BN56">
        <v>15.052066666666667</v>
      </c>
      <c r="BO56">
        <v>14.858914285714286</v>
      </c>
      <c r="BP56">
        <v>15.048565637028895</v>
      </c>
      <c r="BQ56">
        <v>14.855458182280024</v>
      </c>
      <c r="BR56">
        <v>15.0056</v>
      </c>
      <c r="BS56">
        <v>14.74448</v>
      </c>
      <c r="BT56">
        <v>18.71074228336041</v>
      </c>
      <c r="BU56">
        <v>17.60920767145178</v>
      </c>
      <c r="BV56">
        <v>18.70639026547945</v>
      </c>
      <c r="BW56">
        <v>17.605111864588796</v>
      </c>
      <c r="BX56">
        <v>21.60241190174494</v>
      </c>
      <c r="BY56">
        <v>19.48192952139595</v>
      </c>
      <c r="CA56">
        <v>0.033885072985678805</v>
      </c>
      <c r="CC56">
        <v>2.3259461410205727E-4</v>
      </c>
      <c r="CE56">
        <v>1.0</v>
      </c>
      <c r="CF56">
        <v>0.82</v>
      </c>
      <c r="CH56">
        <v>0.019290995065789473</v>
      </c>
      <c r="CI56">
        <v>0.0</v>
      </c>
      <c r="CJ56">
        <v>2.3259461410205727E-4</v>
      </c>
      <c r="CL56">
        <v>30.46563333333334</v>
      </c>
      <c r="CM56">
        <v>31.022528571428577</v>
      </c>
      <c r="CN56">
        <v>26.233066666666662</v>
      </c>
      <c r="CO56">
        <v>31.60405</v>
      </c>
      <c r="CP56">
        <v>31.67595</v>
      </c>
      <c r="CQ56">
        <v>30.28164</v>
      </c>
      <c r="CR56">
        <v>30.28164</v>
      </c>
      <c r="CS56">
        <v>47165.70189207292</v>
      </c>
      <c r="CT56">
        <v>0.43469353024343904</v>
      </c>
      <c r="CU56">
        <v>5.216322362921268</v>
      </c>
      <c r="CV56">
        <v>0.17226023302969284</v>
      </c>
      <c r="CW56">
        <v>54525.97767333682</v>
      </c>
      <c r="CX56">
        <v>6.030336988271887</v>
      </c>
      <c r="CY56">
        <v>0.19037588417306778</v>
      </c>
      <c r="CZ56">
        <v>20.88202845613711</v>
      </c>
      <c r="DA56">
        <v>0.8305968849302708</v>
      </c>
      <c r="DB56">
        <v>0.34421197014540955</v>
      </c>
      <c r="DC56">
        <v>0.34421197014540955</v>
      </c>
      <c r="DD56">
        <v>0.12970208482007975</v>
      </c>
      <c r="DF56">
        <v>40.92308807373047</v>
      </c>
      <c r="DG56">
        <v>33.73275375366211</v>
      </c>
      <c r="DH56">
        <v>11.108987808227539</v>
      </c>
      <c r="DJ56">
        <v>4.960363388061523</v>
      </c>
      <c r="DK56">
        <v>36.119441986083984</v>
      </c>
      <c r="DL56">
        <v>37.274627685546875</v>
      </c>
      <c r="DM56">
        <v>22.957469940185547</v>
      </c>
      <c r="DN56">
        <v>5.0</v>
      </c>
      <c r="DO56">
        <v>3.6819851398468018</v>
      </c>
      <c r="DP56">
        <v>41.060001373291016</v>
      </c>
      <c r="DR56">
        <v>2.069999933242798</v>
      </c>
      <c r="DS56">
        <v>42.70000076293945</v>
      </c>
      <c r="DT56">
        <v>4.849999904632568</v>
      </c>
      <c r="DV56">
        <v>0.19031477736956504</v>
      </c>
      <c r="DW56">
        <v>0.037266601179229725</v>
      </c>
      <c r="DX56">
        <v>0.22758137854879476</v>
      </c>
      <c r="DZ56">
        <v>25.474468231201172</v>
      </c>
      <c r="EA56">
        <v>3.700000047683716</v>
      </c>
      <c r="EB56">
        <v>0.9425553367016164</v>
      </c>
      <c r="EC56">
        <v>52.19158172607422</v>
      </c>
      <c r="ED56">
        <v>26.465354919433594</v>
      </c>
      <c r="EE56">
        <v>37.66383361816406</v>
      </c>
      <c r="EF56">
        <v>1.4826719609527572</v>
      </c>
      <c r="EG56">
        <v>5.1385220412044506</v>
      </c>
      <c r="EH56">
        <v>13.304706573486328</v>
      </c>
      <c r="EI56">
        <v>6.0888285636901855</v>
      </c>
      <c r="EJ56">
        <v>3.2300000190734863</v>
      </c>
    </row>
    <row r="57" ht="12.75" customHeight="1">
      <c r="A57" t="s">
        <v>318</v>
      </c>
      <c r="B57" t="s">
        <v>320</v>
      </c>
      <c r="C57">
        <v>28784.403686372898</v>
      </c>
      <c r="D57">
        <v>100.0</v>
      </c>
      <c r="E57">
        <v>0.053365051420508396</v>
      </c>
      <c r="F57">
        <v>0.8467481461385836</v>
      </c>
      <c r="G57">
        <v>0.05626238662865819</v>
      </c>
      <c r="H57">
        <v>0.007988918947271707</v>
      </c>
      <c r="I57">
        <v>0.002410582893180631</v>
      </c>
      <c r="J57">
        <v>0.07000000029802322</v>
      </c>
      <c r="K57">
        <v>20.149083093596712</v>
      </c>
      <c r="P57">
        <v>40.279998779296875</v>
      </c>
      <c r="Q57">
        <v>0.0</v>
      </c>
      <c r="R57">
        <v>0.07000000029802322</v>
      </c>
      <c r="S57">
        <v>2.309999942779541</v>
      </c>
      <c r="U57">
        <v>0.05000000074505806</v>
      </c>
      <c r="V57">
        <v>0.05000000074505806</v>
      </c>
      <c r="W57">
        <v>0.05000000074505806</v>
      </c>
      <c r="Y57">
        <v>0.033091431190681544</v>
      </c>
      <c r="Z57">
        <v>0.09734273676661144</v>
      </c>
      <c r="AA57" t="s">
        <v>65</v>
      </c>
      <c r="AB57">
        <v>5.0</v>
      </c>
      <c r="AE57">
        <v>0.2001445</v>
      </c>
      <c r="AF57">
        <v>0.1801156</v>
      </c>
      <c r="AG57">
        <v>0.2001445</v>
      </c>
      <c r="AH57">
        <v>0.1801156</v>
      </c>
      <c r="AI57">
        <v>0.28469001613743744</v>
      </c>
      <c r="AJ57">
        <v>0.2577520129099499</v>
      </c>
      <c r="AK57">
        <v>0.28469001613743744</v>
      </c>
      <c r="AL57">
        <v>0.2577520129099499</v>
      </c>
      <c r="AX57">
        <v>0.36403116666666663</v>
      </c>
      <c r="AY57">
        <v>0.3548838571428571</v>
      </c>
      <c r="AZ57">
        <v>0.2954536876345024</v>
      </c>
      <c r="BA57">
        <v>0.2880295806397889</v>
      </c>
      <c r="BB57">
        <v>0.49384259024689636</v>
      </c>
      <c r="BC57">
        <v>0.6090079344973398</v>
      </c>
      <c r="BD57">
        <v>0.4008107759988136</v>
      </c>
      <c r="BE57">
        <v>0.49428086527182125</v>
      </c>
      <c r="BF57">
        <v>1.8826744999999996</v>
      </c>
      <c r="BG57">
        <v>1.8422924285714286</v>
      </c>
      <c r="BH57">
        <v>1.4886024080404126</v>
      </c>
      <c r="BI57">
        <v>1.4566729115872388</v>
      </c>
      <c r="BJ57">
        <v>2.5404152941796365</v>
      </c>
      <c r="BK57">
        <v>2.606070252153974</v>
      </c>
      <c r="BL57">
        <v>2.008668160289259</v>
      </c>
      <c r="BM57">
        <v>2.060580547980488</v>
      </c>
      <c r="BN57">
        <v>58.0486</v>
      </c>
      <c r="BO57">
        <v>53.57022857142857</v>
      </c>
      <c r="BP57">
        <v>57.800051276331764</v>
      </c>
      <c r="BQ57">
        <v>53.34085504755299</v>
      </c>
      <c r="BR57">
        <v>56.0104</v>
      </c>
      <c r="BS57">
        <v>50.14832</v>
      </c>
      <c r="BT57">
        <v>81.5221637526635</v>
      </c>
      <c r="BU57">
        <v>75.44756893085443</v>
      </c>
      <c r="BV57">
        <v>81.17310744895596</v>
      </c>
      <c r="BW57">
        <v>75.12452243254724</v>
      </c>
      <c r="BX57">
        <v>82.14966806837131</v>
      </c>
      <c r="BY57">
        <v>73.51973445469704</v>
      </c>
      <c r="CA57">
        <v>0.14949123471382103</v>
      </c>
      <c r="CB57">
        <v>0.25526224628948635</v>
      </c>
      <c r="CC57">
        <v>0.004281735023208742</v>
      </c>
      <c r="CE57">
        <v>1.0</v>
      </c>
      <c r="CF57">
        <v>0.82</v>
      </c>
      <c r="CH57">
        <v>0.0</v>
      </c>
      <c r="CI57">
        <v>0.2093150419573788</v>
      </c>
      <c r="CJ57">
        <v>0.004281735023208742</v>
      </c>
      <c r="CL57">
        <v>30.76053333333334</v>
      </c>
      <c r="CM57">
        <v>30.54557142857143</v>
      </c>
      <c r="CN57">
        <v>27.694033333333334</v>
      </c>
      <c r="CO57">
        <v>33.51695</v>
      </c>
      <c r="CP57">
        <v>32.989475</v>
      </c>
      <c r="CQ57">
        <v>32.33324</v>
      </c>
      <c r="CR57">
        <v>32.33324</v>
      </c>
      <c r="CS57">
        <v>14541.021890536684</v>
      </c>
      <c r="CT57">
        <v>0.5051701625981813</v>
      </c>
      <c r="CU57">
        <v>6.062041951178175</v>
      </c>
      <c r="CV57">
        <v>0.18748637473937577</v>
      </c>
      <c r="CW57">
        <v>15020.187792374802</v>
      </c>
      <c r="CX57">
        <v>6.261802588386704</v>
      </c>
      <c r="CY57">
        <v>0.18981213215386739</v>
      </c>
      <c r="CZ57">
        <v>0.0</v>
      </c>
      <c r="DA57">
        <v>0.0</v>
      </c>
      <c r="DB57">
        <v>0.0</v>
      </c>
      <c r="DC57">
        <v>0.0</v>
      </c>
      <c r="DD57">
        <v>0.0</v>
      </c>
      <c r="DF57">
        <v>53.30290222167969</v>
      </c>
      <c r="DG57">
        <v>17.064102172851562</v>
      </c>
      <c r="DH57">
        <v>9.998412132263184</v>
      </c>
      <c r="DJ57">
        <v>65.9484634399414</v>
      </c>
      <c r="DK57">
        <v>30.510211944580078</v>
      </c>
      <c r="DL57">
        <v>71.62692260742188</v>
      </c>
      <c r="DM57">
        <v>16.186885833740234</v>
      </c>
      <c r="DN57">
        <v>5.0</v>
      </c>
      <c r="DO57">
        <v>5.203161239624023</v>
      </c>
      <c r="DP57">
        <v>37.93000030517578</v>
      </c>
      <c r="DR57">
        <v>2.930000066757202</v>
      </c>
      <c r="DS57">
        <v>40.470001220703125</v>
      </c>
      <c r="DT57">
        <v>7.239999771118164</v>
      </c>
      <c r="DV57">
        <v>0.05334890146557149</v>
      </c>
      <c r="DW57">
        <v>0.0</v>
      </c>
      <c r="DX57">
        <v>0.05334890146557149</v>
      </c>
      <c r="DZ57">
        <v>37.65631103515625</v>
      </c>
      <c r="EA57">
        <v>0.07000000029802322</v>
      </c>
      <c r="EB57">
        <v>0.026359417836833928</v>
      </c>
      <c r="EC57">
        <v>12.858975410461426</v>
      </c>
      <c r="ED57">
        <v>24.276784896850586</v>
      </c>
      <c r="EE57">
        <v>7.456756591796875</v>
      </c>
      <c r="EF57">
        <v>0.023613000832021242</v>
      </c>
      <c r="EG57">
        <v>0.0464269995804429</v>
      </c>
      <c r="EH57">
        <v>0.2249254584312439</v>
      </c>
      <c r="EI57">
        <v>0.09670408815145493</v>
      </c>
      <c r="EJ57">
        <v>0.20000000298023224</v>
      </c>
    </row>
    <row r="58" ht="12.75" customHeight="1">
      <c r="A58" t="s">
        <v>321</v>
      </c>
      <c r="B58" t="s">
        <v>323</v>
      </c>
      <c r="C58">
        <v>151795.56204983877</v>
      </c>
      <c r="D58">
        <v>100.0</v>
      </c>
      <c r="E58">
        <v>0.03444583682657544</v>
      </c>
      <c r="F58">
        <v>0.07008133038843135</v>
      </c>
      <c r="G58">
        <v>0.10023444032538636</v>
      </c>
      <c r="H58">
        <v>0.2455483733697936</v>
      </c>
      <c r="I58">
        <v>0.5175299817370383</v>
      </c>
      <c r="J58">
        <v>49.290000915527344</v>
      </c>
      <c r="K58">
        <v>74820.03414597988</v>
      </c>
      <c r="P58">
        <v>84.66999816894531</v>
      </c>
      <c r="Q58">
        <v>0.2199999988079071</v>
      </c>
      <c r="R58">
        <v>49.51000091433525</v>
      </c>
      <c r="S58">
        <v>0.3700000047683716</v>
      </c>
      <c r="U58">
        <v>12.109999656677246</v>
      </c>
      <c r="V58">
        <v>14.380000114440918</v>
      </c>
      <c r="W58">
        <v>23.100000381469727</v>
      </c>
      <c r="X58">
        <v>2.0</v>
      </c>
      <c r="Y58">
        <v>0.03182185257425114</v>
      </c>
      <c r="Z58">
        <v>0.37760466626943107</v>
      </c>
      <c r="AA58" t="s">
        <v>148</v>
      </c>
      <c r="AB58">
        <v>3.0</v>
      </c>
      <c r="AE58">
        <v>0.4675933333333333</v>
      </c>
      <c r="AF58">
        <v>0.433195</v>
      </c>
      <c r="AG58">
        <v>0.4487417887837143</v>
      </c>
      <c r="AH58">
        <v>0.41573026246202777</v>
      </c>
      <c r="AI58">
        <v>0.9957203253247252</v>
      </c>
      <c r="AJ58">
        <v>0.8667902439935439</v>
      </c>
      <c r="AK58">
        <v>0.9555767545470832</v>
      </c>
      <c r="AL58">
        <v>0.8318446326364827</v>
      </c>
      <c r="AX58">
        <v>4.5366</v>
      </c>
      <c r="AY58">
        <v>4.297166666666667</v>
      </c>
      <c r="AZ58">
        <v>4.420800719062142</v>
      </c>
      <c r="BA58">
        <v>4.187479056987583</v>
      </c>
      <c r="BB58">
        <v>8.16466809222965</v>
      </c>
      <c r="BC58">
        <v>7.537223410191374</v>
      </c>
      <c r="BD58">
        <v>7.95626032117281</v>
      </c>
      <c r="BE58">
        <v>7.344831519531375</v>
      </c>
      <c r="BF58">
        <v>7.0738</v>
      </c>
      <c r="BG58">
        <v>6.794833333333333</v>
      </c>
      <c r="BH58">
        <v>6.873174726667985</v>
      </c>
      <c r="BI58">
        <v>6.60212003994852</v>
      </c>
      <c r="BJ58">
        <v>12.868546815613161</v>
      </c>
      <c r="BK58">
        <v>11.990455679677632</v>
      </c>
      <c r="BL58">
        <v>12.503572442253972</v>
      </c>
      <c r="BM58">
        <v>11.650385498429825</v>
      </c>
      <c r="BN58">
        <v>440.0549</v>
      </c>
      <c r="BO58">
        <v>406.14574999999996</v>
      </c>
      <c r="BP58">
        <v>439.97586826051395</v>
      </c>
      <c r="BQ58">
        <v>406.0728081804512</v>
      </c>
      <c r="BR58">
        <v>355.49150000000003</v>
      </c>
      <c r="BS58">
        <v>325.768625</v>
      </c>
      <c r="BT58">
        <v>948.3001252996739</v>
      </c>
      <c r="BU58">
        <v>846.4167710830616</v>
      </c>
      <c r="BV58">
        <v>948.1298151668764</v>
      </c>
      <c r="BW58">
        <v>846.2647587097217</v>
      </c>
      <c r="BX58">
        <v>874.7183610213774</v>
      </c>
      <c r="BY58">
        <v>740.288770766033</v>
      </c>
      <c r="CA58">
        <v>0.016488925254500846</v>
      </c>
      <c r="CB58">
        <v>0.03545217445574081</v>
      </c>
      <c r="CC58">
        <v>2.088316060004201E-4</v>
      </c>
      <c r="CE58">
        <v>0.86</v>
      </c>
      <c r="CF58">
        <v>0.8</v>
      </c>
      <c r="CH58">
        <v>0.04031611061524764</v>
      </c>
      <c r="CI58">
        <v>0.028361739564592647</v>
      </c>
      <c r="CJ58">
        <v>1.795951811603613E-4</v>
      </c>
      <c r="CL58">
        <v>31.329933333333333</v>
      </c>
      <c r="CM58">
        <v>32.477157142857145</v>
      </c>
      <c r="CN58">
        <v>31.622366666666665</v>
      </c>
      <c r="CO58">
        <v>32.57731666666667</v>
      </c>
      <c r="CP58">
        <v>32.367925</v>
      </c>
      <c r="CQ58">
        <v>31.795740000000002</v>
      </c>
      <c r="CR58">
        <v>31.795740000000002</v>
      </c>
      <c r="CS58">
        <v>100159.76258662199</v>
      </c>
      <c r="CT58">
        <v>0.6598332733452161</v>
      </c>
      <c r="CU58">
        <v>7.917999280142594</v>
      </c>
      <c r="CV58">
        <v>0.2490270482820212</v>
      </c>
      <c r="CW58">
        <v>102136.4094865758</v>
      </c>
      <c r="CX58">
        <v>8.07426052045249</v>
      </c>
      <c r="CY58">
        <v>0.2494525219164494</v>
      </c>
      <c r="CZ58">
        <v>22.236295268547952</v>
      </c>
      <c r="DA58">
        <v>11.507949484231014</v>
      </c>
      <c r="DB58">
        <v>4.785915412740957</v>
      </c>
      <c r="DC58">
        <v>4.785915412740957</v>
      </c>
      <c r="DD58">
        <v>1.6948989583472025</v>
      </c>
      <c r="DF58">
        <v>31.04976463317871</v>
      </c>
      <c r="DG58">
        <v>31.75168800354004</v>
      </c>
      <c r="DH58">
        <v>10.23440170288086</v>
      </c>
      <c r="DI58">
        <v>7.464550971984863</v>
      </c>
      <c r="DJ58">
        <v>7.464550971984863</v>
      </c>
      <c r="DK58">
        <v>40.469024658203125</v>
      </c>
      <c r="DL58">
        <v>39.27835464477539</v>
      </c>
      <c r="DM58">
        <v>28.481210708618164</v>
      </c>
      <c r="DN58">
        <v>3.0</v>
      </c>
      <c r="DO58">
        <v>3.8181397914886475</v>
      </c>
      <c r="DP58">
        <v>7.880000114440918</v>
      </c>
      <c r="DR58">
        <v>1.3600000143051147</v>
      </c>
      <c r="DS58">
        <v>25.440000534057617</v>
      </c>
      <c r="DT58">
        <v>5.360000133514404</v>
      </c>
      <c r="DV58">
        <v>0.027473043772441995</v>
      </c>
      <c r="DW58">
        <v>0.024404974359356235</v>
      </c>
      <c r="DX58">
        <v>0.05187801813179823</v>
      </c>
      <c r="DZ58">
        <v>6.937837600708008</v>
      </c>
      <c r="EA58">
        <v>49.290000915527344</v>
      </c>
      <c r="EB58">
        <v>3.4196602169067774</v>
      </c>
      <c r="EC58">
        <v>0.20927280187606812</v>
      </c>
      <c r="ED58">
        <v>15.878499031066895</v>
      </c>
      <c r="EE58">
        <v>48.08369827270508</v>
      </c>
      <c r="EF58">
        <v>23.22395813159179</v>
      </c>
      <c r="EG58">
        <v>44.70131622656248</v>
      </c>
      <c r="EH58">
        <v>87.8469009399414</v>
      </c>
      <c r="EI58">
        <v>71.53240966796875</v>
      </c>
      <c r="EJ58">
        <v>32.36000061035156</v>
      </c>
    </row>
    <row r="59" ht="12.75" customHeight="1">
      <c r="A59" t="s">
        <v>324</v>
      </c>
      <c r="B59" t="s">
        <v>326</v>
      </c>
      <c r="C59">
        <v>172864.89273603118</v>
      </c>
      <c r="D59">
        <v>100.0</v>
      </c>
      <c r="E59">
        <v>0.011977538981838419</v>
      </c>
      <c r="F59">
        <v>0.25078342118890923</v>
      </c>
      <c r="G59">
        <v>0.08174959823017816</v>
      </c>
      <c r="H59">
        <v>0.1652077004096454</v>
      </c>
      <c r="I59">
        <v>0.4714364489347834</v>
      </c>
      <c r="J59">
        <v>43.04999923706055</v>
      </c>
      <c r="K59">
        <v>74418.33409520805</v>
      </c>
      <c r="P59">
        <v>91.23999786376953</v>
      </c>
      <c r="Q59">
        <v>0.44999998807907104</v>
      </c>
      <c r="R59">
        <v>43.49999922513962</v>
      </c>
      <c r="S59">
        <v>0.949999988079071</v>
      </c>
      <c r="U59">
        <v>3.2899999618530273</v>
      </c>
      <c r="V59">
        <v>3.2899999618530273</v>
      </c>
      <c r="W59">
        <v>6.449999809265137</v>
      </c>
      <c r="X59">
        <v>1.0</v>
      </c>
      <c r="Y59">
        <v>0.016298973293330927</v>
      </c>
      <c r="Z59">
        <v>0.2632562719331545</v>
      </c>
      <c r="AA59" t="s">
        <v>148</v>
      </c>
      <c r="AB59">
        <v>3.0</v>
      </c>
      <c r="AE59">
        <v>0.14052350000000002</v>
      </c>
      <c r="AF59">
        <v>0.1364188</v>
      </c>
      <c r="AG59">
        <v>0.14022276123894933</v>
      </c>
      <c r="AH59">
        <v>0.13612684583648985</v>
      </c>
      <c r="AI59">
        <v>0.22583009907250595</v>
      </c>
      <c r="AJ59">
        <v>0.22466407925800475</v>
      </c>
      <c r="AK59">
        <v>0.2253467929763511</v>
      </c>
      <c r="AL59">
        <v>0.22418326859751989</v>
      </c>
      <c r="AX59">
        <v>3.136468333333333</v>
      </c>
      <c r="AY59">
        <v>3.116972857142857</v>
      </c>
      <c r="AZ59">
        <v>3.0781431825019894</v>
      </c>
      <c r="BA59">
        <v>3.0590102403684503</v>
      </c>
      <c r="BB59">
        <v>4.515751657773305</v>
      </c>
      <c r="BC59">
        <v>4.65635856380569</v>
      </c>
      <c r="BD59">
        <v>4.43177762438123</v>
      </c>
      <c r="BE59">
        <v>4.569769831927706</v>
      </c>
      <c r="BN59">
        <v>27.87223333333333</v>
      </c>
      <c r="BO59">
        <v>27.590485714285713</v>
      </c>
      <c r="BP59">
        <v>27.72402166775491</v>
      </c>
      <c r="BQ59">
        <v>27.44377225243544</v>
      </c>
      <c r="BR59">
        <v>25.43835</v>
      </c>
      <c r="BS59">
        <v>25.53068</v>
      </c>
      <c r="BT59">
        <v>44.2635247572962</v>
      </c>
      <c r="BU59">
        <v>44.66873550625389</v>
      </c>
      <c r="BV59">
        <v>44.02815177335937</v>
      </c>
      <c r="BW59">
        <v>44.431207798678834</v>
      </c>
      <c r="BX59">
        <v>43.197163078337844</v>
      </c>
      <c r="BY59">
        <v>43.97773046267027</v>
      </c>
      <c r="CA59">
        <v>0.06659240371909769</v>
      </c>
      <c r="CB59">
        <v>0.025197566591139902</v>
      </c>
      <c r="CC59">
        <v>0.053175382039144015</v>
      </c>
      <c r="CE59">
        <v>0.1</v>
      </c>
      <c r="CF59">
        <v>0.82</v>
      </c>
      <c r="CH59">
        <v>0.0021401314445674675</v>
      </c>
      <c r="CI59">
        <v>0.02066200460473472</v>
      </c>
      <c r="CJ59">
        <v>0.005317538203914402</v>
      </c>
      <c r="CL59">
        <v>26.41486666666667</v>
      </c>
      <c r="CM59">
        <v>26.444485714285715</v>
      </c>
      <c r="CN59">
        <v>25.407</v>
      </c>
      <c r="CO59">
        <v>34.586933333333334</v>
      </c>
      <c r="CP59">
        <v>34.58135</v>
      </c>
      <c r="CQ59">
        <v>33.81252</v>
      </c>
      <c r="CR59">
        <v>33.81252</v>
      </c>
      <c r="CS59">
        <v>90187.02685975244</v>
      </c>
      <c r="CT59">
        <v>0.5217197398055266</v>
      </c>
      <c r="CU59">
        <v>6.260636877666318</v>
      </c>
      <c r="CV59">
        <v>0.18515735821128737</v>
      </c>
      <c r="CW59">
        <v>91510.13096710296</v>
      </c>
      <c r="CX59">
        <v>6.352484615150245</v>
      </c>
      <c r="CY59">
        <v>0.18369683702776915</v>
      </c>
      <c r="CZ59">
        <v>18.838845907209347</v>
      </c>
      <c r="DA59">
        <v>8.881318616524352</v>
      </c>
      <c r="DB59">
        <v>3.717501974107054</v>
      </c>
      <c r="DC59">
        <v>3.717501974107054</v>
      </c>
      <c r="DD59">
        <v>1.671556933432626</v>
      </c>
      <c r="DF59">
        <v>44.930267333984375</v>
      </c>
      <c r="DG59">
        <v>44.21329116821289</v>
      </c>
      <c r="DH59">
        <v>4.259967803955078</v>
      </c>
      <c r="DI59">
        <v>3.385016918182373</v>
      </c>
      <c r="DJ59">
        <v>3.385016918182373</v>
      </c>
      <c r="DK59">
        <v>37.40669250488281</v>
      </c>
      <c r="DL59">
        <v>37.78239440917969</v>
      </c>
      <c r="DM59">
        <v>17.663040161132812</v>
      </c>
      <c r="DN59">
        <v>3.0</v>
      </c>
      <c r="DO59">
        <v>3.2102527618408203</v>
      </c>
      <c r="DP59">
        <v>37.77000045776367</v>
      </c>
      <c r="DR59">
        <v>1.4199999570846558</v>
      </c>
      <c r="DS59">
        <v>35.59000015258789</v>
      </c>
      <c r="DT59">
        <v>3.9800000190734863</v>
      </c>
      <c r="DV59">
        <v>0.007598621626943402</v>
      </c>
      <c r="DW59">
        <v>0.005415709695678449</v>
      </c>
      <c r="DX59">
        <v>0.013014331322621853</v>
      </c>
      <c r="DZ59">
        <v>48.58120346069336</v>
      </c>
      <c r="EA59">
        <v>43.04999923706055</v>
      </c>
      <c r="EB59">
        <v>20.914207719183324</v>
      </c>
      <c r="EC59">
        <v>87.76964569091797</v>
      </c>
      <c r="ED59">
        <v>47.59038543701172</v>
      </c>
      <c r="EE59">
        <v>51.480342864990234</v>
      </c>
      <c r="EF59">
        <v>15.601014194046002</v>
      </c>
      <c r="EG59">
        <v>34.27409470646671</v>
      </c>
      <c r="EH59">
        <v>97.75298309326172</v>
      </c>
      <c r="EI59">
        <v>86.46285247802734</v>
      </c>
      <c r="EJ59">
        <v>36.209999084472656</v>
      </c>
    </row>
    <row r="60" ht="12.75" customHeight="1">
      <c r="A60" t="s">
        <v>327</v>
      </c>
      <c r="B60" t="s">
        <v>329</v>
      </c>
      <c r="C60">
        <v>666629.8383410597</v>
      </c>
      <c r="D60">
        <v>100.0</v>
      </c>
      <c r="E60">
        <v>0.047383394156881066</v>
      </c>
      <c r="F60">
        <v>0.06531730425947382</v>
      </c>
      <c r="G60">
        <v>0.08321885412470306</v>
      </c>
      <c r="H60">
        <v>0.27021932474912097</v>
      </c>
      <c r="I60">
        <v>0.49451213324410886</v>
      </c>
      <c r="J60">
        <v>41.36000061035156</v>
      </c>
      <c r="K60">
        <v>275718.0945187855</v>
      </c>
      <c r="P60">
        <v>71.77999877929688</v>
      </c>
      <c r="Q60">
        <v>3.690000057220459</v>
      </c>
      <c r="R60">
        <v>45.05000066757202</v>
      </c>
      <c r="S60">
        <v>6.409999847412109</v>
      </c>
      <c r="U60">
        <v>10.210000038146973</v>
      </c>
      <c r="V60">
        <v>10.260000228881836</v>
      </c>
      <c r="W60">
        <v>11.970000267028809</v>
      </c>
      <c r="Y60">
        <v>0.03918958189001757</v>
      </c>
      <c r="Z60">
        <v>0.3926277607638416</v>
      </c>
      <c r="AA60" t="s">
        <v>148</v>
      </c>
      <c r="AB60">
        <v>3.0</v>
      </c>
      <c r="AE60">
        <v>0.1665</v>
      </c>
      <c r="AF60">
        <v>0.1528</v>
      </c>
      <c r="AG60">
        <v>0.1665</v>
      </c>
      <c r="AH60">
        <v>0.1528</v>
      </c>
      <c r="AI60">
        <v>0.33225</v>
      </c>
      <c r="AJ60">
        <v>0.2682</v>
      </c>
      <c r="AK60">
        <v>0.33225</v>
      </c>
      <c r="AL60">
        <v>0.2682</v>
      </c>
      <c r="AN60">
        <v>0.08366666666666667</v>
      </c>
      <c r="AO60">
        <v>0.076</v>
      </c>
      <c r="AP60">
        <v>0.1015</v>
      </c>
      <c r="AQ60">
        <v>0.08720000000000001</v>
      </c>
      <c r="AR60">
        <v>0.08366666666666667</v>
      </c>
      <c r="AS60">
        <v>0.076</v>
      </c>
      <c r="AT60">
        <v>0.157</v>
      </c>
      <c r="AU60">
        <v>0.13985714285714287</v>
      </c>
      <c r="AV60">
        <v>0.20725000000000002</v>
      </c>
      <c r="AW60">
        <v>0.17320000000000002</v>
      </c>
      <c r="AX60">
        <v>1.3999999999999997</v>
      </c>
      <c r="AY60">
        <v>1.357142857142857</v>
      </c>
      <c r="AZ60">
        <v>1.3147143672724273</v>
      </c>
      <c r="BA60">
        <v>1.2744680090906184</v>
      </c>
      <c r="BB60">
        <v>2.3935</v>
      </c>
      <c r="BC60">
        <v>2.2515714285714283</v>
      </c>
      <c r="BD60">
        <v>2.247692027190397</v>
      </c>
      <c r="BE60">
        <v>2.114409504344972</v>
      </c>
      <c r="BF60">
        <v>2.48</v>
      </c>
      <c r="BG60">
        <v>2.6004761904761904</v>
      </c>
      <c r="BH60">
        <v>2.312136214948905</v>
      </c>
      <c r="BI60">
        <v>2.424457732303374</v>
      </c>
      <c r="BJ60">
        <v>4.170166666666667</v>
      </c>
      <c r="BK60">
        <v>4.383571428571429</v>
      </c>
      <c r="BL60">
        <v>3.887900553376113</v>
      </c>
      <c r="BM60">
        <v>4.086860585006173</v>
      </c>
      <c r="BN60">
        <v>12.833333333333334</v>
      </c>
      <c r="BO60">
        <v>12.37142857142857</v>
      </c>
      <c r="BP60">
        <v>12.833333333333334</v>
      </c>
      <c r="BQ60">
        <v>12.37142857142857</v>
      </c>
      <c r="BR60">
        <v>12.75</v>
      </c>
      <c r="BS60">
        <v>12.120000000000001</v>
      </c>
      <c r="BT60">
        <v>21.416666666666668</v>
      </c>
      <c r="BU60">
        <v>20.057142857142857</v>
      </c>
      <c r="BV60">
        <v>21.416666666666668</v>
      </c>
      <c r="BW60">
        <v>20.057142857142857</v>
      </c>
      <c r="BX60">
        <v>24.799999999999997</v>
      </c>
      <c r="BY60">
        <v>22.22</v>
      </c>
      <c r="CA60">
        <v>0.10396871882137122</v>
      </c>
      <c r="CB60">
        <v>0.08906185539637883</v>
      </c>
      <c r="CC60">
        <v>0.009160337708352504</v>
      </c>
      <c r="CF60">
        <v>0.76</v>
      </c>
      <c r="CI60">
        <v>0.0676870101012479</v>
      </c>
      <c r="CJ60">
        <v>0.0</v>
      </c>
      <c r="CL60">
        <v>29.058383333333335</v>
      </c>
      <c r="CM60">
        <v>29.09417142857143</v>
      </c>
      <c r="CN60">
        <v>26.457800000000002</v>
      </c>
      <c r="CO60">
        <v>29.023216666666666</v>
      </c>
      <c r="CP60">
        <v>30.553275</v>
      </c>
      <c r="CQ60">
        <v>28.50424</v>
      </c>
      <c r="CR60">
        <v>28.50424</v>
      </c>
      <c r="CS60">
        <v>420774.5</v>
      </c>
      <c r="CT60">
        <v>0.6311966188719027</v>
      </c>
      <c r="CU60">
        <v>7.5743594264628324</v>
      </c>
      <c r="CV60">
        <v>0.26572746463202784</v>
      </c>
      <c r="CW60">
        <v>495342.25</v>
      </c>
      <c r="CX60">
        <v>8.916653078104327</v>
      </c>
      <c r="CY60">
        <v>0.2918395189420554</v>
      </c>
      <c r="CZ60">
        <v>79.52302477076532</v>
      </c>
      <c r="DA60">
        <v>39.32510062141527</v>
      </c>
      <c r="DB60">
        <v>16.981651103664262</v>
      </c>
      <c r="DC60">
        <v>16.981651103664262</v>
      </c>
      <c r="DD60">
        <v>7.173390290930004</v>
      </c>
      <c r="DF60">
        <v>51.81987380981445</v>
      </c>
      <c r="DG60">
        <v>48.893009185791016</v>
      </c>
      <c r="DH60">
        <v>8.712554931640625</v>
      </c>
      <c r="DI60">
        <v>4.8550286293029785</v>
      </c>
      <c r="DJ60">
        <v>4.8550286293029785</v>
      </c>
      <c r="DK60">
        <v>29.276630401611328</v>
      </c>
      <c r="DL60">
        <v>30.492919921875</v>
      </c>
      <c r="DM60">
        <v>18.90349578857422</v>
      </c>
      <c r="DN60">
        <v>3.0</v>
      </c>
      <c r="DO60">
        <v>2.484558582305908</v>
      </c>
      <c r="DP60">
        <v>13.800000190734863</v>
      </c>
      <c r="DR60">
        <v>1.3300000429153442</v>
      </c>
      <c r="DS60">
        <v>28.110000610351562</v>
      </c>
      <c r="DT60">
        <v>4.71999979019165</v>
      </c>
      <c r="DV60">
        <v>0.044085076167254364</v>
      </c>
      <c r="DW60">
        <v>0.014833011718655595</v>
      </c>
      <c r="DX60">
        <v>0.058918087885909964</v>
      </c>
      <c r="DZ60">
        <v>51.465763092041016</v>
      </c>
      <c r="EA60">
        <v>41.36000061035156</v>
      </c>
      <c r="EB60">
        <v>21.286239928990252</v>
      </c>
      <c r="EC60">
        <v>97.7003173828125</v>
      </c>
      <c r="ED60">
        <v>47.129180908203125</v>
      </c>
      <c r="EE60">
        <v>42.375850677490234</v>
      </c>
      <c r="EF60">
        <v>7.738366032394406</v>
      </c>
      <c r="EG60">
        <v>40.547194830947845</v>
      </c>
      <c r="EH60">
        <v>94.03881072998047</v>
      </c>
      <c r="EI60">
        <v>66.23738861083984</v>
      </c>
      <c r="EJ60">
        <v>34.0099983215332</v>
      </c>
    </row>
    <row r="61" ht="12.75" customHeight="1">
      <c r="A61" t="s">
        <v>330</v>
      </c>
      <c r="B61" t="s">
        <v>332</v>
      </c>
      <c r="C61">
        <v>1007715.2345117922</v>
      </c>
      <c r="D61">
        <v>77.69999694824219</v>
      </c>
      <c r="E61">
        <v>0.014762098021751595</v>
      </c>
      <c r="F61">
        <v>0.06900844958169425</v>
      </c>
      <c r="G61">
        <v>0.007192798605545342</v>
      </c>
      <c r="H61">
        <v>0.026051163653485178</v>
      </c>
      <c r="I61">
        <v>0.8553694551578397</v>
      </c>
      <c r="J61">
        <v>82.52999877929688</v>
      </c>
      <c r="K61">
        <v>831667.3835237884</v>
      </c>
      <c r="P61">
        <v>99.58000183105469</v>
      </c>
      <c r="Q61">
        <v>0.05000000074505806</v>
      </c>
      <c r="R61">
        <v>82.57999878004193</v>
      </c>
      <c r="S61">
        <v>0.05999999865889549</v>
      </c>
      <c r="U61">
        <v>42.619998931884766</v>
      </c>
      <c r="V61">
        <v>42.650001525878906</v>
      </c>
      <c r="W61">
        <v>57.33000183105469</v>
      </c>
      <c r="X61">
        <v>4.0</v>
      </c>
      <c r="Y61">
        <v>0.027070982086113585</v>
      </c>
      <c r="Z61">
        <v>0.0603149443451441</v>
      </c>
      <c r="AA61" t="s">
        <v>181</v>
      </c>
      <c r="AB61">
        <v>4.0</v>
      </c>
      <c r="AE61">
        <v>0.2766314717809416</v>
      </c>
      <c r="AF61">
        <v>0.25810517742475325</v>
      </c>
      <c r="AG61">
        <v>0.2762891617259518</v>
      </c>
      <c r="AH61">
        <v>0.2577857922264292</v>
      </c>
      <c r="AI61">
        <v>0.6813351324580859</v>
      </c>
      <c r="AJ61">
        <v>0.5866681059664687</v>
      </c>
      <c r="AK61">
        <v>0.6804920329179045</v>
      </c>
      <c r="AL61">
        <v>0.5859421495511654</v>
      </c>
      <c r="AN61">
        <v>0.08159423114930624</v>
      </c>
      <c r="AO61">
        <v>0.0753285259577552</v>
      </c>
      <c r="AP61">
        <v>0.08333333333333333</v>
      </c>
      <c r="AQ61">
        <v>0.0735</v>
      </c>
      <c r="AR61">
        <v>0.08149326459777197</v>
      </c>
      <c r="AS61">
        <v>0.07523531273188147</v>
      </c>
      <c r="AT61">
        <v>0.19158223712170566</v>
      </c>
      <c r="AU61">
        <v>0.1679851976014214</v>
      </c>
      <c r="AV61">
        <v>0.26333333333333336</v>
      </c>
      <c r="AW61">
        <v>0.21000000000000002</v>
      </c>
      <c r="AX61">
        <v>8.441239291897324</v>
      </c>
      <c r="AY61">
        <v>9.23534796448342</v>
      </c>
      <c r="AZ61">
        <v>8.379389558989121</v>
      </c>
      <c r="BA61">
        <v>9.16767972464737</v>
      </c>
      <c r="BB61">
        <v>15.511297383615286</v>
      </c>
      <c r="BC61">
        <v>15.581112043098816</v>
      </c>
      <c r="BD61">
        <v>15.397644687955163</v>
      </c>
      <c r="BE61">
        <v>15.466947809038604</v>
      </c>
      <c r="BF61">
        <v>10.100382497452822</v>
      </c>
      <c r="BG61">
        <v>10.894491170038918</v>
      </c>
      <c r="BH61">
        <v>10.018153134080947</v>
      </c>
      <c r="BI61">
        <v>10.805796798969434</v>
      </c>
      <c r="BJ61">
        <v>18.137022167177197</v>
      </c>
      <c r="BK61">
        <v>18.206836826660723</v>
      </c>
      <c r="BL61">
        <v>17.98936480997863</v>
      </c>
      <c r="BM61">
        <v>18.05861109346206</v>
      </c>
      <c r="BN61">
        <v>200.96898702381336</v>
      </c>
      <c r="BO61">
        <v>191.11627459184</v>
      </c>
      <c r="BP61">
        <v>200.96173949253594</v>
      </c>
      <c r="BQ61">
        <v>191.1093823782789</v>
      </c>
      <c r="BR61">
        <v>213.29043660718472</v>
      </c>
      <c r="BS61">
        <v>197.03234928574778</v>
      </c>
      <c r="BT61">
        <v>409.0321662394102</v>
      </c>
      <c r="BU61">
        <v>371.88471391949446</v>
      </c>
      <c r="BV61">
        <v>409.0174153394719</v>
      </c>
      <c r="BW61">
        <v>371.8713026656705</v>
      </c>
      <c r="BX61">
        <v>530.723630026198</v>
      </c>
      <c r="BY61">
        <v>454.3789040209584</v>
      </c>
      <c r="CA61">
        <v>0.016091752374193902</v>
      </c>
      <c r="CB61">
        <v>0.010176516012216833</v>
      </c>
      <c r="CC61">
        <v>2.404195587504293E-4</v>
      </c>
      <c r="CE61">
        <v>0.15</v>
      </c>
      <c r="CF61">
        <v>0.8</v>
      </c>
      <c r="CH61">
        <v>0.001237422672069996</v>
      </c>
      <c r="CI61">
        <v>0.008141212809773467</v>
      </c>
      <c r="CJ61">
        <v>3.606293381256439E-5</v>
      </c>
      <c r="CL61">
        <v>28.039666666666665</v>
      </c>
      <c r="CM61">
        <v>28.462857142857143</v>
      </c>
      <c r="CN61">
        <v>26.42386666666667</v>
      </c>
      <c r="CO61">
        <v>30.172916666666666</v>
      </c>
      <c r="CP61">
        <v>31.606975000000002</v>
      </c>
      <c r="CQ61">
        <v>30.567259999999997</v>
      </c>
      <c r="CR61">
        <v>30.567259999999997</v>
      </c>
      <c r="CS61">
        <v>697440.8333333334</v>
      </c>
      <c r="CT61">
        <v>0.6921011109564326</v>
      </c>
      <c r="CU61">
        <v>8.30521333147719</v>
      </c>
      <c r="CV61">
        <v>0.2717029047247673</v>
      </c>
      <c r="CW61">
        <v>866033.75</v>
      </c>
      <c r="CX61">
        <v>10.312839028413427</v>
      </c>
      <c r="CY61">
        <v>0.32628364556916395</v>
      </c>
      <c r="CZ61">
        <v>30.038257820982682</v>
      </c>
      <c r="DA61">
        <v>25.693808226224675</v>
      </c>
      <c r="DB61">
        <v>8.198090136521671</v>
      </c>
      <c r="DC61">
        <v>6.369915785891482</v>
      </c>
      <c r="DD61">
        <v>1.639496920483025</v>
      </c>
      <c r="DF61">
        <v>30.65431785583496</v>
      </c>
      <c r="DG61">
        <v>30.363298416137695</v>
      </c>
      <c r="DH61">
        <v>5.825913906097412</v>
      </c>
      <c r="DI61">
        <v>5.661607265472412</v>
      </c>
      <c r="DJ61">
        <v>5.661607265472412</v>
      </c>
      <c r="DK61">
        <v>40.687110900878906</v>
      </c>
      <c r="DL61">
        <v>40.82564163208008</v>
      </c>
      <c r="DM61">
        <v>28.658571243286133</v>
      </c>
      <c r="DN61">
        <v>4.0</v>
      </c>
      <c r="DO61">
        <v>1.9011491537094116</v>
      </c>
      <c r="DP61">
        <v>17.15999984741211</v>
      </c>
      <c r="DR61">
        <v>0.7699999809265137</v>
      </c>
      <c r="DS61">
        <v>25.760000228881836</v>
      </c>
      <c r="DT61">
        <v>2.990000009536743</v>
      </c>
      <c r="DV61">
        <v>0.011587554398428696</v>
      </c>
      <c r="DW61">
        <v>0.0022708133051124522</v>
      </c>
      <c r="DX61">
        <v>0.013858367703541149</v>
      </c>
      <c r="DZ61">
        <v>42.633365631103516</v>
      </c>
      <c r="EA61">
        <v>82.52999877929688</v>
      </c>
      <c r="EB61">
        <v>35.18531613492291</v>
      </c>
      <c r="EC61">
        <v>94.11141204833984</v>
      </c>
      <c r="ED61">
        <v>37.08381271362305</v>
      </c>
      <c r="EE61">
        <v>40.54655838012695</v>
      </c>
      <c r="EF61">
        <v>12.390559431304936</v>
      </c>
      <c r="EG61">
        <v>37.47004599948123</v>
      </c>
      <c r="EH61">
        <v>97.82894134521484</v>
      </c>
      <c r="EI61">
        <v>96.87586212158203</v>
      </c>
      <c r="EJ61">
        <v>53.209999084472656</v>
      </c>
    </row>
    <row r="62" ht="12.75" customHeight="1">
      <c r="A62" t="s">
        <v>333</v>
      </c>
      <c r="B62" t="s">
        <v>335</v>
      </c>
      <c r="C62">
        <v>148662.658870659</v>
      </c>
      <c r="D62">
        <v>100.0</v>
      </c>
      <c r="E62">
        <v>0.00584176194461781</v>
      </c>
      <c r="F62">
        <v>0.048762630562551125</v>
      </c>
      <c r="G62">
        <v>0.02397740344387561</v>
      </c>
      <c r="H62">
        <v>0.023067853824841646</v>
      </c>
      <c r="I62">
        <v>0.8481101406561268</v>
      </c>
      <c r="J62">
        <v>51.880001068115234</v>
      </c>
      <c r="K62">
        <v>77126.18765038849</v>
      </c>
      <c r="P62">
        <v>66.08999633789062</v>
      </c>
      <c r="Q62">
        <v>21.530000686645508</v>
      </c>
      <c r="R62">
        <v>73.41000175476074</v>
      </c>
      <c r="S62">
        <v>27.43000030517578</v>
      </c>
      <c r="U62">
        <v>21.079999923706055</v>
      </c>
      <c r="V62">
        <v>22.75</v>
      </c>
      <c r="W62">
        <v>24.959999084472656</v>
      </c>
      <c r="X62">
        <v>3.0</v>
      </c>
      <c r="Y62">
        <v>0.05012246708179763</v>
      </c>
      <c r="Z62">
        <v>0.09716772435051488</v>
      </c>
      <c r="AA62" t="s">
        <v>181</v>
      </c>
      <c r="AB62">
        <v>4.0</v>
      </c>
      <c r="AE62">
        <v>0.3805</v>
      </c>
      <c r="AF62">
        <v>0.368</v>
      </c>
      <c r="AG62">
        <v>0.37238262409408185</v>
      </c>
      <c r="AH62">
        <v>0.3601492921593223</v>
      </c>
      <c r="AI62">
        <v>0.49274999999999997</v>
      </c>
      <c r="AJ62">
        <v>0.39679999999999993</v>
      </c>
      <c r="AK62">
        <v>0.4822379448682229</v>
      </c>
      <c r="AL62">
        <v>0.3883348889370083</v>
      </c>
      <c r="AN62">
        <v>0.30116666666666664</v>
      </c>
      <c r="AO62">
        <v>0.3</v>
      </c>
      <c r="AP62">
        <v>0.28025</v>
      </c>
      <c r="AQ62">
        <v>0.2828</v>
      </c>
      <c r="AR62">
        <v>0.2947417440814743</v>
      </c>
      <c r="AS62">
        <v>0.2935999664342301</v>
      </c>
      <c r="AT62">
        <v>0.276104115625</v>
      </c>
      <c r="AU62">
        <v>0.23837495624999996</v>
      </c>
      <c r="AV62">
        <v>0.36024999999999996</v>
      </c>
      <c r="AW62">
        <v>0.29059999999999997</v>
      </c>
      <c r="AX62">
        <v>1.3166666666666667</v>
      </c>
      <c r="AY62">
        <v>1.1787142857142858</v>
      </c>
      <c r="AZ62">
        <v>1.313758526248226</v>
      </c>
      <c r="BA62">
        <v>1.1761108426843525</v>
      </c>
      <c r="BB62">
        <v>1.3744870447916668</v>
      </c>
      <c r="BC62">
        <v>1.1801317526785715</v>
      </c>
      <c r="BD62">
        <v>1.3714511956805924</v>
      </c>
      <c r="BE62">
        <v>1.1775251788691667</v>
      </c>
      <c r="BF62">
        <v>2.8433333333333333</v>
      </c>
      <c r="BG62">
        <v>2.6844285714285716</v>
      </c>
      <c r="BH62">
        <v>2.8363554324136997</v>
      </c>
      <c r="BI62">
        <v>2.6778406429652906</v>
      </c>
      <c r="BJ62">
        <v>2.7975691606770834</v>
      </c>
      <c r="BK62">
        <v>2.4079164234375</v>
      </c>
      <c r="BL62">
        <v>2.7907035708462415</v>
      </c>
      <c r="BM62">
        <v>2.402007090884567</v>
      </c>
      <c r="BN62">
        <v>53.166666666666664</v>
      </c>
      <c r="BO62">
        <v>47.728571428571435</v>
      </c>
      <c r="BP62">
        <v>53.15591451758544</v>
      </c>
      <c r="BQ62">
        <v>47.71891905147863</v>
      </c>
      <c r="BR62">
        <v>55.75</v>
      </c>
      <c r="BS62">
        <v>47.62</v>
      </c>
      <c r="BT62">
        <v>55.41461250052083</v>
      </c>
      <c r="BU62">
        <v>47.58538214330357</v>
      </c>
      <c r="BV62">
        <v>55.403405738610786</v>
      </c>
      <c r="BW62">
        <v>47.57575872406422</v>
      </c>
      <c r="BX62">
        <v>73.3</v>
      </c>
      <c r="BY62">
        <v>58.762</v>
      </c>
      <c r="CA62">
        <v>0.005952355015987694</v>
      </c>
      <c r="CB62">
        <v>0.0024789160963564366</v>
      </c>
      <c r="CC62">
        <v>2.4365636018947755E-4</v>
      </c>
      <c r="CE62">
        <v>0.83</v>
      </c>
      <c r="CF62">
        <v>0.99</v>
      </c>
      <c r="CH62">
        <v>0.021333445219232982</v>
      </c>
      <c r="CI62">
        <v>0.002454126935392872</v>
      </c>
      <c r="CJ62">
        <v>2.0223477895726637E-4</v>
      </c>
      <c r="CL62">
        <v>26.099883333333327</v>
      </c>
      <c r="CM62">
        <v>26.122099999999996</v>
      </c>
      <c r="CN62">
        <v>25.908266666666666</v>
      </c>
      <c r="CO62">
        <v>23.194799999999997</v>
      </c>
      <c r="CP62">
        <v>24.871025</v>
      </c>
      <c r="CQ62">
        <v>23.465939999999996</v>
      </c>
      <c r="CR62">
        <v>23.465939999999996</v>
      </c>
      <c r="CS62">
        <v>51595.166666666664</v>
      </c>
      <c r="CT62">
        <v>0.3470620467750144</v>
      </c>
      <c r="CU62">
        <v>4.164744561300173</v>
      </c>
      <c r="CV62">
        <v>0.17748040612479934</v>
      </c>
      <c r="CW62">
        <v>70493.5</v>
      </c>
      <c r="CX62">
        <v>5.6902116942222705</v>
      </c>
      <c r="CY62">
        <v>0.22878878913202294</v>
      </c>
      <c r="CZ62">
        <v>0.9484542391305105</v>
      </c>
      <c r="DA62">
        <v>0.804393658154877</v>
      </c>
      <c r="DB62">
        <v>0.39750311509908764</v>
      </c>
      <c r="DC62">
        <v>0.39750311509908764</v>
      </c>
      <c r="DD62">
        <v>0.22271012944014085</v>
      </c>
      <c r="DF62">
        <v>36.624168395996094</v>
      </c>
      <c r="DG62">
        <v>30.365066528320312</v>
      </c>
      <c r="DH62">
        <v>3.3650710582733154</v>
      </c>
      <c r="DI62">
        <v>3.0973544120788574</v>
      </c>
      <c r="DJ62">
        <v>3.0973544120788574</v>
      </c>
      <c r="DK62">
        <v>37.01524353027344</v>
      </c>
      <c r="DL62">
        <v>40.25130844116211</v>
      </c>
      <c r="DM62">
        <v>26.36058807373047</v>
      </c>
      <c r="DN62">
        <v>4.0</v>
      </c>
      <c r="DO62">
        <v>0.5953244566917419</v>
      </c>
      <c r="DP62">
        <v>15.270000457763672</v>
      </c>
      <c r="DR62">
        <v>0.6499999761581421</v>
      </c>
      <c r="DS62">
        <v>22.75</v>
      </c>
      <c r="DT62">
        <v>2.869999885559082</v>
      </c>
      <c r="DV62">
        <v>0.0014988716639465134</v>
      </c>
      <c r="DW62">
        <v>6.178234495819828E-4</v>
      </c>
      <c r="DX62">
        <v>0.0021166951135284965</v>
      </c>
      <c r="DZ62">
        <v>61.015716552734375</v>
      </c>
      <c r="EA62">
        <v>51.880001068115234</v>
      </c>
      <c r="EB62">
        <v>31.654954399276757</v>
      </c>
      <c r="EC62">
        <v>182.6002655029297</v>
      </c>
      <c r="ED62">
        <v>62.06699752807617</v>
      </c>
      <c r="EE62">
        <v>60.9650764465332</v>
      </c>
      <c r="EF62">
        <v>13.751447985031119</v>
      </c>
      <c r="EG62">
        <v>58.875349074340775</v>
      </c>
      <c r="EH62">
        <v>182.4537353515625</v>
      </c>
      <c r="EI62">
        <v>115.38392639160156</v>
      </c>
      <c r="EJ62">
        <v>42.150001525878906</v>
      </c>
    </row>
    <row r="63" ht="12.75" customHeight="1">
      <c r="CC63">
        <v>0.0026030812337509237</v>
      </c>
    </row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>
      <c r="BT78">
        <v>6.16</v>
      </c>
    </row>
    <row r="79" ht="12.75" customHeight="1">
      <c r="BT79">
        <v>6.82</v>
      </c>
    </row>
    <row r="80" ht="12.75" customHeight="1">
      <c r="BT80">
        <v>7.9799999999999995</v>
      </c>
    </row>
    <row r="81" ht="12.75" customHeight="1">
      <c r="BT81">
        <v>8.959999999999999</v>
      </c>
    </row>
    <row r="82" ht="12.75" customHeight="1">
      <c r="BT82">
        <v>10.4</v>
      </c>
    </row>
    <row r="83" ht="12.75" customHeight="1">
      <c r="BT83">
        <v>5.14</v>
      </c>
    </row>
    <row r="84" ht="12.75" customHeight="1">
      <c r="BT84">
        <v>7.32</v>
      </c>
    </row>
    <row r="85" ht="12.75" customHeight="1">
      <c r="BT85">
        <v>3.6</v>
      </c>
    </row>
    <row r="86" ht="12.75" customHeight="1">
      <c r="BT86">
        <v>8.352935776222115</v>
      </c>
    </row>
    <row r="87" ht="12.75" customHeight="1">
      <c r="BT87">
        <v>8.33</v>
      </c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1.71"/>
    <col customWidth="1" min="2" max="2" width="10.71"/>
    <col customWidth="1" min="3" max="4" width="21.43"/>
    <col customWidth="1" min="5" max="5" width="10.71"/>
    <col customWidth="1" min="6" max="7" width="8.86"/>
    <col customWidth="1" min="8" max="10" width="8.43"/>
    <col customWidth="1" min="11" max="11" width="11.14"/>
    <col customWidth="1" min="12" max="12" width="8.14"/>
    <col customWidth="1" min="13" max="19" width="11.0"/>
    <col customWidth="1" min="20" max="24" width="8.14"/>
    <col customWidth="1" min="25" max="25" width="9.14"/>
    <col customWidth="1" min="26" max="27" width="9.57"/>
    <col customWidth="1" min="28" max="28" width="11.14"/>
    <col customWidth="1" min="29" max="29" width="9.14"/>
    <col customWidth="1" min="30" max="30" width="14.29"/>
    <col customWidth="1" min="31" max="32" width="8.71"/>
    <col customWidth="1" min="33" max="45" width="9.14"/>
    <col customWidth="1" min="46" max="46" width="9.43"/>
    <col customWidth="1" min="47" max="90" width="9.14"/>
    <col customWidth="1" min="91" max="91" width="12.71"/>
    <col customWidth="1" min="92" max="99" width="9.14"/>
    <col customWidth="1" min="100" max="100" width="11.14"/>
    <col customWidth="1" min="101" max="101" width="11.57"/>
    <col customWidth="1" min="102" max="106" width="9.14"/>
    <col customWidth="1" min="107" max="107" width="9.43"/>
    <col customWidth="1" min="108" max="115" width="9.14"/>
    <col customWidth="1" min="116" max="118" width="16.0"/>
    <col customWidth="1" min="119" max="122" width="9.14"/>
    <col customWidth="1" min="123" max="124" width="16.0"/>
    <col customWidth="1" min="125" max="125" width="9.14"/>
    <col customWidth="1" min="126" max="126" width="20.57"/>
    <col customWidth="1" min="127" max="127" width="17.86"/>
    <col customWidth="1" min="128" max="128" width="14.57"/>
    <col customWidth="1" min="129" max="135" width="9.14"/>
    <col customWidth="1" min="136" max="136" width="9.43"/>
    <col customWidth="1" min="137" max="137" width="9.14"/>
    <col customWidth="1" min="138" max="138" width="13.57"/>
    <col customWidth="1" min="139" max="153" width="9.14"/>
  </cols>
  <sheetData>
    <row r="1" ht="12.75" customHeight="1">
      <c r="A1" s="1" t="s">
        <v>0</v>
      </c>
      <c r="B1" s="1" t="s">
        <v>2</v>
      </c>
      <c r="C1" s="1"/>
      <c r="D1" s="1"/>
      <c r="E1" s="1"/>
      <c r="F1" s="4" t="s">
        <v>5</v>
      </c>
      <c r="G1" s="25" t="s">
        <v>359</v>
      </c>
      <c r="H1" s="5" t="s">
        <v>47</v>
      </c>
      <c r="I1" s="5" t="s">
        <v>67</v>
      </c>
      <c r="J1" s="5" t="s">
        <v>72</v>
      </c>
      <c r="K1" s="5" t="s">
        <v>76</v>
      </c>
      <c r="L1" s="5" t="s">
        <v>360</v>
      </c>
      <c r="M1" s="26" t="s">
        <v>137</v>
      </c>
      <c r="N1" s="27" t="s">
        <v>13</v>
      </c>
      <c r="O1" s="27" t="s">
        <v>14</v>
      </c>
      <c r="P1" s="27" t="s">
        <v>15</v>
      </c>
      <c r="Q1" s="27" t="s">
        <v>16</v>
      </c>
      <c r="R1" s="27"/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5" t="s">
        <v>26</v>
      </c>
      <c r="AC1" s="1" t="s">
        <v>27</v>
      </c>
      <c r="AD1" s="1" t="s">
        <v>28</v>
      </c>
      <c r="AE1" s="1" t="s">
        <v>29</v>
      </c>
      <c r="AF1" s="1"/>
      <c r="AG1" s="1"/>
      <c r="AH1" t="s">
        <v>30</v>
      </c>
      <c r="AI1" s="18" t="s">
        <v>31</v>
      </c>
      <c r="AJ1" t="s">
        <v>32</v>
      </c>
      <c r="AK1" s="18" t="s">
        <v>33</v>
      </c>
      <c r="AL1" t="s">
        <v>34</v>
      </c>
      <c r="AM1" s="18" t="s">
        <v>35</v>
      </c>
      <c r="AN1" t="s">
        <v>36</v>
      </c>
      <c r="AO1" s="18" t="s">
        <v>38</v>
      </c>
      <c r="AP1" s="18" t="s">
        <v>361</v>
      </c>
      <c r="AQ1" t="s">
        <v>39</v>
      </c>
      <c r="AR1" s="29" t="s">
        <v>41</v>
      </c>
      <c r="AS1" t="s">
        <v>42</v>
      </c>
      <c r="AT1" s="18" t="s">
        <v>44</v>
      </c>
      <c r="AU1" t="s">
        <v>46</v>
      </c>
      <c r="AV1" s="29" t="s">
        <v>48</v>
      </c>
      <c r="AW1" t="s">
        <v>49</v>
      </c>
      <c r="AX1" s="29" t="s">
        <v>50</v>
      </c>
      <c r="AY1" t="s">
        <v>51</v>
      </c>
      <c r="AZ1" s="30" t="s">
        <v>52</v>
      </c>
      <c r="BA1" t="s">
        <v>53</v>
      </c>
      <c r="BB1" s="29" t="s">
        <v>54</v>
      </c>
      <c r="BC1" s="1" t="s">
        <v>55</v>
      </c>
      <c r="BD1" s="31" t="s">
        <v>55</v>
      </c>
      <c r="BE1" t="s">
        <v>56</v>
      </c>
      <c r="BF1" s="29" t="s">
        <v>57</v>
      </c>
      <c r="BG1" s="16" t="s">
        <v>58</v>
      </c>
      <c r="BH1" s="29" t="s">
        <v>59</v>
      </c>
      <c r="BI1" t="s">
        <v>60</v>
      </c>
      <c r="BJ1" s="29" t="s">
        <v>61</v>
      </c>
      <c r="BK1" t="s">
        <v>62</v>
      </c>
      <c r="BL1" s="29" t="s">
        <v>63</v>
      </c>
      <c r="BM1" t="s">
        <v>64</v>
      </c>
      <c r="BN1" s="29" t="s">
        <v>66</v>
      </c>
      <c r="BO1" t="s">
        <v>68</v>
      </c>
      <c r="BP1" s="29" t="s">
        <v>70</v>
      </c>
      <c r="BQ1" t="s">
        <v>73</v>
      </c>
      <c r="BR1" s="29" t="s">
        <v>75</v>
      </c>
      <c r="BS1" s="16" t="s">
        <v>77</v>
      </c>
      <c r="BT1" s="29" t="s">
        <v>80</v>
      </c>
      <c r="BU1" s="16" t="s">
        <v>81</v>
      </c>
      <c r="BV1" s="18" t="s">
        <v>83</v>
      </c>
      <c r="BW1" t="s">
        <v>84</v>
      </c>
      <c r="BX1" s="29" t="s">
        <v>85</v>
      </c>
      <c r="BY1" s="32" t="s">
        <v>86</v>
      </c>
      <c r="BZ1" s="29" t="s">
        <v>87</v>
      </c>
      <c r="CA1" s="16" t="s">
        <v>88</v>
      </c>
      <c r="CB1" s="18" t="s">
        <v>89</v>
      </c>
      <c r="CC1" s="1" t="s">
        <v>361</v>
      </c>
      <c r="CD1" s="9" t="s">
        <v>91</v>
      </c>
      <c r="CE1" s="9" t="s">
        <v>93</v>
      </c>
      <c r="CF1" s="9" t="s">
        <v>95</v>
      </c>
      <c r="CG1" s="1"/>
      <c r="CH1" s="33" t="s">
        <v>96</v>
      </c>
      <c r="CI1" s="33" t="s">
        <v>97</v>
      </c>
      <c r="CJ1" s="1"/>
      <c r="CK1" s="1" t="s">
        <v>98</v>
      </c>
      <c r="CL1" s="1" t="s">
        <v>99</v>
      </c>
      <c r="CM1" s="1" t="s">
        <v>100</v>
      </c>
      <c r="CO1" s="1" t="s">
        <v>101</v>
      </c>
      <c r="CP1" s="1" t="s">
        <v>102</v>
      </c>
      <c r="CQ1" s="1" t="s">
        <v>103</v>
      </c>
      <c r="CR1" t="s">
        <v>104</v>
      </c>
      <c r="CS1" t="s">
        <v>105</v>
      </c>
      <c r="CT1" t="s">
        <v>362</v>
      </c>
      <c r="CU1" t="s">
        <v>363</v>
      </c>
      <c r="CV1" t="s">
        <v>364</v>
      </c>
      <c r="CW1" s="16" t="s">
        <v>107</v>
      </c>
      <c r="CX1" s="34" t="s">
        <v>365</v>
      </c>
      <c r="CY1" s="34" t="s">
        <v>366</v>
      </c>
      <c r="CZ1" s="34" t="s">
        <v>367</v>
      </c>
      <c r="DA1" s="34" t="s">
        <v>368</v>
      </c>
      <c r="DB1" s="34" t="s">
        <v>369</v>
      </c>
      <c r="DC1" s="34" t="s">
        <v>370</v>
      </c>
      <c r="DD1" s="34" t="s">
        <v>114</v>
      </c>
      <c r="DE1" s="1" t="s">
        <v>115</v>
      </c>
      <c r="DF1" s="34" t="s">
        <v>116</v>
      </c>
      <c r="DG1" s="1" t="s">
        <v>117</v>
      </c>
      <c r="DH1" s="1" t="s">
        <v>118</v>
      </c>
      <c r="DI1" s="1"/>
      <c r="DJ1" s="28" t="s">
        <v>119</v>
      </c>
      <c r="DK1" s="28" t="s">
        <v>120</v>
      </c>
      <c r="DL1" s="28" t="s">
        <v>122</v>
      </c>
      <c r="DM1" s="28" t="s">
        <v>123</v>
      </c>
      <c r="DN1" s="28" t="s">
        <v>124</v>
      </c>
      <c r="DO1" s="28" t="s">
        <v>125</v>
      </c>
      <c r="DP1" s="28" t="s">
        <v>126</v>
      </c>
      <c r="DQ1" s="1" t="s">
        <v>127</v>
      </c>
      <c r="DR1" s="1" t="s">
        <v>29</v>
      </c>
      <c r="DS1" s="28" t="s">
        <v>128</v>
      </c>
      <c r="DT1" s="35" t="s">
        <v>129</v>
      </c>
      <c r="DU1" s="1"/>
      <c r="DV1" s="28" t="s">
        <v>130</v>
      </c>
      <c r="DW1" s="28" t="s">
        <v>371</v>
      </c>
      <c r="DX1" s="35" t="s">
        <v>372</v>
      </c>
      <c r="DY1" s="1"/>
      <c r="DZ1" s="1" t="s">
        <v>133</v>
      </c>
      <c r="EA1" s="1" t="s">
        <v>134</v>
      </c>
      <c r="EB1" s="1" t="s">
        <v>135</v>
      </c>
      <c r="EC1" s="1"/>
      <c r="ED1" s="1" t="s">
        <v>136</v>
      </c>
      <c r="EE1" s="26" t="s">
        <v>137</v>
      </c>
      <c r="EF1" s="1" t="s">
        <v>138</v>
      </c>
      <c r="EG1" s="28" t="s">
        <v>139</v>
      </c>
      <c r="EH1" s="28" t="s">
        <v>140</v>
      </c>
      <c r="EI1" s="1" t="s">
        <v>141</v>
      </c>
      <c r="EJ1" s="1" t="s">
        <v>142</v>
      </c>
      <c r="EK1" s="1" t="s">
        <v>143</v>
      </c>
      <c r="EL1" s="1" t="s">
        <v>139</v>
      </c>
      <c r="EM1" s="1" t="s">
        <v>144</v>
      </c>
      <c r="EN1" s="1" t="s">
        <v>145</v>
      </c>
      <c r="EO1" s="1"/>
      <c r="EP1" s="1" t="s">
        <v>373</v>
      </c>
      <c r="EQ1" s="1" t="s">
        <v>374</v>
      </c>
      <c r="ER1" s="1"/>
      <c r="ES1" s="1" t="s">
        <v>375</v>
      </c>
      <c r="ET1" s="1" t="s">
        <v>376</v>
      </c>
      <c r="EU1" s="1" t="s">
        <v>377</v>
      </c>
      <c r="EV1" s="1" t="s">
        <v>378</v>
      </c>
      <c r="EW1" s="1" t="s">
        <v>379</v>
      </c>
    </row>
    <row r="2" ht="12.75" customHeight="1">
      <c r="A2" s="1" t="s">
        <v>90</v>
      </c>
      <c r="B2" s="1" t="s">
        <v>94</v>
      </c>
      <c r="C2" s="36" t="s">
        <v>90</v>
      </c>
      <c r="D2" s="1" t="s">
        <v>94</v>
      </c>
      <c r="E2" s="37">
        <v>82736.7890625</v>
      </c>
      <c r="F2" s="8">
        <v>82736.78901450915</v>
      </c>
      <c r="G2" s="38">
        <v>100.0</v>
      </c>
      <c r="H2" s="9">
        <v>0.015687051928077875</v>
      </c>
      <c r="I2" s="9">
        <v>0.060796734151690436</v>
      </c>
      <c r="J2" s="9">
        <v>0.07339529693217382</v>
      </c>
      <c r="K2" s="9">
        <v>0.16597470791689933</v>
      </c>
      <c r="L2" s="9">
        <v>0.6557623158714542</v>
      </c>
      <c r="M2" s="37">
        <v>64.9000015258789</v>
      </c>
      <c r="N2" s="37">
        <f t="shared" ref="N2:N62" si="2">(M2*E2*0.01)</f>
        <v>53696.17736</v>
      </c>
      <c r="O2" s="37"/>
      <c r="P2" s="37"/>
      <c r="Q2" s="37"/>
      <c r="R2" s="37"/>
      <c r="S2" s="37">
        <v>87.63999938964844</v>
      </c>
      <c r="T2" s="37">
        <v>1.340000033378601</v>
      </c>
      <c r="U2" s="37">
        <f t="shared" ref="U2:U62" si="3">M2+T2</f>
        <v>66.24000156</v>
      </c>
      <c r="V2" s="37">
        <v>1.809999942779541</v>
      </c>
      <c r="W2" s="39"/>
      <c r="X2" s="37">
        <v>29.31999969482422</v>
      </c>
      <c r="Y2" s="37">
        <v>29.31999969482422</v>
      </c>
      <c r="Z2" s="37">
        <v>46.68000030517578</v>
      </c>
      <c r="AA2" s="37">
        <v>4.0</v>
      </c>
      <c r="AB2" s="9">
        <v>0.027492660575802005</v>
      </c>
      <c r="AC2" s="9">
        <f t="shared" ref="AC2:AC62" si="4">J2+K2+AB2</f>
        <v>0.2668626654</v>
      </c>
      <c r="AD2" s="1" t="s">
        <v>146</v>
      </c>
      <c r="AE2" s="1">
        <v>4.0</v>
      </c>
      <c r="AF2" s="9" t="str">
        <f>AVERAGE(Q)</f>
        <v>#NAME?</v>
      </c>
      <c r="AG2" s="1" t="s">
        <v>147</v>
      </c>
      <c r="AH2" s="40">
        <v>0.47046699999999997</v>
      </c>
      <c r="AI2" s="40"/>
      <c r="AJ2" s="37">
        <f t="shared" ref="AJ2:AJ62" si="5">(1-CK2)*AH2</f>
        <v>0.4255819798</v>
      </c>
      <c r="AK2" s="37"/>
      <c r="AL2" s="37">
        <v>1.0759211405756461</v>
      </c>
      <c r="AN2" s="37">
        <f t="shared" ref="AN2:AN62" si="6">(1-CK2)*AL2</f>
        <v>0.9732726187</v>
      </c>
      <c r="AO2" s="37"/>
      <c r="AP2" s="37"/>
      <c r="AQ2" s="40"/>
      <c r="AS2" s="40"/>
      <c r="AT2" s="1"/>
      <c r="AU2" s="37"/>
      <c r="AV2" s="37"/>
      <c r="AX2" s="40"/>
      <c r="AY2" s="40"/>
      <c r="AZ2" s="40"/>
      <c r="BA2" s="37">
        <v>8.325807999999999</v>
      </c>
      <c r="BB2" s="37"/>
      <c r="BC2" s="37">
        <f t="shared" ref="BC2:BC62" si="7">(1-(CL2*0.9))*BA2</f>
        <v>8.161397787</v>
      </c>
      <c r="BD2" s="37"/>
      <c r="BE2" s="37">
        <v>14.753202140543413</v>
      </c>
      <c r="BF2" s="37"/>
      <c r="BG2" s="37">
        <f t="shared" ref="BG2:BG62" si="8">(1-(CL2*0.9))*BE2</f>
        <v>14.4618698</v>
      </c>
      <c r="BH2" s="37"/>
      <c r="BI2" s="6">
        <v>10.589174000000002</v>
      </c>
      <c r="BJ2" s="6"/>
      <c r="BK2" s="37">
        <f t="shared" ref="BK2:BK55" si="9">(1-(CL2))*BI2</f>
        <v>10.35683507</v>
      </c>
      <c r="BL2" s="37"/>
      <c r="BM2" s="6">
        <v>18.84495511704699</v>
      </c>
      <c r="BN2" s="6"/>
      <c r="BO2" s="37">
        <f t="shared" ref="BO2:BO55" si="10">(1-(CL2))*BM2</f>
        <v>18.43147465</v>
      </c>
      <c r="BP2" s="37"/>
      <c r="BQ2" s="6">
        <v>256.30594</v>
      </c>
      <c r="BS2" s="6">
        <f t="shared" ref="BS2:BS62" si="11">(1-CM2)*BQ2</f>
        <v>256.1134471</v>
      </c>
      <c r="BT2" s="6"/>
      <c r="BU2" s="6">
        <v>215.9099</v>
      </c>
      <c r="BV2" s="6"/>
      <c r="BW2" s="6">
        <v>475.1761515346645</v>
      </c>
      <c r="BX2" s="6"/>
      <c r="BY2" s="6">
        <f t="shared" ref="BY2:BY62" si="12">(1-CM2)*BW2</f>
        <v>474.819281</v>
      </c>
      <c r="BZ2" s="6"/>
      <c r="CA2" s="6">
        <v>525.3356905025624</v>
      </c>
      <c r="CB2" s="6"/>
      <c r="CC2" s="1"/>
      <c r="CD2" s="9">
        <v>0.11224146676086032</v>
      </c>
      <c r="CE2" s="9">
        <v>0.027426469437420855</v>
      </c>
      <c r="CF2" s="9">
        <v>8.835623187572073E-4</v>
      </c>
      <c r="CG2" s="1"/>
      <c r="CH2" s="9">
        <v>0.85</v>
      </c>
      <c r="CI2" s="33">
        <v>0.8</v>
      </c>
      <c r="CJ2" s="9"/>
      <c r="CK2" s="9">
        <f t="shared" ref="CK2:CL2" si="1">(CD2*CH2)</f>
        <v>0.09540524675</v>
      </c>
      <c r="CL2" s="41">
        <f t="shared" si="1"/>
        <v>0.02194117555</v>
      </c>
      <c r="CM2" s="42">
        <f t="shared" ref="CM2:CM62" si="14">CF2*CH2</f>
        <v>0.0007510279709</v>
      </c>
      <c r="CN2" s="37"/>
      <c r="CO2" s="43">
        <v>30.323166666666665</v>
      </c>
      <c r="CP2" s="43">
        <v>31.147014285714285</v>
      </c>
      <c r="CQ2" s="43">
        <v>30.270566666666667</v>
      </c>
      <c r="CR2" s="6">
        <v>33.32935</v>
      </c>
      <c r="CS2" s="6">
        <v>33.684475</v>
      </c>
      <c r="CT2" s="6">
        <v>33.042399999999994</v>
      </c>
      <c r="CU2" s="6">
        <v>33.21172</v>
      </c>
      <c r="CV2" s="6"/>
      <c r="CW2" s="6">
        <v>54402.85409938651</v>
      </c>
      <c r="CX2" s="44"/>
      <c r="CY2" s="43"/>
      <c r="CZ2" s="44"/>
      <c r="DA2" s="43"/>
      <c r="DB2" s="43"/>
      <c r="DC2" s="44"/>
      <c r="DD2" s="43">
        <f>(DE2*(1/L2))</f>
        <v>31.72987674</v>
      </c>
      <c r="DE2" s="43">
        <v>20.807257454698938</v>
      </c>
      <c r="DF2" s="43">
        <v>8.740940017302052</v>
      </c>
      <c r="DG2" s="43">
        <v>8.740940017302052</v>
      </c>
      <c r="DH2" s="43">
        <v>3.0309279945106837</v>
      </c>
      <c r="DI2" s="1"/>
      <c r="DJ2" s="37">
        <v>31.912109375</v>
      </c>
      <c r="DK2" s="37">
        <v>32.28103256225586</v>
      </c>
      <c r="DL2" s="37">
        <v>12.313000679016113</v>
      </c>
      <c r="DM2" s="37">
        <v>10.116429328918457</v>
      </c>
      <c r="DN2" s="37">
        <v>10.116429328918457</v>
      </c>
      <c r="DO2" s="37">
        <v>40.1336555480957</v>
      </c>
      <c r="DP2" s="37">
        <v>39.45064926147461</v>
      </c>
      <c r="DQ2" s="43">
        <f t="shared" ref="DQ2:DQ62" si="15">(100-DJ2-DO2)</f>
        <v>27.95423508</v>
      </c>
      <c r="DR2" s="1">
        <v>4.0</v>
      </c>
      <c r="DS2" s="37">
        <v>2.337043046951294</v>
      </c>
      <c r="DT2" s="37">
        <v>26.219999313354492</v>
      </c>
      <c r="DU2" s="1"/>
      <c r="DV2" s="37">
        <v>1.8300000429153442</v>
      </c>
      <c r="DW2" s="37">
        <v>27.149999618530273</v>
      </c>
      <c r="DX2" s="37">
        <v>6.739999771118164</v>
      </c>
      <c r="DY2" s="1"/>
      <c r="DZ2" s="24">
        <v>0.017470267826552404</v>
      </c>
      <c r="EA2" s="24">
        <v>0.02375731114537817</v>
      </c>
      <c r="EB2" s="24">
        <v>0.04122757897193058</v>
      </c>
      <c r="EC2" s="1"/>
      <c r="ED2" s="43">
        <v>29.793787002563477</v>
      </c>
      <c r="EE2" s="37">
        <v>64.9000015258789</v>
      </c>
      <c r="EF2" s="44">
        <f t="shared" ref="EF2:EF62" si="16">(ED2*EE2)/100</f>
        <v>19.33616822</v>
      </c>
      <c r="EG2" s="37">
        <v>85.56908416748047</v>
      </c>
      <c r="EH2" s="37">
        <v>31.94370460510254</v>
      </c>
      <c r="EI2" s="43">
        <v>29.64277458190918</v>
      </c>
      <c r="EJ2" s="43">
        <v>10.064753781219478</v>
      </c>
      <c r="EK2" s="43">
        <v>49.41283127514645</v>
      </c>
      <c r="EL2" s="43">
        <v>85.52655792236328</v>
      </c>
      <c r="EM2" s="43">
        <v>72.1795425415039</v>
      </c>
      <c r="EN2" s="1">
        <v>54.369998931884766</v>
      </c>
      <c r="EO2" s="1"/>
      <c r="EP2" s="1">
        <v>2.0864521634429978</v>
      </c>
      <c r="EQ2" s="1">
        <v>0.0014858305846817221</v>
      </c>
      <c r="ER2" s="1"/>
      <c r="ES2" s="1">
        <v>0.0014858305846817221</v>
      </c>
      <c r="ET2" s="1">
        <v>18264.853429555893</v>
      </c>
      <c r="EU2" s="1">
        <v>0.22075854824814237</v>
      </c>
      <c r="EV2" s="1">
        <v>177.03999908268452</v>
      </c>
      <c r="EW2" s="1">
        <v>0.0021397977996419205</v>
      </c>
    </row>
    <row r="3" ht="12.75" customHeight="1">
      <c r="A3" s="1" t="s">
        <v>149</v>
      </c>
      <c r="B3" s="1" t="s">
        <v>151</v>
      </c>
      <c r="C3" s="36" t="s">
        <v>149</v>
      </c>
      <c r="D3" s="1" t="s">
        <v>151</v>
      </c>
      <c r="E3" s="37">
        <v>24910.79296875</v>
      </c>
      <c r="F3" s="8">
        <v>24910.79377754303</v>
      </c>
      <c r="G3" s="38">
        <v>100.0</v>
      </c>
      <c r="H3" s="45">
        <v>0.05669950394024265</v>
      </c>
      <c r="I3" s="45">
        <v>0.8852925380611372</v>
      </c>
      <c r="J3" s="45">
        <v>0.02981835036378688</v>
      </c>
      <c r="K3" s="45">
        <v>0.004195995410473004</v>
      </c>
      <c r="L3" s="45">
        <v>0.0010891732767610777</v>
      </c>
      <c r="M3" s="46">
        <v>0.029999999329447746</v>
      </c>
      <c r="N3" s="37">
        <f t="shared" si="2"/>
        <v>7.473237724</v>
      </c>
      <c r="O3" s="37"/>
      <c r="P3" s="37"/>
      <c r="Q3" s="37"/>
      <c r="R3" s="37"/>
      <c r="S3" s="46">
        <v>26.670000076293945</v>
      </c>
      <c r="T3" s="46">
        <v>0.0</v>
      </c>
      <c r="U3" s="37">
        <f t="shared" si="3"/>
        <v>0.02999999933</v>
      </c>
      <c r="V3" s="46">
        <v>2.5</v>
      </c>
      <c r="W3" s="46"/>
      <c r="X3" s="37">
        <v>0.009999999776482582</v>
      </c>
      <c r="Y3" s="46">
        <v>0.009999999776482582</v>
      </c>
      <c r="Z3" s="46">
        <v>0.009999999776482582</v>
      </c>
      <c r="AA3" s="46"/>
      <c r="AB3" s="45">
        <v>0.02299762590931587</v>
      </c>
      <c r="AC3" s="45">
        <f t="shared" si="4"/>
        <v>0.05701197168</v>
      </c>
      <c r="AD3" s="47" t="s">
        <v>65</v>
      </c>
      <c r="AE3" s="1">
        <v>5.0</v>
      </c>
      <c r="AF3" s="48">
        <f>AVERAGE(L2:L5)</f>
        <v>0.3021787307</v>
      </c>
      <c r="AG3" s="1" t="s">
        <v>155</v>
      </c>
      <c r="AH3" s="40">
        <v>0.1286015</v>
      </c>
      <c r="AI3" s="40">
        <v>0.11888119999999999</v>
      </c>
      <c r="AJ3" s="37">
        <f t="shared" si="5"/>
        <v>0.1165500535</v>
      </c>
      <c r="AK3" s="40">
        <f t="shared" ref="AK3:AK62" si="17">(1-CK3)*AI3</f>
        <v>0.1077406579</v>
      </c>
      <c r="AL3" s="37">
        <v>0.2829694507647224</v>
      </c>
      <c r="AM3" s="49">
        <v>0.2583755606117779</v>
      </c>
      <c r="AN3" s="37">
        <f t="shared" si="6"/>
        <v>0.2564519435</v>
      </c>
      <c r="AO3" s="37">
        <f t="shared" ref="AO3:AO62" si="18">(1-CK3)*AM3</f>
        <v>0.234162785</v>
      </c>
      <c r="AP3" s="37"/>
      <c r="AT3" s="1"/>
      <c r="AU3" s="37"/>
      <c r="AV3" s="37"/>
      <c r="BA3" s="37">
        <v>0.3831155</v>
      </c>
      <c r="BB3" s="37">
        <v>0.3712418571428571</v>
      </c>
      <c r="BC3" s="37">
        <f t="shared" si="7"/>
        <v>0.3716124842</v>
      </c>
      <c r="BD3" s="37">
        <f t="shared" ref="BD3:BD62" si="19">(1-(CL3*0.9))*BB3</f>
        <v>0.3600953466</v>
      </c>
      <c r="BE3" s="37">
        <v>0.829894157480631</v>
      </c>
      <c r="BF3" s="37">
        <v>0.7970521349833979</v>
      </c>
      <c r="BG3" s="37">
        <f t="shared" si="8"/>
        <v>0.8049766441</v>
      </c>
      <c r="BH3" s="37">
        <f t="shared" ref="BH3:BH62" si="20">(1-(CL3*0.9))*BF3</f>
        <v>0.773120701</v>
      </c>
      <c r="BI3" s="6">
        <v>1.7827938333333335</v>
      </c>
      <c r="BJ3" s="6">
        <v>1.7281089999999997</v>
      </c>
      <c r="BK3" s="37">
        <f t="shared" si="9"/>
        <v>1.72331799</v>
      </c>
      <c r="BL3" s="37">
        <f t="shared" ref="BL3:BL55" si="21">(1-(CL3))*BJ3</f>
        <v>1.670457499</v>
      </c>
      <c r="BM3" s="6">
        <v>3.6984253534716927</v>
      </c>
      <c r="BN3" s="6">
        <v>3.398650302975736</v>
      </c>
      <c r="BO3" s="37">
        <f t="shared" si="10"/>
        <v>3.575042065</v>
      </c>
      <c r="BP3" s="37">
        <f t="shared" ref="BP3:BP55" si="22">(1-(CL3))*BN3</f>
        <v>3.28526782</v>
      </c>
      <c r="BQ3" s="6">
        <v>16.267433333333333</v>
      </c>
      <c r="BR3" s="14">
        <v>15.214942857142857</v>
      </c>
      <c r="BS3" s="6">
        <f t="shared" si="11"/>
        <v>16.24551191</v>
      </c>
      <c r="BT3" s="6">
        <f t="shared" ref="BT3:BT62" si="23">(1-CM3)*BR3</f>
        <v>15.19443974</v>
      </c>
      <c r="BU3" s="6">
        <v>18.33865</v>
      </c>
      <c r="BV3" s="6">
        <v>16.450920000000004</v>
      </c>
      <c r="BW3" s="6">
        <v>34.13081156477058</v>
      </c>
      <c r="BX3" s="6">
        <v>31.612124198374783</v>
      </c>
      <c r="BY3" s="6">
        <f t="shared" si="12"/>
        <v>34.08481809</v>
      </c>
      <c r="BZ3" s="6">
        <f t="shared" ref="BZ3:BZ62" si="24">(1-CM3)*BX3</f>
        <v>31.56952481</v>
      </c>
      <c r="CA3" s="6">
        <v>39.401774696720324</v>
      </c>
      <c r="CB3" s="6">
        <v>34.82141975737626</v>
      </c>
      <c r="CC3" s="1"/>
      <c r="CD3" s="9">
        <v>0.11024888827130627</v>
      </c>
      <c r="CE3" s="9">
        <v>0.040684185972363424</v>
      </c>
      <c r="CF3" s="9">
        <v>0.001585370329219736</v>
      </c>
      <c r="CG3" s="1"/>
      <c r="CH3" s="9">
        <v>0.85</v>
      </c>
      <c r="CI3" s="33">
        <v>0.82</v>
      </c>
      <c r="CJ3" s="9"/>
      <c r="CK3" s="9">
        <f t="shared" ref="CK3:CL3" si="13">(CD3*CH3)</f>
        <v>0.09371155503</v>
      </c>
      <c r="CL3" s="41">
        <f t="shared" si="13"/>
        <v>0.0333610325</v>
      </c>
      <c r="CM3" s="42">
        <f t="shared" si="14"/>
        <v>0.00134756478</v>
      </c>
      <c r="CN3" s="37"/>
      <c r="CO3" s="43">
        <v>30.626566666666672</v>
      </c>
      <c r="CP3" s="43">
        <v>31.46351428571429</v>
      </c>
      <c r="CQ3" s="43">
        <v>30.995499999999996</v>
      </c>
      <c r="CR3" s="6">
        <v>32.40176666666667</v>
      </c>
      <c r="CS3" s="6">
        <v>32.0713</v>
      </c>
      <c r="CT3" s="6">
        <v>32.718557142857144</v>
      </c>
      <c r="CU3" s="6">
        <v>32.5809</v>
      </c>
      <c r="CV3" s="6">
        <v>19276.190907154105</v>
      </c>
      <c r="CW3" s="6">
        <v>19679.362557772536</v>
      </c>
      <c r="CX3" s="44">
        <f t="shared" ref="CX3:CX62" si="26">(CV3/F3)</f>
        <v>0.7738087786</v>
      </c>
      <c r="CY3" s="43">
        <f t="shared" ref="CY3:CY62" si="27">(CX3*12)</f>
        <v>9.285705343</v>
      </c>
      <c r="CZ3" s="44">
        <f t="shared" ref="CZ3:CZ62" si="28">(CY3/CS2)</f>
        <v>0.275667213</v>
      </c>
      <c r="DA3" s="50">
        <v>19939.62326195643</v>
      </c>
      <c r="DB3" s="43">
        <f t="shared" ref="DB3:DB62" si="29">(DA3/F3)*12</f>
        <v>9.605293243</v>
      </c>
      <c r="DC3" s="44">
        <f t="shared" ref="DC3:DC62" si="30">DB3/CU3</f>
        <v>0.2948136252</v>
      </c>
      <c r="DD3" s="43"/>
      <c r="DE3" s="43">
        <v>0.0</v>
      </c>
      <c r="DF3" s="43">
        <v>0.0</v>
      </c>
      <c r="DG3" s="43">
        <v>0.0</v>
      </c>
      <c r="DH3" s="43">
        <v>0.0</v>
      </c>
      <c r="DI3" s="1"/>
      <c r="DJ3" s="37">
        <v>40.36355209350586</v>
      </c>
      <c r="DK3" s="37">
        <v>29.495832443237305</v>
      </c>
      <c r="DL3" s="37">
        <v>8.512955665588379</v>
      </c>
      <c r="DM3" s="37"/>
      <c r="DN3" s="37">
        <v>21.637500762939453</v>
      </c>
      <c r="DO3" s="37">
        <v>36.5771484375</v>
      </c>
      <c r="DP3" s="37">
        <v>45.02083206176758</v>
      </c>
      <c r="DQ3" s="43">
        <f t="shared" si="15"/>
        <v>23.05929947</v>
      </c>
      <c r="DR3" s="1">
        <v>5.0</v>
      </c>
      <c r="DS3" s="37">
        <v>4.007582664489746</v>
      </c>
      <c r="DT3" s="37">
        <v>27.809999465942383</v>
      </c>
      <c r="DU3" s="1"/>
      <c r="DV3" s="37">
        <v>2.319999933242798</v>
      </c>
      <c r="DW3" s="37">
        <v>27.190000534057617</v>
      </c>
      <c r="DX3" s="37">
        <v>8.539999961853027</v>
      </c>
      <c r="DY3" s="1"/>
      <c r="DZ3" s="24">
        <v>0.053583175791878</v>
      </c>
      <c r="EA3" s="24">
        <v>0.0</v>
      </c>
      <c r="EB3" s="24">
        <v>0.053583175791878</v>
      </c>
      <c r="EC3" s="1"/>
      <c r="ED3" s="43">
        <v>17.233999252319336</v>
      </c>
      <c r="EE3" s="46">
        <v>0.029999999329447746</v>
      </c>
      <c r="EF3" s="44">
        <f t="shared" si="16"/>
        <v>0.00517019966</v>
      </c>
      <c r="EG3" s="37">
        <v>0.2585749328136444</v>
      </c>
      <c r="EH3" s="37">
        <v>17.354814529418945</v>
      </c>
      <c r="EI3" s="43">
        <v>16.632856369018555</v>
      </c>
      <c r="EJ3" s="43">
        <v>0.006412999881327153</v>
      </c>
      <c r="EK3" s="43">
        <v>0.021086999969661235</v>
      </c>
      <c r="EL3" s="43">
        <v>0.2620333135128021</v>
      </c>
      <c r="EM3" s="43">
        <v>0.003195802681148052</v>
      </c>
      <c r="EN3" s="1">
        <v>0.029999999329447746</v>
      </c>
      <c r="EO3" s="1"/>
      <c r="EP3" s="1">
        <v>0.9658785631089416</v>
      </c>
      <c r="EQ3" s="1">
        <v>4.586278533468029E-4</v>
      </c>
      <c r="ER3" s="1"/>
      <c r="ES3" s="1">
        <v>4.586278533468029E-4</v>
      </c>
      <c r="ET3" s="1">
        <v>790.4474773406982</v>
      </c>
      <c r="EU3" s="1">
        <v>0.03173112364059965</v>
      </c>
      <c r="EV3" s="1">
        <v>12.189999759197235</v>
      </c>
      <c r="EW3" s="1">
        <v>4.893460990466898E-4</v>
      </c>
    </row>
    <row r="4" ht="12.75" customHeight="1">
      <c r="A4" s="1" t="s">
        <v>152</v>
      </c>
      <c r="B4" s="1" t="s">
        <v>154</v>
      </c>
      <c r="C4" s="36" t="s">
        <v>152</v>
      </c>
      <c r="D4" s="1" t="s">
        <v>154</v>
      </c>
      <c r="E4" s="37">
        <v>52595.5859375</v>
      </c>
      <c r="F4" s="8">
        <v>52595.5847552177</v>
      </c>
      <c r="G4" s="38">
        <v>100.0</v>
      </c>
      <c r="H4" s="9">
        <v>0.09289358290627801</v>
      </c>
      <c r="I4" s="9">
        <v>0.10527431988791497</v>
      </c>
      <c r="J4" s="9">
        <v>0.10651323926483423</v>
      </c>
      <c r="K4" s="9">
        <v>0.24055755041745472</v>
      </c>
      <c r="L4" s="9">
        <v>0.40911401158514377</v>
      </c>
      <c r="M4" s="37">
        <v>39.54999923706055</v>
      </c>
      <c r="N4" s="37">
        <f t="shared" si="2"/>
        <v>20801.55384</v>
      </c>
      <c r="O4" s="37"/>
      <c r="P4" s="37"/>
      <c r="Q4" s="37"/>
      <c r="R4" s="37"/>
      <c r="S4" s="37">
        <v>77.48999786376953</v>
      </c>
      <c r="T4" s="37">
        <v>1.0800000429153442</v>
      </c>
      <c r="U4" s="37">
        <f t="shared" si="3"/>
        <v>40.62999928</v>
      </c>
      <c r="V4" s="37">
        <v>2.119999885559082</v>
      </c>
      <c r="W4" s="37"/>
      <c r="X4" s="37">
        <v>9.420000076293945</v>
      </c>
      <c r="Y4" s="37">
        <v>9.420000076293945</v>
      </c>
      <c r="Z4" s="37">
        <v>19.829999923706055</v>
      </c>
      <c r="AA4" s="37">
        <v>2.0</v>
      </c>
      <c r="AB4" s="9">
        <v>0.04331566586061778</v>
      </c>
      <c r="AC4" s="9">
        <f t="shared" si="4"/>
        <v>0.3903864555</v>
      </c>
      <c r="AD4" s="10" t="s">
        <v>148</v>
      </c>
      <c r="AE4" s="10">
        <v>3.0</v>
      </c>
      <c r="AF4" s="48">
        <f>AVERAGE(L3:L8)</f>
        <v>0.1818488008</v>
      </c>
      <c r="AG4" s="1" t="s">
        <v>155</v>
      </c>
      <c r="AH4" s="40">
        <v>0.5172886666666666</v>
      </c>
      <c r="AI4" s="40">
        <v>0.5172886666666666</v>
      </c>
      <c r="AJ4" s="37">
        <f t="shared" si="5"/>
        <v>0.4737689611</v>
      </c>
      <c r="AK4" s="40">
        <f t="shared" si="17"/>
        <v>0.4737689611</v>
      </c>
      <c r="AL4" s="37">
        <v>1.177722716836201</v>
      </c>
      <c r="AM4" s="49">
        <v>1.177722716836201</v>
      </c>
      <c r="AN4" s="37">
        <f t="shared" si="6"/>
        <v>1.078640426</v>
      </c>
      <c r="AO4" s="37">
        <f t="shared" si="18"/>
        <v>1.078640426</v>
      </c>
      <c r="AP4" s="37"/>
      <c r="AQ4" s="40"/>
      <c r="AS4" s="40"/>
      <c r="AT4" s="1"/>
      <c r="AU4" s="37"/>
      <c r="AV4" s="37"/>
      <c r="AX4" s="40"/>
      <c r="AY4" s="40"/>
      <c r="AZ4" s="40"/>
      <c r="BA4" s="37">
        <v>2.4212</v>
      </c>
      <c r="BB4" s="37">
        <v>2.4212</v>
      </c>
      <c r="BC4" s="37">
        <f t="shared" si="7"/>
        <v>2.332281502</v>
      </c>
      <c r="BD4" s="37">
        <f t="shared" si="19"/>
        <v>2.332281502</v>
      </c>
      <c r="BE4" s="37">
        <v>4.114673090826123</v>
      </c>
      <c r="BF4" s="37">
        <v>4.114673090826123</v>
      </c>
      <c r="BG4" s="37">
        <f t="shared" si="8"/>
        <v>3.963561844</v>
      </c>
      <c r="BH4" s="37">
        <f t="shared" si="20"/>
        <v>3.963561844</v>
      </c>
      <c r="BI4" s="6">
        <v>5.23856</v>
      </c>
      <c r="BJ4" s="6">
        <v>5.23856</v>
      </c>
      <c r="BK4" s="37">
        <f t="shared" si="9"/>
        <v>5.024797822</v>
      </c>
      <c r="BL4" s="37">
        <f t="shared" si="21"/>
        <v>5.024797822</v>
      </c>
      <c r="BM4" s="6">
        <v>9.085499114440534</v>
      </c>
      <c r="BN4" s="6">
        <v>9.085499114440534</v>
      </c>
      <c r="BO4" s="37">
        <f t="shared" si="10"/>
        <v>8.714760577</v>
      </c>
      <c r="BP4" s="37">
        <f t="shared" si="22"/>
        <v>8.714760577</v>
      </c>
      <c r="BQ4" s="6">
        <v>464.9039999999999</v>
      </c>
      <c r="BR4" s="14">
        <v>464.9039999999999</v>
      </c>
      <c r="BS4" s="6">
        <f t="shared" si="11"/>
        <v>464.6627259</v>
      </c>
      <c r="BT4" s="6">
        <f t="shared" si="23"/>
        <v>464.6627259</v>
      </c>
      <c r="BU4" s="6">
        <v>428.23999999999995</v>
      </c>
      <c r="BV4" s="6">
        <v>428.23999999999995</v>
      </c>
      <c r="BW4" s="6">
        <v>912.8278173745791</v>
      </c>
      <c r="BX4" s="6">
        <v>912.8278173745791</v>
      </c>
      <c r="BY4" s="6">
        <f t="shared" si="12"/>
        <v>912.3540814</v>
      </c>
      <c r="BZ4" s="6">
        <f t="shared" si="24"/>
        <v>912.3540814</v>
      </c>
      <c r="CA4" s="6">
        <v>1046.8662766047469</v>
      </c>
      <c r="CB4" s="6">
        <v>1046.8662766047469</v>
      </c>
      <c r="CC4" s="1"/>
      <c r="CD4" s="9">
        <v>0.09897694834664261</v>
      </c>
      <c r="CE4" s="9">
        <v>0.051006903019452744</v>
      </c>
      <c r="CF4" s="9">
        <v>6.105602789982648E-4</v>
      </c>
      <c r="CG4" s="1"/>
      <c r="CH4" s="9">
        <v>0.85</v>
      </c>
      <c r="CI4" s="33">
        <v>0.8</v>
      </c>
      <c r="CJ4" s="9"/>
      <c r="CK4" s="9">
        <f t="shared" ref="CK4:CL4" si="25">(CD4*CH4)</f>
        <v>0.08413040609</v>
      </c>
      <c r="CL4" s="41">
        <f t="shared" si="25"/>
        <v>0.04080552242</v>
      </c>
      <c r="CM4" s="42">
        <f t="shared" si="14"/>
        <v>0.0005189762371</v>
      </c>
      <c r="CN4" s="37"/>
      <c r="CO4" s="43">
        <v>31.64708333333333</v>
      </c>
      <c r="CP4" s="43">
        <v>32.407714285714285</v>
      </c>
      <c r="CQ4" s="43">
        <v>32.5888</v>
      </c>
      <c r="CR4" s="6">
        <v>31.8459</v>
      </c>
      <c r="CS4" s="6">
        <v>31.725450000000002</v>
      </c>
      <c r="CT4" s="6">
        <v>31.768757142857144</v>
      </c>
      <c r="CU4" s="6">
        <v>31.641540000000003</v>
      </c>
      <c r="CV4" s="6">
        <v>33787.94968001031</v>
      </c>
      <c r="CW4" s="6">
        <v>33787.94968001031</v>
      </c>
      <c r="CX4" s="44">
        <f t="shared" si="26"/>
        <v>0.6424103817</v>
      </c>
      <c r="CY4" s="43">
        <f t="shared" si="27"/>
        <v>7.708924581</v>
      </c>
      <c r="CZ4" s="44">
        <f t="shared" si="28"/>
        <v>0.2403683225</v>
      </c>
      <c r="DA4" s="50">
        <v>38574.572931894014</v>
      </c>
      <c r="DB4" s="43">
        <f t="shared" si="29"/>
        <v>8.801021556</v>
      </c>
      <c r="DC4" s="44">
        <f t="shared" si="30"/>
        <v>0.2781476994</v>
      </c>
      <c r="DD4" s="43">
        <f t="shared" ref="DD4:DD7" si="32">(DE4*(1/L4))</f>
        <v>31.74155789</v>
      </c>
      <c r="DE4" s="43">
        <v>12.98591608361656</v>
      </c>
      <c r="DF4" s="43">
        <v>5.59773242127121</v>
      </c>
      <c r="DG4" s="43">
        <v>5.59773242127121</v>
      </c>
      <c r="DH4" s="43">
        <v>2.008244617710454</v>
      </c>
      <c r="DI4" s="1"/>
      <c r="DJ4" s="37">
        <v>33.850311279296875</v>
      </c>
      <c r="DK4" s="37">
        <v>35.13874053955078</v>
      </c>
      <c r="DL4" s="37">
        <v>13.534392356872559</v>
      </c>
      <c r="DM4" s="37">
        <v>8.456284523010254</v>
      </c>
      <c r="DN4" s="37">
        <v>8.456284523010254</v>
      </c>
      <c r="DO4" s="37">
        <v>39.47278594970703</v>
      </c>
      <c r="DP4" s="37">
        <v>37.78257369995117</v>
      </c>
      <c r="DQ4" s="43">
        <f t="shared" si="15"/>
        <v>26.67690277</v>
      </c>
      <c r="DR4" s="10">
        <v>3.0</v>
      </c>
      <c r="DS4" s="37">
        <v>3.6924567222595215</v>
      </c>
      <c r="DT4" s="37">
        <v>10.550000190734863</v>
      </c>
      <c r="DU4" s="1"/>
      <c r="DV4" s="37">
        <v>1.8700000047683716</v>
      </c>
      <c r="DW4" s="37">
        <v>22.739999771118164</v>
      </c>
      <c r="DX4" s="37">
        <v>8.239999771118164</v>
      </c>
      <c r="DY4" s="1"/>
      <c r="DZ4" s="24">
        <v>0.09224566818705782</v>
      </c>
      <c r="EA4" s="24">
        <v>0.018118193838263172</v>
      </c>
      <c r="EB4" s="24">
        <v>0.110363862025321</v>
      </c>
      <c r="EC4" s="1"/>
      <c r="ED4" s="43">
        <v>40.17621994018555</v>
      </c>
      <c r="EE4" s="37">
        <v>39.54999923706055</v>
      </c>
      <c r="EF4" s="44">
        <f t="shared" si="16"/>
        <v>15.88969468</v>
      </c>
      <c r="EG4" s="37">
        <v>66.07772064208984</v>
      </c>
      <c r="EH4" s="37">
        <v>38.636146545410156</v>
      </c>
      <c r="EI4" s="43">
        <v>39.393733978271484</v>
      </c>
      <c r="EJ4" s="43">
        <v>10.963391963012691</v>
      </c>
      <c r="EK4" s="43">
        <v>38.98435129742429</v>
      </c>
      <c r="EL4" s="43">
        <v>65.6130142211914</v>
      </c>
      <c r="EM4" s="43">
        <v>46.54656219482422</v>
      </c>
      <c r="EN4" s="1">
        <v>25.3700008392334</v>
      </c>
      <c r="EO4" s="1"/>
      <c r="EP4" s="1">
        <v>2.094429807030629</v>
      </c>
      <c r="EQ4" s="1">
        <v>0.0011940004920667172</v>
      </c>
      <c r="ER4" s="1"/>
      <c r="ES4" s="1">
        <v>0.0011940004920667172</v>
      </c>
      <c r="ET4" s="1">
        <v>16347.243129730225</v>
      </c>
      <c r="EU4" s="1">
        <v>0.31081017932990107</v>
      </c>
      <c r="EV4" s="1">
        <v>166.4900003671646</v>
      </c>
      <c r="EW4" s="1">
        <v>0.003165474842460956</v>
      </c>
    </row>
    <row r="5" ht="12.75" customHeight="1">
      <c r="A5" s="1" t="s">
        <v>156</v>
      </c>
      <c r="B5" s="1" t="s">
        <v>158</v>
      </c>
      <c r="C5" s="36" t="s">
        <v>156</v>
      </c>
      <c r="D5" s="1" t="s">
        <v>158</v>
      </c>
      <c r="E5" s="37">
        <v>30038.615234375</v>
      </c>
      <c r="F5" s="8">
        <v>30038.615344562666</v>
      </c>
      <c r="G5" s="38">
        <v>100.0</v>
      </c>
      <c r="H5" s="9">
        <v>0.04201560962051728</v>
      </c>
      <c r="I5" s="9">
        <v>0.2671378372383268</v>
      </c>
      <c r="J5" s="9">
        <v>0.22147223721377163</v>
      </c>
      <c r="K5" s="9">
        <v>0.27130608185794813</v>
      </c>
      <c r="L5" s="9">
        <v>0.14274942186664205</v>
      </c>
      <c r="M5" s="37">
        <v>12.140000343322754</v>
      </c>
      <c r="N5" s="37">
        <f t="shared" si="2"/>
        <v>3646.687993</v>
      </c>
      <c r="O5" s="37"/>
      <c r="P5" s="37"/>
      <c r="Q5" s="37"/>
      <c r="R5" s="37"/>
      <c r="S5" s="37">
        <v>57.65999984741211</v>
      </c>
      <c r="T5" s="37">
        <v>0.11999999731779099</v>
      </c>
      <c r="U5" s="37">
        <f t="shared" si="3"/>
        <v>12.26000034</v>
      </c>
      <c r="V5" s="37">
        <v>0.550000011920929</v>
      </c>
      <c r="W5" s="37"/>
      <c r="X5" s="37">
        <v>1.75</v>
      </c>
      <c r="Y5" s="37">
        <v>1.7799999713897705</v>
      </c>
      <c r="Z5" s="37">
        <v>2.619999885559082</v>
      </c>
      <c r="AA5" s="37"/>
      <c r="AB5" s="9">
        <v>0.05454995800598614</v>
      </c>
      <c r="AC5" s="9">
        <f t="shared" si="4"/>
        <v>0.5473282771</v>
      </c>
      <c r="AD5" s="1" t="s">
        <v>177</v>
      </c>
      <c r="AE5" s="1"/>
      <c r="AF5" s="9">
        <f>AVERAGE(AC5:AC8)</f>
        <v>0.6648355</v>
      </c>
      <c r="AG5" s="1" t="s">
        <v>147</v>
      </c>
      <c r="AH5" s="40">
        <v>0.31734033333333334</v>
      </c>
      <c r="AI5" s="40">
        <v>0.31734033333333334</v>
      </c>
      <c r="AJ5" s="37">
        <f t="shared" si="5"/>
        <v>0.3173403333</v>
      </c>
      <c r="AK5" s="40">
        <f t="shared" si="17"/>
        <v>0.3173403333</v>
      </c>
      <c r="AL5" s="37">
        <v>0.5636034934806973</v>
      </c>
      <c r="AM5" s="49">
        <v>0.5636034934806973</v>
      </c>
      <c r="AN5" s="37">
        <f t="shared" si="6"/>
        <v>0.5636034935</v>
      </c>
      <c r="AO5" s="37">
        <f t="shared" si="18"/>
        <v>0.5636034935</v>
      </c>
      <c r="AP5" s="37"/>
      <c r="AQ5" s="40"/>
      <c r="AS5" s="40"/>
      <c r="AT5" s="1"/>
      <c r="AU5" s="37"/>
      <c r="AV5" s="37"/>
      <c r="AX5" s="40"/>
      <c r="AY5" s="40"/>
      <c r="AZ5" s="40"/>
      <c r="BA5" s="37">
        <v>1.146274</v>
      </c>
      <c r="BB5" s="37">
        <v>1.146274</v>
      </c>
      <c r="BC5" s="37">
        <f t="shared" si="7"/>
        <v>1.146274</v>
      </c>
      <c r="BD5" s="37">
        <f t="shared" si="19"/>
        <v>1.146274</v>
      </c>
      <c r="BE5" s="37">
        <v>1.8261525271813308</v>
      </c>
      <c r="BF5" s="37">
        <v>1.8261525271813308</v>
      </c>
      <c r="BG5" s="37">
        <f t="shared" si="8"/>
        <v>1.826152527</v>
      </c>
      <c r="BH5" s="37">
        <f t="shared" si="20"/>
        <v>1.826152527</v>
      </c>
      <c r="BI5" s="6">
        <v>2.6115500000000003</v>
      </c>
      <c r="BJ5" s="6">
        <v>2.6115500000000003</v>
      </c>
      <c r="BK5" s="37">
        <f t="shared" si="9"/>
        <v>2.61155</v>
      </c>
      <c r="BL5" s="37">
        <f t="shared" si="21"/>
        <v>2.61155</v>
      </c>
      <c r="BM5" s="6">
        <v>4.183501120676453</v>
      </c>
      <c r="BN5" s="6">
        <v>4.183501120676453</v>
      </c>
      <c r="BO5" s="37">
        <f t="shared" si="10"/>
        <v>4.183501121</v>
      </c>
      <c r="BP5" s="37">
        <f t="shared" si="22"/>
        <v>4.183501121</v>
      </c>
      <c r="BQ5" s="6">
        <v>113.631</v>
      </c>
      <c r="BR5" s="14">
        <v>113.631</v>
      </c>
      <c r="BS5" s="6">
        <f t="shared" si="11"/>
        <v>113.631</v>
      </c>
      <c r="BT5" s="6">
        <f t="shared" si="23"/>
        <v>113.631</v>
      </c>
      <c r="BU5" s="6">
        <v>124.53833333333334</v>
      </c>
      <c r="BV5" s="6">
        <v>124.53833333333334</v>
      </c>
      <c r="BW5" s="6">
        <v>185.954526538966</v>
      </c>
      <c r="BX5" s="6">
        <v>185.954526538966</v>
      </c>
      <c r="BY5" s="6">
        <f t="shared" si="12"/>
        <v>185.9545265</v>
      </c>
      <c r="BZ5" s="6">
        <f t="shared" si="24"/>
        <v>185.9545265</v>
      </c>
      <c r="CA5" s="6">
        <v>222.68467441326274</v>
      </c>
      <c r="CB5" s="6">
        <v>222.68467441326274</v>
      </c>
      <c r="CC5" s="1"/>
      <c r="CD5" s="9">
        <v>0.0</v>
      </c>
      <c r="CE5" s="9">
        <v>0.0</v>
      </c>
      <c r="CF5" s="9">
        <v>0.0</v>
      </c>
      <c r="CG5" s="1"/>
      <c r="CH5" s="9">
        <v>0.83</v>
      </c>
      <c r="CI5" s="33">
        <v>0.82</v>
      </c>
      <c r="CJ5" s="9"/>
      <c r="CK5" s="9">
        <f t="shared" ref="CK5:CL5" si="31">(CD5*CH5)</f>
        <v>0</v>
      </c>
      <c r="CL5" s="41">
        <f t="shared" si="31"/>
        <v>0</v>
      </c>
      <c r="CM5" s="42">
        <f t="shared" si="14"/>
        <v>0</v>
      </c>
      <c r="CN5" s="37"/>
      <c r="CO5" s="43">
        <v>31.543516666666665</v>
      </c>
      <c r="CP5" s="43">
        <v>31.65097142857143</v>
      </c>
      <c r="CQ5" s="43">
        <v>33.46996666666667</v>
      </c>
      <c r="CR5" s="6">
        <v>33.693733333333334</v>
      </c>
      <c r="CS5" s="6">
        <v>33.053450000000005</v>
      </c>
      <c r="CT5" s="6">
        <v>34.12132857142858</v>
      </c>
      <c r="CU5" s="6">
        <v>33.78014</v>
      </c>
      <c r="CV5" s="6">
        <v>17118.760384985686</v>
      </c>
      <c r="CW5" s="6">
        <v>17699.016742102198</v>
      </c>
      <c r="CX5" s="44">
        <f t="shared" si="26"/>
        <v>0.5698917939</v>
      </c>
      <c r="CY5" s="43">
        <f t="shared" si="27"/>
        <v>6.838701527</v>
      </c>
      <c r="CZ5" s="44">
        <f t="shared" si="28"/>
        <v>0.2155588503</v>
      </c>
      <c r="DA5" s="50">
        <v>18285.24628942311</v>
      </c>
      <c r="DB5" s="43">
        <f t="shared" si="29"/>
        <v>7.304696071</v>
      </c>
      <c r="DC5" s="44">
        <f t="shared" si="30"/>
        <v>0.2162423267</v>
      </c>
      <c r="DD5" s="43">
        <f t="shared" si="32"/>
        <v>38.92594115</v>
      </c>
      <c r="DE5" s="43">
        <v>5.556655594320309</v>
      </c>
      <c r="DF5" s="43">
        <v>2.4375494396166886</v>
      </c>
      <c r="DG5" s="43">
        <v>2.4375494396166886</v>
      </c>
      <c r="DH5" s="43">
        <v>1.4409029678471736</v>
      </c>
      <c r="DI5" s="1"/>
      <c r="DJ5" s="37">
        <v>41.42536544799805</v>
      </c>
      <c r="DK5" s="37">
        <v>38.84891891479492</v>
      </c>
      <c r="DL5" s="37">
        <v>9.229202270507812</v>
      </c>
      <c r="DM5" s="37"/>
      <c r="DN5" s="37">
        <v>4.854659557342529</v>
      </c>
      <c r="DO5" s="37">
        <v>35.61099624633789</v>
      </c>
      <c r="DP5" s="37">
        <v>35.2506103515625</v>
      </c>
      <c r="DQ5" s="43">
        <f t="shared" si="15"/>
        <v>22.96363831</v>
      </c>
      <c r="DR5" s="1"/>
      <c r="DS5" s="37">
        <v>4.801380157470703</v>
      </c>
      <c r="DT5" s="37">
        <v>9.239999771118164</v>
      </c>
      <c r="DU5" s="1"/>
      <c r="DV5" s="37">
        <v>2.1600000858306885</v>
      </c>
      <c r="DW5" s="37">
        <v>32.45000076293945</v>
      </c>
      <c r="DX5" s="37">
        <v>6.659999847412109</v>
      </c>
      <c r="DY5" s="1"/>
      <c r="DZ5" s="24">
        <v>0.031882867095470536</v>
      </c>
      <c r="EA5" s="24">
        <v>0.05334458731714601</v>
      </c>
      <c r="EB5" s="24">
        <v>0.08522745441261655</v>
      </c>
      <c r="EC5" s="1"/>
      <c r="ED5" s="43">
        <v>43.296504974365234</v>
      </c>
      <c r="EE5" s="37">
        <v>12.140000343322754</v>
      </c>
      <c r="EF5" s="44">
        <f t="shared" si="16"/>
        <v>5.256195853</v>
      </c>
      <c r="EG5" s="37">
        <v>35.94847869873047</v>
      </c>
      <c r="EH5" s="37">
        <v>49.74858856201172</v>
      </c>
      <c r="EI5" s="43">
        <v>42.4884147644043</v>
      </c>
      <c r="EJ5" s="43">
        <v>11.113361814582822</v>
      </c>
      <c r="EK5" s="43">
        <v>16.104581848686212</v>
      </c>
      <c r="EL5" s="43">
        <v>35.789730072021484</v>
      </c>
      <c r="EM5" s="43">
        <v>23.168806076049805</v>
      </c>
      <c r="EN5" s="1">
        <v>11.270000457763672</v>
      </c>
      <c r="EO5" s="1"/>
      <c r="EP5" s="1">
        <v>1.0458689237641488</v>
      </c>
      <c r="EQ5" s="1">
        <v>5.011633432295712E-4</v>
      </c>
      <c r="ER5" s="1"/>
      <c r="ES5" s="1">
        <v>5.011633432295712E-4</v>
      </c>
      <c r="ET5" s="1">
        <v>2794.54012298584</v>
      </c>
      <c r="EU5" s="1">
        <v>0.09303158920378411</v>
      </c>
      <c r="EV5" s="1">
        <v>32.66999912261963</v>
      </c>
      <c r="EW5" s="1">
        <v>0.0010876000357497595</v>
      </c>
    </row>
    <row r="6" ht="12.75" customHeight="1">
      <c r="A6" s="1" t="s">
        <v>160</v>
      </c>
      <c r="B6" s="1" t="s">
        <v>162</v>
      </c>
      <c r="C6" s="36" t="s">
        <v>160</v>
      </c>
      <c r="D6" s="1" t="s">
        <v>162</v>
      </c>
      <c r="E6" s="37">
        <v>1694060.375</v>
      </c>
      <c r="F6" s="8">
        <v>1694060.3340895777</v>
      </c>
      <c r="G6" s="38">
        <v>100.0</v>
      </c>
      <c r="H6" s="9">
        <v>0.03251260051902129</v>
      </c>
      <c r="I6" s="9">
        <v>0.0313423779516848</v>
      </c>
      <c r="J6" s="9">
        <v>0.38436310739564766</v>
      </c>
      <c r="K6" s="9">
        <v>0.04401869510470384</v>
      </c>
      <c r="L6" s="9">
        <v>0.0032625500609655056</v>
      </c>
      <c r="M6" s="37">
        <v>0.05999999865889549</v>
      </c>
      <c r="N6" s="37">
        <f t="shared" si="2"/>
        <v>1016.436202</v>
      </c>
      <c r="O6" s="37"/>
      <c r="P6" s="37"/>
      <c r="Q6" s="37"/>
      <c r="R6" s="37"/>
      <c r="S6" s="37">
        <v>4.039999961853027</v>
      </c>
      <c r="T6" s="37">
        <v>0.029999999329447746</v>
      </c>
      <c r="U6" s="37">
        <f t="shared" si="3"/>
        <v>0.08999999799</v>
      </c>
      <c r="V6" s="37">
        <v>2.309999942779541</v>
      </c>
      <c r="W6" s="37"/>
      <c r="X6" s="37">
        <v>0.019999999552965164</v>
      </c>
      <c r="Y6" s="37">
        <v>0.029999999329447746</v>
      </c>
      <c r="Z6" s="37">
        <v>0.03999999910593033</v>
      </c>
      <c r="AA6" s="37"/>
      <c r="AB6" s="9">
        <v>0.48874068525749037</v>
      </c>
      <c r="AC6" s="9">
        <f t="shared" si="4"/>
        <v>0.9171224878</v>
      </c>
      <c r="AD6" s="1" t="s">
        <v>164</v>
      </c>
      <c r="AE6" s="1">
        <v>1.0</v>
      </c>
      <c r="AF6" s="9">
        <f>AVERAGE(AC6:AC19)</f>
        <v>0.3875869722</v>
      </c>
      <c r="AG6" s="1" t="s">
        <v>147</v>
      </c>
      <c r="AH6" s="40">
        <v>0.05687485006135235</v>
      </c>
      <c r="AI6" s="40">
        <v>0.05029988004908188</v>
      </c>
      <c r="AJ6" s="37">
        <f t="shared" si="5"/>
        <v>0.05687485006</v>
      </c>
      <c r="AK6" s="40">
        <f t="shared" si="17"/>
        <v>0.05029988005</v>
      </c>
      <c r="AL6" s="37">
        <v>0.10324838841711587</v>
      </c>
      <c r="AM6" s="49">
        <v>0.09159871073369269</v>
      </c>
      <c r="AN6" s="37">
        <f t="shared" si="6"/>
        <v>0.1032483884</v>
      </c>
      <c r="AO6" s="37">
        <f t="shared" si="18"/>
        <v>0.09159871073</v>
      </c>
      <c r="AP6" s="37">
        <f t="shared" ref="AP6:AP62" si="34">(AT6/AK6)</f>
        <v>0.2673060218</v>
      </c>
      <c r="AQ6" s="40">
        <v>0.017100140505088963</v>
      </c>
      <c r="AR6" s="40">
        <v>0.015514406147219112</v>
      </c>
      <c r="AS6" s="40">
        <v>0.015306826043684756</v>
      </c>
      <c r="AT6" s="51">
        <v>0.013445460834947806</v>
      </c>
      <c r="AU6" s="37">
        <f t="shared" ref="AU6:AU55" si="35">(1-CK6)*AQ6</f>
        <v>0.01710014051</v>
      </c>
      <c r="AV6" s="37">
        <f t="shared" ref="AV6:AV55" si="36">(1-CK6)*AR6</f>
        <v>0.01551440615</v>
      </c>
      <c r="AW6" s="40">
        <v>0.03371028813585195</v>
      </c>
      <c r="AX6" s="40">
        <v>0.030465961259301677</v>
      </c>
      <c r="AY6" s="40">
        <v>0.02671587148159074</v>
      </c>
      <c r="AZ6" s="40">
        <v>0.023572697185272593</v>
      </c>
      <c r="BA6" s="37">
        <v>0.1536824313062576</v>
      </c>
      <c r="BB6" s="37">
        <v>0.1517277982625065</v>
      </c>
      <c r="BC6" s="37">
        <f t="shared" si="7"/>
        <v>0.1214975061</v>
      </c>
      <c r="BD6" s="37">
        <f t="shared" si="19"/>
        <v>0.1199522218</v>
      </c>
      <c r="BE6" s="37">
        <v>0.30315922104304704</v>
      </c>
      <c r="BF6" s="37">
        <v>0.29599361803689744</v>
      </c>
      <c r="BG6" s="37">
        <f t="shared" si="8"/>
        <v>0.2396701365</v>
      </c>
      <c r="BH6" s="37">
        <f t="shared" si="20"/>
        <v>0.2340051891</v>
      </c>
      <c r="BI6" s="6">
        <v>1.2504875280759096</v>
      </c>
      <c r="BJ6" s="6">
        <v>1.2132750240650652</v>
      </c>
      <c r="BK6" s="37">
        <f t="shared" si="9"/>
        <v>0.9595061895</v>
      </c>
      <c r="BL6" s="37">
        <f t="shared" si="21"/>
        <v>0.9309528236</v>
      </c>
      <c r="BM6" s="6">
        <v>1.9687449551348253</v>
      </c>
      <c r="BN6" s="6">
        <v>1.9479242472584217</v>
      </c>
      <c r="BO6" s="37">
        <f t="shared" si="10"/>
        <v>1.510629197</v>
      </c>
      <c r="BP6" s="37">
        <f t="shared" si="22"/>
        <v>1.494653349</v>
      </c>
      <c r="BQ6" s="6">
        <v>26.441091417951835</v>
      </c>
      <c r="BR6" s="14">
        <v>24.035221215387285</v>
      </c>
      <c r="BS6" s="6">
        <f t="shared" si="11"/>
        <v>26.44109142</v>
      </c>
      <c r="BT6" s="6">
        <f t="shared" si="23"/>
        <v>24.03522122</v>
      </c>
      <c r="BU6" s="6">
        <v>21.81076150724217</v>
      </c>
      <c r="BV6" s="6">
        <v>19.368609205793735</v>
      </c>
      <c r="BW6" s="6">
        <v>56.59329193363882</v>
      </c>
      <c r="BX6" s="6">
        <v>51.03710737169041</v>
      </c>
      <c r="BY6" s="6">
        <f t="shared" si="12"/>
        <v>56.59329193</v>
      </c>
      <c r="BZ6" s="6">
        <f t="shared" si="24"/>
        <v>51.03710737</v>
      </c>
      <c r="CA6" s="6">
        <v>43.877202141917884</v>
      </c>
      <c r="CB6" s="6">
        <v>38.64176171353431</v>
      </c>
      <c r="CC6" s="1"/>
      <c r="CD6" s="9">
        <v>0.11553767786106835</v>
      </c>
      <c r="CE6" s="9">
        <v>0.23504476245138026</v>
      </c>
      <c r="CF6" s="9">
        <v>0.007287798777309214</v>
      </c>
      <c r="CG6" s="1"/>
      <c r="CH6" s="9"/>
      <c r="CI6" s="33">
        <v>0.99</v>
      </c>
      <c r="CJ6" s="9"/>
      <c r="CK6" s="9">
        <f t="shared" ref="CK6:CL6" si="33">(CD6*CH6)</f>
        <v>0</v>
      </c>
      <c r="CL6" s="41">
        <f t="shared" si="33"/>
        <v>0.2326943148</v>
      </c>
      <c r="CM6" s="42">
        <f t="shared" si="14"/>
        <v>0</v>
      </c>
      <c r="CN6" s="37"/>
      <c r="CO6" s="43">
        <v>32.196866666666665</v>
      </c>
      <c r="CP6" s="43">
        <v>32.319042857142854</v>
      </c>
      <c r="CQ6" s="43">
        <v>31.537666666666667</v>
      </c>
      <c r="CR6" s="6">
        <v>27.809316666666664</v>
      </c>
      <c r="CS6" s="6">
        <v>26.4297</v>
      </c>
      <c r="CT6" s="6">
        <v>28.2288</v>
      </c>
      <c r="CU6" s="6">
        <v>27.292899999999996</v>
      </c>
      <c r="CV6" s="6">
        <v>1217789.4285714286</v>
      </c>
      <c r="CW6" s="6">
        <v>1231775.6666666667</v>
      </c>
      <c r="CX6" s="44">
        <f t="shared" si="26"/>
        <v>0.7188583571</v>
      </c>
      <c r="CY6" s="43">
        <f t="shared" si="27"/>
        <v>8.626300285</v>
      </c>
      <c r="CZ6" s="44">
        <f t="shared" si="28"/>
        <v>0.2609803299</v>
      </c>
      <c r="DA6" s="50">
        <v>1156968.8</v>
      </c>
      <c r="DB6" s="43">
        <f t="shared" si="29"/>
        <v>8.195472924</v>
      </c>
      <c r="DC6" s="44">
        <f t="shared" si="30"/>
        <v>0.3002785678</v>
      </c>
      <c r="DD6" s="43">
        <f t="shared" si="32"/>
        <v>54.9041144</v>
      </c>
      <c r="DE6" s="43">
        <v>0.17912742178871774</v>
      </c>
      <c r="DF6" s="43">
        <v>0.09251766117540905</v>
      </c>
      <c r="DG6" s="43">
        <v>0.09251766117540906</v>
      </c>
      <c r="DH6" s="43">
        <v>0.04405987112620346</v>
      </c>
      <c r="DI6" s="1"/>
      <c r="DJ6" s="37">
        <v>37.513160705566406</v>
      </c>
      <c r="DK6" s="37">
        <v>41.211219787597656</v>
      </c>
      <c r="DL6" s="37">
        <v>35.519744873046875</v>
      </c>
      <c r="DM6" s="37"/>
      <c r="DN6" s="37">
        <v>11.103134155273438</v>
      </c>
      <c r="DO6" s="37">
        <v>50.530677795410156</v>
      </c>
      <c r="DP6" s="37">
        <v>42.772029876708984</v>
      </c>
      <c r="DQ6" s="43">
        <f t="shared" si="15"/>
        <v>11.9561615</v>
      </c>
      <c r="DR6" s="1">
        <v>1.0</v>
      </c>
      <c r="DS6" s="37">
        <v>1.8621807098388672</v>
      </c>
      <c r="DT6" s="37">
        <v>22.299999237060547</v>
      </c>
      <c r="DU6" s="1"/>
      <c r="DV6" s="37">
        <v>4.329999923706055</v>
      </c>
      <c r="DW6" s="37">
        <v>43.40999984741211</v>
      </c>
      <c r="DX6" s="37">
        <v>9.970000267028809</v>
      </c>
      <c r="DY6" s="1"/>
      <c r="DZ6" s="24">
        <v>0.024929454514390048</v>
      </c>
      <c r="EA6" s="24">
        <v>0.3963344942715829</v>
      </c>
      <c r="EB6" s="24">
        <v>0.42126394878597295</v>
      </c>
      <c r="EC6" s="1"/>
      <c r="ED6" s="43">
        <v>27.98013687133789</v>
      </c>
      <c r="EE6" s="37">
        <v>0.05999999865889549</v>
      </c>
      <c r="EF6" s="44">
        <f t="shared" si="16"/>
        <v>0.01678808175</v>
      </c>
      <c r="EG6" s="37">
        <v>1.1834698915481567</v>
      </c>
      <c r="EH6" s="37">
        <v>16.04941177368164</v>
      </c>
      <c r="EI6" s="43">
        <v>28.002687454223633</v>
      </c>
      <c r="EJ6" s="43">
        <v>0.05589599914932251</v>
      </c>
      <c r="EK6" s="43">
        <v>0.1859089964661598</v>
      </c>
      <c r="EL6" s="43">
        <v>1.1685254573822021</v>
      </c>
      <c r="EM6" s="43">
        <v>0.03471669554710388</v>
      </c>
      <c r="EN6" s="1">
        <v>0.03999999910593033</v>
      </c>
      <c r="EO6" s="1"/>
      <c r="EP6" s="1">
        <v>0.7903638105944156</v>
      </c>
      <c r="EQ6" s="1">
        <v>4.2919711035624864E-4</v>
      </c>
      <c r="ER6" s="1"/>
      <c r="ES6" s="1">
        <v>4.2919711035624864E-4</v>
      </c>
      <c r="ET6" s="1">
        <v>779734.0630600452</v>
      </c>
      <c r="EU6" s="1">
        <v>0.46027526137614816</v>
      </c>
      <c r="EV6" s="1">
        <v>789.4500028658658</v>
      </c>
      <c r="EW6" s="1">
        <v>4.6601055876214245E-4</v>
      </c>
    </row>
    <row r="7" ht="12.75" customHeight="1">
      <c r="A7" s="1" t="s">
        <v>165</v>
      </c>
      <c r="B7" s="1" t="s">
        <v>167</v>
      </c>
      <c r="C7" s="36" t="s">
        <v>165</v>
      </c>
      <c r="D7" s="1" t="s">
        <v>167</v>
      </c>
      <c r="E7" s="37">
        <v>2092068.25</v>
      </c>
      <c r="F7" s="8">
        <v>2092068.2391074763</v>
      </c>
      <c r="G7" s="38">
        <v>100.0</v>
      </c>
      <c r="H7" s="9">
        <v>0.1667706005121734</v>
      </c>
      <c r="I7" s="9">
        <v>0.03595056961954651</v>
      </c>
      <c r="J7" s="9">
        <v>0.5116941766468683</v>
      </c>
      <c r="K7" s="9">
        <v>0.05727245810562239</v>
      </c>
      <c r="L7" s="9">
        <v>0.008220261711834851</v>
      </c>
      <c r="M7" s="37">
        <v>0.2800000011920929</v>
      </c>
      <c r="N7" s="37">
        <f t="shared" si="2"/>
        <v>5857.791125</v>
      </c>
      <c r="O7" s="37"/>
      <c r="P7" s="37"/>
      <c r="Q7" s="37"/>
      <c r="R7" s="37"/>
      <c r="S7" s="37">
        <v>8.4399995803833</v>
      </c>
      <c r="T7" s="37">
        <v>0.1899999976158142</v>
      </c>
      <c r="U7" s="37">
        <f t="shared" si="3"/>
        <v>0.4699999988</v>
      </c>
      <c r="V7" s="37">
        <v>5.75</v>
      </c>
      <c r="W7" s="37"/>
      <c r="X7" s="37">
        <v>0.019999999552965164</v>
      </c>
      <c r="Y7" s="37">
        <v>0.019999999552965164</v>
      </c>
      <c r="Z7" s="37">
        <v>0.05999999865889549</v>
      </c>
      <c r="AA7" s="37"/>
      <c r="AB7" s="9">
        <v>0.21919889989202243</v>
      </c>
      <c r="AC7" s="9">
        <f t="shared" si="4"/>
        <v>0.7881655346</v>
      </c>
      <c r="AD7" s="1" t="s">
        <v>164</v>
      </c>
      <c r="AE7" s="1">
        <v>1.0</v>
      </c>
      <c r="AF7" s="48">
        <f>AVERAGE(L6:L19)</f>
        <v>0.518107699</v>
      </c>
      <c r="AG7" s="1" t="s">
        <v>155</v>
      </c>
      <c r="AH7" s="40">
        <v>0.02275</v>
      </c>
      <c r="AI7" s="40">
        <v>0.022799999999999997</v>
      </c>
      <c r="AJ7" s="37">
        <f t="shared" si="5"/>
        <v>0.02223542702</v>
      </c>
      <c r="AK7" s="40">
        <f t="shared" si="17"/>
        <v>0.02228429609</v>
      </c>
      <c r="AL7" s="40">
        <v>0.031</v>
      </c>
      <c r="AM7" s="49">
        <v>0.029199999999999997</v>
      </c>
      <c r="AN7" s="40">
        <f t="shared" si="6"/>
        <v>0.03029882363</v>
      </c>
      <c r="AO7" s="37">
        <f t="shared" si="18"/>
        <v>0.0285395371</v>
      </c>
      <c r="AP7" s="37">
        <f t="shared" si="34"/>
        <v>0.2333481829</v>
      </c>
      <c r="AQ7" s="40">
        <v>0.005666666666666667</v>
      </c>
      <c r="AR7" s="40">
        <v>0.005428571428571429</v>
      </c>
      <c r="AS7" s="40">
        <v>0.0055000000000000005</v>
      </c>
      <c r="AT7" s="51">
        <v>0.005200000000000001</v>
      </c>
      <c r="AU7" s="37">
        <f t="shared" si="35"/>
        <v>0.005538494642</v>
      </c>
      <c r="AV7" s="37">
        <f t="shared" si="36"/>
        <v>0.005305784783</v>
      </c>
      <c r="AW7" s="40">
        <v>0.007833333333333333</v>
      </c>
      <c r="AX7" s="40">
        <v>0.0071428571428571435</v>
      </c>
      <c r="AY7" s="40">
        <v>0.00825</v>
      </c>
      <c r="AZ7" s="40">
        <v>0.007200000000000001</v>
      </c>
      <c r="BA7" s="37">
        <v>0.02666666666666667</v>
      </c>
      <c r="BB7" s="37">
        <v>0.025714285714285714</v>
      </c>
      <c r="BC7" s="37">
        <f t="shared" si="7"/>
        <v>0.02593513734</v>
      </c>
      <c r="BD7" s="37">
        <f t="shared" si="19"/>
        <v>0.02500888243</v>
      </c>
      <c r="BE7" s="37">
        <v>0.036500000000000005</v>
      </c>
      <c r="BF7" s="37">
        <v>0.03357142857142858</v>
      </c>
      <c r="BG7" s="37">
        <f t="shared" si="8"/>
        <v>0.03549871923</v>
      </c>
      <c r="BH7" s="37">
        <f t="shared" si="20"/>
        <v>0.0326504854</v>
      </c>
      <c r="BI7" s="6">
        <v>0.7600000000000001</v>
      </c>
      <c r="BJ7" s="6">
        <v>0.7485714285714287</v>
      </c>
      <c r="BK7" s="37">
        <f t="shared" si="9"/>
        <v>0.7368349046</v>
      </c>
      <c r="BL7" s="37">
        <f t="shared" si="21"/>
        <v>0.7257546805</v>
      </c>
      <c r="BM7" s="6">
        <v>0.9513333333333334</v>
      </c>
      <c r="BN7" s="6">
        <v>0.9077142857142857</v>
      </c>
      <c r="BO7" s="37">
        <f t="shared" si="10"/>
        <v>0.9223363236</v>
      </c>
      <c r="BP7" s="37">
        <f t="shared" si="22"/>
        <v>0.8800468015</v>
      </c>
      <c r="BQ7" s="6">
        <v>2.733333333333333</v>
      </c>
      <c r="BR7" s="14">
        <v>2.5857142857142854</v>
      </c>
      <c r="BS7" s="6">
        <f t="shared" si="11"/>
        <v>2.727002835</v>
      </c>
      <c r="BT7" s="6">
        <f t="shared" si="23"/>
        <v>2.579725678</v>
      </c>
      <c r="BU7" s="6">
        <v>2.75</v>
      </c>
      <c r="BV7" s="6">
        <v>2.54</v>
      </c>
      <c r="BW7" s="6">
        <v>3.39</v>
      </c>
      <c r="BX7" s="6">
        <v>3.141428571428571</v>
      </c>
      <c r="BY7" s="6">
        <f t="shared" si="12"/>
        <v>3.382148638</v>
      </c>
      <c r="BZ7" s="6">
        <f t="shared" si="24"/>
        <v>3.13415291</v>
      </c>
      <c r="CA7" s="6">
        <v>3.65</v>
      </c>
      <c r="CB7" s="6">
        <v>3.25</v>
      </c>
      <c r="CC7" s="1"/>
      <c r="CD7" s="9">
        <v>0.025702946047268655</v>
      </c>
      <c r="CE7" s="9">
        <v>0.04175395702950177</v>
      </c>
      <c r="CF7" s="9">
        <v>0.0026318591053572406</v>
      </c>
      <c r="CG7" s="1"/>
      <c r="CH7" s="9">
        <v>0.88</v>
      </c>
      <c r="CI7" s="33">
        <v>0.73</v>
      </c>
      <c r="CJ7" s="9"/>
      <c r="CK7" s="9">
        <f t="shared" ref="CK7:CL7" si="37">(CD7*CH7)</f>
        <v>0.02261859252</v>
      </c>
      <c r="CL7" s="41">
        <f t="shared" si="37"/>
        <v>0.03048038863</v>
      </c>
      <c r="CM7" s="42">
        <f t="shared" si="14"/>
        <v>0.002316036013</v>
      </c>
      <c r="CN7" s="37"/>
      <c r="CO7" s="43">
        <v>33.691516666666665</v>
      </c>
      <c r="CP7" s="43">
        <v>33.84274285714285</v>
      </c>
      <c r="CQ7" s="43">
        <v>34.31806666666667</v>
      </c>
      <c r="CR7" s="6">
        <v>26.124516666666665</v>
      </c>
      <c r="CS7" s="6">
        <v>25.99505</v>
      </c>
      <c r="CT7" s="6">
        <v>26.412042857142858</v>
      </c>
      <c r="CU7" s="6">
        <v>26.42348</v>
      </c>
      <c r="CV7" s="6">
        <v>954945.0</v>
      </c>
      <c r="CW7" s="6">
        <v>988494.5</v>
      </c>
      <c r="CX7" s="44">
        <f t="shared" si="26"/>
        <v>0.4564597761</v>
      </c>
      <c r="CY7" s="43">
        <f t="shared" si="27"/>
        <v>5.477517313</v>
      </c>
      <c r="CZ7" s="44">
        <f t="shared" si="28"/>
        <v>0.2072485618</v>
      </c>
      <c r="DA7" s="50">
        <v>1005058.2</v>
      </c>
      <c r="DB7" s="43">
        <f t="shared" si="29"/>
        <v>5.764964151</v>
      </c>
      <c r="DC7" s="44">
        <f t="shared" si="30"/>
        <v>0.21817581</v>
      </c>
      <c r="DD7" s="43">
        <f t="shared" si="32"/>
        <v>46.31160336</v>
      </c>
      <c r="DE7" s="43">
        <v>0.3806934999117321</v>
      </c>
      <c r="DF7" s="43">
        <v>0.2213718947320664</v>
      </c>
      <c r="DG7" s="43">
        <v>0.22137189473206637</v>
      </c>
      <c r="DH7" s="43">
        <v>0.13768524114819847</v>
      </c>
      <c r="DI7" s="1"/>
      <c r="DJ7" s="37">
        <v>54.610294342041016</v>
      </c>
      <c r="DK7" s="37">
        <v>56.53775405883789</v>
      </c>
      <c r="DL7" s="37">
        <v>17.750568389892578</v>
      </c>
      <c r="DM7" s="37"/>
      <c r="DN7" s="37">
        <v>2.6181437969207764</v>
      </c>
      <c r="DO7" s="37">
        <v>33.479183197021484</v>
      </c>
      <c r="DP7" s="37">
        <v>25.268930435180664</v>
      </c>
      <c r="DQ7" s="43">
        <f t="shared" si="15"/>
        <v>11.91052246</v>
      </c>
      <c r="DR7" s="1">
        <v>1.0</v>
      </c>
      <c r="DS7" s="37">
        <v>2.4363625049591064</v>
      </c>
      <c r="DT7" s="37">
        <v>47.81999969482422</v>
      </c>
      <c r="DU7" s="1"/>
      <c r="DV7" s="37">
        <v>7.53000020980835</v>
      </c>
      <c r="DW7" s="37">
        <v>55.630001068115234</v>
      </c>
      <c r="DX7" s="37">
        <v>13.529999732971191</v>
      </c>
      <c r="DY7" s="1"/>
      <c r="DZ7" s="24">
        <v>0.16485001364982305</v>
      </c>
      <c r="EA7" s="24">
        <v>0.16761057824602052</v>
      </c>
      <c r="EB7" s="24">
        <v>0.33246059189584354</v>
      </c>
      <c r="EC7" s="1"/>
      <c r="ED7" s="43">
        <v>52.39781951904297</v>
      </c>
      <c r="EE7" s="37">
        <v>0.2800000011920929</v>
      </c>
      <c r="EF7" s="44">
        <f t="shared" si="16"/>
        <v>0.1467138953</v>
      </c>
      <c r="EG7" s="37">
        <v>6.481332302093506</v>
      </c>
      <c r="EH7" s="37">
        <v>30.174524307250977</v>
      </c>
      <c r="EI7" s="43">
        <v>52.24369430541992</v>
      </c>
      <c r="EJ7" s="43">
        <v>0.8108099782133104</v>
      </c>
      <c r="EK7" s="43">
        <v>2.7228300311517706</v>
      </c>
      <c r="EL7" s="43">
        <v>6.46575403213501</v>
      </c>
      <c r="EM7" s="43">
        <v>0.7936505675315857</v>
      </c>
      <c r="EN7" s="1">
        <v>0.33000001311302185</v>
      </c>
      <c r="EO7" s="1"/>
      <c r="EP7" s="1">
        <v>0.25739900186793</v>
      </c>
      <c r="EQ7" s="1">
        <v>7.750310954458127E-5</v>
      </c>
      <c r="ER7" s="1"/>
      <c r="ES7" s="1">
        <v>7.750310954458127E-5</v>
      </c>
      <c r="ET7" s="1">
        <v>17884.619467485696</v>
      </c>
      <c r="EU7" s="1">
        <v>0.008548774429612143</v>
      </c>
      <c r="EV7" s="1">
        <v>356.2300052922219</v>
      </c>
      <c r="EW7" s="1">
        <v>1.7027647503706556E-4</v>
      </c>
    </row>
    <row r="8" ht="12.75" customHeight="1">
      <c r="A8" s="1" t="s">
        <v>168</v>
      </c>
      <c r="B8" s="1" t="s">
        <v>170</v>
      </c>
      <c r="C8" s="36" t="s">
        <v>168</v>
      </c>
      <c r="D8" s="1" t="s">
        <v>170</v>
      </c>
      <c r="E8" s="37">
        <v>294440.46875</v>
      </c>
      <c r="F8" s="8">
        <v>294440.47784910875</v>
      </c>
      <c r="G8" s="38">
        <v>16.979999542236328</v>
      </c>
      <c r="H8" s="9">
        <v>0.02022880392460488</v>
      </c>
      <c r="I8" s="9">
        <v>0.04529085840232553</v>
      </c>
      <c r="J8" s="9">
        <v>0.010391601986211408</v>
      </c>
      <c r="K8" s="9">
        <v>0.3472085138710241</v>
      </c>
      <c r="L8" s="9">
        <v>0.5266573860245405</v>
      </c>
      <c r="M8" s="37">
        <v>48.029998779296875</v>
      </c>
      <c r="N8" s="37">
        <f t="shared" si="2"/>
        <v>141419.7535</v>
      </c>
      <c r="O8" s="37"/>
      <c r="P8" s="37"/>
      <c r="Q8" s="37"/>
      <c r="R8" s="37"/>
      <c r="S8" s="37">
        <v>81.36000061035156</v>
      </c>
      <c r="T8" s="37">
        <v>4.590000152587891</v>
      </c>
      <c r="U8" s="37">
        <f t="shared" si="3"/>
        <v>52.61999893</v>
      </c>
      <c r="V8" s="37">
        <v>7.769999980926514</v>
      </c>
      <c r="W8" s="37"/>
      <c r="X8" s="37">
        <v>6.78000020980835</v>
      </c>
      <c r="Y8" s="37">
        <v>6.889999866485596</v>
      </c>
      <c r="Z8" s="37">
        <v>7.989999771118164</v>
      </c>
      <c r="AA8" s="37">
        <v>2.0</v>
      </c>
      <c r="AB8" s="9">
        <v>0.0491255846186357</v>
      </c>
      <c r="AC8" s="9">
        <f t="shared" si="4"/>
        <v>0.4067257005</v>
      </c>
      <c r="AD8" s="1" t="s">
        <v>148</v>
      </c>
      <c r="AE8" s="1">
        <v>3.0</v>
      </c>
      <c r="AF8" s="9">
        <f>AVERAGE(I4:I19)</f>
        <v>0.06941379482</v>
      </c>
      <c r="AG8" s="1" t="s">
        <v>177</v>
      </c>
      <c r="AH8" s="40">
        <v>0.37324999999999997</v>
      </c>
      <c r="AI8" s="40">
        <v>0.32999999999999996</v>
      </c>
      <c r="AJ8" s="37">
        <f t="shared" si="5"/>
        <v>0.37325</v>
      </c>
      <c r="AK8" s="40">
        <f t="shared" si="17"/>
        <v>0.33</v>
      </c>
      <c r="AL8" s="37">
        <v>0.4615</v>
      </c>
      <c r="AM8" s="49">
        <v>0.37960000000000005</v>
      </c>
      <c r="AN8" s="37">
        <f t="shared" si="6"/>
        <v>0.4615</v>
      </c>
      <c r="AO8" s="37">
        <f t="shared" si="18"/>
        <v>0.3796</v>
      </c>
      <c r="AP8" s="37">
        <f t="shared" si="34"/>
        <v>0.6</v>
      </c>
      <c r="AQ8" s="40">
        <v>0.18699999999999997</v>
      </c>
      <c r="AR8" s="40">
        <v>0.1737142857142857</v>
      </c>
      <c r="AS8" s="40">
        <v>0.224</v>
      </c>
      <c r="AT8" s="51">
        <v>0.198</v>
      </c>
      <c r="AU8" s="37">
        <f t="shared" si="35"/>
        <v>0.187</v>
      </c>
      <c r="AV8" s="37">
        <f t="shared" si="36"/>
        <v>0.1737142857</v>
      </c>
      <c r="AW8" s="40">
        <v>0.20999999999999996</v>
      </c>
      <c r="AX8" s="40">
        <v>0.1844285714285714</v>
      </c>
      <c r="AY8" s="40">
        <v>0.29274999999999995</v>
      </c>
      <c r="AZ8" s="40">
        <v>0.24039999999999995</v>
      </c>
      <c r="BA8" s="37">
        <v>1.5666666666666667</v>
      </c>
      <c r="BB8" s="37">
        <v>1.5142857142857142</v>
      </c>
      <c r="BC8" s="37">
        <f t="shared" si="7"/>
        <v>1.566666667</v>
      </c>
      <c r="BD8" s="37">
        <f t="shared" si="19"/>
        <v>1.514285714</v>
      </c>
      <c r="BE8" s="37">
        <v>1.6833333333333333</v>
      </c>
      <c r="BF8" s="37">
        <v>1.4978571428571428</v>
      </c>
      <c r="BG8" s="37">
        <f t="shared" si="8"/>
        <v>1.683333333</v>
      </c>
      <c r="BH8" s="37">
        <f t="shared" si="20"/>
        <v>1.497857143</v>
      </c>
      <c r="BI8" s="6">
        <v>3.055</v>
      </c>
      <c r="BJ8" s="6">
        <v>2.9357142857142855</v>
      </c>
      <c r="BK8" s="37">
        <f t="shared" si="9"/>
        <v>3.055</v>
      </c>
      <c r="BL8" s="37">
        <f t="shared" si="21"/>
        <v>2.935714286</v>
      </c>
      <c r="BM8" s="6">
        <v>3.177</v>
      </c>
      <c r="BN8" s="6">
        <v>2.8258571428571426</v>
      </c>
      <c r="BO8" s="37">
        <f t="shared" si="10"/>
        <v>3.177</v>
      </c>
      <c r="BP8" s="37">
        <f t="shared" si="22"/>
        <v>2.825857143</v>
      </c>
      <c r="BQ8" s="6">
        <v>108.16666666666667</v>
      </c>
      <c r="BR8" s="14">
        <v>101.0</v>
      </c>
      <c r="BS8" s="6">
        <f t="shared" si="11"/>
        <v>108.1666667</v>
      </c>
      <c r="BT8" s="6">
        <f t="shared" si="23"/>
        <v>101</v>
      </c>
      <c r="BU8" s="6">
        <v>122.5</v>
      </c>
      <c r="BV8" s="6">
        <v>109.6</v>
      </c>
      <c r="BW8" s="6">
        <v>105.06666666666666</v>
      </c>
      <c r="BX8" s="6">
        <v>92.78571428571429</v>
      </c>
      <c r="BY8" s="6">
        <f t="shared" si="12"/>
        <v>105.0666667</v>
      </c>
      <c r="BZ8" s="6">
        <f t="shared" si="24"/>
        <v>92.78571429</v>
      </c>
      <c r="CA8" s="6">
        <v>141.75</v>
      </c>
      <c r="CB8" s="6">
        <v>117.22</v>
      </c>
      <c r="CC8" s="1"/>
      <c r="CD8" s="9">
        <v>0.0</v>
      </c>
      <c r="CE8" s="9">
        <v>0.0</v>
      </c>
      <c r="CF8" s="9">
        <v>0.0</v>
      </c>
      <c r="CG8" s="1"/>
      <c r="CH8" s="9">
        <v>1.0</v>
      </c>
      <c r="CI8" s="33">
        <v>0.05</v>
      </c>
      <c r="CJ8" s="9"/>
      <c r="CK8" s="9">
        <f t="shared" ref="CK8:CL8" si="38">(CD8*CH8)</f>
        <v>0</v>
      </c>
      <c r="CL8" s="41">
        <f t="shared" si="38"/>
        <v>0</v>
      </c>
      <c r="CM8" s="42">
        <f t="shared" si="14"/>
        <v>0</v>
      </c>
      <c r="CN8" s="37"/>
      <c r="CO8" s="43">
        <v>22.6927</v>
      </c>
      <c r="CP8" s="43">
        <v>22.82345714285714</v>
      </c>
      <c r="CQ8" s="43">
        <v>24.3956</v>
      </c>
      <c r="CR8" s="6">
        <v>25.029216666666667</v>
      </c>
      <c r="CS8" s="6">
        <v>26.862099999999998</v>
      </c>
      <c r="CT8" s="6">
        <v>24.880857142857142</v>
      </c>
      <c r="CU8" s="6">
        <v>26.28782</v>
      </c>
      <c r="CV8" s="6">
        <v>94109.85714285714</v>
      </c>
      <c r="CW8" s="6">
        <v>103904.5</v>
      </c>
      <c r="CX8" s="44">
        <f t="shared" si="26"/>
        <v>0.3196226885</v>
      </c>
      <c r="CY8" s="43">
        <f t="shared" si="27"/>
        <v>3.835472262</v>
      </c>
      <c r="CZ8" s="44">
        <f t="shared" si="28"/>
        <v>0.1475462545</v>
      </c>
      <c r="DA8" s="50">
        <v>115124.0</v>
      </c>
      <c r="DB8" s="43">
        <f t="shared" si="29"/>
        <v>4.691909245</v>
      </c>
      <c r="DC8" s="44">
        <f t="shared" si="30"/>
        <v>0.1784822494</v>
      </c>
      <c r="DD8" s="43"/>
      <c r="DE8" s="43">
        <v>9.160180718387458</v>
      </c>
      <c r="DF8" s="43">
        <v>3.77986160951119</v>
      </c>
      <c r="DG8" s="43">
        <v>0.6418204839921667</v>
      </c>
      <c r="DH8" s="43">
        <v>1.4871332148165852</v>
      </c>
      <c r="DI8" s="1"/>
      <c r="DJ8" s="37">
        <v>34.275062561035156</v>
      </c>
      <c r="DK8" s="37">
        <v>33.21334457397461</v>
      </c>
      <c r="DL8" s="37">
        <v>3.212394952774048</v>
      </c>
      <c r="DM8" s="37">
        <v>3.3074915409088135</v>
      </c>
      <c r="DN8" s="37">
        <v>3.3074915409088135</v>
      </c>
      <c r="DO8" s="37">
        <v>38.84647750854492</v>
      </c>
      <c r="DP8" s="37">
        <v>39.24604415893555</v>
      </c>
      <c r="DQ8" s="43">
        <f t="shared" si="15"/>
        <v>26.87845993</v>
      </c>
      <c r="DR8" s="1">
        <v>3.0</v>
      </c>
      <c r="DS8" s="37">
        <v>2.611131429672241</v>
      </c>
      <c r="DT8" s="37">
        <v>0.3400000035762787</v>
      </c>
      <c r="DU8" s="1"/>
      <c r="DV8" s="37">
        <v>0.949999988079071</v>
      </c>
      <c r="DW8" s="37">
        <v>14.329999923706055</v>
      </c>
      <c r="DX8" s="37">
        <v>6.630000114440918</v>
      </c>
      <c r="DY8" s="1"/>
      <c r="DZ8" s="24">
        <v>0.01338907144873223</v>
      </c>
      <c r="EA8" s="24">
        <v>0.0014148883524206038</v>
      </c>
      <c r="EB8" s="24">
        <v>0.014803959801152834</v>
      </c>
      <c r="EC8" s="1"/>
      <c r="ED8" s="43">
        <v>48.56290054321289</v>
      </c>
      <c r="EE8" s="37">
        <v>48.029998779296875</v>
      </c>
      <c r="EF8" s="44">
        <f t="shared" si="16"/>
        <v>23.32476054</v>
      </c>
      <c r="EG8" s="37">
        <v>89.36701965332031</v>
      </c>
      <c r="EH8" s="37">
        <v>47.664005279541016</v>
      </c>
      <c r="EI8" s="43">
        <v>48.28218460083008</v>
      </c>
      <c r="EJ8" s="43">
        <v>1.4523840450439456</v>
      </c>
      <c r="EK8" s="43">
        <v>9.11577589361572</v>
      </c>
      <c r="EL8" s="43">
        <v>90.24807739257812</v>
      </c>
      <c r="EM8" s="43">
        <v>84.10093688964844</v>
      </c>
      <c r="EN8" s="1">
        <v>38.900001525878906</v>
      </c>
      <c r="EO8" s="1"/>
      <c r="EP8" s="1">
        <v>1.1118361740949367</v>
      </c>
      <c r="EQ8" s="1">
        <v>0.001160026324359399</v>
      </c>
      <c r="ER8" s="1"/>
      <c r="ES8" s="1">
        <v>0.001160026324359399</v>
      </c>
      <c r="ET8" s="1">
        <v>28208.603540621698</v>
      </c>
      <c r="EU8" s="1">
        <v>0.09580409509822117</v>
      </c>
      <c r="EV8" s="1">
        <v>1164.2799915280193</v>
      </c>
      <c r="EW8" s="1">
        <v>0.003954211730782054</v>
      </c>
    </row>
    <row r="9" ht="12.75" customHeight="1">
      <c r="A9" s="1" t="s">
        <v>171</v>
      </c>
      <c r="B9" s="1" t="s">
        <v>173</v>
      </c>
      <c r="C9" s="36" t="s">
        <v>171</v>
      </c>
      <c r="D9" s="1" t="s">
        <v>173</v>
      </c>
      <c r="E9" s="37">
        <v>554116.6875</v>
      </c>
      <c r="F9" s="8">
        <v>554116.6717766694</v>
      </c>
      <c r="G9" s="38">
        <v>100.0</v>
      </c>
      <c r="H9" s="9">
        <v>0.08896810404752693</v>
      </c>
      <c r="I9" s="9">
        <v>0.05556974621110667</v>
      </c>
      <c r="J9" s="9">
        <v>0.05585510621136738</v>
      </c>
      <c r="K9" s="9">
        <v>0.11017183706267948</v>
      </c>
      <c r="L9" s="9">
        <v>0.6288210625154259</v>
      </c>
      <c r="M9" s="37">
        <v>52.709999084472656</v>
      </c>
      <c r="N9" s="37">
        <f t="shared" si="2"/>
        <v>292074.9009</v>
      </c>
      <c r="O9" s="37"/>
      <c r="P9" s="37"/>
      <c r="Q9" s="37"/>
      <c r="R9" s="37"/>
      <c r="S9" s="37">
        <v>87.93000030517578</v>
      </c>
      <c r="T9" s="37">
        <v>3.930000066757202</v>
      </c>
      <c r="U9" s="37">
        <f t="shared" si="3"/>
        <v>56.63999915</v>
      </c>
      <c r="V9" s="37">
        <v>6.550000190734863</v>
      </c>
      <c r="W9" s="37"/>
      <c r="X9" s="37">
        <v>7.78000020980835</v>
      </c>
      <c r="Y9" s="37">
        <v>9.75</v>
      </c>
      <c r="Z9" s="37">
        <v>22.790000915527344</v>
      </c>
      <c r="AA9" s="37">
        <v>2.0</v>
      </c>
      <c r="AB9" s="9">
        <v>0.059527460645102226</v>
      </c>
      <c r="AC9" s="9">
        <f t="shared" si="4"/>
        <v>0.2255544039</v>
      </c>
      <c r="AD9" s="1" t="s">
        <v>148</v>
      </c>
      <c r="AE9" s="1">
        <v>3.0</v>
      </c>
      <c r="AF9" s="1"/>
      <c r="AG9" s="1"/>
      <c r="AH9" s="40">
        <v>0.21949999999999997</v>
      </c>
      <c r="AI9" s="40">
        <v>0.20599999999999996</v>
      </c>
      <c r="AJ9" s="37">
        <f t="shared" si="5"/>
        <v>0.2170864094</v>
      </c>
      <c r="AK9" s="40">
        <f t="shared" si="17"/>
        <v>0.2037348534</v>
      </c>
      <c r="AL9" s="37">
        <v>0.31325000000000003</v>
      </c>
      <c r="AM9" s="49">
        <v>0.272</v>
      </c>
      <c r="AN9" s="37">
        <f t="shared" si="6"/>
        <v>0.3098055478</v>
      </c>
      <c r="AO9" s="37">
        <f t="shared" si="18"/>
        <v>0.2690091269</v>
      </c>
      <c r="AP9" s="37">
        <f t="shared" si="34"/>
        <v>0.661644278</v>
      </c>
      <c r="AQ9" s="40">
        <v>0.134</v>
      </c>
      <c r="AR9" s="40">
        <v>0.12628571428571428</v>
      </c>
      <c r="AS9" s="40">
        <v>0.14850000000000002</v>
      </c>
      <c r="AT9" s="51">
        <v>0.1348</v>
      </c>
      <c r="AU9" s="37">
        <f t="shared" si="35"/>
        <v>0.1325265552</v>
      </c>
      <c r="AV9" s="37">
        <f t="shared" si="36"/>
        <v>0.1248970946</v>
      </c>
      <c r="AW9" s="40">
        <v>0.1721666666666667</v>
      </c>
      <c r="AX9" s="40">
        <v>0.1555714285714286</v>
      </c>
      <c r="AY9" s="40">
        <v>0.2205</v>
      </c>
      <c r="AZ9" s="40">
        <v>0.18760000000000002</v>
      </c>
      <c r="BA9" s="37">
        <v>1.2716666666666667</v>
      </c>
      <c r="BB9" s="37">
        <v>1.3757142857142857</v>
      </c>
      <c r="BC9" s="37">
        <f t="shared" si="7"/>
        <v>1.266742455</v>
      </c>
      <c r="BD9" s="37">
        <f t="shared" si="19"/>
        <v>1.370387176</v>
      </c>
      <c r="BE9" s="37">
        <v>1.645333333333333</v>
      </c>
      <c r="BF9" s="37">
        <v>1.610285714285714</v>
      </c>
      <c r="BG9" s="37">
        <f t="shared" si="8"/>
        <v>1.638962191</v>
      </c>
      <c r="BH9" s="37">
        <f t="shared" si="20"/>
        <v>1.604050285</v>
      </c>
      <c r="BI9" s="6">
        <v>2.6416666666666666</v>
      </c>
      <c r="BJ9" s="6">
        <v>2.7385714285714284</v>
      </c>
      <c r="BK9" s="37">
        <f t="shared" si="9"/>
        <v>2.630300895</v>
      </c>
      <c r="BL9" s="37">
        <f t="shared" si="21"/>
        <v>2.726788724</v>
      </c>
      <c r="BM9" s="6">
        <v>3.187</v>
      </c>
      <c r="BN9" s="6">
        <v>3.064571428571428</v>
      </c>
      <c r="BO9" s="37">
        <f t="shared" si="10"/>
        <v>3.173287932</v>
      </c>
      <c r="BP9" s="37">
        <f t="shared" si="22"/>
        <v>3.051386109</v>
      </c>
      <c r="BQ9" s="6">
        <v>43.0</v>
      </c>
      <c r="BR9" s="14">
        <v>45.42857142857143</v>
      </c>
      <c r="BS9" s="6">
        <f t="shared" si="11"/>
        <v>42.94277907</v>
      </c>
      <c r="BT9" s="6">
        <f t="shared" si="23"/>
        <v>45.36811876</v>
      </c>
      <c r="BU9" s="6">
        <v>37.25</v>
      </c>
      <c r="BV9" s="6">
        <v>41.8</v>
      </c>
      <c r="BW9" s="6">
        <v>42.36666666666667</v>
      </c>
      <c r="BX9" s="6">
        <v>42.32857142857143</v>
      </c>
      <c r="BY9" s="6">
        <f t="shared" si="12"/>
        <v>42.31028853</v>
      </c>
      <c r="BZ9" s="6">
        <f t="shared" si="24"/>
        <v>42.27224399</v>
      </c>
      <c r="CA9" s="6">
        <v>46.3</v>
      </c>
      <c r="CB9" s="6">
        <v>45.459999999999994</v>
      </c>
      <c r="CC9" s="1"/>
      <c r="CD9" s="9">
        <v>0.012936302448372372</v>
      </c>
      <c r="CE9" s="9">
        <v>0.0076830361746900375</v>
      </c>
      <c r="CF9" s="9">
        <v>0.0015655520214921859</v>
      </c>
      <c r="CG9" s="1"/>
      <c r="CH9" s="9">
        <v>0.85</v>
      </c>
      <c r="CI9" s="33">
        <v>0.56</v>
      </c>
      <c r="CJ9" s="9"/>
      <c r="CK9" s="9">
        <f t="shared" ref="CK9:CL9" si="39">(CD9*CH9)</f>
        <v>0.01099585708</v>
      </c>
      <c r="CL9" s="41">
        <f t="shared" si="39"/>
        <v>0.004302500258</v>
      </c>
      <c r="CM9" s="42">
        <f t="shared" si="14"/>
        <v>0.001330719218</v>
      </c>
      <c r="CN9" s="37"/>
      <c r="CO9" s="43">
        <v>27.972566666666665</v>
      </c>
      <c r="CP9" s="43">
        <v>27.810542857142856</v>
      </c>
      <c r="CQ9" s="43">
        <v>30.687</v>
      </c>
      <c r="CR9" s="6">
        <v>26.412733333333335</v>
      </c>
      <c r="CS9" s="6">
        <v>27.581825</v>
      </c>
      <c r="CT9" s="6">
        <v>26.42997142857143</v>
      </c>
      <c r="CU9" s="6">
        <v>27.37214</v>
      </c>
      <c r="CV9" s="6">
        <v>230516.57142857142</v>
      </c>
      <c r="CW9" s="6">
        <v>243940.0</v>
      </c>
      <c r="CX9" s="44">
        <f t="shared" si="26"/>
        <v>0.4160072836</v>
      </c>
      <c r="CY9" s="43">
        <f t="shared" si="27"/>
        <v>4.992087403</v>
      </c>
      <c r="CZ9" s="44">
        <f t="shared" si="28"/>
        <v>0.1858412932</v>
      </c>
      <c r="DA9" s="50">
        <v>267712.4</v>
      </c>
      <c r="DB9" s="43">
        <f t="shared" si="29"/>
        <v>5.79760358</v>
      </c>
      <c r="DC9" s="44">
        <f t="shared" si="30"/>
        <v>0.2118067341</v>
      </c>
      <c r="DD9" s="43">
        <f t="shared" ref="DD9:DD16" si="41">(DE9*(1/L9))</f>
        <v>26.50596817</v>
      </c>
      <c r="DE9" s="43">
        <v>16.667511068359183</v>
      </c>
      <c r="DF9" s="43">
        <v>6.959636185706208</v>
      </c>
      <c r="DG9" s="43">
        <v>6.959636185706208</v>
      </c>
      <c r="DH9" s="43">
        <v>2.701868805354065</v>
      </c>
      <c r="DI9" s="1"/>
      <c r="DJ9" s="37">
        <v>35.83864974975586</v>
      </c>
      <c r="DK9" s="37">
        <v>33.48863983154297</v>
      </c>
      <c r="DL9" s="37">
        <v>4.330422878265381</v>
      </c>
      <c r="DM9" s="37">
        <v>3.5267088413238525</v>
      </c>
      <c r="DN9" s="37">
        <v>3.5267088413238525</v>
      </c>
      <c r="DO9" s="37">
        <v>37.30420684814453</v>
      </c>
      <c r="DP9" s="37">
        <v>37.611114501953125</v>
      </c>
      <c r="DQ9" s="43">
        <f t="shared" si="15"/>
        <v>26.8571434</v>
      </c>
      <c r="DR9" s="1">
        <v>3.0</v>
      </c>
      <c r="DS9" s="37">
        <v>2.9480526447296143</v>
      </c>
      <c r="DT9" s="37">
        <v>7.730000019073486</v>
      </c>
      <c r="DU9" s="1"/>
      <c r="DV9" s="37">
        <v>2.869999885559082</v>
      </c>
      <c r="DW9" s="37">
        <v>33.060001373291016</v>
      </c>
      <c r="DX9" s="37">
        <v>8.680000305175781</v>
      </c>
      <c r="DY9" s="1"/>
      <c r="DZ9" s="24">
        <v>0.07423904954494995</v>
      </c>
      <c r="EA9" s="24">
        <v>0.006055958120651793</v>
      </c>
      <c r="EB9" s="24">
        <v>0.08029500766560174</v>
      </c>
      <c r="EC9" s="1"/>
      <c r="ED9" s="43">
        <v>45.74079513549805</v>
      </c>
      <c r="EE9" s="37">
        <v>52.709999084472656</v>
      </c>
      <c r="EF9" s="44">
        <f t="shared" si="16"/>
        <v>24.1099727</v>
      </c>
      <c r="EG9" s="37">
        <v>98.43289184570312</v>
      </c>
      <c r="EH9" s="37">
        <v>41.913421630859375</v>
      </c>
      <c r="EI9" s="43">
        <v>45.556060791015625</v>
      </c>
      <c r="EJ9" s="43">
        <v>4.556200000810622</v>
      </c>
      <c r="EK9" s="43">
        <v>31.34785594779969</v>
      </c>
      <c r="EL9" s="43">
        <v>98.27523040771484</v>
      </c>
      <c r="EM9" s="43">
        <v>86.59809112548828</v>
      </c>
      <c r="EN9" s="1">
        <v>42.77000045776367</v>
      </c>
      <c r="EO9" s="1"/>
      <c r="EP9" s="1">
        <v>0.24872337245170095</v>
      </c>
      <c r="EQ9" s="1">
        <v>1.129281408961355E-4</v>
      </c>
      <c r="ER9" s="1"/>
      <c r="ES9" s="1">
        <v>1.129281408961355E-4</v>
      </c>
      <c r="ET9" s="1">
        <v>7982.347474575043</v>
      </c>
      <c r="EU9" s="1">
        <v>0.01440553565908993</v>
      </c>
      <c r="EV9" s="1">
        <v>58.030000790953636</v>
      </c>
      <c r="EW9" s="1">
        <v>1.0472523882902044E-4</v>
      </c>
    </row>
    <row r="10" ht="12.75" customHeight="1">
      <c r="A10" s="1" t="s">
        <v>174</v>
      </c>
      <c r="B10" s="1" t="s">
        <v>176</v>
      </c>
      <c r="C10" s="36" t="s">
        <v>174</v>
      </c>
      <c r="D10" s="1" t="s">
        <v>176</v>
      </c>
      <c r="E10" s="37">
        <v>614690.4375</v>
      </c>
      <c r="F10" s="8">
        <v>614690.45552513</v>
      </c>
      <c r="G10" s="38">
        <v>64.94000244140625</v>
      </c>
      <c r="H10" s="9">
        <v>0.020706884178039585</v>
      </c>
      <c r="I10" s="9">
        <v>0.04622172502167363</v>
      </c>
      <c r="J10" s="9">
        <v>0.008794989734662945</v>
      </c>
      <c r="K10" s="9">
        <v>0.226570571044364</v>
      </c>
      <c r="L10" s="9">
        <v>0.623797373236614</v>
      </c>
      <c r="M10" s="37">
        <v>57.7599983215332</v>
      </c>
      <c r="N10" s="37">
        <f t="shared" si="2"/>
        <v>355045.1864</v>
      </c>
      <c r="O10" s="37"/>
      <c r="P10" s="37"/>
      <c r="Q10" s="37"/>
      <c r="R10" s="37"/>
      <c r="S10" s="37">
        <v>91.80000305175781</v>
      </c>
      <c r="T10" s="37">
        <v>2.2699999809265137</v>
      </c>
      <c r="U10" s="37">
        <f t="shared" si="3"/>
        <v>60.0299983</v>
      </c>
      <c r="V10" s="37">
        <v>3.609999895095825</v>
      </c>
      <c r="W10" s="37"/>
      <c r="X10" s="37">
        <v>12.069999694824219</v>
      </c>
      <c r="Y10" s="37">
        <v>16.93000030517578</v>
      </c>
      <c r="Z10" s="37">
        <v>18.6299991607666</v>
      </c>
      <c r="AA10" s="37">
        <v>2.0</v>
      </c>
      <c r="AB10" s="9">
        <v>0.07337190066314703</v>
      </c>
      <c r="AC10" s="9">
        <f t="shared" si="4"/>
        <v>0.3087374614</v>
      </c>
      <c r="AD10" s="1" t="s">
        <v>148</v>
      </c>
      <c r="AE10" s="1">
        <v>3.0</v>
      </c>
      <c r="AF10" s="1"/>
      <c r="AG10" s="1"/>
      <c r="AH10" s="40">
        <v>0.29375</v>
      </c>
      <c r="AI10" s="40">
        <v>0.26339999999999997</v>
      </c>
      <c r="AJ10" s="37">
        <f t="shared" si="5"/>
        <v>0.2890863539</v>
      </c>
      <c r="AK10" s="40">
        <f t="shared" si="17"/>
        <v>0.2592181978</v>
      </c>
      <c r="AL10" s="37">
        <v>0.3935</v>
      </c>
      <c r="AM10" s="49">
        <v>0.33</v>
      </c>
      <c r="AN10" s="37">
        <f t="shared" si="6"/>
        <v>0.3872526987</v>
      </c>
      <c r="AO10" s="37">
        <f t="shared" si="18"/>
        <v>0.3247608401</v>
      </c>
      <c r="AP10" s="37">
        <f t="shared" si="34"/>
        <v>0.5130812617</v>
      </c>
      <c r="AQ10" s="40">
        <v>0.12116666666666666</v>
      </c>
      <c r="AR10" s="40">
        <v>0.11285714285714286</v>
      </c>
      <c r="AS10" s="40">
        <v>0.1505</v>
      </c>
      <c r="AT10" s="51">
        <v>0.133</v>
      </c>
      <c r="AU10" s="37">
        <f t="shared" si="35"/>
        <v>0.1192429953</v>
      </c>
      <c r="AV10" s="37">
        <f t="shared" si="36"/>
        <v>0.1110653955</v>
      </c>
      <c r="AW10" s="40">
        <v>0.15883333333333335</v>
      </c>
      <c r="AX10" s="40">
        <v>0.14100000000000001</v>
      </c>
      <c r="AY10" s="40">
        <v>0.2235</v>
      </c>
      <c r="AZ10" s="40">
        <v>0.18560000000000001</v>
      </c>
      <c r="BA10" s="37">
        <v>2.0833333333333335</v>
      </c>
      <c r="BB10" s="37">
        <v>2.1</v>
      </c>
      <c r="BC10" s="37">
        <f t="shared" si="7"/>
        <v>2.06881049</v>
      </c>
      <c r="BD10" s="37">
        <f t="shared" si="19"/>
        <v>2.085360974</v>
      </c>
      <c r="BE10" s="37">
        <v>2.5855</v>
      </c>
      <c r="BF10" s="37">
        <v>2.3832857142857145</v>
      </c>
      <c r="BG10" s="37">
        <f t="shared" si="8"/>
        <v>2.56747657</v>
      </c>
      <c r="BH10" s="37">
        <f t="shared" si="20"/>
        <v>2.366671913</v>
      </c>
      <c r="BI10" s="6">
        <v>3.4550000000000005</v>
      </c>
      <c r="BJ10" s="6">
        <v>3.435714285714286</v>
      </c>
      <c r="BK10" s="37">
        <f t="shared" si="9"/>
        <v>3.42823924</v>
      </c>
      <c r="BL10" s="37">
        <f t="shared" si="21"/>
        <v>3.409102904</v>
      </c>
      <c r="BM10" s="6">
        <v>4.148666666666666</v>
      </c>
      <c r="BN10" s="6">
        <v>3.8088571428571427</v>
      </c>
      <c r="BO10" s="37">
        <f t="shared" si="10"/>
        <v>4.116533101</v>
      </c>
      <c r="BP10" s="37">
        <f t="shared" si="22"/>
        <v>3.779355577</v>
      </c>
      <c r="BQ10" s="6">
        <v>107.5</v>
      </c>
      <c r="BR10" s="14">
        <v>105.28571428571429</v>
      </c>
      <c r="BS10" s="6">
        <f t="shared" si="11"/>
        <v>107.437215</v>
      </c>
      <c r="BT10" s="6">
        <f t="shared" si="23"/>
        <v>105.2242226</v>
      </c>
      <c r="BU10" s="6">
        <v>120.5</v>
      </c>
      <c r="BV10" s="6">
        <v>114.8</v>
      </c>
      <c r="BW10" s="6">
        <v>115.66000000000001</v>
      </c>
      <c r="BX10" s="6">
        <v>106.20857142857143</v>
      </c>
      <c r="BY10" s="6">
        <f t="shared" si="12"/>
        <v>115.5924492</v>
      </c>
      <c r="BZ10" s="6">
        <f t="shared" si="24"/>
        <v>106.1465407</v>
      </c>
      <c r="CA10" s="6">
        <v>154.75</v>
      </c>
      <c r="CB10" s="6">
        <v>133.7</v>
      </c>
      <c r="CC10" s="1"/>
      <c r="CD10" s="9">
        <v>0.0186779318822915</v>
      </c>
      <c r="CE10" s="9">
        <v>0.014343549078412508</v>
      </c>
      <c r="CF10" s="9">
        <v>6.87113078086263E-4</v>
      </c>
      <c r="CG10" s="1"/>
      <c r="CH10" s="9">
        <v>0.85</v>
      </c>
      <c r="CI10" s="33">
        <v>0.54</v>
      </c>
      <c r="CJ10" s="9"/>
      <c r="CK10" s="9">
        <f t="shared" ref="CK10:CL10" si="40">(CD10*CH10)</f>
        <v>0.0158762421</v>
      </c>
      <c r="CL10" s="41">
        <f t="shared" si="40"/>
        <v>0.007745516502</v>
      </c>
      <c r="CM10" s="42">
        <f t="shared" si="14"/>
        <v>0.0005840461164</v>
      </c>
      <c r="CN10" s="37"/>
      <c r="CO10" s="43">
        <v>29.9793</v>
      </c>
      <c r="CP10" s="43">
        <v>29.725285714285715</v>
      </c>
      <c r="CQ10" s="43">
        <v>32.74223333333334</v>
      </c>
      <c r="CR10" s="6">
        <v>26.19056666666667</v>
      </c>
      <c r="CS10" s="6">
        <v>27.764200000000002</v>
      </c>
      <c r="CT10" s="6">
        <v>26.36838571428572</v>
      </c>
      <c r="CU10" s="6">
        <v>27.698420000000006</v>
      </c>
      <c r="CV10" s="6">
        <v>229685.85714285713</v>
      </c>
      <c r="CW10" s="6">
        <v>247760.33333333334</v>
      </c>
      <c r="CX10" s="44">
        <f t="shared" si="26"/>
        <v>0.3736610111</v>
      </c>
      <c r="CY10" s="43">
        <f t="shared" si="27"/>
        <v>4.483932134</v>
      </c>
      <c r="CZ10" s="44">
        <f t="shared" si="28"/>
        <v>0.1625683628</v>
      </c>
      <c r="DA10" s="50">
        <v>286828.0</v>
      </c>
      <c r="DB10" s="43">
        <f t="shared" si="29"/>
        <v>5.599462248</v>
      </c>
      <c r="DC10" s="44">
        <f t="shared" si="30"/>
        <v>0.2021581826</v>
      </c>
      <c r="DD10" s="43">
        <f t="shared" si="41"/>
        <v>13.68198805</v>
      </c>
      <c r="DE10" s="43">
        <v>8.534788208570088</v>
      </c>
      <c r="DF10" s="43">
        <v>3.7720838267847805</v>
      </c>
      <c r="DG10" s="43">
        <v>2.449591329205927</v>
      </c>
      <c r="DH10" s="43">
        <v>1.8166726433381786</v>
      </c>
      <c r="DI10" s="1"/>
      <c r="DJ10" s="37">
        <v>31.960050582885742</v>
      </c>
      <c r="DK10" s="37">
        <v>31.8222599029541</v>
      </c>
      <c r="DL10" s="37">
        <v>3.714817523956299</v>
      </c>
      <c r="DM10" s="37">
        <v>3.6860532760620117</v>
      </c>
      <c r="DN10" s="37">
        <v>3.6860532760620117</v>
      </c>
      <c r="DO10" s="37">
        <v>40.577064514160156</v>
      </c>
      <c r="DP10" s="37">
        <v>40.43893051147461</v>
      </c>
      <c r="DQ10" s="43">
        <f t="shared" si="15"/>
        <v>27.4628849</v>
      </c>
      <c r="DR10" s="1">
        <v>3.0</v>
      </c>
      <c r="DS10" s="37">
        <v>2.379655122756958</v>
      </c>
      <c r="DT10" s="37">
        <v>6.46999979019165</v>
      </c>
      <c r="DU10" s="1"/>
      <c r="DV10" s="37">
        <v>1.6699999570846558</v>
      </c>
      <c r="DW10" s="37">
        <v>30.760000228881836</v>
      </c>
      <c r="DX10" s="37">
        <v>5.420000076293945</v>
      </c>
      <c r="DY10" s="1"/>
      <c r="DZ10" s="24">
        <v>0.011465643368511235</v>
      </c>
      <c r="EA10" s="24">
        <v>0.005853696266838663</v>
      </c>
      <c r="EB10" s="24">
        <v>0.017319339635349897</v>
      </c>
      <c r="EC10" s="1"/>
      <c r="ED10" s="43">
        <v>32.50447463989258</v>
      </c>
      <c r="EE10" s="37">
        <v>57.7599983215332</v>
      </c>
      <c r="EF10" s="44">
        <f t="shared" si="16"/>
        <v>18.77458401</v>
      </c>
      <c r="EG10" s="37">
        <v>61.983428955078125</v>
      </c>
      <c r="EH10" s="37">
        <v>35.3310546875</v>
      </c>
      <c r="EI10" s="43">
        <v>32.32120895385742</v>
      </c>
      <c r="EJ10" s="43">
        <v>1.2017719440250403</v>
      </c>
      <c r="EK10" s="43">
        <v>18.42297589590453</v>
      </c>
      <c r="EL10" s="43">
        <v>61.95112991333008</v>
      </c>
      <c r="EM10" s="43">
        <v>58.2183723449707</v>
      </c>
      <c r="EN10" s="1">
        <v>40.16999816894531</v>
      </c>
      <c r="EO10" s="1"/>
      <c r="EP10" s="1">
        <v>1.2661874729807325</v>
      </c>
      <c r="EQ10" s="1">
        <v>0.0012518883123569594</v>
      </c>
      <c r="ER10" s="1"/>
      <c r="ES10" s="1">
        <v>0.0012518883123569594</v>
      </c>
      <c r="ET10" s="1">
        <v>86442.41106329765</v>
      </c>
      <c r="EU10" s="1">
        <v>0.14062754722529391</v>
      </c>
      <c r="EV10" s="1">
        <v>1769.1599806807935</v>
      </c>
      <c r="EW10" s="1">
        <v>0.0028781315290952424</v>
      </c>
    </row>
    <row r="11" ht="12.75" customHeight="1">
      <c r="A11" s="1" t="s">
        <v>178</v>
      </c>
      <c r="B11" s="1" t="s">
        <v>180</v>
      </c>
      <c r="C11" s="36" t="s">
        <v>178</v>
      </c>
      <c r="D11" s="1" t="s">
        <v>180</v>
      </c>
      <c r="E11" s="37">
        <v>427338.78125</v>
      </c>
      <c r="F11" s="8">
        <v>427338.7844680635</v>
      </c>
      <c r="G11" s="38">
        <v>99.97000122070312</v>
      </c>
      <c r="H11" s="9">
        <v>0.013269621015346057</v>
      </c>
      <c r="I11" s="9">
        <v>0.05235250079538659</v>
      </c>
      <c r="J11" s="9">
        <v>0.0063007020798805675</v>
      </c>
      <c r="K11" s="9">
        <v>0.11554531086011424</v>
      </c>
      <c r="L11" s="9">
        <v>0.7687741248244397</v>
      </c>
      <c r="M11" s="37">
        <v>70.61000061035156</v>
      </c>
      <c r="N11" s="37">
        <f t="shared" si="2"/>
        <v>301743.916</v>
      </c>
      <c r="O11" s="37"/>
      <c r="P11" s="37"/>
      <c r="Q11" s="37"/>
      <c r="R11" s="37"/>
      <c r="S11" s="37">
        <v>94.83000183105469</v>
      </c>
      <c r="T11" s="37">
        <v>2.0199999809265137</v>
      </c>
      <c r="U11" s="37">
        <f t="shared" si="3"/>
        <v>72.63000059</v>
      </c>
      <c r="V11" s="37">
        <v>2.7100000381469727</v>
      </c>
      <c r="W11" s="52"/>
      <c r="X11" s="37">
        <v>23.239999771118164</v>
      </c>
      <c r="Y11" s="37">
        <v>24.510000228881836</v>
      </c>
      <c r="Z11" s="37">
        <v>26.860000610351562</v>
      </c>
      <c r="AA11" s="37">
        <v>3.0</v>
      </c>
      <c r="AB11" s="9">
        <v>0.042331850052171896</v>
      </c>
      <c r="AC11" s="9">
        <f t="shared" si="4"/>
        <v>0.164177863</v>
      </c>
      <c r="AD11" s="1" t="s">
        <v>181</v>
      </c>
      <c r="AE11" s="1">
        <v>4.0</v>
      </c>
      <c r="AF11" s="9">
        <f>AVERAGE(AC4:AC23)</f>
        <v>0.3538895759</v>
      </c>
      <c r="AG11" s="1" t="s">
        <v>147</v>
      </c>
      <c r="AH11" s="40">
        <v>0.25025</v>
      </c>
      <c r="AI11" s="40">
        <v>0.2372</v>
      </c>
      <c r="AJ11" s="37">
        <f t="shared" si="5"/>
        <v>0.2491419394</v>
      </c>
      <c r="AK11" s="40">
        <f t="shared" si="17"/>
        <v>0.2361497224</v>
      </c>
      <c r="AL11" s="37">
        <v>0.45699999999999996</v>
      </c>
      <c r="AM11" s="49">
        <v>0.37639999999999996</v>
      </c>
      <c r="AN11" s="37">
        <f t="shared" si="6"/>
        <v>0.4549764887</v>
      </c>
      <c r="AO11" s="37">
        <f t="shared" si="18"/>
        <v>0.3747333706</v>
      </c>
      <c r="AP11" s="37">
        <f t="shared" si="34"/>
        <v>0.5632020172</v>
      </c>
      <c r="AQ11" s="40">
        <v>0.1426666666666667</v>
      </c>
      <c r="AR11" s="40">
        <v>0.12971428571428573</v>
      </c>
      <c r="AS11" s="40">
        <v>0.15325</v>
      </c>
      <c r="AT11" s="51">
        <v>0.133</v>
      </c>
      <c r="AU11" s="37">
        <f t="shared" si="35"/>
        <v>0.1420349651</v>
      </c>
      <c r="AV11" s="37">
        <f t="shared" si="36"/>
        <v>0.1291399349</v>
      </c>
      <c r="AW11" s="40">
        <v>0.2213333333333333</v>
      </c>
      <c r="AX11" s="40">
        <v>0.1918571428571428</v>
      </c>
      <c r="AY11" s="40">
        <v>0.3015</v>
      </c>
      <c r="AZ11" s="40">
        <v>0.24419999999999997</v>
      </c>
      <c r="BA11" s="37">
        <v>4.183333333333334</v>
      </c>
      <c r="BB11" s="37">
        <v>3.9571428571428577</v>
      </c>
      <c r="BC11" s="37">
        <f t="shared" si="7"/>
        <v>4.180633919</v>
      </c>
      <c r="BD11" s="37">
        <f t="shared" si="19"/>
        <v>3.954589399</v>
      </c>
      <c r="BE11" s="37">
        <v>6.396666666666667</v>
      </c>
      <c r="BF11" s="37">
        <v>5.584714285714286</v>
      </c>
      <c r="BG11" s="37">
        <f t="shared" si="8"/>
        <v>6.392539037</v>
      </c>
      <c r="BH11" s="37">
        <f t="shared" si="20"/>
        <v>5.581110591</v>
      </c>
      <c r="BI11" s="6">
        <v>5.774999999999999</v>
      </c>
      <c r="BJ11" s="6">
        <v>5.530000000000001</v>
      </c>
      <c r="BK11" s="37">
        <f t="shared" si="9"/>
        <v>5.770859464</v>
      </c>
      <c r="BL11" s="37">
        <f t="shared" si="21"/>
        <v>5.526035123</v>
      </c>
      <c r="BM11" s="6">
        <v>8.489166666666664</v>
      </c>
      <c r="BN11" s="6">
        <v>7.439714285714286</v>
      </c>
      <c r="BO11" s="37">
        <f t="shared" si="10"/>
        <v>8.483080139</v>
      </c>
      <c r="BP11" s="37">
        <f t="shared" si="22"/>
        <v>7.43438019</v>
      </c>
      <c r="BQ11" s="6">
        <v>103.5</v>
      </c>
      <c r="BR11" s="14">
        <v>105.42857142857143</v>
      </c>
      <c r="BS11" s="6">
        <f t="shared" si="11"/>
        <v>103.4768543</v>
      </c>
      <c r="BT11" s="6">
        <f t="shared" si="23"/>
        <v>105.4049945</v>
      </c>
      <c r="BU11" s="6">
        <v>89.5</v>
      </c>
      <c r="BV11" s="6">
        <v>95.0</v>
      </c>
      <c r="BW11" s="6">
        <v>124.28333333333335</v>
      </c>
      <c r="BX11" s="6">
        <v>111.41428571428573</v>
      </c>
      <c r="BY11" s="6">
        <f t="shared" si="12"/>
        <v>124.2555399</v>
      </c>
      <c r="BZ11" s="6">
        <f t="shared" si="24"/>
        <v>111.3893702</v>
      </c>
      <c r="CA11" s="6">
        <v>155.175</v>
      </c>
      <c r="CB11" s="6">
        <v>130.98000000000002</v>
      </c>
      <c r="CC11" s="1"/>
      <c r="CD11" s="9">
        <v>0.0048128419836303855</v>
      </c>
      <c r="CE11" s="9">
        <v>8.96219831509243E-4</v>
      </c>
      <c r="CF11" s="9">
        <v>2.430758548405037E-4</v>
      </c>
      <c r="CG11" s="1"/>
      <c r="CH11" s="9">
        <v>0.92</v>
      </c>
      <c r="CI11" s="33">
        <v>0.8</v>
      </c>
      <c r="CJ11" s="9"/>
      <c r="CK11" s="9">
        <f t="shared" ref="CK11:CL11" si="42">(CD11*CH11)</f>
        <v>0.004427814625</v>
      </c>
      <c r="CL11" s="41">
        <f t="shared" si="42"/>
        <v>0.0007169758652</v>
      </c>
      <c r="CM11" s="42">
        <f t="shared" si="14"/>
        <v>0.0002236297865</v>
      </c>
      <c r="CN11" s="37"/>
      <c r="CO11" s="43">
        <v>35.250283333333336</v>
      </c>
      <c r="CP11" s="43">
        <v>35.40558571428571</v>
      </c>
      <c r="CQ11" s="43">
        <v>34.538333333333334</v>
      </c>
      <c r="CR11" s="6">
        <v>27.341466666666665</v>
      </c>
      <c r="CS11" s="6">
        <v>28.404925</v>
      </c>
      <c r="CT11" s="6">
        <v>27.1677</v>
      </c>
      <c r="CU11" s="6">
        <v>27.94896</v>
      </c>
      <c r="CV11" s="6">
        <v>189329.85714285713</v>
      </c>
      <c r="CW11" s="6">
        <v>214994.5</v>
      </c>
      <c r="CX11" s="44">
        <f t="shared" si="26"/>
        <v>0.4430439362</v>
      </c>
      <c r="CY11" s="43">
        <f t="shared" si="27"/>
        <v>5.316527234</v>
      </c>
      <c r="CZ11" s="44">
        <f t="shared" si="28"/>
        <v>0.19148858</v>
      </c>
      <c r="DA11" s="50">
        <v>233222.8</v>
      </c>
      <c r="DB11" s="43">
        <f t="shared" si="29"/>
        <v>6.549074649</v>
      </c>
      <c r="DC11" s="44">
        <f t="shared" si="30"/>
        <v>0.2343226599</v>
      </c>
      <c r="DD11" s="43">
        <f t="shared" si="41"/>
        <v>21.5690756</v>
      </c>
      <c r="DE11" s="43">
        <v>16.581747218266905</v>
      </c>
      <c r="DF11" s="43">
        <v>7.366982228532906</v>
      </c>
      <c r="DG11" s="43">
        <v>7.364772223793328</v>
      </c>
      <c r="DH11" s="43">
        <v>3.4994209221884143</v>
      </c>
      <c r="DI11" s="1"/>
      <c r="DJ11" s="37">
        <v>32.6149787902832</v>
      </c>
      <c r="DK11" s="37">
        <v>32.695796966552734</v>
      </c>
      <c r="DL11" s="37">
        <v>3.6885268688201904</v>
      </c>
      <c r="DM11" s="37">
        <v>3.679670810699463</v>
      </c>
      <c r="DN11" s="37">
        <v>3.679670810699463</v>
      </c>
      <c r="DO11" s="37">
        <v>39.8368034362793</v>
      </c>
      <c r="DP11" s="37">
        <v>39.49087142944336</v>
      </c>
      <c r="DQ11" s="43">
        <f t="shared" si="15"/>
        <v>27.54821777</v>
      </c>
      <c r="DR11" s="1">
        <v>4.0</v>
      </c>
      <c r="DS11" s="37">
        <v>2.192840576171875</v>
      </c>
      <c r="DT11" s="37">
        <v>49.93000030517578</v>
      </c>
      <c r="DU11" s="1"/>
      <c r="DV11" s="37">
        <v>7.429999828338623</v>
      </c>
      <c r="DW11" s="37">
        <v>57.869998931884766</v>
      </c>
      <c r="DX11" s="37">
        <v>12.829999923706055</v>
      </c>
      <c r="DY11" s="1"/>
      <c r="DZ11" s="24">
        <v>0.009357423158417385</v>
      </c>
      <c r="EA11" s="24">
        <v>0.0023060783327324198</v>
      </c>
      <c r="EB11" s="24">
        <v>0.011663501491149806</v>
      </c>
      <c r="EC11" s="1"/>
      <c r="ED11" s="43">
        <v>33.65251541137695</v>
      </c>
      <c r="EE11" s="37">
        <v>70.61000061035156</v>
      </c>
      <c r="EF11" s="44">
        <f t="shared" si="16"/>
        <v>23.76204134</v>
      </c>
      <c r="EG11" s="37">
        <v>72.37120819091797</v>
      </c>
      <c r="EH11" s="37">
        <v>34.37815856933594</v>
      </c>
      <c r="EI11" s="43">
        <v>33.6024284362793</v>
      </c>
      <c r="EJ11" s="43">
        <v>2.620639878377915</v>
      </c>
      <c r="EK11" s="43">
        <v>28.722810185851994</v>
      </c>
      <c r="EL11" s="43">
        <v>72.39105224609375</v>
      </c>
      <c r="EM11" s="43">
        <v>67.39469146728516</v>
      </c>
      <c r="EN11" s="1">
        <v>44.81999969482422</v>
      </c>
      <c r="EO11" s="1"/>
      <c r="EP11" s="1">
        <v>1.176660960300249</v>
      </c>
      <c r="EQ11" s="1">
        <v>0.0010788593729988498</v>
      </c>
      <c r="ER11" s="1"/>
      <c r="ES11" s="1">
        <v>0.0010788593729988498</v>
      </c>
      <c r="ET11" s="1">
        <v>51687.10290324688</v>
      </c>
      <c r="EU11" s="1">
        <v>0.1209511160274984</v>
      </c>
      <c r="EV11" s="1">
        <v>674.4299981296062</v>
      </c>
      <c r="EW11" s="1">
        <v>0.0015782091928985883</v>
      </c>
    </row>
    <row r="12" ht="12.75" customHeight="1">
      <c r="A12" s="1" t="s">
        <v>182</v>
      </c>
      <c r="B12" s="1" t="s">
        <v>184</v>
      </c>
      <c r="C12" s="36" t="s">
        <v>182</v>
      </c>
      <c r="D12" s="1" t="s">
        <v>184</v>
      </c>
      <c r="E12" s="37">
        <v>1198296.75</v>
      </c>
      <c r="F12" s="8">
        <v>1198296.713338962</v>
      </c>
      <c r="G12" s="38">
        <v>100.0</v>
      </c>
      <c r="H12" s="9">
        <v>0.06694802828007063</v>
      </c>
      <c r="I12" s="9">
        <v>0.050187358170500206</v>
      </c>
      <c r="J12" s="9">
        <v>0.04666833940218736</v>
      </c>
      <c r="K12" s="9">
        <v>0.11467071848774216</v>
      </c>
      <c r="L12" s="9">
        <v>0.6674619647212061</v>
      </c>
      <c r="M12" s="37">
        <v>54.75</v>
      </c>
      <c r="N12" s="37">
        <f t="shared" si="2"/>
        <v>656067.4706</v>
      </c>
      <c r="O12" s="37"/>
      <c r="P12" s="37"/>
      <c r="Q12" s="37"/>
      <c r="R12" s="37"/>
      <c r="S12" s="37">
        <v>88.0999984741211</v>
      </c>
      <c r="T12" s="37">
        <v>2.8499999046325684</v>
      </c>
      <c r="U12" s="37">
        <f t="shared" si="3"/>
        <v>57.5999999</v>
      </c>
      <c r="V12" s="37">
        <v>4.579999923706055</v>
      </c>
      <c r="W12" s="52"/>
      <c r="X12" s="37">
        <v>10.760000228881836</v>
      </c>
      <c r="Y12" s="37">
        <v>13.75</v>
      </c>
      <c r="Z12" s="37">
        <v>24.479999542236328</v>
      </c>
      <c r="AA12" s="37">
        <v>2.0</v>
      </c>
      <c r="AB12" s="9">
        <v>0.05337676471727813</v>
      </c>
      <c r="AC12" s="9">
        <f t="shared" si="4"/>
        <v>0.2147158226</v>
      </c>
      <c r="AD12" s="1" t="s">
        <v>181</v>
      </c>
      <c r="AE12" s="1">
        <v>4.0</v>
      </c>
      <c r="AF12" s="48">
        <f>AVERAGE(L8:L27)</f>
        <v>0.5764835796</v>
      </c>
      <c r="AG12" s="1" t="s">
        <v>155</v>
      </c>
      <c r="AH12" s="40">
        <v>0.18925000000000003</v>
      </c>
      <c r="AI12" s="40">
        <v>0.18640000000000004</v>
      </c>
      <c r="AJ12" s="37">
        <f t="shared" si="5"/>
        <v>0.1856482534</v>
      </c>
      <c r="AK12" s="40">
        <f t="shared" si="17"/>
        <v>0.1828524937</v>
      </c>
      <c r="AL12" s="37">
        <v>0.27075</v>
      </c>
      <c r="AM12" s="49">
        <v>0.2486</v>
      </c>
      <c r="AN12" s="37">
        <f t="shared" si="6"/>
        <v>0.2655971709</v>
      </c>
      <c r="AO12" s="37">
        <f t="shared" si="18"/>
        <v>0.2438687228</v>
      </c>
      <c r="AP12" s="37">
        <f t="shared" si="34"/>
        <v>0.4232920123</v>
      </c>
      <c r="AQ12" s="40">
        <v>0.07316666666666667</v>
      </c>
      <c r="AR12" s="40">
        <v>0.06842857142857144</v>
      </c>
      <c r="AS12" s="40">
        <v>0.08675000000000001</v>
      </c>
      <c r="AT12" s="51">
        <v>0.0774</v>
      </c>
      <c r="AU12" s="37">
        <f t="shared" si="35"/>
        <v>0.07177418162</v>
      </c>
      <c r="AV12" s="37">
        <f t="shared" si="36"/>
        <v>0.06712626032</v>
      </c>
      <c r="AW12" s="40">
        <v>0.09816666666666667</v>
      </c>
      <c r="AX12" s="40">
        <v>0.08928571428571429</v>
      </c>
      <c r="AY12" s="40">
        <v>0.13024999999999998</v>
      </c>
      <c r="AZ12" s="40">
        <v>0.11139999999999999</v>
      </c>
      <c r="BA12" s="37">
        <v>1.9833333333333334</v>
      </c>
      <c r="BB12" s="37">
        <v>1.9857142857142858</v>
      </c>
      <c r="BC12" s="37">
        <f t="shared" si="7"/>
        <v>1.969068895</v>
      </c>
      <c r="BD12" s="37">
        <f t="shared" si="19"/>
        <v>1.971432723</v>
      </c>
      <c r="BE12" s="37">
        <v>2.571</v>
      </c>
      <c r="BF12" s="37">
        <v>2.4694285714285718</v>
      </c>
      <c r="BG12" s="37">
        <f t="shared" si="8"/>
        <v>2.552508972</v>
      </c>
      <c r="BH12" s="37">
        <f t="shared" si="20"/>
        <v>2.451668061</v>
      </c>
      <c r="BI12" s="6">
        <v>3.438333333333334</v>
      </c>
      <c r="BJ12" s="6">
        <v>3.4714285714285715</v>
      </c>
      <c r="BK12" s="37">
        <f t="shared" si="9"/>
        <v>3.410856642</v>
      </c>
      <c r="BL12" s="37">
        <f t="shared" si="21"/>
        <v>3.443687406</v>
      </c>
      <c r="BM12" s="6">
        <v>4.315833333333333</v>
      </c>
      <c r="BN12" s="6">
        <v>4.179285714285714</v>
      </c>
      <c r="BO12" s="37">
        <f t="shared" si="10"/>
        <v>4.281344292</v>
      </c>
      <c r="BP12" s="37">
        <f t="shared" si="22"/>
        <v>4.145887863</v>
      </c>
      <c r="BQ12" s="6">
        <v>49.0</v>
      </c>
      <c r="BR12" s="14">
        <v>54.42857142857143</v>
      </c>
      <c r="BS12" s="6">
        <f t="shared" si="11"/>
        <v>48.97061831</v>
      </c>
      <c r="BT12" s="6">
        <f t="shared" si="23"/>
        <v>54.39593462</v>
      </c>
      <c r="BU12" s="6">
        <v>46.25</v>
      </c>
      <c r="BV12" s="6">
        <v>54.4</v>
      </c>
      <c r="BW12" s="6">
        <v>53.300000000000004</v>
      </c>
      <c r="BX12" s="6">
        <v>59.728571428571435</v>
      </c>
      <c r="BY12" s="6">
        <f t="shared" si="12"/>
        <v>53.26803991</v>
      </c>
      <c r="BZ12" s="6">
        <f t="shared" si="24"/>
        <v>59.6927566</v>
      </c>
      <c r="CA12" s="6">
        <v>61.775000000000006</v>
      </c>
      <c r="CB12" s="6">
        <v>69.08000000000001</v>
      </c>
      <c r="CC12" s="1"/>
      <c r="CD12" s="9">
        <v>0.0216269162371699</v>
      </c>
      <c r="CE12" s="9">
        <v>0.010378288462767395</v>
      </c>
      <c r="CF12" s="9">
        <v>6.813936099857847E-4</v>
      </c>
      <c r="CG12" s="1"/>
      <c r="CH12" s="9">
        <v>0.88</v>
      </c>
      <c r="CI12" s="33">
        <v>0.77</v>
      </c>
      <c r="CJ12" s="9"/>
      <c r="CK12" s="9">
        <f t="shared" ref="CK12:CL12" si="43">(CD12*CH12)</f>
        <v>0.01903168629</v>
      </c>
      <c r="CL12" s="41">
        <f t="shared" si="43"/>
        <v>0.007991282116</v>
      </c>
      <c r="CM12" s="42">
        <f t="shared" si="14"/>
        <v>0.0005996263768</v>
      </c>
      <c r="CN12" s="37"/>
      <c r="CO12" s="43">
        <v>32.3609</v>
      </c>
      <c r="CP12" s="43">
        <v>32.53451428571429</v>
      </c>
      <c r="CQ12" s="43">
        <v>33.3591</v>
      </c>
      <c r="CR12" s="6">
        <v>26.664849999999998</v>
      </c>
      <c r="CS12" s="6">
        <v>28.222025000000002</v>
      </c>
      <c r="CT12" s="6">
        <v>26.729342857142854</v>
      </c>
      <c r="CU12" s="6">
        <v>28.000880000000002</v>
      </c>
      <c r="CV12" s="6">
        <v>516374.14285714284</v>
      </c>
      <c r="CW12" s="6">
        <v>534938.6666666666</v>
      </c>
      <c r="CX12" s="44">
        <f t="shared" si="26"/>
        <v>0.4309234408</v>
      </c>
      <c r="CY12" s="43">
        <f t="shared" si="27"/>
        <v>5.17108129</v>
      </c>
      <c r="CZ12" s="44">
        <f t="shared" si="28"/>
        <v>0.182048757</v>
      </c>
      <c r="DA12" s="50">
        <v>601069.0</v>
      </c>
      <c r="DB12" s="43">
        <f t="shared" si="29"/>
        <v>6.019233734</v>
      </c>
      <c r="DC12" s="44">
        <f t="shared" si="30"/>
        <v>0.2149658773</v>
      </c>
      <c r="DD12" s="43">
        <f t="shared" si="41"/>
        <v>17.94645091</v>
      </c>
      <c r="DE12" s="43">
        <v>11.978573386890131</v>
      </c>
      <c r="DF12" s="43">
        <v>5.668833498735032</v>
      </c>
      <c r="DG12" s="43">
        <v>5.668833498735032</v>
      </c>
      <c r="DH12" s="43">
        <v>2.673962904456055</v>
      </c>
      <c r="DI12" s="1"/>
      <c r="DJ12" s="37">
        <v>38.60481262207031</v>
      </c>
      <c r="DK12" s="37">
        <v>36.116432189941406</v>
      </c>
      <c r="DL12" s="37">
        <v>5.5192975997924805</v>
      </c>
      <c r="DM12" s="37">
        <v>3.9826009273529053</v>
      </c>
      <c r="DN12" s="37">
        <v>3.9826009273529053</v>
      </c>
      <c r="DO12" s="37">
        <v>38.52951431274414</v>
      </c>
      <c r="DP12" s="37">
        <v>40.11418151855469</v>
      </c>
      <c r="DQ12" s="43">
        <f t="shared" si="15"/>
        <v>22.86567307</v>
      </c>
      <c r="DR12" s="1">
        <v>4.0</v>
      </c>
      <c r="DS12" s="37">
        <v>2.5712788105010986</v>
      </c>
      <c r="DT12" s="37">
        <v>34.279998779296875</v>
      </c>
      <c r="DU12" s="1"/>
      <c r="DV12" s="37">
        <v>6.050000190734863</v>
      </c>
      <c r="DW12" s="37">
        <v>47.77000045776367</v>
      </c>
      <c r="DX12" s="37">
        <v>12.65999984741211</v>
      </c>
      <c r="DY12" s="1"/>
      <c r="DZ12" s="24">
        <v>0.05347907470340625</v>
      </c>
      <c r="EA12" s="24">
        <v>0.012256766756387365</v>
      </c>
      <c r="EB12" s="24">
        <v>0.06573584145979362</v>
      </c>
      <c r="EC12" s="1"/>
      <c r="ED12" s="43">
        <v>33.67897415161133</v>
      </c>
      <c r="EE12" s="37">
        <v>54.75</v>
      </c>
      <c r="EF12" s="44">
        <f t="shared" si="16"/>
        <v>18.43923835</v>
      </c>
      <c r="EG12" s="37">
        <v>76.2339096069336</v>
      </c>
      <c r="EH12" s="37">
        <v>32.61371994018555</v>
      </c>
      <c r="EI12" s="43">
        <v>33.58161163330078</v>
      </c>
      <c r="EJ12" s="43">
        <v>4.847700237560275</v>
      </c>
      <c r="EK12" s="43">
        <v>29.017834858932474</v>
      </c>
      <c r="EL12" s="43">
        <v>76.16960906982422</v>
      </c>
      <c r="EM12" s="43">
        <v>64.0973129272461</v>
      </c>
      <c r="EN12" s="1">
        <v>43.630001068115234</v>
      </c>
      <c r="EO12" s="1"/>
      <c r="EP12" s="1">
        <v>0.6560668534338219</v>
      </c>
      <c r="EQ12" s="1">
        <v>3.124726499370906E-4</v>
      </c>
      <c r="ER12" s="1"/>
      <c r="ES12" s="1">
        <v>3.124726499370906E-4</v>
      </c>
      <c r="ET12" s="1">
        <v>23335.593710793764</v>
      </c>
      <c r="EU12" s="1">
        <v>0.019473969552808768</v>
      </c>
      <c r="EV12" s="1">
        <v>239.47000301629305</v>
      </c>
      <c r="EW12" s="1">
        <v>1.9984199268061766E-4</v>
      </c>
    </row>
    <row r="13" ht="12.75" customHeight="1">
      <c r="A13" s="1" t="s">
        <v>185</v>
      </c>
      <c r="B13" s="1" t="s">
        <v>187</v>
      </c>
      <c r="C13" s="36" t="s">
        <v>185</v>
      </c>
      <c r="D13" s="1" t="s">
        <v>187</v>
      </c>
      <c r="E13" s="37">
        <v>399336.875</v>
      </c>
      <c r="F13" s="8">
        <v>399336.87441097223</v>
      </c>
      <c r="G13" s="38">
        <v>100.0</v>
      </c>
      <c r="H13" s="9">
        <v>0.020017586054863645</v>
      </c>
      <c r="I13" s="9">
        <v>0.06566697152479237</v>
      </c>
      <c r="J13" s="9">
        <v>0.008585330141936845</v>
      </c>
      <c r="K13" s="9">
        <v>0.10000996282362601</v>
      </c>
      <c r="L13" s="9">
        <v>0.7734543750879794</v>
      </c>
      <c r="M13" s="37">
        <v>72.0</v>
      </c>
      <c r="N13" s="37">
        <f t="shared" si="2"/>
        <v>287522.55</v>
      </c>
      <c r="O13" s="37"/>
      <c r="P13" s="37"/>
      <c r="Q13" s="37"/>
      <c r="R13" s="37"/>
      <c r="S13" s="37">
        <v>97.0</v>
      </c>
      <c r="T13" s="37">
        <v>0.6100000143051147</v>
      </c>
      <c r="U13" s="37">
        <f t="shared" si="3"/>
        <v>72.61000001</v>
      </c>
      <c r="V13" s="37">
        <v>0.8199999928474426</v>
      </c>
      <c r="W13" s="37"/>
      <c r="X13" s="37">
        <v>27.010000228881836</v>
      </c>
      <c r="Y13" s="37">
        <v>27.889999389648438</v>
      </c>
      <c r="Z13" s="37">
        <v>30.799999237060547</v>
      </c>
      <c r="AA13" s="37">
        <v>4.0</v>
      </c>
      <c r="AB13" s="9">
        <v>0.030994289291603087</v>
      </c>
      <c r="AC13" s="9">
        <f t="shared" si="4"/>
        <v>0.1395895823</v>
      </c>
      <c r="AD13" s="13" t="s">
        <v>181</v>
      </c>
      <c r="AE13" s="13">
        <v>4.0</v>
      </c>
      <c r="AF13" s="9">
        <f>AVERAGE(I11:I29)</f>
        <v>0.0494640153</v>
      </c>
      <c r="AG13" s="1" t="s">
        <v>177</v>
      </c>
      <c r="AH13" s="40">
        <v>0.40675</v>
      </c>
      <c r="AI13" s="40">
        <v>0.438</v>
      </c>
      <c r="AJ13" s="37">
        <f t="shared" si="5"/>
        <v>0.2673135506</v>
      </c>
      <c r="AK13" s="40">
        <f t="shared" si="17"/>
        <v>0.2878508547</v>
      </c>
      <c r="AL13" s="37">
        <v>0.662</v>
      </c>
      <c r="AM13" s="49">
        <v>0.5782</v>
      </c>
      <c r="AN13" s="37">
        <f t="shared" si="6"/>
        <v>0.4350622508</v>
      </c>
      <c r="AO13" s="37">
        <f t="shared" si="18"/>
        <v>0.379989416</v>
      </c>
      <c r="AP13" s="37">
        <f t="shared" si="34"/>
        <v>0.9755051805</v>
      </c>
      <c r="AQ13" s="40">
        <v>0.2708333333333333</v>
      </c>
      <c r="AR13" s="40">
        <v>0.2784285714285714</v>
      </c>
      <c r="AS13" s="40">
        <v>0.27</v>
      </c>
      <c r="AT13" s="51">
        <v>0.28080000000000005</v>
      </c>
      <c r="AU13" s="37">
        <f t="shared" si="35"/>
        <v>0.1779899692</v>
      </c>
      <c r="AV13" s="37">
        <f t="shared" si="36"/>
        <v>0.182981512</v>
      </c>
      <c r="AW13" s="40">
        <v>0.32083333333333336</v>
      </c>
      <c r="AX13" s="40">
        <v>0.295</v>
      </c>
      <c r="AY13" s="40">
        <v>0.401</v>
      </c>
      <c r="AZ13" s="40">
        <v>0.34880000000000005</v>
      </c>
      <c r="BA13" s="37">
        <v>6.0</v>
      </c>
      <c r="BB13" s="37">
        <v>5.757142857142857</v>
      </c>
      <c r="BC13" s="37">
        <f t="shared" si="7"/>
        <v>5.804659839</v>
      </c>
      <c r="BD13" s="37">
        <f t="shared" si="19"/>
        <v>5.569709322</v>
      </c>
      <c r="BE13" s="37">
        <v>9.543333333333335</v>
      </c>
      <c r="BF13" s="37">
        <v>8.444285714285716</v>
      </c>
      <c r="BG13" s="37">
        <f t="shared" si="8"/>
        <v>9.232633956</v>
      </c>
      <c r="BH13" s="37">
        <f t="shared" si="20"/>
        <v>8.169367693</v>
      </c>
      <c r="BI13" s="6">
        <v>7.7683333333333335</v>
      </c>
      <c r="BJ13" s="6">
        <v>7.5</v>
      </c>
      <c r="BK13" s="37">
        <f t="shared" si="9"/>
        <v>7.487320837</v>
      </c>
      <c r="BL13" s="37">
        <f t="shared" si="21"/>
        <v>7.228694221</v>
      </c>
      <c r="BM13" s="6">
        <v>12.084666666666669</v>
      </c>
      <c r="BN13" s="6">
        <v>10.720285714285716</v>
      </c>
      <c r="BO13" s="37">
        <f t="shared" si="10"/>
        <v>11.64751468</v>
      </c>
      <c r="BP13" s="37">
        <f t="shared" si="22"/>
        <v>10.33248899</v>
      </c>
      <c r="BQ13" s="6">
        <v>102.83333333333333</v>
      </c>
      <c r="BR13" s="14">
        <v>101.14285714285714</v>
      </c>
      <c r="BS13" s="6">
        <f t="shared" si="11"/>
        <v>102.6202519</v>
      </c>
      <c r="BT13" s="6">
        <f t="shared" si="23"/>
        <v>100.9332785</v>
      </c>
      <c r="BU13" s="6">
        <v>81.0</v>
      </c>
      <c r="BV13" s="6">
        <v>83.0</v>
      </c>
      <c r="BW13" s="6">
        <v>124.40000000000002</v>
      </c>
      <c r="BX13" s="6">
        <v>112.22857142857144</v>
      </c>
      <c r="BY13" s="6">
        <f t="shared" si="12"/>
        <v>124.1422301</v>
      </c>
      <c r="BZ13" s="6">
        <f t="shared" si="24"/>
        <v>111.996022</v>
      </c>
      <c r="CA13" s="6">
        <v>143.8</v>
      </c>
      <c r="CB13" s="6">
        <v>122.88000000000002</v>
      </c>
      <c r="CC13" s="1"/>
      <c r="CD13" s="9">
        <v>0.4033014914370904</v>
      </c>
      <c r="CE13" s="9">
        <v>0.045217629773758386</v>
      </c>
      <c r="CF13" s="9">
        <v>0.002437770697604392</v>
      </c>
      <c r="CG13" s="1"/>
      <c r="CH13" s="9">
        <v>0.85</v>
      </c>
      <c r="CI13" s="33">
        <v>0.8</v>
      </c>
      <c r="CJ13" s="9"/>
      <c r="CK13" s="9">
        <f t="shared" ref="CK13:CL13" si="44">(CD13*CH13)</f>
        <v>0.3428062677</v>
      </c>
      <c r="CL13" s="41">
        <f t="shared" si="44"/>
        <v>0.03617410382</v>
      </c>
      <c r="CM13" s="42">
        <f t="shared" si="14"/>
        <v>0.002072105093</v>
      </c>
      <c r="CN13" s="37"/>
      <c r="CO13" s="43">
        <v>27.995716666666667</v>
      </c>
      <c r="CP13" s="43">
        <v>28.71527142857143</v>
      </c>
      <c r="CQ13" s="43">
        <v>30.163233333333334</v>
      </c>
      <c r="CR13" s="6">
        <v>27.867783333333335</v>
      </c>
      <c r="CS13" s="6">
        <v>29.0265</v>
      </c>
      <c r="CT13" s="6">
        <v>27.885728571428576</v>
      </c>
      <c r="CU13" s="6">
        <v>28.81988</v>
      </c>
      <c r="CV13" s="6">
        <v>200802.2857142857</v>
      </c>
      <c r="CW13" s="6">
        <v>223624.16666666666</v>
      </c>
      <c r="CX13" s="44">
        <f t="shared" si="26"/>
        <v>0.5028393284</v>
      </c>
      <c r="CY13" s="43">
        <f t="shared" si="27"/>
        <v>6.03407194</v>
      </c>
      <c r="CZ13" s="44">
        <f t="shared" si="28"/>
        <v>0.2138071928</v>
      </c>
      <c r="DA13" s="50">
        <v>246233.4</v>
      </c>
      <c r="DB13" s="43">
        <f t="shared" si="29"/>
        <v>7.399268611</v>
      </c>
      <c r="DC13" s="44">
        <f t="shared" si="30"/>
        <v>0.2567418258</v>
      </c>
      <c r="DD13" s="43">
        <f t="shared" si="41"/>
        <v>19.73974698</v>
      </c>
      <c r="DE13" s="43">
        <v>15.267793661662616</v>
      </c>
      <c r="DF13" s="43">
        <v>6.682474123974054</v>
      </c>
      <c r="DG13" s="43">
        <v>6.682474123974054</v>
      </c>
      <c r="DH13" s="43">
        <v>3.3489733498130825</v>
      </c>
      <c r="DI13" s="1"/>
      <c r="DJ13" s="37">
        <v>33.41666030883789</v>
      </c>
      <c r="DK13" s="37">
        <v>33.09217071533203</v>
      </c>
      <c r="DL13" s="37">
        <v>3.8109307289123535</v>
      </c>
      <c r="DM13" s="37">
        <v>3.851360559463501</v>
      </c>
      <c r="DN13" s="37">
        <v>3.851360559463501</v>
      </c>
      <c r="DO13" s="37">
        <v>39.51921463012695</v>
      </c>
      <c r="DP13" s="37">
        <v>39.47719192504883</v>
      </c>
      <c r="DQ13" s="43">
        <f t="shared" si="15"/>
        <v>27.06412506</v>
      </c>
      <c r="DR13" s="13">
        <v>4.0</v>
      </c>
      <c r="DS13" s="37">
        <v>2.1299479007720947</v>
      </c>
      <c r="DT13" s="37">
        <v>4.46999979019165</v>
      </c>
      <c r="DU13" s="1"/>
      <c r="DV13" s="37">
        <v>1.8799999952316284</v>
      </c>
      <c r="DW13" s="37">
        <v>22.950000762939453</v>
      </c>
      <c r="DX13" s="37">
        <v>8.180000305175781</v>
      </c>
      <c r="DY13" s="1"/>
      <c r="DZ13" s="24">
        <v>0.014530349241097895</v>
      </c>
      <c r="EA13" s="24">
        <v>0.0029119616547158417</v>
      </c>
      <c r="EB13" s="24">
        <v>0.017442310895813738</v>
      </c>
      <c r="EC13" s="1"/>
      <c r="ED13" s="43">
        <v>32.94601058959961</v>
      </c>
      <c r="EE13" s="37">
        <v>72.0</v>
      </c>
      <c r="EF13" s="44">
        <f t="shared" si="16"/>
        <v>23.72112762</v>
      </c>
      <c r="EG13" s="37">
        <v>71.27417755126953</v>
      </c>
      <c r="EH13" s="37">
        <v>33.030853271484375</v>
      </c>
      <c r="EI13" s="43">
        <v>32.59868240356445</v>
      </c>
      <c r="EJ13" s="43">
        <v>4.980833253566743</v>
      </c>
      <c r="EK13" s="43">
        <v>30.67926174661261</v>
      </c>
      <c r="EL13" s="43">
        <v>70.51768493652344</v>
      </c>
      <c r="EM13" s="43">
        <v>67.14034271240234</v>
      </c>
      <c r="EN13" s="1">
        <v>45.970001220703125</v>
      </c>
      <c r="EO13" s="1"/>
      <c r="EP13" s="1">
        <v>1.7587177686879054</v>
      </c>
      <c r="EQ13" s="1">
        <v>0.001120450187148649</v>
      </c>
      <c r="ER13" s="1"/>
      <c r="ES13" s="1">
        <v>0.001120450187148649</v>
      </c>
      <c r="ET13" s="1">
        <v>54947.982991337776</v>
      </c>
      <c r="EU13" s="1">
        <v>0.13759806948052783</v>
      </c>
      <c r="EV13" s="1">
        <v>693.4700107127428</v>
      </c>
      <c r="EW13" s="1">
        <v>0.001736553910118171</v>
      </c>
    </row>
    <row r="14" ht="12.75" customHeight="1">
      <c r="A14" s="1" t="s">
        <v>189</v>
      </c>
      <c r="B14" s="1" t="s">
        <v>191</v>
      </c>
      <c r="C14" s="36" t="s">
        <v>189</v>
      </c>
      <c r="D14" s="1" t="s">
        <v>191</v>
      </c>
      <c r="E14" s="37">
        <v>836829.25</v>
      </c>
      <c r="F14" s="8">
        <v>836829.2315857526</v>
      </c>
      <c r="G14" s="38">
        <v>100.0</v>
      </c>
      <c r="H14" s="9">
        <v>0.009332390675851041</v>
      </c>
      <c r="I14" s="9">
        <v>0.05726493751168569</v>
      </c>
      <c r="J14" s="9">
        <v>0.012220127237070924</v>
      </c>
      <c r="K14" s="9">
        <v>0.037718368021742534</v>
      </c>
      <c r="L14" s="9">
        <v>0.8490623175264489</v>
      </c>
      <c r="M14" s="37">
        <v>78.58999633789062</v>
      </c>
      <c r="N14" s="37">
        <f t="shared" si="2"/>
        <v>657664.0769</v>
      </c>
      <c r="O14" s="37"/>
      <c r="P14" s="37"/>
      <c r="Q14" s="37"/>
      <c r="R14" s="37"/>
      <c r="S14" s="37">
        <v>98.33000183105469</v>
      </c>
      <c r="T14" s="37">
        <v>0.3100000023841858</v>
      </c>
      <c r="U14" s="37">
        <f t="shared" si="3"/>
        <v>78.89999634</v>
      </c>
      <c r="V14" s="37">
        <v>0.38999998569488525</v>
      </c>
      <c r="W14" s="37"/>
      <c r="X14" s="37">
        <v>33.709999084472656</v>
      </c>
      <c r="Y14" s="37">
        <v>34.939998626708984</v>
      </c>
      <c r="Z14" s="37">
        <v>39.63999938964844</v>
      </c>
      <c r="AA14" s="37">
        <v>4.0</v>
      </c>
      <c r="AB14" s="9">
        <v>0.03384014791886367</v>
      </c>
      <c r="AC14" s="9">
        <f t="shared" si="4"/>
        <v>0.08377864318</v>
      </c>
      <c r="AD14" s="1" t="s">
        <v>181</v>
      </c>
      <c r="AE14" s="1">
        <v>4.0</v>
      </c>
      <c r="AF14" s="1"/>
      <c r="AG14" s="1"/>
      <c r="AH14" s="40">
        <v>0.298</v>
      </c>
      <c r="AI14" s="40">
        <v>0.2766</v>
      </c>
      <c r="AJ14" s="37">
        <f t="shared" si="5"/>
        <v>0.298</v>
      </c>
      <c r="AK14" s="40">
        <f t="shared" si="17"/>
        <v>0.2766</v>
      </c>
      <c r="AL14" s="37">
        <v>0.638</v>
      </c>
      <c r="AM14" s="49">
        <v>0.5434</v>
      </c>
      <c r="AN14" s="37">
        <f t="shared" si="6"/>
        <v>0.638</v>
      </c>
      <c r="AO14" s="37">
        <f t="shared" si="18"/>
        <v>0.5434</v>
      </c>
      <c r="AP14" s="37">
        <f t="shared" si="34"/>
        <v>0.3579175705</v>
      </c>
      <c r="AQ14" s="40">
        <v>0.10149999999999999</v>
      </c>
      <c r="AR14" s="40">
        <v>0.09414285714285715</v>
      </c>
      <c r="AS14" s="40">
        <v>0.11125</v>
      </c>
      <c r="AT14" s="51">
        <v>0.099</v>
      </c>
      <c r="AU14" s="37">
        <f t="shared" si="35"/>
        <v>0.1015</v>
      </c>
      <c r="AV14" s="37">
        <f t="shared" si="36"/>
        <v>0.09414285714</v>
      </c>
      <c r="AW14" s="40">
        <v>0.18183333333333337</v>
      </c>
      <c r="AX14" s="40">
        <v>0.162</v>
      </c>
      <c r="AY14" s="40">
        <v>0.24625000000000002</v>
      </c>
      <c r="AZ14" s="40">
        <v>0.2056</v>
      </c>
      <c r="BA14" s="37">
        <v>6.95</v>
      </c>
      <c r="BB14" s="37">
        <v>7.285714285714286</v>
      </c>
      <c r="BC14" s="37">
        <f t="shared" si="7"/>
        <v>6.932484418</v>
      </c>
      <c r="BD14" s="37">
        <f t="shared" si="19"/>
        <v>7.267352627</v>
      </c>
      <c r="BE14" s="37">
        <v>12.028333333333334</v>
      </c>
      <c r="BF14" s="37">
        <v>11.454285714285716</v>
      </c>
      <c r="BG14" s="37">
        <f t="shared" si="8"/>
        <v>11.99801919</v>
      </c>
      <c r="BH14" s="37">
        <f t="shared" si="20"/>
        <v>11.42541831</v>
      </c>
      <c r="BI14" s="6">
        <v>8.838333333333333</v>
      </c>
      <c r="BJ14" s="6">
        <v>9.118571428571428</v>
      </c>
      <c r="BK14" s="37">
        <f t="shared" si="9"/>
        <v>8.813583764</v>
      </c>
      <c r="BL14" s="37">
        <f t="shared" si="21"/>
        <v>9.093037122</v>
      </c>
      <c r="BM14" s="6">
        <v>14.88833333333333</v>
      </c>
      <c r="BN14" s="6">
        <v>14.091428571428573</v>
      </c>
      <c r="BO14" s="37">
        <f t="shared" si="10"/>
        <v>14.84664223</v>
      </c>
      <c r="BP14" s="37">
        <f t="shared" si="22"/>
        <v>14.05196901</v>
      </c>
      <c r="BQ14" s="6">
        <v>202.0</v>
      </c>
      <c r="BR14" s="14">
        <v>187.18571428571428</v>
      </c>
      <c r="BS14" s="6">
        <f t="shared" si="11"/>
        <v>202</v>
      </c>
      <c r="BT14" s="6">
        <f t="shared" si="23"/>
        <v>187.1857143</v>
      </c>
      <c r="BU14" s="6">
        <v>197.25</v>
      </c>
      <c r="BV14" s="6">
        <v>177.45999999999998</v>
      </c>
      <c r="BW14" s="6">
        <v>330.4833333333333</v>
      </c>
      <c r="BX14" s="6">
        <v>297.3142857142857</v>
      </c>
      <c r="BY14" s="6">
        <f t="shared" si="12"/>
        <v>330.4833333</v>
      </c>
      <c r="BZ14" s="6">
        <f t="shared" si="24"/>
        <v>297.3142857</v>
      </c>
      <c r="CA14" s="6">
        <v>425.9</v>
      </c>
      <c r="CB14" s="6">
        <v>360.38</v>
      </c>
      <c r="CC14" s="1"/>
      <c r="CD14" s="9">
        <v>0.016129621075099913</v>
      </c>
      <c r="CE14" s="9">
        <v>0.0035003162002944276</v>
      </c>
      <c r="CF14" s="9">
        <v>2.3745205744822614E-4</v>
      </c>
      <c r="CG14" s="1"/>
      <c r="CH14" s="9"/>
      <c r="CI14" s="33">
        <v>0.8</v>
      </c>
      <c r="CJ14" s="9"/>
      <c r="CK14" s="9">
        <f t="shared" ref="CK14:CL14" si="45">(CD14*CH14)</f>
        <v>0</v>
      </c>
      <c r="CL14" s="41">
        <f t="shared" si="45"/>
        <v>0.00280025296</v>
      </c>
      <c r="CM14" s="42">
        <f t="shared" si="14"/>
        <v>0</v>
      </c>
      <c r="CN14" s="37"/>
      <c r="CO14" s="43">
        <v>32.065000000000005</v>
      </c>
      <c r="CP14" s="43">
        <v>31.99774285714286</v>
      </c>
      <c r="CQ14" s="43">
        <v>32.102700000000006</v>
      </c>
      <c r="CR14" s="6">
        <v>28.324500000000004</v>
      </c>
      <c r="CS14" s="6">
        <v>29.724850000000004</v>
      </c>
      <c r="CT14" s="6">
        <v>28.852042857142862</v>
      </c>
      <c r="CU14" s="6">
        <v>30.183340000000005</v>
      </c>
      <c r="CV14" s="6">
        <v>443229.85714285716</v>
      </c>
      <c r="CW14" s="6">
        <v>473123.5</v>
      </c>
      <c r="CX14" s="44">
        <f t="shared" si="26"/>
        <v>0.5296538892</v>
      </c>
      <c r="CY14" s="43">
        <f t="shared" si="27"/>
        <v>6.355846671</v>
      </c>
      <c r="CZ14" s="44">
        <f t="shared" si="28"/>
        <v>0.218967036</v>
      </c>
      <c r="DA14" s="50">
        <v>541179.8</v>
      </c>
      <c r="DB14" s="43">
        <f t="shared" si="29"/>
        <v>7.760433497</v>
      </c>
      <c r="DC14" s="44">
        <f t="shared" si="30"/>
        <v>0.2571098327</v>
      </c>
      <c r="DD14" s="43">
        <f t="shared" si="41"/>
        <v>19.40668691</v>
      </c>
      <c r="DE14" s="43">
        <v>16.477486564219074</v>
      </c>
      <c r="DF14" s="43">
        <v>6.239792400780776</v>
      </c>
      <c r="DG14" s="43">
        <v>6.239792400780776</v>
      </c>
      <c r="DH14" s="43">
        <v>2.6163892194003004</v>
      </c>
      <c r="DI14" s="1"/>
      <c r="DJ14" s="37">
        <v>35.97833251953125</v>
      </c>
      <c r="DK14" s="37">
        <v>35.21171951293945</v>
      </c>
      <c r="DL14" s="37">
        <v>4.301448345184326</v>
      </c>
      <c r="DM14" s="37">
        <v>4.23929500579834</v>
      </c>
      <c r="DN14" s="37">
        <v>4.23929500579834</v>
      </c>
      <c r="DO14" s="37">
        <v>36.96168518066406</v>
      </c>
      <c r="DP14" s="37">
        <v>37.26158905029297</v>
      </c>
      <c r="DQ14" s="43">
        <f t="shared" si="15"/>
        <v>27.0599823</v>
      </c>
      <c r="DR14" s="1">
        <v>4.0</v>
      </c>
      <c r="DS14" s="37">
        <v>2.0212862491607666</v>
      </c>
      <c r="DT14" s="37">
        <v>63.7400016784668</v>
      </c>
      <c r="DU14" s="1"/>
      <c r="DV14" s="37">
        <v>8.789999961853027</v>
      </c>
      <c r="DW14" s="37">
        <v>60.02000045776367</v>
      </c>
      <c r="DX14" s="37">
        <v>14.649999618530273</v>
      </c>
      <c r="DY14" s="1"/>
      <c r="DZ14" s="24">
        <v>0.006551308787432739</v>
      </c>
      <c r="EA14" s="24">
        <v>0.0022793834487946094</v>
      </c>
      <c r="EB14" s="24">
        <v>0.00883069223622735</v>
      </c>
      <c r="EC14" s="1"/>
      <c r="ED14" s="43">
        <v>30.040864944458008</v>
      </c>
      <c r="EE14" s="37">
        <v>78.58999633789062</v>
      </c>
      <c r="EF14" s="44">
        <f t="shared" si="16"/>
        <v>23.60911466</v>
      </c>
      <c r="EG14" s="37">
        <v>71.07230377197266</v>
      </c>
      <c r="EH14" s="37">
        <v>33.50498962402344</v>
      </c>
      <c r="EI14" s="43">
        <v>29.92249298095703</v>
      </c>
      <c r="EJ14" s="43">
        <v>2.8774799347591395</v>
      </c>
      <c r="EK14" s="43">
        <v>20.022464466629025</v>
      </c>
      <c r="EL14" s="43">
        <v>70.91415405273438</v>
      </c>
      <c r="EM14" s="43">
        <v>68.06871032714844</v>
      </c>
      <c r="EN14" s="1">
        <v>50.95000076293945</v>
      </c>
      <c r="EO14" s="1"/>
      <c r="EP14" s="1">
        <v>2.3203295637496515</v>
      </c>
      <c r="EQ14" s="1">
        <v>0.001564950466386756</v>
      </c>
      <c r="ER14" s="1"/>
      <c r="ES14" s="1">
        <v>0.001564950466386756</v>
      </c>
      <c r="ET14" s="1">
        <v>206909.91293275356</v>
      </c>
      <c r="EU14" s="1">
        <v>0.2472546430299392</v>
      </c>
      <c r="EV14" s="1">
        <v>1637.190007314086</v>
      </c>
      <c r="EW14" s="1">
        <v>0.0019564206716484876</v>
      </c>
    </row>
    <row r="15" ht="12.75" customHeight="1">
      <c r="A15" s="1" t="s">
        <v>192</v>
      </c>
      <c r="B15" s="1" t="s">
        <v>194</v>
      </c>
      <c r="C15" s="36" t="s">
        <v>192</v>
      </c>
      <c r="D15" s="1" t="s">
        <v>194</v>
      </c>
      <c r="E15" s="37">
        <v>542206.5</v>
      </c>
      <c r="F15" s="8">
        <v>542206.4703229296</v>
      </c>
      <c r="G15" s="38">
        <v>100.0</v>
      </c>
      <c r="H15" s="9">
        <v>0.01620033992124248</v>
      </c>
      <c r="I15" s="9">
        <v>0.06220869825138829</v>
      </c>
      <c r="J15" s="9">
        <v>0.010042922828863512</v>
      </c>
      <c r="K15" s="9">
        <v>0.01435541172503141</v>
      </c>
      <c r="L15" s="9">
        <v>0.8663151973576649</v>
      </c>
      <c r="M15" s="37">
        <v>82.19999694824219</v>
      </c>
      <c r="N15" s="37">
        <f t="shared" si="2"/>
        <v>445693.7265</v>
      </c>
      <c r="O15" s="37"/>
      <c r="P15" s="37"/>
      <c r="Q15" s="37"/>
      <c r="R15" s="37"/>
      <c r="S15" s="37">
        <v>99.11000061035156</v>
      </c>
      <c r="T15" s="37">
        <v>0.20000000298023224</v>
      </c>
      <c r="U15" s="37">
        <f t="shared" si="3"/>
        <v>82.39999695</v>
      </c>
      <c r="V15" s="37">
        <v>0.23999999463558197</v>
      </c>
      <c r="W15" s="37"/>
      <c r="X15" s="37">
        <v>42.68000030517578</v>
      </c>
      <c r="Y15" s="37">
        <v>43.27000045776367</v>
      </c>
      <c r="Z15" s="37">
        <v>56.970001220703125</v>
      </c>
      <c r="AA15" s="37">
        <v>4.0</v>
      </c>
      <c r="AB15" s="9">
        <v>0.030382251284558175</v>
      </c>
      <c r="AC15" s="9">
        <f t="shared" si="4"/>
        <v>0.05478058584</v>
      </c>
      <c r="AD15" s="1" t="s">
        <v>181</v>
      </c>
      <c r="AE15" s="1">
        <v>4.0</v>
      </c>
      <c r="AF15" s="1"/>
      <c r="AG15" s="1"/>
      <c r="AH15" s="40">
        <v>0.25075</v>
      </c>
      <c r="AI15" s="40">
        <v>0.238</v>
      </c>
      <c r="AJ15" s="37">
        <f t="shared" si="5"/>
        <v>0.2416528333</v>
      </c>
      <c r="AK15" s="40">
        <f t="shared" si="17"/>
        <v>0.2293654011</v>
      </c>
      <c r="AL15" s="37">
        <v>0.5165</v>
      </c>
      <c r="AM15" s="49">
        <v>0.44399999999999995</v>
      </c>
      <c r="AN15" s="37">
        <f t="shared" si="6"/>
        <v>0.4977614691</v>
      </c>
      <c r="AO15" s="37">
        <f t="shared" si="18"/>
        <v>0.4278917566</v>
      </c>
      <c r="AP15" s="37">
        <f t="shared" si="34"/>
        <v>0.5066152064</v>
      </c>
      <c r="AQ15" s="40">
        <v>0.13133333333333333</v>
      </c>
      <c r="AR15" s="40">
        <v>0.12200000000000001</v>
      </c>
      <c r="AS15" s="40">
        <v>0.12875</v>
      </c>
      <c r="AT15" s="51">
        <v>0.1162</v>
      </c>
      <c r="AU15" s="37">
        <f t="shared" si="35"/>
        <v>0.1265685827</v>
      </c>
      <c r="AV15" s="37">
        <f t="shared" si="36"/>
        <v>0.117573861</v>
      </c>
      <c r="AW15" s="40">
        <v>0.21366666666666667</v>
      </c>
      <c r="AX15" s="40">
        <v>0.19085714285714286</v>
      </c>
      <c r="AY15" s="40">
        <v>0.2635</v>
      </c>
      <c r="AZ15" s="40">
        <v>0.22160000000000002</v>
      </c>
      <c r="BA15" s="37">
        <v>8.316666666666666</v>
      </c>
      <c r="BB15" s="37">
        <v>8.985714285714286</v>
      </c>
      <c r="BC15" s="37">
        <f t="shared" si="7"/>
        <v>8.247748123</v>
      </c>
      <c r="BD15" s="37">
        <f t="shared" si="19"/>
        <v>8.911251479</v>
      </c>
      <c r="BE15" s="37">
        <v>13.676666666666668</v>
      </c>
      <c r="BF15" s="37">
        <v>13.280000000000001</v>
      </c>
      <c r="BG15" s="37">
        <f t="shared" si="8"/>
        <v>13.56333088</v>
      </c>
      <c r="BH15" s="37">
        <f t="shared" si="20"/>
        <v>13.16995131</v>
      </c>
      <c r="BI15" s="6">
        <v>10.113333333333333</v>
      </c>
      <c r="BJ15" s="6">
        <v>10.741428571428571</v>
      </c>
      <c r="BK15" s="37">
        <f t="shared" si="9"/>
        <v>10.02021427</v>
      </c>
      <c r="BL15" s="37">
        <f t="shared" si="21"/>
        <v>10.64252629</v>
      </c>
      <c r="BM15" s="6">
        <v>16.399666666666665</v>
      </c>
      <c r="BN15" s="6">
        <v>15.79257142857143</v>
      </c>
      <c r="BO15" s="37">
        <f t="shared" si="10"/>
        <v>16.24866585</v>
      </c>
      <c r="BP15" s="37">
        <f t="shared" si="22"/>
        <v>15.64716047</v>
      </c>
      <c r="BQ15" s="6">
        <v>87.83333333333333</v>
      </c>
      <c r="BR15" s="14">
        <v>86.57142857142857</v>
      </c>
      <c r="BS15" s="6">
        <f t="shared" si="11"/>
        <v>87.71292635</v>
      </c>
      <c r="BT15" s="6">
        <f t="shared" si="23"/>
        <v>86.45275148</v>
      </c>
      <c r="BU15" s="6">
        <v>71.75</v>
      </c>
      <c r="BV15" s="6">
        <v>73.2</v>
      </c>
      <c r="BW15" s="6">
        <v>135.39999999999998</v>
      </c>
      <c r="BX15" s="6">
        <v>125.38571428571426</v>
      </c>
      <c r="BY15" s="6">
        <f t="shared" si="12"/>
        <v>135.2143859</v>
      </c>
      <c r="BZ15" s="6">
        <f t="shared" si="24"/>
        <v>125.2138283</v>
      </c>
      <c r="CA15" s="6">
        <v>153.02499999999998</v>
      </c>
      <c r="CB15" s="6">
        <v>135.47999999999996</v>
      </c>
      <c r="CC15" s="1"/>
      <c r="CD15" s="9">
        <v>0.049698393797835326</v>
      </c>
      <c r="CE15" s="9">
        <v>0.012115202966449282</v>
      </c>
      <c r="CF15" s="9">
        <v>0.0018778870160772532</v>
      </c>
      <c r="CG15" s="1"/>
      <c r="CH15" s="9">
        <v>0.73</v>
      </c>
      <c r="CI15" s="33">
        <v>0.76</v>
      </c>
      <c r="CJ15" s="9"/>
      <c r="CK15" s="9">
        <f t="shared" ref="CK15:CL15" si="46">(CD15*CH15)</f>
        <v>0.03627982747</v>
      </c>
      <c r="CL15" s="41">
        <f t="shared" si="46"/>
        <v>0.009207554255</v>
      </c>
      <c r="CM15" s="42">
        <f t="shared" si="14"/>
        <v>0.001370857522</v>
      </c>
      <c r="CN15" s="37"/>
      <c r="CO15" s="43">
        <v>22.721016666666667</v>
      </c>
      <c r="CP15" s="43">
        <v>22.704442857142855</v>
      </c>
      <c r="CQ15" s="43">
        <v>24.407366666666665</v>
      </c>
      <c r="CR15" s="6">
        <v>28.938266666666667</v>
      </c>
      <c r="CS15" s="6">
        <v>30.2115</v>
      </c>
      <c r="CT15" s="6">
        <v>29.33421428571429</v>
      </c>
      <c r="CU15" s="6">
        <v>30.511180000000003</v>
      </c>
      <c r="CV15" s="6">
        <v>307530.71428571426</v>
      </c>
      <c r="CW15" s="6">
        <v>331269.3333333333</v>
      </c>
      <c r="CX15" s="44">
        <f t="shared" si="26"/>
        <v>0.567183778</v>
      </c>
      <c r="CY15" s="43">
        <f t="shared" si="27"/>
        <v>6.806205336</v>
      </c>
      <c r="CZ15" s="44">
        <f t="shared" si="28"/>
        <v>0.2289735806</v>
      </c>
      <c r="DA15" s="50">
        <v>363516.8</v>
      </c>
      <c r="DB15" s="43">
        <f t="shared" si="29"/>
        <v>8.045277655</v>
      </c>
      <c r="DC15" s="44">
        <f t="shared" si="30"/>
        <v>0.2636829403</v>
      </c>
      <c r="DD15" s="43">
        <f t="shared" si="41"/>
        <v>27.72818616</v>
      </c>
      <c r="DE15" s="43">
        <v>24.021349066975898</v>
      </c>
      <c r="DF15" s="43">
        <v>8.135995273853233</v>
      </c>
      <c r="DG15" s="43">
        <v>8.135995273853233</v>
      </c>
      <c r="DH15" s="43">
        <v>2.0413921459490783</v>
      </c>
      <c r="DI15" s="1"/>
      <c r="DJ15" s="37">
        <v>36.47004318237305</v>
      </c>
      <c r="DK15" s="37">
        <v>35.90074920654297</v>
      </c>
      <c r="DL15" s="37">
        <v>5.4879469871521</v>
      </c>
      <c r="DM15" s="37">
        <v>5.069557189941406</v>
      </c>
      <c r="DN15" s="37">
        <v>5.069557189941406</v>
      </c>
      <c r="DO15" s="37">
        <v>37.32221603393555</v>
      </c>
      <c r="DP15" s="37">
        <v>37.646873474121094</v>
      </c>
      <c r="DQ15" s="43">
        <f t="shared" si="15"/>
        <v>26.20774078</v>
      </c>
      <c r="DR15" s="1">
        <v>4.0</v>
      </c>
      <c r="DS15" s="37">
        <v>1.5257624387741089</v>
      </c>
      <c r="DT15" s="37">
        <v>0.5299999713897705</v>
      </c>
      <c r="DU15" s="1"/>
      <c r="DV15" s="37">
        <v>1.1699999570846558</v>
      </c>
      <c r="DW15" s="37">
        <v>14.899999618530273</v>
      </c>
      <c r="DX15" s="37">
        <v>7.889999866485596</v>
      </c>
      <c r="DY15" s="1"/>
      <c r="DZ15" s="24">
        <v>0.01350266038877957</v>
      </c>
      <c r="EA15" s="24">
        <v>0.0024407626713659745</v>
      </c>
      <c r="EB15" s="24">
        <v>0.015943423060145546</v>
      </c>
      <c r="EC15" s="1"/>
      <c r="ED15" s="43">
        <v>41.05640411376953</v>
      </c>
      <c r="EE15" s="37">
        <v>82.19999694824219</v>
      </c>
      <c r="EF15" s="44">
        <f t="shared" si="16"/>
        <v>33.74836293</v>
      </c>
      <c r="EG15" s="37">
        <v>99.39311218261719</v>
      </c>
      <c r="EH15" s="37">
        <v>44.25829315185547</v>
      </c>
      <c r="EI15" s="43">
        <v>33.21752166748047</v>
      </c>
      <c r="EJ15" s="43">
        <v>4.785061001791</v>
      </c>
      <c r="EK15" s="43">
        <v>38.48781301509094</v>
      </c>
      <c r="EL15" s="43">
        <v>93.6658935546875</v>
      </c>
      <c r="EM15" s="43">
        <v>92.4677734375</v>
      </c>
      <c r="EN15" s="1">
        <v>61.90999984741211</v>
      </c>
      <c r="EO15" s="1"/>
      <c r="EP15" s="1">
        <v>1.0750619133960544</v>
      </c>
      <c r="EQ15" s="1">
        <v>6.311923297068301E-4</v>
      </c>
      <c r="ER15" s="1"/>
      <c r="ES15" s="1">
        <v>6.311923297068301E-4</v>
      </c>
      <c r="ET15" s="1">
        <v>57110.221646785736</v>
      </c>
      <c r="EU15" s="1">
        <v>0.10532928832953947</v>
      </c>
      <c r="EV15" s="1">
        <v>190.97999876737595</v>
      </c>
      <c r="EW15" s="1">
        <v>3.5222744327199066E-4</v>
      </c>
    </row>
    <row r="16" ht="12.75" customHeight="1">
      <c r="A16" s="1" t="s">
        <v>195</v>
      </c>
      <c r="B16" s="1" t="s">
        <v>197</v>
      </c>
      <c r="C16" s="36" t="s">
        <v>195</v>
      </c>
      <c r="D16" s="1" t="s">
        <v>197</v>
      </c>
      <c r="E16" s="37">
        <v>707465.0625</v>
      </c>
      <c r="F16" s="8">
        <v>707465.0756224989</v>
      </c>
      <c r="G16" s="38">
        <v>100.0</v>
      </c>
      <c r="H16" s="9">
        <v>0.023067334579989482</v>
      </c>
      <c r="I16" s="9">
        <v>0.06666673454689656</v>
      </c>
      <c r="J16" s="9">
        <v>0.014170787347115644</v>
      </c>
      <c r="K16" s="9">
        <v>0.03689767598338574</v>
      </c>
      <c r="L16" s="9">
        <v>0.824780123851424</v>
      </c>
      <c r="M16" s="37">
        <v>78.47000122070312</v>
      </c>
      <c r="N16" s="37">
        <f t="shared" si="2"/>
        <v>555147.8432</v>
      </c>
      <c r="O16" s="37"/>
      <c r="P16" s="37"/>
      <c r="Q16" s="37"/>
      <c r="R16" s="37"/>
      <c r="S16" s="37">
        <v>98.95999908447266</v>
      </c>
      <c r="T16" s="37">
        <v>0.10000000149011612</v>
      </c>
      <c r="U16" s="37">
        <f t="shared" si="3"/>
        <v>78.57000122</v>
      </c>
      <c r="V16" s="37">
        <v>0.12999999523162842</v>
      </c>
      <c r="W16" s="37"/>
      <c r="X16" s="37">
        <v>43.970001220703125</v>
      </c>
      <c r="Y16" s="37">
        <v>44.25</v>
      </c>
      <c r="Z16" s="37">
        <v>58.689998626708984</v>
      </c>
      <c r="AA16" s="37">
        <v>4.0</v>
      </c>
      <c r="AB16" s="9">
        <v>0.033959404297379175</v>
      </c>
      <c r="AC16" s="9">
        <f t="shared" si="4"/>
        <v>0.08502786763</v>
      </c>
      <c r="AD16" s="1" t="s">
        <v>181</v>
      </c>
      <c r="AE16" s="1">
        <v>4.0</v>
      </c>
      <c r="AF16" s="1"/>
      <c r="AG16" s="1"/>
      <c r="AH16" s="40">
        <v>0.43925000000000003</v>
      </c>
      <c r="AI16" s="40">
        <v>0.4232</v>
      </c>
      <c r="AJ16" s="37">
        <f t="shared" si="5"/>
        <v>0.43925</v>
      </c>
      <c r="AK16" s="40">
        <f t="shared" si="17"/>
        <v>0.4232</v>
      </c>
      <c r="AL16" s="37">
        <v>1.2515</v>
      </c>
      <c r="AM16" s="49">
        <v>1.1640000000000001</v>
      </c>
      <c r="AN16" s="37">
        <f t="shared" si="6"/>
        <v>1.2515</v>
      </c>
      <c r="AO16" s="37">
        <f t="shared" si="18"/>
        <v>1.164</v>
      </c>
      <c r="AP16" s="37">
        <f t="shared" si="34"/>
        <v>0.3289224953</v>
      </c>
      <c r="AQ16" s="40">
        <v>0.1406666666666667</v>
      </c>
      <c r="AR16" s="40">
        <v>0.1345714285714286</v>
      </c>
      <c r="AS16" s="40">
        <v>0.14950000000000002</v>
      </c>
      <c r="AT16" s="51">
        <v>0.13920000000000002</v>
      </c>
      <c r="AU16" s="37">
        <f t="shared" si="35"/>
        <v>0.1406666667</v>
      </c>
      <c r="AV16" s="37">
        <f t="shared" si="36"/>
        <v>0.1345714286</v>
      </c>
      <c r="AW16" s="40">
        <v>0.3481666666666667</v>
      </c>
      <c r="AX16" s="40">
        <v>0.33028571428571424</v>
      </c>
      <c r="AY16" s="40">
        <v>0.426</v>
      </c>
      <c r="AZ16" s="40">
        <v>0.3854</v>
      </c>
      <c r="BA16" s="37">
        <v>9.133333333333333</v>
      </c>
      <c r="BB16" s="37">
        <v>9.542857142857143</v>
      </c>
      <c r="BC16" s="37">
        <f t="shared" si="7"/>
        <v>9.111827413</v>
      </c>
      <c r="BD16" s="37">
        <f t="shared" si="19"/>
        <v>9.520386932</v>
      </c>
      <c r="BE16" s="37">
        <v>20.056666666666665</v>
      </c>
      <c r="BF16" s="37">
        <v>21.134285714285713</v>
      </c>
      <c r="BG16" s="37">
        <f t="shared" si="8"/>
        <v>20.00943998</v>
      </c>
      <c r="BH16" s="37">
        <f t="shared" si="20"/>
        <v>21.0845216</v>
      </c>
      <c r="BI16" s="6">
        <v>11.193333333333333</v>
      </c>
      <c r="BJ16" s="6">
        <v>11.624285714285714</v>
      </c>
      <c r="BK16" s="37">
        <f t="shared" si="9"/>
        <v>11.16404831</v>
      </c>
      <c r="BL16" s="37">
        <f t="shared" si="21"/>
        <v>11.59387319</v>
      </c>
      <c r="BM16" s="6">
        <v>24.575</v>
      </c>
      <c r="BN16" s="6">
        <v>25.724285714285713</v>
      </c>
      <c r="BO16" s="37">
        <f t="shared" si="10"/>
        <v>24.51070463</v>
      </c>
      <c r="BP16" s="37">
        <f t="shared" si="22"/>
        <v>25.65698347</v>
      </c>
      <c r="BQ16" s="6">
        <v>266.0</v>
      </c>
      <c r="BR16" s="14">
        <v>269.2857142857143</v>
      </c>
      <c r="BS16" s="6">
        <f t="shared" si="11"/>
        <v>266</v>
      </c>
      <c r="BT16" s="6">
        <f t="shared" si="23"/>
        <v>269.2857143</v>
      </c>
      <c r="BU16" s="6">
        <v>288.25</v>
      </c>
      <c r="BV16" s="6">
        <v>288.4</v>
      </c>
      <c r="BW16" s="6">
        <v>703.0</v>
      </c>
      <c r="BX16" s="6">
        <v>696.2857142857143</v>
      </c>
      <c r="BY16" s="6">
        <f t="shared" si="12"/>
        <v>703</v>
      </c>
      <c r="BZ16" s="6">
        <f t="shared" si="24"/>
        <v>696.2857143</v>
      </c>
      <c r="CA16" s="6">
        <v>893.5</v>
      </c>
      <c r="CB16" s="6">
        <v>846.0</v>
      </c>
      <c r="CC16" s="1"/>
      <c r="CD16" s="9">
        <v>0.011859542822335341</v>
      </c>
      <c r="CE16" s="9">
        <v>0.00344248942422829</v>
      </c>
      <c r="CF16" s="9">
        <v>1.942990133814304E-4</v>
      </c>
      <c r="CG16" s="1"/>
      <c r="CH16" s="9"/>
      <c r="CI16" s="33">
        <v>0.76</v>
      </c>
      <c r="CJ16" s="9"/>
      <c r="CK16" s="9">
        <f t="shared" ref="CK16:CL16" si="47">(CD16*CH16)</f>
        <v>0</v>
      </c>
      <c r="CL16" s="41">
        <f t="shared" si="47"/>
        <v>0.002616291962</v>
      </c>
      <c r="CM16" s="42">
        <f t="shared" si="14"/>
        <v>0</v>
      </c>
      <c r="CN16" s="37"/>
      <c r="CO16" s="43">
        <v>27.863633333333336</v>
      </c>
      <c r="CP16" s="43">
        <v>27.725714285714286</v>
      </c>
      <c r="CQ16" s="43">
        <v>30.316100000000002</v>
      </c>
      <c r="CR16" s="6">
        <v>32.30036666666667</v>
      </c>
      <c r="CS16" s="6">
        <v>33.1764</v>
      </c>
      <c r="CT16" s="6">
        <v>33.17674285714286</v>
      </c>
      <c r="CU16" s="6">
        <v>34.228120000000004</v>
      </c>
      <c r="CV16" s="6">
        <v>605290.0</v>
      </c>
      <c r="CW16" s="6">
        <v>607362.6666666666</v>
      </c>
      <c r="CX16" s="44">
        <f t="shared" si="26"/>
        <v>0.8555758028</v>
      </c>
      <c r="CY16" s="43">
        <f t="shared" si="27"/>
        <v>10.26690963</v>
      </c>
      <c r="CZ16" s="44">
        <f t="shared" si="28"/>
        <v>0.339834488</v>
      </c>
      <c r="DA16" s="50">
        <v>700922.6</v>
      </c>
      <c r="DB16" s="43">
        <f t="shared" si="29"/>
        <v>11.88902674</v>
      </c>
      <c r="DC16" s="44">
        <f t="shared" si="30"/>
        <v>0.3473467645</v>
      </c>
      <c r="DD16" s="43">
        <f t="shared" si="41"/>
        <v>26.08769166</v>
      </c>
      <c r="DE16" s="43">
        <v>21.516609560699433</v>
      </c>
      <c r="DF16" s="43">
        <v>7.225254667874993</v>
      </c>
      <c r="DG16" s="43">
        <v>7.225254667874993</v>
      </c>
      <c r="DH16" s="43">
        <v>1.7476019843270991</v>
      </c>
      <c r="DI16" s="1"/>
      <c r="DJ16" s="37">
        <v>25.30004119873047</v>
      </c>
      <c r="DK16" s="37">
        <v>24.649497985839844</v>
      </c>
      <c r="DL16" s="37">
        <v>7.726917266845703</v>
      </c>
      <c r="DM16" s="37">
        <v>6.7700300216674805</v>
      </c>
      <c r="DN16" s="37">
        <v>6.7700300216674805</v>
      </c>
      <c r="DO16" s="37">
        <v>41.58086013793945</v>
      </c>
      <c r="DP16" s="37">
        <v>41.40232849121094</v>
      </c>
      <c r="DQ16" s="43">
        <f t="shared" si="15"/>
        <v>33.11909866</v>
      </c>
      <c r="DR16" s="1">
        <v>4.0</v>
      </c>
      <c r="DS16" s="37">
        <v>2.0466315746307373</v>
      </c>
      <c r="DT16" s="37">
        <v>11.760000228881836</v>
      </c>
      <c r="DU16" s="1"/>
      <c r="DV16" s="37">
        <v>4.940000057220459</v>
      </c>
      <c r="DW16" s="37">
        <v>36.77000045776367</v>
      </c>
      <c r="DX16" s="37">
        <v>13.430000305175781</v>
      </c>
      <c r="DY16" s="1"/>
      <c r="DZ16" s="24">
        <v>0.020653032534092293</v>
      </c>
      <c r="EA16" s="24">
        <v>0.009743197852679348</v>
      </c>
      <c r="EB16" s="24">
        <v>0.03039623038677164</v>
      </c>
      <c r="EC16" s="1"/>
      <c r="ED16" s="43">
        <v>33.529937744140625</v>
      </c>
      <c r="EE16" s="37">
        <v>78.47000122070312</v>
      </c>
      <c r="EF16" s="44">
        <f t="shared" si="16"/>
        <v>26.31094256</v>
      </c>
      <c r="EG16" s="37">
        <v>94.35107421875</v>
      </c>
      <c r="EH16" s="37">
        <v>35.895477294921875</v>
      </c>
      <c r="EI16" s="43">
        <v>33.794105529785156</v>
      </c>
      <c r="EJ16" s="43">
        <v>11.195748038532257</v>
      </c>
      <c r="EK16" s="43">
        <v>41.86511987846374</v>
      </c>
      <c r="EL16" s="43">
        <v>76.83645629882812</v>
      </c>
      <c r="EM16" s="43">
        <v>75.27596282958984</v>
      </c>
      <c r="EN16" s="1">
        <v>49.560001373291016</v>
      </c>
      <c r="EO16" s="1"/>
      <c r="EP16" s="1">
        <v>3.6574182492689657</v>
      </c>
      <c r="EQ16" s="1">
        <v>0.0019623738151874175</v>
      </c>
      <c r="ER16" s="1"/>
      <c r="ES16" s="1">
        <v>0.0019623738151874175</v>
      </c>
      <c r="ET16" s="1">
        <v>398511.11101156473</v>
      </c>
      <c r="EU16" s="1">
        <v>0.5632943939471706</v>
      </c>
      <c r="EV16" s="1">
        <v>1296.0600039996207</v>
      </c>
      <c r="EW16" s="1">
        <v>0.0018319773634892392</v>
      </c>
    </row>
    <row r="17" ht="12.75" customHeight="1">
      <c r="A17" s="1" t="s">
        <v>198</v>
      </c>
      <c r="B17" s="1" t="s">
        <v>200</v>
      </c>
      <c r="C17" s="36" t="s">
        <v>198</v>
      </c>
      <c r="D17" s="1" t="s">
        <v>200</v>
      </c>
      <c r="E17" s="37">
        <v>556861.9375</v>
      </c>
      <c r="F17" s="8">
        <v>556861.964999492</v>
      </c>
      <c r="G17" s="38">
        <v>100.0</v>
      </c>
      <c r="H17" s="9">
        <v>0.027394893594061682</v>
      </c>
      <c r="I17" s="9">
        <v>0.0402263031178405</v>
      </c>
      <c r="J17" s="9">
        <v>0.3836067871467263</v>
      </c>
      <c r="K17" s="9">
        <v>0.12965518500655931</v>
      </c>
      <c r="L17" s="9">
        <v>0.01831318384365768</v>
      </c>
      <c r="M17" s="37">
        <v>1.2200000286102295</v>
      </c>
      <c r="N17" s="37">
        <f t="shared" si="2"/>
        <v>6793.715797</v>
      </c>
      <c r="O17" s="37"/>
      <c r="P17" s="37"/>
      <c r="Q17" s="37"/>
      <c r="R17" s="37"/>
      <c r="S17" s="37">
        <v>14.4399995803833</v>
      </c>
      <c r="T17" s="37">
        <v>0.12999999523162842</v>
      </c>
      <c r="U17" s="37">
        <f t="shared" si="3"/>
        <v>1.350000024</v>
      </c>
      <c r="V17" s="37">
        <v>1.5800000429153442</v>
      </c>
      <c r="W17" s="37"/>
      <c r="X17" s="37">
        <v>0.019999999552965164</v>
      </c>
      <c r="Y17" s="37">
        <v>0.019999999552965164</v>
      </c>
      <c r="Z17" s="37">
        <v>0.03999999910593033</v>
      </c>
      <c r="AA17" s="37"/>
      <c r="AB17" s="9">
        <v>0.4003452488467673</v>
      </c>
      <c r="AC17" s="9">
        <f t="shared" si="4"/>
        <v>0.913607221</v>
      </c>
      <c r="AD17" s="1" t="s">
        <v>164</v>
      </c>
      <c r="AE17" s="1">
        <v>1.0</v>
      </c>
      <c r="AF17" s="9">
        <f>AVERAGE(I15:I28)</f>
        <v>0.04960069478</v>
      </c>
      <c r="AG17" s="1" t="s">
        <v>177</v>
      </c>
      <c r="AH17" s="40">
        <v>0.0545</v>
      </c>
      <c r="AI17" s="40">
        <v>0.051000000000000004</v>
      </c>
      <c r="AJ17" s="37">
        <f t="shared" si="5"/>
        <v>0.04838668764</v>
      </c>
      <c r="AK17" s="40">
        <f t="shared" si="17"/>
        <v>0.04527928568</v>
      </c>
      <c r="AL17" s="37">
        <v>0.14</v>
      </c>
      <c r="AM17" s="49">
        <v>0.12480000000000002</v>
      </c>
      <c r="AN17" s="37">
        <f t="shared" si="6"/>
        <v>0.1242960783</v>
      </c>
      <c r="AO17" s="37">
        <f t="shared" si="18"/>
        <v>0.1108010756</v>
      </c>
      <c r="AP17" s="37">
        <f t="shared" si="34"/>
        <v>0.3224432493</v>
      </c>
      <c r="AQ17" s="40">
        <v>0.015333333333333332</v>
      </c>
      <c r="AR17" s="40">
        <v>0.014714285714285713</v>
      </c>
      <c r="AS17" s="40">
        <v>0.0155</v>
      </c>
      <c r="AT17" s="51">
        <v>0.014599999999999998</v>
      </c>
      <c r="AU17" s="37">
        <f t="shared" si="35"/>
        <v>0.01361338001</v>
      </c>
      <c r="AV17" s="37">
        <f t="shared" si="36"/>
        <v>0.0130637715</v>
      </c>
      <c r="AW17" s="40">
        <v>0.042333333333333334</v>
      </c>
      <c r="AX17" s="40">
        <v>0.039</v>
      </c>
      <c r="AY17" s="40">
        <v>0.041</v>
      </c>
      <c r="AZ17" s="40">
        <v>0.0366</v>
      </c>
      <c r="BA17" s="37">
        <v>0.11666666666666668</v>
      </c>
      <c r="BB17" s="37">
        <v>0.11857142857142858</v>
      </c>
      <c r="BC17" s="37">
        <f t="shared" si="7"/>
        <v>0.114480167</v>
      </c>
      <c r="BD17" s="37">
        <f t="shared" si="19"/>
        <v>0.116349231</v>
      </c>
      <c r="BE17" s="37">
        <v>0.3216666666666667</v>
      </c>
      <c r="BF17" s="37">
        <v>0.30728571428571433</v>
      </c>
      <c r="BG17" s="37">
        <f t="shared" si="8"/>
        <v>0.3156381748</v>
      </c>
      <c r="BH17" s="37">
        <f t="shared" si="20"/>
        <v>0.301526742</v>
      </c>
      <c r="BI17" s="6">
        <v>1.0050000000000001</v>
      </c>
      <c r="BJ17" s="6">
        <v>1.002857142857143</v>
      </c>
      <c r="BK17" s="37">
        <f t="shared" si="9"/>
        <v>0.9840720749</v>
      </c>
      <c r="BL17" s="37">
        <f t="shared" si="21"/>
        <v>0.9819738402</v>
      </c>
      <c r="BM17" s="6">
        <v>2.736666666666667</v>
      </c>
      <c r="BN17" s="6">
        <v>2.588714285714286</v>
      </c>
      <c r="BO17" s="37">
        <f t="shared" si="10"/>
        <v>2.679678851</v>
      </c>
      <c r="BP17" s="37">
        <f t="shared" si="22"/>
        <v>2.534807401</v>
      </c>
      <c r="BQ17" s="6">
        <v>6.966666666666666</v>
      </c>
      <c r="BR17" s="14">
        <v>7.3428571428571425</v>
      </c>
      <c r="BS17" s="6">
        <f t="shared" si="11"/>
        <v>6.94451618</v>
      </c>
      <c r="BT17" s="6">
        <f t="shared" si="23"/>
        <v>7.31951056</v>
      </c>
      <c r="BU17" s="6">
        <v>6.35</v>
      </c>
      <c r="BV17" s="6">
        <v>7.0</v>
      </c>
      <c r="BW17" s="6">
        <v>19.166666666666668</v>
      </c>
      <c r="BX17" s="6">
        <v>18.814285714285713</v>
      </c>
      <c r="BY17" s="6">
        <f t="shared" si="12"/>
        <v>19.10572633</v>
      </c>
      <c r="BZ17" s="6">
        <f t="shared" si="24"/>
        <v>18.75446577</v>
      </c>
      <c r="CA17" s="6">
        <v>16.525</v>
      </c>
      <c r="CB17" s="6">
        <v>16.56</v>
      </c>
      <c r="CC17" s="1"/>
      <c r="CD17" s="9">
        <v>0.1335367487741483</v>
      </c>
      <c r="CE17" s="9">
        <v>0.02570840257670775</v>
      </c>
      <c r="CF17" s="9">
        <v>0.00378511387818098</v>
      </c>
      <c r="CG17" s="1"/>
      <c r="CH17" s="9">
        <v>0.84</v>
      </c>
      <c r="CI17" s="33">
        <v>0.81</v>
      </c>
      <c r="CJ17" s="9"/>
      <c r="CK17" s="9">
        <f t="shared" ref="CK17:CL17" si="48">(CD17*CH17)</f>
        <v>0.112170869</v>
      </c>
      <c r="CL17" s="41">
        <f t="shared" si="48"/>
        <v>0.02082380609</v>
      </c>
      <c r="CM17" s="42">
        <f t="shared" si="14"/>
        <v>0.003179495658</v>
      </c>
      <c r="CN17" s="37"/>
      <c r="CO17" s="43">
        <v>32.446266666666666</v>
      </c>
      <c r="CP17" s="43">
        <v>32.555842857142856</v>
      </c>
      <c r="CQ17" s="43">
        <v>33.25286666666666</v>
      </c>
      <c r="CR17" s="6">
        <v>31.883766666666663</v>
      </c>
      <c r="CS17" s="6">
        <v>31.315799999999996</v>
      </c>
      <c r="CT17" s="6">
        <v>31.948257142857138</v>
      </c>
      <c r="CU17" s="6">
        <v>31.519679999999994</v>
      </c>
      <c r="CV17" s="6">
        <v>535462.0</v>
      </c>
      <c r="CW17" s="6">
        <v>556852.5</v>
      </c>
      <c r="CX17" s="44">
        <f t="shared" si="26"/>
        <v>0.9615704316</v>
      </c>
      <c r="CY17" s="43">
        <f t="shared" si="27"/>
        <v>11.53884518</v>
      </c>
      <c r="CZ17" s="44">
        <f t="shared" si="28"/>
        <v>0.347802811</v>
      </c>
      <c r="DA17" s="50">
        <v>520824.0</v>
      </c>
      <c r="DB17" s="43">
        <f t="shared" si="29"/>
        <v>11.22340615</v>
      </c>
      <c r="DC17" s="44">
        <f t="shared" si="30"/>
        <v>0.356076145</v>
      </c>
      <c r="DD17" s="43"/>
      <c r="DE17" s="43">
        <v>1.986840544947272</v>
      </c>
      <c r="DF17" s="43">
        <v>0.9895348122770478</v>
      </c>
      <c r="DG17" s="43">
        <v>0.9895348122770478</v>
      </c>
      <c r="DH17" s="43">
        <v>0.32633367229554927</v>
      </c>
      <c r="DI17" s="1"/>
      <c r="DJ17" s="37">
        <v>51.344879150390625</v>
      </c>
      <c r="DK17" s="37">
        <v>63.18330383300781</v>
      </c>
      <c r="DL17" s="37">
        <v>20.089527130126953</v>
      </c>
      <c r="DM17" s="37"/>
      <c r="DN17" s="37">
        <v>5.838353633880615</v>
      </c>
      <c r="DO17" s="37">
        <v>36.403663635253906</v>
      </c>
      <c r="DP17" s="37">
        <v>23.41948699951172</v>
      </c>
      <c r="DQ17" s="43">
        <f t="shared" si="15"/>
        <v>12.25145721</v>
      </c>
      <c r="DR17" s="1">
        <v>1.0</v>
      </c>
      <c r="DS17" s="37">
        <v>2.161309242248535</v>
      </c>
      <c r="DT17" s="37">
        <v>23.239999771118164</v>
      </c>
      <c r="DU17" s="1"/>
      <c r="DV17" s="37">
        <v>2.9000000953674316</v>
      </c>
      <c r="DW17" s="37">
        <v>35.38999938964844</v>
      </c>
      <c r="DX17" s="37">
        <v>8.1899995803833</v>
      </c>
      <c r="DY17" s="1"/>
      <c r="DZ17" s="24">
        <v>0.01805870400089123</v>
      </c>
      <c r="EA17" s="24">
        <v>0.2102467157285086</v>
      </c>
      <c r="EB17" s="24">
        <v>0.22830541972939983</v>
      </c>
      <c r="EC17" s="1"/>
      <c r="ED17" s="43">
        <v>33.992942810058594</v>
      </c>
      <c r="EE17" s="37">
        <v>1.2200000286102295</v>
      </c>
      <c r="EF17" s="44">
        <f t="shared" si="16"/>
        <v>0.414713912</v>
      </c>
      <c r="EG17" s="37">
        <v>77.21572875976562</v>
      </c>
      <c r="EH17" s="37">
        <v>37.02975845336914</v>
      </c>
      <c r="EI17" s="43">
        <v>49.60393524169922</v>
      </c>
      <c r="EJ17" s="43">
        <v>1.0246159780349717</v>
      </c>
      <c r="EK17" s="43">
        <v>3.0805998468399047</v>
      </c>
      <c r="EL17" s="43">
        <v>9.537487030029297</v>
      </c>
      <c r="EM17" s="43">
        <v>0.46503713726997375</v>
      </c>
      <c r="EN17" s="1">
        <v>0.1899999976158142</v>
      </c>
      <c r="EO17" s="1"/>
      <c r="EP17" s="1">
        <v>0.7026265974074511</v>
      </c>
      <c r="EQ17" s="1">
        <v>3.2201039454744616E-4</v>
      </c>
      <c r="ER17" s="1"/>
      <c r="ES17" s="1">
        <v>3.2201039454744616E-4</v>
      </c>
      <c r="ET17" s="1">
        <v>249546.35066366196</v>
      </c>
      <c r="EU17" s="1">
        <v>0.4481296377709862</v>
      </c>
      <c r="EV17" s="1">
        <v>354.4900046288967</v>
      </c>
      <c r="EW17" s="1">
        <v>6.365850550220647E-4</v>
      </c>
    </row>
    <row r="18" ht="12.75" customHeight="1">
      <c r="A18" s="1" t="s">
        <v>201</v>
      </c>
      <c r="B18" s="1" t="s">
        <v>203</v>
      </c>
      <c r="C18" s="36" t="s">
        <v>201</v>
      </c>
      <c r="D18" s="1" t="s">
        <v>203</v>
      </c>
      <c r="E18" s="37">
        <v>619727.625</v>
      </c>
      <c r="F18" s="8">
        <v>619727.5950591918</v>
      </c>
      <c r="G18" s="38">
        <v>100.0</v>
      </c>
      <c r="H18" s="9">
        <v>0.017646175058054936</v>
      </c>
      <c r="I18" s="9">
        <v>0.0413638860363757</v>
      </c>
      <c r="J18" s="9">
        <v>0.37418805181369474</v>
      </c>
      <c r="K18" s="9">
        <v>0.21537104085508227</v>
      </c>
      <c r="L18" s="9">
        <v>0.08088790182845783</v>
      </c>
      <c r="M18" s="37">
        <v>6.480000019073486</v>
      </c>
      <c r="N18" s="37">
        <f t="shared" si="2"/>
        <v>40158.35022</v>
      </c>
      <c r="O18" s="37"/>
      <c r="P18" s="37"/>
      <c r="Q18" s="37"/>
      <c r="R18" s="37"/>
      <c r="S18" s="37">
        <v>34.27000045776367</v>
      </c>
      <c r="T18" s="37">
        <v>0.46000000834465027</v>
      </c>
      <c r="U18" s="37">
        <f t="shared" si="3"/>
        <v>6.940000027</v>
      </c>
      <c r="V18" s="37">
        <v>2.440000057220459</v>
      </c>
      <c r="W18" s="37"/>
      <c r="X18" s="37">
        <v>0.8500000238418579</v>
      </c>
      <c r="Y18" s="37">
        <v>0.8600000143051147</v>
      </c>
      <c r="Z18" s="37">
        <v>3.0899999141693115</v>
      </c>
      <c r="AA18" s="37"/>
      <c r="AB18" s="9">
        <v>0.27017168553337023</v>
      </c>
      <c r="AC18" s="9">
        <f t="shared" si="4"/>
        <v>0.8597307782</v>
      </c>
      <c r="AD18" s="1" t="s">
        <v>164</v>
      </c>
      <c r="AE18" s="1">
        <v>1.0</v>
      </c>
      <c r="AF18" s="1"/>
      <c r="AG18" s="1"/>
      <c r="AH18" s="40">
        <v>0.0835</v>
      </c>
      <c r="AI18" s="40">
        <v>0.0766</v>
      </c>
      <c r="AJ18" s="37">
        <f t="shared" si="5"/>
        <v>0.07962473107</v>
      </c>
      <c r="AK18" s="40">
        <f t="shared" si="17"/>
        <v>0.07304496287</v>
      </c>
      <c r="AL18" s="37">
        <v>0.241</v>
      </c>
      <c r="AM18" s="49">
        <v>0.211</v>
      </c>
      <c r="AN18" s="37">
        <f t="shared" si="6"/>
        <v>0.2298150921</v>
      </c>
      <c r="AO18" s="37">
        <f t="shared" si="18"/>
        <v>0.2012074042</v>
      </c>
      <c r="AP18" s="37">
        <f t="shared" si="34"/>
        <v>0.3066604338</v>
      </c>
      <c r="AQ18" s="40">
        <v>0.024499999999999997</v>
      </c>
      <c r="AR18" s="40">
        <v>0.02357142857142857</v>
      </c>
      <c r="AS18" s="40">
        <v>0.0235</v>
      </c>
      <c r="AT18" s="51">
        <v>0.0224</v>
      </c>
      <c r="AU18" s="37">
        <f t="shared" si="35"/>
        <v>0.02336294504</v>
      </c>
      <c r="AV18" s="37">
        <f t="shared" si="36"/>
        <v>0.02247746899</v>
      </c>
      <c r="AW18" s="40">
        <v>0.06649999999999999</v>
      </c>
      <c r="AX18" s="40">
        <v>0.06171428571428571</v>
      </c>
      <c r="AY18" s="40">
        <v>0.0725</v>
      </c>
      <c r="AZ18" s="40">
        <v>0.06459999999999999</v>
      </c>
      <c r="BA18" s="37">
        <v>0.13333333333333333</v>
      </c>
      <c r="BB18" s="37">
        <v>0.13142857142857142</v>
      </c>
      <c r="BC18" s="37">
        <f t="shared" si="7"/>
        <v>0.1313738618</v>
      </c>
      <c r="BD18" s="37">
        <f t="shared" si="19"/>
        <v>0.1294970924</v>
      </c>
      <c r="BE18" s="37">
        <v>0.3401666666666667</v>
      </c>
      <c r="BF18" s="37">
        <v>0.32485714285714284</v>
      </c>
      <c r="BG18" s="37">
        <f t="shared" si="8"/>
        <v>0.335167565</v>
      </c>
      <c r="BH18" s="37">
        <f t="shared" si="20"/>
        <v>0.3200830305</v>
      </c>
      <c r="BI18" s="6">
        <v>1.155</v>
      </c>
      <c r="BJ18" s="6">
        <v>1.1428571428571428</v>
      </c>
      <c r="BK18" s="37">
        <f t="shared" si="9"/>
        <v>1.136140087</v>
      </c>
      <c r="BL18" s="37">
        <f t="shared" si="21"/>
        <v>1.12419551</v>
      </c>
      <c r="BM18" s="6">
        <v>3.0184999999999995</v>
      </c>
      <c r="BN18" s="6">
        <v>2.876285714285714</v>
      </c>
      <c r="BO18" s="37">
        <f t="shared" si="10"/>
        <v>2.969211127</v>
      </c>
      <c r="BP18" s="37">
        <f t="shared" si="22"/>
        <v>2.829319049</v>
      </c>
      <c r="BQ18" s="6">
        <v>4.683333333333334</v>
      </c>
      <c r="BR18" s="14">
        <v>4.642857142857143</v>
      </c>
      <c r="BS18" s="6">
        <f t="shared" si="11"/>
        <v>4.6601523</v>
      </c>
      <c r="BT18" s="6">
        <f t="shared" si="23"/>
        <v>4.619876454</v>
      </c>
      <c r="BU18" s="6">
        <v>4.824999999999999</v>
      </c>
      <c r="BV18" s="6">
        <v>4.739999999999999</v>
      </c>
      <c r="BW18" s="6">
        <v>12.173333333333334</v>
      </c>
      <c r="BX18" s="6">
        <v>11.634285714285715</v>
      </c>
      <c r="BY18" s="6">
        <f t="shared" si="12"/>
        <v>12.11307914</v>
      </c>
      <c r="BZ18" s="6">
        <f t="shared" si="24"/>
        <v>11.57669964</v>
      </c>
      <c r="CA18" s="6">
        <v>13.850000000000001</v>
      </c>
      <c r="CB18" s="6">
        <v>12.760000000000002</v>
      </c>
      <c r="CC18" s="1"/>
      <c r="CD18" s="9">
        <v>0.04687919838982284</v>
      </c>
      <c r="CE18" s="9">
        <v>0.020159171767480052</v>
      </c>
      <c r="CF18" s="9">
        <v>0.004999683763979179</v>
      </c>
      <c r="CG18" s="1"/>
      <c r="CH18" s="9">
        <v>0.99</v>
      </c>
      <c r="CI18" s="33">
        <v>0.81</v>
      </c>
      <c r="CJ18" s="9"/>
      <c r="CK18" s="9">
        <f t="shared" ref="CK18:CL18" si="49">(CD18*CH18)</f>
        <v>0.04641040641</v>
      </c>
      <c r="CL18" s="41">
        <f t="shared" si="49"/>
        <v>0.01632892913</v>
      </c>
      <c r="CM18" s="42">
        <f t="shared" si="14"/>
        <v>0.004949686926</v>
      </c>
      <c r="CN18" s="37"/>
      <c r="CO18" s="43">
        <v>24.516099999999998</v>
      </c>
      <c r="CP18" s="43">
        <v>24.092514285714284</v>
      </c>
      <c r="CQ18" s="43">
        <v>25.2109</v>
      </c>
      <c r="CR18" s="6">
        <v>32.37348333333333</v>
      </c>
      <c r="CS18" s="6">
        <v>33.5569</v>
      </c>
      <c r="CT18" s="6">
        <v>32.29177142857143</v>
      </c>
      <c r="CU18" s="6">
        <v>33.20582</v>
      </c>
      <c r="CV18" s="6">
        <v>577547.0</v>
      </c>
      <c r="CW18" s="6">
        <v>601753.1666666666</v>
      </c>
      <c r="CX18" s="44">
        <f t="shared" si="26"/>
        <v>0.9319368778</v>
      </c>
      <c r="CY18" s="43">
        <f t="shared" si="27"/>
        <v>11.18324253</v>
      </c>
      <c r="CZ18" s="44">
        <f t="shared" si="28"/>
        <v>0.3571118264</v>
      </c>
      <c r="DA18" s="50">
        <v>625953.4</v>
      </c>
      <c r="DB18" s="43">
        <f t="shared" si="29"/>
        <v>12.12055242</v>
      </c>
      <c r="DC18" s="44">
        <f t="shared" si="30"/>
        <v>0.3650128928</v>
      </c>
      <c r="DD18" s="43">
        <f t="shared" ref="DD18:DD28" si="51">(DE18*(1/L18))</f>
        <v>30.73944602</v>
      </c>
      <c r="DE18" s="43">
        <v>2.486449292051972</v>
      </c>
      <c r="DF18" s="43">
        <v>1.2021560536268228</v>
      </c>
      <c r="DG18" s="43">
        <v>1.2021560536268228</v>
      </c>
      <c r="DH18" s="43">
        <v>0.5966438205235695</v>
      </c>
      <c r="DI18" s="1"/>
      <c r="DJ18" s="37">
        <v>47.275917053222656</v>
      </c>
      <c r="DK18" s="37">
        <v>49.994544982910156</v>
      </c>
      <c r="DL18" s="37">
        <v>19.0495548248291</v>
      </c>
      <c r="DM18" s="37"/>
      <c r="DN18" s="37">
        <v>5.4300537109375</v>
      </c>
      <c r="DO18" s="37">
        <v>41.27713394165039</v>
      </c>
      <c r="DP18" s="37">
        <v>34.6436767578125</v>
      </c>
      <c r="DQ18" s="43">
        <f t="shared" si="15"/>
        <v>11.44694901</v>
      </c>
      <c r="DR18" s="1">
        <v>1.0</v>
      </c>
      <c r="DS18" s="37">
        <v>1.8988736867904663</v>
      </c>
      <c r="DT18" s="37">
        <v>5.480000019073486</v>
      </c>
      <c r="DU18" s="1"/>
      <c r="DV18" s="37">
        <v>1.6699999570846558</v>
      </c>
      <c r="DW18" s="37">
        <v>17.81999969482422</v>
      </c>
      <c r="DX18" s="37">
        <v>9.34000015258789</v>
      </c>
      <c r="DY18" s="1"/>
      <c r="DZ18" s="24">
        <v>0.013080051012779391</v>
      </c>
      <c r="EA18" s="24">
        <v>0.1381145165245819</v>
      </c>
      <c r="EB18" s="24">
        <v>0.1511945675373613</v>
      </c>
      <c r="EC18" s="1"/>
      <c r="ED18" s="43">
        <v>50.40464782714844</v>
      </c>
      <c r="EE18" s="37">
        <v>6.480000019073486</v>
      </c>
      <c r="EF18" s="44">
        <f t="shared" si="16"/>
        <v>3.266221189</v>
      </c>
      <c r="EG18" s="37">
        <v>9.505285263061523</v>
      </c>
      <c r="EH18" s="37">
        <v>37.605533599853516</v>
      </c>
      <c r="EI18" s="43">
        <v>26.225984573364258</v>
      </c>
      <c r="EJ18" s="43">
        <v>0.8892399674987792</v>
      </c>
      <c r="EK18" s="43">
        <v>5.577615935882568</v>
      </c>
      <c r="EL18" s="43">
        <v>12.384336471557617</v>
      </c>
      <c r="EM18" s="43">
        <v>2.8364624977111816</v>
      </c>
      <c r="EN18" s="1">
        <v>2.5299999713897705</v>
      </c>
      <c r="EO18" s="1"/>
      <c r="EP18" s="1">
        <v>0.27836564582007245</v>
      </c>
      <c r="EQ18" s="1">
        <v>1.4008856506733512E-4</v>
      </c>
      <c r="ER18" s="1"/>
      <c r="ES18" s="1">
        <v>1.4008856506733512E-4</v>
      </c>
      <c r="ET18" s="1">
        <v>21931.63272857666</v>
      </c>
      <c r="EU18" s="1">
        <v>0.03538914985136641</v>
      </c>
      <c r="EV18" s="1">
        <v>99.70000004768372</v>
      </c>
      <c r="EW18" s="1">
        <v>1.608771351196022E-4</v>
      </c>
    </row>
    <row r="19" ht="12.75" customHeight="1">
      <c r="A19" s="1" t="s">
        <v>204</v>
      </c>
      <c r="B19" s="1" t="s">
        <v>206</v>
      </c>
      <c r="C19" s="36" t="s">
        <v>204</v>
      </c>
      <c r="D19" s="1" t="s">
        <v>206</v>
      </c>
      <c r="E19" s="37">
        <v>857712.5</v>
      </c>
      <c r="F19" s="8">
        <v>857712.4947119344</v>
      </c>
      <c r="G19" s="38">
        <v>100.0</v>
      </c>
      <c r="H19" s="9">
        <v>0.03342641479352224</v>
      </c>
      <c r="I19" s="9">
        <v>0.08789589286389053</v>
      </c>
      <c r="J19" s="9">
        <v>0.08664586380838485</v>
      </c>
      <c r="K19" s="9">
        <v>0.1497514584005801</v>
      </c>
      <c r="L19" s="9">
        <v>0.6136999627465981</v>
      </c>
      <c r="M19" s="37">
        <v>55.0099983215332</v>
      </c>
      <c r="N19" s="37">
        <f t="shared" si="2"/>
        <v>471827.6319</v>
      </c>
      <c r="O19" s="37"/>
      <c r="P19" s="37"/>
      <c r="Q19" s="37"/>
      <c r="R19" s="37"/>
      <c r="S19" s="37">
        <v>93.81999969482422</v>
      </c>
      <c r="T19" s="37">
        <v>0.3400000035762787</v>
      </c>
      <c r="U19" s="37">
        <f t="shared" si="3"/>
        <v>55.34999833</v>
      </c>
      <c r="V19" s="37">
        <v>0.5699999928474426</v>
      </c>
      <c r="W19" s="37"/>
      <c r="X19" s="37">
        <v>16.299999237060547</v>
      </c>
      <c r="Y19" s="37">
        <v>16.3700008392334</v>
      </c>
      <c r="Z19" s="37">
        <v>24.780000686645508</v>
      </c>
      <c r="AA19" s="37">
        <v>3.0</v>
      </c>
      <c r="AB19" s="9">
        <v>0.028106336768036738</v>
      </c>
      <c r="AC19" s="9">
        <f t="shared" si="4"/>
        <v>0.264503659</v>
      </c>
      <c r="AD19" s="1" t="s">
        <v>148</v>
      </c>
      <c r="AE19" s="1">
        <v>3.0</v>
      </c>
      <c r="AF19" s="1"/>
      <c r="AG19" s="1" t="s">
        <v>177</v>
      </c>
      <c r="AH19" s="40">
        <v>0.29925</v>
      </c>
      <c r="AI19" s="40">
        <v>0.2952</v>
      </c>
      <c r="AJ19" s="37">
        <f t="shared" si="5"/>
        <v>0.2786625862</v>
      </c>
      <c r="AK19" s="40">
        <f t="shared" si="17"/>
        <v>0.2748912129</v>
      </c>
      <c r="AL19" s="37">
        <v>0.8262499999999999</v>
      </c>
      <c r="AM19" s="49">
        <v>0.7729999999999999</v>
      </c>
      <c r="AN19" s="37">
        <f t="shared" si="6"/>
        <v>0.769406723</v>
      </c>
      <c r="AO19" s="37">
        <f t="shared" si="18"/>
        <v>0.7198201475</v>
      </c>
      <c r="AP19" s="37">
        <f t="shared" si="34"/>
        <v>0.5092923798</v>
      </c>
      <c r="AQ19" s="40">
        <v>0.12786666666666668</v>
      </c>
      <c r="AR19" s="40">
        <v>0.12786666666666668</v>
      </c>
      <c r="AS19" s="40">
        <v>0.14</v>
      </c>
      <c r="AT19" s="51">
        <v>0.14</v>
      </c>
      <c r="AU19" s="37">
        <f t="shared" si="35"/>
        <v>0.1190698614</v>
      </c>
      <c r="AV19" s="37">
        <f t="shared" si="36"/>
        <v>0.1190698614</v>
      </c>
      <c r="AW19" s="40">
        <v>0.3433357877008045</v>
      </c>
      <c r="AX19" s="40">
        <v>0.3433357877008045</v>
      </c>
      <c r="AY19" s="40">
        <v>0.36869949755059117</v>
      </c>
      <c r="AZ19" s="40">
        <v>0.36869949755059117</v>
      </c>
      <c r="BA19" s="37">
        <v>4.676666666666667</v>
      </c>
      <c r="BB19" s="37">
        <v>4.637142857142857</v>
      </c>
      <c r="BC19" s="37">
        <f t="shared" si="7"/>
        <v>4.489087528</v>
      </c>
      <c r="BD19" s="37">
        <f t="shared" si="19"/>
        <v>4.451149002</v>
      </c>
      <c r="BE19" s="37">
        <v>12.021666666666667</v>
      </c>
      <c r="BF19" s="37">
        <v>11.575714285714286</v>
      </c>
      <c r="BG19" s="37">
        <f t="shared" si="8"/>
        <v>11.53948266</v>
      </c>
      <c r="BH19" s="37">
        <f t="shared" si="20"/>
        <v>11.11141724</v>
      </c>
      <c r="BI19" s="6">
        <v>5.903333333333333</v>
      </c>
      <c r="BJ19" s="6">
        <v>6.13047619047619</v>
      </c>
      <c r="BK19" s="37">
        <f t="shared" si="9"/>
        <v>5.640244196</v>
      </c>
      <c r="BL19" s="37">
        <f t="shared" si="21"/>
        <v>5.857264159</v>
      </c>
      <c r="BM19" s="6">
        <v>15.374166666666667</v>
      </c>
      <c r="BN19" s="6">
        <v>15.444880952380952</v>
      </c>
      <c r="BO19" s="37">
        <f t="shared" si="10"/>
        <v>14.68899847</v>
      </c>
      <c r="BP19" s="37">
        <f t="shared" si="22"/>
        <v>14.75656129</v>
      </c>
      <c r="BQ19" s="6">
        <v>123.66666666666667</v>
      </c>
      <c r="BR19" s="14">
        <v>113.35714285714286</v>
      </c>
      <c r="BS19" s="6">
        <f t="shared" si="11"/>
        <v>123.5295969</v>
      </c>
      <c r="BT19" s="6">
        <f t="shared" si="23"/>
        <v>113.2314999</v>
      </c>
      <c r="BU19" s="6">
        <v>114.75</v>
      </c>
      <c r="BV19" s="6">
        <v>102.1</v>
      </c>
      <c r="BW19" s="6">
        <v>336.01666666666665</v>
      </c>
      <c r="BX19" s="6">
        <v>302.87142857142857</v>
      </c>
      <c r="BY19" s="6">
        <f t="shared" si="12"/>
        <v>335.6442321</v>
      </c>
      <c r="BZ19" s="6">
        <f t="shared" si="24"/>
        <v>302.5357316</v>
      </c>
      <c r="CA19" s="6">
        <v>350.45</v>
      </c>
      <c r="CB19" s="6">
        <v>301.15999999999997</v>
      </c>
      <c r="CC19" s="1"/>
      <c r="CD19" s="9">
        <v>0.07999616786867153</v>
      </c>
      <c r="CE19" s="9">
        <v>0.05713615464825882</v>
      </c>
      <c r="CF19" s="9">
        <v>0.0012888153060427777</v>
      </c>
      <c r="CG19" s="1"/>
      <c r="CH19" s="9">
        <v>0.86</v>
      </c>
      <c r="CI19" s="33">
        <v>0.78</v>
      </c>
      <c r="CJ19" s="9"/>
      <c r="CK19" s="9">
        <f t="shared" ref="CK19:CL19" si="50">(CD19*CH19)</f>
        <v>0.06879670437</v>
      </c>
      <c r="CL19" s="41">
        <f t="shared" si="50"/>
        <v>0.04456620063</v>
      </c>
      <c r="CM19" s="42">
        <f t="shared" si="14"/>
        <v>0.001108381163</v>
      </c>
      <c r="CN19" s="37"/>
      <c r="CO19" s="43">
        <v>31.55825</v>
      </c>
      <c r="CP19" s="43">
        <v>32.42348571428572</v>
      </c>
      <c r="CQ19" s="43">
        <v>31.53296666666667</v>
      </c>
      <c r="CR19" s="6">
        <v>33.40025</v>
      </c>
      <c r="CS19" s="6">
        <v>33.242974999999994</v>
      </c>
      <c r="CT19" s="6">
        <v>34.28304285714286</v>
      </c>
      <c r="CU19" s="6">
        <v>34.51034</v>
      </c>
      <c r="CV19" s="6">
        <v>752540.0383313865</v>
      </c>
      <c r="CW19" s="6">
        <v>771462.6782752004</v>
      </c>
      <c r="CX19" s="44">
        <f t="shared" si="26"/>
        <v>0.8773802911</v>
      </c>
      <c r="CY19" s="43">
        <f t="shared" si="27"/>
        <v>10.52856349</v>
      </c>
      <c r="CZ19" s="44">
        <f t="shared" si="28"/>
        <v>0.3137525664</v>
      </c>
      <c r="DA19" s="50">
        <v>784383.0345258603</v>
      </c>
      <c r="DB19" s="43">
        <f t="shared" si="29"/>
        <v>10.97406937</v>
      </c>
      <c r="DC19" s="44">
        <f t="shared" si="30"/>
        <v>0.3179936612</v>
      </c>
      <c r="DD19" s="43">
        <f t="shared" si="51"/>
        <v>28.42789415</v>
      </c>
      <c r="DE19" s="43">
        <v>17.44619758049076</v>
      </c>
      <c r="DF19" s="43">
        <v>7.535114866398899</v>
      </c>
      <c r="DG19" s="43">
        <v>7.535114866398899</v>
      </c>
      <c r="DH19" s="43">
        <v>3.2070799678904622</v>
      </c>
      <c r="DI19" s="1"/>
      <c r="DJ19" s="37">
        <v>33.46281814575195</v>
      </c>
      <c r="DK19" s="37">
        <v>32.94319534301758</v>
      </c>
      <c r="DL19" s="37">
        <v>7.6713643074035645</v>
      </c>
      <c r="DM19" s="37">
        <v>5.491888046264648</v>
      </c>
      <c r="DN19" s="37">
        <v>5.491888046264648</v>
      </c>
      <c r="DO19" s="37">
        <v>41.55059051513672</v>
      </c>
      <c r="DP19" s="37">
        <v>41.239410400390625</v>
      </c>
      <c r="DQ19" s="43">
        <f t="shared" si="15"/>
        <v>24.98659134</v>
      </c>
      <c r="DR19" s="1">
        <v>3.0</v>
      </c>
      <c r="DS19" s="37">
        <v>3.7359979152679443</v>
      </c>
      <c r="DT19" s="37">
        <v>37.08000183105469</v>
      </c>
      <c r="DU19" s="1"/>
      <c r="DV19" s="37">
        <v>2.069999933242798</v>
      </c>
      <c r="DW19" s="37">
        <v>31.219999313354492</v>
      </c>
      <c r="DX19" s="37">
        <v>6.630000114440918</v>
      </c>
      <c r="DY19" s="1"/>
      <c r="DZ19" s="24">
        <v>0.028953120897713847</v>
      </c>
      <c r="EA19" s="24">
        <v>0.021059350550539292</v>
      </c>
      <c r="EB19" s="24">
        <v>0.05001247144825314</v>
      </c>
      <c r="EC19" s="1"/>
      <c r="ED19" s="43">
        <v>26.217912673950195</v>
      </c>
      <c r="EE19" s="37">
        <v>55.0099983215332</v>
      </c>
      <c r="EF19" s="44">
        <f t="shared" si="16"/>
        <v>14.42247332</v>
      </c>
      <c r="EG19" s="37">
        <v>12.127645492553711</v>
      </c>
      <c r="EH19" s="37">
        <v>23.92669105529785</v>
      </c>
      <c r="EI19" s="43">
        <v>49.55371856689453</v>
      </c>
      <c r="EJ19" s="43">
        <v>17.82655959075928</v>
      </c>
      <c r="EK19" s="43">
        <v>48.13757335150149</v>
      </c>
      <c r="EL19" s="43">
        <v>87.98252868652344</v>
      </c>
      <c r="EM19" s="43">
        <v>80.13452911376953</v>
      </c>
      <c r="EN19" s="1">
        <v>35.779998779296875</v>
      </c>
      <c r="EO19" s="1"/>
      <c r="EP19" s="1">
        <v>1.3701412535545607</v>
      </c>
      <c r="EQ19" s="1">
        <v>8.754236994235209E-4</v>
      </c>
      <c r="ER19" s="1"/>
      <c r="ES19" s="1">
        <v>8.754236994235209E-4</v>
      </c>
      <c r="ET19" s="1">
        <v>373150.85532331467</v>
      </c>
      <c r="EU19" s="1">
        <v>0.43505353789749635</v>
      </c>
      <c r="EV19" s="1">
        <v>2128.009997541085</v>
      </c>
      <c r="EW19" s="1">
        <v>0.0024810294949192554</v>
      </c>
    </row>
    <row r="20" ht="12.75" customHeight="1">
      <c r="A20" s="1" t="s">
        <v>207</v>
      </c>
      <c r="B20" s="1" t="s">
        <v>209</v>
      </c>
      <c r="C20" s="36" t="s">
        <v>207</v>
      </c>
      <c r="D20" s="1" t="s">
        <v>209</v>
      </c>
      <c r="E20" s="37">
        <v>254741.546875</v>
      </c>
      <c r="F20" s="8">
        <v>254741.54287591888</v>
      </c>
      <c r="G20" s="38">
        <v>100.0</v>
      </c>
      <c r="H20" s="9">
        <v>0.010416892512198435</v>
      </c>
      <c r="I20" s="9">
        <v>0.09382623943710212</v>
      </c>
      <c r="J20" s="9">
        <v>0.015559862155959833</v>
      </c>
      <c r="K20" s="9">
        <v>0.06292564352113969</v>
      </c>
      <c r="L20" s="9">
        <v>0.7971175167296224</v>
      </c>
      <c r="M20" s="37">
        <v>74.37000274658203</v>
      </c>
      <c r="N20" s="37">
        <f t="shared" si="2"/>
        <v>189451.2954</v>
      </c>
      <c r="O20" s="37"/>
      <c r="P20" s="37"/>
      <c r="Q20" s="37"/>
      <c r="R20" s="37"/>
      <c r="S20" s="37">
        <v>98.72000122070312</v>
      </c>
      <c r="T20" s="37">
        <v>0.10999999940395355</v>
      </c>
      <c r="U20" s="37">
        <f t="shared" si="3"/>
        <v>74.48000275</v>
      </c>
      <c r="V20" s="37">
        <v>0.14000000059604645</v>
      </c>
      <c r="W20" s="39"/>
      <c r="X20" s="37">
        <v>36.4900016784668</v>
      </c>
      <c r="Y20" s="39">
        <v>36.5</v>
      </c>
      <c r="Z20" s="39">
        <v>51.06999969482422</v>
      </c>
      <c r="AA20" s="39">
        <v>4.0</v>
      </c>
      <c r="AB20" s="9">
        <v>0.01975734951756309</v>
      </c>
      <c r="AC20" s="9">
        <f t="shared" si="4"/>
        <v>0.09824285519</v>
      </c>
      <c r="AD20" s="13" t="s">
        <v>181</v>
      </c>
      <c r="AE20" s="13">
        <v>4.0</v>
      </c>
      <c r="AF20" s="13"/>
      <c r="AG20" s="1"/>
      <c r="AH20" s="40">
        <v>0.35275</v>
      </c>
      <c r="AI20" s="40">
        <v>0.33940000000000003</v>
      </c>
      <c r="AJ20" s="37">
        <f t="shared" si="5"/>
        <v>0.1816245586</v>
      </c>
      <c r="AK20" s="40">
        <f t="shared" si="17"/>
        <v>0.1747508864</v>
      </c>
      <c r="AL20" s="37">
        <v>0.9592499999999999</v>
      </c>
      <c r="AM20" s="49">
        <v>0.9289999999999999</v>
      </c>
      <c r="AN20" s="37">
        <f t="shared" si="6"/>
        <v>0.4939003766</v>
      </c>
      <c r="AO20" s="37">
        <f t="shared" si="18"/>
        <v>0.4783252018</v>
      </c>
      <c r="AP20" s="37">
        <f t="shared" si="34"/>
        <v>1.455786607</v>
      </c>
      <c r="AQ20" s="40">
        <v>0.3093333333333334</v>
      </c>
      <c r="AR20" s="40">
        <v>0.29400000000000004</v>
      </c>
      <c r="AS20" s="40">
        <v>0.2675</v>
      </c>
      <c r="AT20" s="51">
        <v>0.2544</v>
      </c>
      <c r="AU20" s="37">
        <f t="shared" si="35"/>
        <v>0.1592701067</v>
      </c>
      <c r="AV20" s="37">
        <f t="shared" si="36"/>
        <v>0.1513752523</v>
      </c>
      <c r="AW20" s="40">
        <v>0.6710000000000002</v>
      </c>
      <c r="AX20" s="40">
        <v>0.6567142857142858</v>
      </c>
      <c r="AY20" s="40">
        <v>0.7217500000000001</v>
      </c>
      <c r="AZ20" s="40">
        <v>0.6916</v>
      </c>
      <c r="BA20" s="37">
        <v>10.333333333333334</v>
      </c>
      <c r="BB20" s="37">
        <v>10.428571428571429</v>
      </c>
      <c r="BC20" s="37">
        <f t="shared" si="7"/>
        <v>9.836273384</v>
      </c>
      <c r="BD20" s="37">
        <f t="shared" si="19"/>
        <v>9.926930281</v>
      </c>
      <c r="BE20" s="37">
        <v>26.766666666666666</v>
      </c>
      <c r="BF20" s="37">
        <v>27.24285714285714</v>
      </c>
      <c r="BG20" s="37">
        <f t="shared" si="8"/>
        <v>25.47912105</v>
      </c>
      <c r="BH20" s="37">
        <f t="shared" si="20"/>
        <v>25.93240554</v>
      </c>
      <c r="BI20" s="6">
        <v>11.526666666666666</v>
      </c>
      <c r="BJ20" s="6">
        <v>11.545714285714286</v>
      </c>
      <c r="BK20" s="37">
        <f t="shared" si="9"/>
        <v>10.91059738</v>
      </c>
      <c r="BL20" s="37">
        <f t="shared" si="21"/>
        <v>10.92862696</v>
      </c>
      <c r="BM20" s="6">
        <v>29.8775</v>
      </c>
      <c r="BN20" s="6">
        <v>30.17785714285714</v>
      </c>
      <c r="BO20" s="37">
        <f t="shared" si="10"/>
        <v>28.2806281</v>
      </c>
      <c r="BP20" s="37">
        <f t="shared" si="22"/>
        <v>28.56493197</v>
      </c>
      <c r="BQ20" s="6">
        <v>35.333333333333336</v>
      </c>
      <c r="BR20" s="14">
        <v>36.285714285714285</v>
      </c>
      <c r="BS20" s="6">
        <f t="shared" si="11"/>
        <v>35.02733807</v>
      </c>
      <c r="BT20" s="6">
        <f t="shared" si="23"/>
        <v>35.97147117</v>
      </c>
      <c r="BU20" s="6">
        <v>38.75</v>
      </c>
      <c r="BV20" s="6">
        <v>39.4</v>
      </c>
      <c r="BW20" s="6">
        <v>92.75</v>
      </c>
      <c r="BX20" s="6">
        <v>96.35714285714286</v>
      </c>
      <c r="BY20" s="6">
        <f t="shared" si="12"/>
        <v>91.94676242</v>
      </c>
      <c r="BZ20" s="6">
        <f t="shared" si="24"/>
        <v>95.52266654</v>
      </c>
      <c r="CA20" s="6">
        <v>104.725</v>
      </c>
      <c r="CB20" s="6">
        <v>107.38</v>
      </c>
      <c r="CC20" s="1"/>
      <c r="CD20" s="9">
        <v>0.4900183733481431</v>
      </c>
      <c r="CE20" s="9">
        <v>0.056858836618564904</v>
      </c>
      <c r="CF20" s="9">
        <v>0.008747720642200172</v>
      </c>
      <c r="CG20" s="1"/>
      <c r="CH20" s="9">
        <v>0.99</v>
      </c>
      <c r="CI20" s="33">
        <v>0.94</v>
      </c>
      <c r="CJ20" s="9"/>
      <c r="CK20" s="9">
        <f t="shared" ref="CK20:CL20" si="52">(CD20*CH20)</f>
        <v>0.4851181896</v>
      </c>
      <c r="CL20" s="41">
        <f t="shared" si="52"/>
        <v>0.05344730642</v>
      </c>
      <c r="CM20" s="42">
        <f t="shared" si="14"/>
        <v>0.008660243436</v>
      </c>
      <c r="CN20" s="37"/>
      <c r="CO20" s="43">
        <v>25.28176666666667</v>
      </c>
      <c r="CP20" s="43">
        <v>24.883100000000002</v>
      </c>
      <c r="CQ20" s="43">
        <v>26.483800000000002</v>
      </c>
      <c r="CR20" s="6">
        <v>32.510533333333335</v>
      </c>
      <c r="CS20" s="6">
        <v>33.16575</v>
      </c>
      <c r="CT20" s="6">
        <v>33.54487142857143</v>
      </c>
      <c r="CU20" s="6">
        <v>34.482780000000005</v>
      </c>
      <c r="CV20" s="6">
        <v>238529.85714285713</v>
      </c>
      <c r="CW20" s="6">
        <v>234114.66666666666</v>
      </c>
      <c r="CX20" s="44">
        <f t="shared" si="26"/>
        <v>0.9363602593</v>
      </c>
      <c r="CY20" s="43">
        <f t="shared" si="27"/>
        <v>11.23632311</v>
      </c>
      <c r="CZ20" s="44">
        <f t="shared" si="28"/>
        <v>0.338005943</v>
      </c>
      <c r="DA20" s="50">
        <v>261766.8</v>
      </c>
      <c r="DB20" s="43">
        <f t="shared" si="29"/>
        <v>12.33093576</v>
      </c>
      <c r="DC20" s="44">
        <f t="shared" si="30"/>
        <v>0.3575969153</v>
      </c>
      <c r="DD20" s="43">
        <f t="shared" si="51"/>
        <v>18.55311383</v>
      </c>
      <c r="DE20" s="43">
        <v>14.789012021627876</v>
      </c>
      <c r="DF20" s="43">
        <v>5.106408932419821</v>
      </c>
      <c r="DG20" s="43">
        <v>5.106408932419822</v>
      </c>
      <c r="DH20" s="43">
        <v>1.3831632486092929</v>
      </c>
      <c r="DI20" s="1"/>
      <c r="DJ20" s="37">
        <v>33.05488967895508</v>
      </c>
      <c r="DK20" s="37">
        <v>32.46821212768555</v>
      </c>
      <c r="DL20" s="37">
        <v>6.040878772735596</v>
      </c>
      <c r="DM20" s="37">
        <v>5.731268405914307</v>
      </c>
      <c r="DN20" s="37">
        <v>5.731268405914307</v>
      </c>
      <c r="DO20" s="37">
        <v>42.33000564575195</v>
      </c>
      <c r="DP20" s="37">
        <v>42.66836929321289</v>
      </c>
      <c r="DQ20" s="43">
        <f t="shared" si="15"/>
        <v>24.61510468</v>
      </c>
      <c r="DR20" s="13">
        <v>4.0</v>
      </c>
      <c r="DS20" s="37">
        <v>1.6684272289276123</v>
      </c>
      <c r="DT20" s="37">
        <v>11.949999809265137</v>
      </c>
      <c r="DU20" s="1"/>
      <c r="DV20" s="37">
        <v>1.5099999904632568</v>
      </c>
      <c r="DW20" s="37">
        <v>21.280000686645508</v>
      </c>
      <c r="DX20" s="37">
        <v>7.119999885559082</v>
      </c>
      <c r="DY20" s="1"/>
      <c r="DZ20" s="24">
        <v>0.00757187103509563</v>
      </c>
      <c r="EA20" s="24">
        <v>0.0032377165915960958</v>
      </c>
      <c r="EB20" s="24">
        <v>0.010809587626691727</v>
      </c>
      <c r="EC20" s="1"/>
      <c r="ED20" s="43">
        <v>49.931640625</v>
      </c>
      <c r="EE20" s="37">
        <v>74.37000274658203</v>
      </c>
      <c r="EF20" s="44">
        <f t="shared" si="16"/>
        <v>37.1341625</v>
      </c>
      <c r="EG20" s="37">
        <v>88.37975311279297</v>
      </c>
      <c r="EH20" s="37">
        <v>47.32938766479492</v>
      </c>
      <c r="EI20" s="43">
        <v>52.893348693847656</v>
      </c>
      <c r="EJ20" s="43">
        <v>14.24490323130798</v>
      </c>
      <c r="EK20" s="43">
        <v>65.38644388824468</v>
      </c>
      <c r="EL20" s="43">
        <v>127.34178924560547</v>
      </c>
      <c r="EM20" s="43">
        <v>125.0247573852539</v>
      </c>
      <c r="EN20" s="1">
        <v>52.45000076293945</v>
      </c>
      <c r="EO20" s="1"/>
      <c r="EP20" s="1">
        <v>1.190305105269862</v>
      </c>
      <c r="EQ20" s="1">
        <v>8.560123230033994E-4</v>
      </c>
      <c r="ER20" s="1"/>
      <c r="ES20" s="1">
        <v>8.560123230033994E-4</v>
      </c>
      <c r="ET20" s="1">
        <v>18192.047309994698</v>
      </c>
      <c r="EU20" s="1">
        <v>0.0714137439249781</v>
      </c>
      <c r="EV20" s="1">
        <v>113.57999952882528</v>
      </c>
      <c r="EW20" s="1">
        <v>4.458636712589456E-4</v>
      </c>
    </row>
    <row r="21" ht="12.75" customHeight="1">
      <c r="A21" s="1" t="s">
        <v>210</v>
      </c>
      <c r="B21" s="1" t="s">
        <v>212</v>
      </c>
      <c r="C21" s="36" t="s">
        <v>210</v>
      </c>
      <c r="D21" s="1" t="s">
        <v>212</v>
      </c>
      <c r="E21" s="37">
        <v>794241.1875</v>
      </c>
      <c r="F21" s="8">
        <v>794241.1954418008</v>
      </c>
      <c r="G21" s="38">
        <v>100.0</v>
      </c>
      <c r="H21" s="9">
        <v>0.029265161745952974</v>
      </c>
      <c r="I21" s="9">
        <v>0.05927150784957267</v>
      </c>
      <c r="J21" s="9">
        <v>0.010653510108101926</v>
      </c>
      <c r="K21" s="9">
        <v>0.05933226984640443</v>
      </c>
      <c r="L21" s="9">
        <v>0.8100632612457638</v>
      </c>
      <c r="M21" s="37">
        <v>74.80000305175781</v>
      </c>
      <c r="N21" s="37">
        <f t="shared" si="2"/>
        <v>594092.4325</v>
      </c>
      <c r="O21" s="37"/>
      <c r="P21" s="37"/>
      <c r="Q21" s="37"/>
      <c r="R21" s="37"/>
      <c r="S21" s="37">
        <v>98.6500015258789</v>
      </c>
      <c r="T21" s="37">
        <v>0.1599999964237213</v>
      </c>
      <c r="U21" s="37">
        <f t="shared" si="3"/>
        <v>74.96000305</v>
      </c>
      <c r="V21" s="37">
        <v>0.20999999344348907</v>
      </c>
      <c r="W21" s="52"/>
      <c r="X21" s="37">
        <v>24.1299991607666</v>
      </c>
      <c r="Y21" s="37">
        <v>26.829999923706055</v>
      </c>
      <c r="Z21" s="37">
        <v>42.11000061035156</v>
      </c>
      <c r="AA21" s="37">
        <v>3.0</v>
      </c>
      <c r="AB21" s="9">
        <v>0.03089313524632106</v>
      </c>
      <c r="AC21" s="9">
        <f t="shared" si="4"/>
        <v>0.1008789152</v>
      </c>
      <c r="AD21" s="1" t="s">
        <v>181</v>
      </c>
      <c r="AE21" s="1">
        <v>4.0</v>
      </c>
      <c r="AF21" s="1"/>
      <c r="AG21" s="1"/>
      <c r="AH21" s="40">
        <v>0.21249999999999997</v>
      </c>
      <c r="AI21" s="40">
        <v>0.19179999999999997</v>
      </c>
      <c r="AJ21" s="37">
        <f t="shared" si="5"/>
        <v>0.1937133343</v>
      </c>
      <c r="AK21" s="40">
        <f t="shared" si="17"/>
        <v>0.1748433766</v>
      </c>
      <c r="AL21" s="37">
        <v>0.46900000000000003</v>
      </c>
      <c r="AM21" s="49">
        <v>0.40020000000000006</v>
      </c>
      <c r="AN21" s="37">
        <f t="shared" si="6"/>
        <v>0.4275367238</v>
      </c>
      <c r="AO21" s="37">
        <f t="shared" si="18"/>
        <v>0.3648191831</v>
      </c>
      <c r="AP21" s="37">
        <f t="shared" si="34"/>
        <v>0.8213064904</v>
      </c>
      <c r="AQ21" s="40">
        <v>0.07883333333333334</v>
      </c>
      <c r="AR21" s="40">
        <v>0.12471428571428571</v>
      </c>
      <c r="AS21" s="40">
        <v>0.0795</v>
      </c>
      <c r="AT21" s="51">
        <v>0.1436</v>
      </c>
      <c r="AU21" s="37">
        <f t="shared" si="35"/>
        <v>0.07186384874</v>
      </c>
      <c r="AV21" s="37">
        <f t="shared" si="36"/>
        <v>0.1136885653</v>
      </c>
      <c r="AW21" s="40">
        <v>0.15033333333333332</v>
      </c>
      <c r="AX21" s="40">
        <v>0.13542857142857143</v>
      </c>
      <c r="AY21" s="40">
        <v>0.19499999999999998</v>
      </c>
      <c r="AZ21" s="40">
        <v>0.16519999999999999</v>
      </c>
      <c r="BA21" s="37">
        <v>4.416666666666667</v>
      </c>
      <c r="BB21" s="37">
        <v>4.871428571428572</v>
      </c>
      <c r="BC21" s="37">
        <f t="shared" si="7"/>
        <v>4.31663269</v>
      </c>
      <c r="BD21" s="37">
        <f t="shared" si="19"/>
        <v>4.7610946</v>
      </c>
      <c r="BE21" s="37">
        <v>7.598333333333333</v>
      </c>
      <c r="BF21" s="37">
        <v>7.765714285714286</v>
      </c>
      <c r="BG21" s="37">
        <f t="shared" si="8"/>
        <v>7.426237144</v>
      </c>
      <c r="BH21" s="37">
        <f t="shared" si="20"/>
        <v>7.589827052</v>
      </c>
      <c r="BI21" s="6">
        <v>6.435000000000001</v>
      </c>
      <c r="BJ21" s="6">
        <v>6.814285714285715</v>
      </c>
      <c r="BK21" s="37">
        <f t="shared" si="9"/>
        <v>6.273058203</v>
      </c>
      <c r="BL21" s="37">
        <f t="shared" si="21"/>
        <v>6.642798897</v>
      </c>
      <c r="BM21" s="6">
        <v>10.748333333333335</v>
      </c>
      <c r="BN21" s="6">
        <v>10.711428571428572</v>
      </c>
      <c r="BO21" s="37">
        <f t="shared" si="10"/>
        <v>10.47784314</v>
      </c>
      <c r="BP21" s="37">
        <f t="shared" si="22"/>
        <v>10.44186711</v>
      </c>
      <c r="BQ21" s="6">
        <v>90.16666666666667</v>
      </c>
      <c r="BR21" s="14">
        <v>85.28571428571429</v>
      </c>
      <c r="BS21" s="6">
        <f t="shared" si="11"/>
        <v>90.01445696</v>
      </c>
      <c r="BT21" s="6">
        <f t="shared" si="23"/>
        <v>85.14174408</v>
      </c>
      <c r="BU21" s="6">
        <v>69.0</v>
      </c>
      <c r="BV21" s="6">
        <v>66.4</v>
      </c>
      <c r="BW21" s="6">
        <v>127.63333333333334</v>
      </c>
      <c r="BX21" s="6">
        <v>118.58571428571429</v>
      </c>
      <c r="BY21" s="6">
        <f t="shared" si="12"/>
        <v>127.4178764</v>
      </c>
      <c r="BZ21" s="6">
        <f t="shared" si="24"/>
        <v>118.3855306</v>
      </c>
      <c r="CA21" s="6">
        <v>140.025</v>
      </c>
      <c r="CB21" s="6">
        <v>124.88</v>
      </c>
      <c r="CC21" s="1"/>
      <c r="CD21" s="9">
        <v>0.08840783836405529</v>
      </c>
      <c r="CE21" s="9">
        <v>0.03756086620698577</v>
      </c>
      <c r="CF21" s="9">
        <v>0.0016880928529828007</v>
      </c>
      <c r="CG21" s="1"/>
      <c r="CH21" s="9">
        <v>1.0</v>
      </c>
      <c r="CI21" s="33">
        <v>0.67</v>
      </c>
      <c r="CJ21" s="9"/>
      <c r="CK21" s="9">
        <f t="shared" ref="CK21:CL21" si="53">(CD21*CH21)</f>
        <v>0.08840783836</v>
      </c>
      <c r="CL21" s="41">
        <f t="shared" si="53"/>
        <v>0.02516578036</v>
      </c>
      <c r="CM21" s="42">
        <f t="shared" si="14"/>
        <v>0.001688092853</v>
      </c>
      <c r="CN21" s="37"/>
      <c r="CO21" s="43">
        <v>26.7903</v>
      </c>
      <c r="CP21" s="43">
        <v>26.758199999999995</v>
      </c>
      <c r="CQ21" s="43">
        <v>29.319433333333333</v>
      </c>
      <c r="CR21" s="6">
        <v>29.113616666666662</v>
      </c>
      <c r="CS21" s="6">
        <v>30.516175</v>
      </c>
      <c r="CT21" s="6">
        <v>29.758528571428567</v>
      </c>
      <c r="CU21" s="6">
        <v>31.13854</v>
      </c>
      <c r="CV21" s="6">
        <v>488053.85714285716</v>
      </c>
      <c r="CW21" s="6">
        <v>512887.5</v>
      </c>
      <c r="CX21" s="44">
        <f t="shared" si="26"/>
        <v>0.6144907365</v>
      </c>
      <c r="CY21" s="43">
        <f t="shared" si="27"/>
        <v>7.373888838</v>
      </c>
      <c r="CZ21" s="44">
        <f t="shared" si="28"/>
        <v>0.2223344516</v>
      </c>
      <c r="DA21" s="50">
        <v>593446.0</v>
      </c>
      <c r="DB21" s="43">
        <f t="shared" si="29"/>
        <v>8.966233483</v>
      </c>
      <c r="DC21" s="44">
        <f t="shared" si="30"/>
        <v>0.287946496</v>
      </c>
      <c r="DD21" s="43">
        <f t="shared" si="51"/>
        <v>20.55955056</v>
      </c>
      <c r="DE21" s="43">
        <v>16.654536576438876</v>
      </c>
      <c r="DF21" s="43">
        <v>6.021329184945852</v>
      </c>
      <c r="DG21" s="43">
        <v>6.021329184945852</v>
      </c>
      <c r="DH21" s="43">
        <v>2.287761375798778</v>
      </c>
      <c r="DI21" s="1"/>
      <c r="DJ21" s="37">
        <v>32.52072525024414</v>
      </c>
      <c r="DK21" s="37">
        <v>31.595762252807617</v>
      </c>
      <c r="DL21" s="37">
        <v>4.256104469299316</v>
      </c>
      <c r="DM21" s="37">
        <v>4.287087440490723</v>
      </c>
      <c r="DN21" s="37">
        <v>4.287087440490723</v>
      </c>
      <c r="DO21" s="37">
        <v>39.576507568359375</v>
      </c>
      <c r="DP21" s="37">
        <v>39.94599533081055</v>
      </c>
      <c r="DQ21" s="43">
        <f t="shared" si="15"/>
        <v>27.90276718</v>
      </c>
      <c r="DR21" s="1">
        <v>4.0</v>
      </c>
      <c r="DS21" s="37">
        <v>1.9802230596542358</v>
      </c>
      <c r="DT21" s="37">
        <v>2.7100000381469727</v>
      </c>
      <c r="DU21" s="1"/>
      <c r="DV21" s="37">
        <v>4.03000020980835</v>
      </c>
      <c r="DW21" s="37">
        <v>31.639999389648438</v>
      </c>
      <c r="DX21" s="37">
        <v>12.729999542236328</v>
      </c>
      <c r="DY21" s="1"/>
      <c r="DZ21" s="24">
        <v>0.025358685884333217</v>
      </c>
      <c r="EA21" s="24">
        <v>0.004064106134964019</v>
      </c>
      <c r="EB21" s="24">
        <v>0.029422792019297237</v>
      </c>
      <c r="EC21" s="1"/>
      <c r="ED21" s="43">
        <v>53.12697219848633</v>
      </c>
      <c r="EE21" s="37">
        <v>74.80000305175781</v>
      </c>
      <c r="EF21" s="44">
        <f t="shared" si="16"/>
        <v>39.73897683</v>
      </c>
      <c r="EG21" s="37">
        <v>126.97732543945312</v>
      </c>
      <c r="EH21" s="37">
        <v>49.41383743286133</v>
      </c>
      <c r="EI21" s="43">
        <v>32.95029830932617</v>
      </c>
      <c r="EJ21" s="43">
        <v>5.352891935070038</v>
      </c>
      <c r="EK21" s="43">
        <v>30.33558060528565</v>
      </c>
      <c r="EL21" s="43">
        <v>73.81912994384766</v>
      </c>
      <c r="EM21" s="43">
        <v>71.97388458251953</v>
      </c>
      <c r="EN21" s="1">
        <v>48.65999984741211</v>
      </c>
      <c r="EO21" s="1"/>
      <c r="EP21" s="1">
        <v>0.863221160902419</v>
      </c>
      <c r="EQ21" s="1">
        <v>5.686234757223048E-4</v>
      </c>
      <c r="ER21" s="1"/>
      <c r="ES21" s="1">
        <v>5.686234757223048E-4</v>
      </c>
      <c r="ET21" s="1">
        <v>43569.094952344894</v>
      </c>
      <c r="EU21" s="1">
        <v>0.05485625173107441</v>
      </c>
      <c r="EV21" s="1">
        <v>621.0100049898028</v>
      </c>
      <c r="EW21" s="1">
        <v>7.818909527153937E-4</v>
      </c>
    </row>
    <row r="22" ht="12.75" customHeight="1">
      <c r="A22" s="1" t="s">
        <v>213</v>
      </c>
      <c r="B22" s="1" t="s">
        <v>215</v>
      </c>
      <c r="C22" s="36" t="s">
        <v>213</v>
      </c>
      <c r="D22" s="1" t="s">
        <v>215</v>
      </c>
      <c r="E22" s="37">
        <v>1204160.125</v>
      </c>
      <c r="F22" s="8">
        <v>1204160.096888316</v>
      </c>
      <c r="G22" s="38">
        <v>71.69000244140625</v>
      </c>
      <c r="H22" s="9">
        <v>0.04238053131739179</v>
      </c>
      <c r="I22" s="9">
        <v>0.04905241301800964</v>
      </c>
      <c r="J22" s="9">
        <v>0.007829880268448271</v>
      </c>
      <c r="K22" s="9">
        <v>0.03944231772638475</v>
      </c>
      <c r="L22" s="9">
        <v>0.8031133770741594</v>
      </c>
      <c r="M22" s="37">
        <v>70.12000274658203</v>
      </c>
      <c r="N22" s="37">
        <f t="shared" si="2"/>
        <v>844357.1127</v>
      </c>
      <c r="O22" s="37"/>
      <c r="P22" s="37"/>
      <c r="Q22" s="37"/>
      <c r="R22" s="37"/>
      <c r="S22" s="37">
        <v>89.43000030517578</v>
      </c>
      <c r="T22" s="37">
        <v>6.760000228881836</v>
      </c>
      <c r="U22" s="37">
        <f t="shared" si="3"/>
        <v>76.88000298</v>
      </c>
      <c r="V22" s="37">
        <v>8.619999885559082</v>
      </c>
      <c r="W22" s="37"/>
      <c r="X22" s="37">
        <v>9.960000038146973</v>
      </c>
      <c r="Y22" s="37">
        <v>9.899999618530273</v>
      </c>
      <c r="Z22" s="37">
        <v>20.59000015258789</v>
      </c>
      <c r="AA22" s="37">
        <v>2.0</v>
      </c>
      <c r="AB22" s="9">
        <v>0.05774792953644534</v>
      </c>
      <c r="AC22" s="9">
        <f t="shared" si="4"/>
        <v>0.1050201275</v>
      </c>
      <c r="AD22" s="1" t="s">
        <v>181</v>
      </c>
      <c r="AE22" s="1">
        <v>4.0</v>
      </c>
      <c r="AF22" s="1"/>
      <c r="AG22" s="1"/>
      <c r="AH22" s="40">
        <v>0.32375</v>
      </c>
      <c r="AI22" s="40">
        <v>0.3206</v>
      </c>
      <c r="AJ22" s="37">
        <f t="shared" si="5"/>
        <v>0.3230383383</v>
      </c>
      <c r="AK22" s="40">
        <f t="shared" si="17"/>
        <v>0.3198952625</v>
      </c>
      <c r="AL22" s="37">
        <v>0.39474999999999993</v>
      </c>
      <c r="AM22" s="49">
        <v>0.32759999999999995</v>
      </c>
      <c r="AN22" s="37">
        <f t="shared" si="6"/>
        <v>0.3938822673</v>
      </c>
      <c r="AO22" s="37">
        <f t="shared" si="18"/>
        <v>0.3268798753</v>
      </c>
      <c r="AP22" s="37">
        <f t="shared" si="34"/>
        <v>0.6014468563</v>
      </c>
      <c r="AQ22" s="40">
        <v>0.21283333333333332</v>
      </c>
      <c r="AR22" s="40">
        <v>0.20628571428571427</v>
      </c>
      <c r="AS22" s="40">
        <v>0.19874999999999998</v>
      </c>
      <c r="AT22" s="51">
        <v>0.1924</v>
      </c>
      <c r="AU22" s="37">
        <f t="shared" si="35"/>
        <v>0.2123654867</v>
      </c>
      <c r="AV22" s="37">
        <f t="shared" si="36"/>
        <v>0.2058322605</v>
      </c>
      <c r="AW22" s="40">
        <v>0.20600000000000004</v>
      </c>
      <c r="AX22" s="40">
        <v>0.1811428571428572</v>
      </c>
      <c r="AY22" s="40">
        <v>0.24325000000000002</v>
      </c>
      <c r="AZ22" s="40">
        <v>0.201</v>
      </c>
      <c r="BA22" s="37">
        <v>0.96</v>
      </c>
      <c r="BB22" s="37">
        <v>1.0799999999999998</v>
      </c>
      <c r="BC22" s="37">
        <f t="shared" si="7"/>
        <v>0.9586397354</v>
      </c>
      <c r="BD22" s="37">
        <f t="shared" si="19"/>
        <v>1.078469702</v>
      </c>
      <c r="BE22" s="37">
        <v>0.8688333333333333</v>
      </c>
      <c r="BF22" s="37">
        <v>0.7945714285714286</v>
      </c>
      <c r="BG22" s="37">
        <f t="shared" si="8"/>
        <v>0.8676022466</v>
      </c>
      <c r="BH22" s="37">
        <f t="shared" si="20"/>
        <v>0.7934455667</v>
      </c>
      <c r="BI22" s="6">
        <v>2.595</v>
      </c>
      <c r="BJ22" s="6">
        <v>2.7214285714285715</v>
      </c>
      <c r="BK22" s="37">
        <f t="shared" si="9"/>
        <v>2.590914483</v>
      </c>
      <c r="BL22" s="37">
        <f t="shared" si="21"/>
        <v>2.717144008</v>
      </c>
      <c r="BM22" s="6">
        <v>2.3481666666666663</v>
      </c>
      <c r="BN22" s="6">
        <v>2.1087142857142855</v>
      </c>
      <c r="BO22" s="37">
        <f t="shared" si="10"/>
        <v>2.344469759</v>
      </c>
      <c r="BP22" s="37">
        <f t="shared" si="22"/>
        <v>2.105394367</v>
      </c>
      <c r="BQ22" s="6">
        <v>79.0</v>
      </c>
      <c r="BR22" s="14">
        <v>82.28571428571429</v>
      </c>
      <c r="BS22" s="6">
        <f t="shared" si="11"/>
        <v>78.98409416</v>
      </c>
      <c r="BT22" s="6">
        <f t="shared" si="23"/>
        <v>82.2691469</v>
      </c>
      <c r="BU22" s="6">
        <v>69.25</v>
      </c>
      <c r="BV22" s="6">
        <v>75.8</v>
      </c>
      <c r="BW22" s="6">
        <v>67.89999999999999</v>
      </c>
      <c r="BX22" s="6">
        <v>61.0</v>
      </c>
      <c r="BY22" s="6">
        <f t="shared" si="12"/>
        <v>67.88632903</v>
      </c>
      <c r="BZ22" s="6">
        <f t="shared" si="24"/>
        <v>60.98771828</v>
      </c>
      <c r="CA22" s="6">
        <v>81.05</v>
      </c>
      <c r="CB22" s="6">
        <v>68.76</v>
      </c>
      <c r="CC22" s="1"/>
      <c r="CD22" s="9">
        <v>0.003434660926136134</v>
      </c>
      <c r="CE22" s="9">
        <v>0.0027144488956306416</v>
      </c>
      <c r="CF22" s="9">
        <v>3.1459336240174696E-4</v>
      </c>
      <c r="CG22" s="1"/>
      <c r="CH22" s="9">
        <v>0.64</v>
      </c>
      <c r="CI22" s="33">
        <v>0.58</v>
      </c>
      <c r="CJ22" s="9"/>
      <c r="CK22" s="9">
        <f t="shared" ref="CK22:CL22" si="54">(CD22*CH22)</f>
        <v>0.002198182993</v>
      </c>
      <c r="CL22" s="41">
        <f t="shared" si="54"/>
        <v>0.001574380359</v>
      </c>
      <c r="CM22" s="42">
        <f t="shared" si="14"/>
        <v>0.0002013397519</v>
      </c>
      <c r="CN22" s="37"/>
      <c r="CO22" s="43">
        <v>26.230949999999996</v>
      </c>
      <c r="CP22" s="43">
        <v>26.2732</v>
      </c>
      <c r="CQ22" s="43">
        <v>28.1767</v>
      </c>
      <c r="CR22" s="6">
        <v>25.478666666666665</v>
      </c>
      <c r="CS22" s="6">
        <v>26.119975</v>
      </c>
      <c r="CT22" s="6">
        <v>25.170971428571427</v>
      </c>
      <c r="CU22" s="6">
        <v>25.56094</v>
      </c>
      <c r="CV22" s="6">
        <v>385465.71428571426</v>
      </c>
      <c r="CW22" s="6">
        <v>435518.0</v>
      </c>
      <c r="CX22" s="44">
        <f t="shared" si="26"/>
        <v>0.3201116822</v>
      </c>
      <c r="CY22" s="43">
        <f t="shared" si="27"/>
        <v>3.841340187</v>
      </c>
      <c r="CZ22" s="44">
        <f t="shared" si="28"/>
        <v>0.1258788228</v>
      </c>
      <c r="DA22" s="50">
        <v>456768.4</v>
      </c>
      <c r="DB22" s="43">
        <f t="shared" si="29"/>
        <v>4.5519037</v>
      </c>
      <c r="DC22" s="44">
        <f t="shared" si="30"/>
        <v>0.1780804501</v>
      </c>
      <c r="DD22" s="43">
        <f t="shared" si="51"/>
        <v>3.661778232</v>
      </c>
      <c r="DE22" s="43">
        <v>2.9408230818301453</v>
      </c>
      <c r="DF22" s="43">
        <v>1.2429681826151617</v>
      </c>
      <c r="DG22" s="43">
        <v>0.8910839204627123</v>
      </c>
      <c r="DH22" s="43">
        <v>0.592173061525398</v>
      </c>
      <c r="DI22" s="1"/>
      <c r="DJ22" s="37">
        <v>31.791728973388672</v>
      </c>
      <c r="DK22" s="37">
        <v>32.00864028930664</v>
      </c>
      <c r="DL22" s="37">
        <v>3.3980560302734375</v>
      </c>
      <c r="DM22" s="37">
        <v>3.2689952850341797</v>
      </c>
      <c r="DN22" s="37">
        <v>3.2689952850341797</v>
      </c>
      <c r="DO22" s="37">
        <v>40.04498291015625</v>
      </c>
      <c r="DP22" s="37">
        <v>39.768402099609375</v>
      </c>
      <c r="DQ22" s="43">
        <f t="shared" si="15"/>
        <v>28.16328812</v>
      </c>
      <c r="DR22" s="1">
        <v>4.0</v>
      </c>
      <c r="DS22" s="37">
        <v>1.1725133657455444</v>
      </c>
      <c r="DT22" s="37">
        <v>11.609999656677246</v>
      </c>
      <c r="DU22" s="1"/>
      <c r="DV22" s="37">
        <v>2.700000047683716</v>
      </c>
      <c r="DW22" s="37">
        <v>23.959999084472656</v>
      </c>
      <c r="DX22" s="37">
        <v>11.260000228881836</v>
      </c>
      <c r="DY22" s="1"/>
      <c r="DZ22" s="24">
        <v>0.02686216842317929</v>
      </c>
      <c r="EA22" s="24">
        <v>0.008558151730111825</v>
      </c>
      <c r="EB22" s="24">
        <v>0.035420320153291114</v>
      </c>
      <c r="EC22" s="1"/>
      <c r="ED22" s="43">
        <v>33.1141242980957</v>
      </c>
      <c r="EE22" s="37">
        <v>70.12000274658203</v>
      </c>
      <c r="EF22" s="44">
        <f t="shared" si="16"/>
        <v>23.21962487</v>
      </c>
      <c r="EG22" s="37">
        <v>74.0401382446289</v>
      </c>
      <c r="EH22" s="37">
        <v>35.341896057128906</v>
      </c>
      <c r="EI22" s="43">
        <v>61.01665496826172</v>
      </c>
      <c r="EJ22" s="43">
        <v>14.94303987213134</v>
      </c>
      <c r="EK22" s="43">
        <v>40.03888054000854</v>
      </c>
      <c r="EL22" s="43">
        <v>169.93040466308594</v>
      </c>
      <c r="EM22" s="43">
        <v>149.4907684326172</v>
      </c>
      <c r="EN22" s="1">
        <v>55.119998931884766</v>
      </c>
      <c r="EO22" s="1"/>
      <c r="EP22" s="1">
        <v>0.1740122440656958</v>
      </c>
      <c r="EQ22" s="1">
        <v>8.568045152429918E-5</v>
      </c>
      <c r="ER22" s="1"/>
      <c r="ES22" s="1">
        <v>8.568045152429918E-5</v>
      </c>
      <c r="ET22" s="1">
        <v>3133.67725199461</v>
      </c>
      <c r="EU22" s="1">
        <v>0.0026023759299883637</v>
      </c>
      <c r="EV22" s="1">
        <v>298.43999992311</v>
      </c>
      <c r="EW22" s="1">
        <v>2.478407984904268E-4</v>
      </c>
    </row>
    <row r="23" ht="12.75" customHeight="1">
      <c r="A23" s="1" t="s">
        <v>216</v>
      </c>
      <c r="B23" s="1" t="s">
        <v>218</v>
      </c>
      <c r="C23" s="36" t="s">
        <v>216</v>
      </c>
      <c r="D23" s="1" t="s">
        <v>218</v>
      </c>
      <c r="E23" s="37">
        <v>1009575.1875</v>
      </c>
      <c r="F23" s="8">
        <v>1009575.1887230857</v>
      </c>
      <c r="G23" s="38">
        <v>100.0</v>
      </c>
      <c r="H23" s="9">
        <v>0.036079691949018236</v>
      </c>
      <c r="I23" s="9">
        <v>0.03747189673525024</v>
      </c>
      <c r="J23" s="9">
        <v>0.23238937823042868</v>
      </c>
      <c r="K23" s="9">
        <v>0.08224978460027432</v>
      </c>
      <c r="L23" s="9">
        <v>0.5159339115033208</v>
      </c>
      <c r="M23" s="37">
        <v>37.290000915527344</v>
      </c>
      <c r="N23" s="37">
        <f t="shared" si="2"/>
        <v>376470.5967</v>
      </c>
      <c r="O23" s="37"/>
      <c r="P23" s="37"/>
      <c r="Q23" s="37"/>
      <c r="R23" s="37"/>
      <c r="S23" s="37">
        <v>73.62999725341797</v>
      </c>
      <c r="T23" s="37">
        <v>9.0</v>
      </c>
      <c r="U23" s="37">
        <f t="shared" si="3"/>
        <v>46.29000092</v>
      </c>
      <c r="V23" s="37">
        <v>17.780000686645508</v>
      </c>
      <c r="W23" s="37"/>
      <c r="X23" s="37">
        <v>9.399999618530273</v>
      </c>
      <c r="Y23" s="37">
        <v>11.289999961853027</v>
      </c>
      <c r="Z23" s="37">
        <v>20.200000762939453</v>
      </c>
      <c r="AA23" s="37">
        <v>2.0</v>
      </c>
      <c r="AB23" s="9">
        <v>0.09507811462024597</v>
      </c>
      <c r="AC23" s="9">
        <f t="shared" si="4"/>
        <v>0.4097172775</v>
      </c>
      <c r="AD23" s="1" t="s">
        <v>148</v>
      </c>
      <c r="AE23" s="1">
        <v>3.0</v>
      </c>
      <c r="AF23" s="1"/>
      <c r="AG23" s="1"/>
      <c r="AH23" s="40">
        <v>0.18625000000000003</v>
      </c>
      <c r="AI23" s="40">
        <v>0.17700000000000002</v>
      </c>
      <c r="AJ23" s="37">
        <f t="shared" si="5"/>
        <v>0.1850701039</v>
      </c>
      <c r="AK23" s="40">
        <f t="shared" si="17"/>
        <v>0.1758787028</v>
      </c>
      <c r="AL23" s="37">
        <v>0.28175</v>
      </c>
      <c r="AM23" s="49">
        <v>0.23559999999999998</v>
      </c>
      <c r="AN23" s="37">
        <f t="shared" si="6"/>
        <v>0.2799651103</v>
      </c>
      <c r="AO23" s="37">
        <f t="shared" si="18"/>
        <v>0.2341074711</v>
      </c>
      <c r="AP23" s="37">
        <f t="shared" si="34"/>
        <v>0.4070987496</v>
      </c>
      <c r="AQ23" s="40">
        <v>0.09066666666666666</v>
      </c>
      <c r="AR23" s="40">
        <v>0.08357142857142856</v>
      </c>
      <c r="AS23" s="40">
        <v>0.07925</v>
      </c>
      <c r="AT23" s="51">
        <v>0.0716</v>
      </c>
      <c r="AU23" s="37">
        <f t="shared" si="35"/>
        <v>0.09009229221</v>
      </c>
      <c r="AV23" s="37">
        <f t="shared" si="36"/>
        <v>0.08304200253</v>
      </c>
      <c r="AW23" s="40">
        <v>0.09899999999999999</v>
      </c>
      <c r="AX23" s="40">
        <v>0.087</v>
      </c>
      <c r="AY23" s="40">
        <v>0.12000000000000001</v>
      </c>
      <c r="AZ23" s="40">
        <v>0.099</v>
      </c>
      <c r="BA23" s="37">
        <v>0.515</v>
      </c>
      <c r="BB23" s="37">
        <v>0.4914285714285715</v>
      </c>
      <c r="BC23" s="37">
        <f t="shared" si="7"/>
        <v>0.5133863239</v>
      </c>
      <c r="BD23" s="37">
        <f t="shared" si="19"/>
        <v>0.4898887529</v>
      </c>
      <c r="BE23" s="37">
        <v>0.6823333333333332</v>
      </c>
      <c r="BF23" s="37">
        <v>0.6029999999999999</v>
      </c>
      <c r="BG23" s="37">
        <f t="shared" si="8"/>
        <v>0.6801953431</v>
      </c>
      <c r="BH23" s="37">
        <f t="shared" si="20"/>
        <v>0.601110589</v>
      </c>
      <c r="BI23" s="6">
        <v>1.6600000000000001</v>
      </c>
      <c r="BJ23" s="6">
        <v>1.635714285714286</v>
      </c>
      <c r="BK23" s="37">
        <f t="shared" si="9"/>
        <v>1.654220707</v>
      </c>
      <c r="BL23" s="37">
        <f t="shared" si="21"/>
        <v>1.630019543</v>
      </c>
      <c r="BM23" s="6">
        <v>1.9751666666666667</v>
      </c>
      <c r="BN23" s="6">
        <v>1.7702857142857145</v>
      </c>
      <c r="BO23" s="37">
        <f t="shared" si="10"/>
        <v>1.96829012</v>
      </c>
      <c r="BP23" s="37">
        <f t="shared" si="22"/>
        <v>1.764122461</v>
      </c>
      <c r="BQ23" s="6">
        <v>113.66666666666667</v>
      </c>
      <c r="BR23" s="14">
        <v>118.28571428571429</v>
      </c>
      <c r="BS23" s="6">
        <f t="shared" si="11"/>
        <v>113.6592305</v>
      </c>
      <c r="BT23" s="6">
        <f t="shared" si="23"/>
        <v>118.2779759</v>
      </c>
      <c r="BU23" s="6">
        <v>112.75</v>
      </c>
      <c r="BV23" s="6">
        <v>119.4</v>
      </c>
      <c r="BW23" s="6">
        <v>127.36666666666667</v>
      </c>
      <c r="BX23" s="6">
        <v>116.8</v>
      </c>
      <c r="BY23" s="6">
        <f t="shared" si="12"/>
        <v>127.3583342</v>
      </c>
      <c r="BZ23" s="6">
        <f t="shared" si="24"/>
        <v>116.7923589</v>
      </c>
      <c r="CA23" s="6">
        <v>163.5</v>
      </c>
      <c r="CB23" s="6">
        <v>141.48</v>
      </c>
      <c r="CC23" s="1"/>
      <c r="CD23" s="9">
        <v>0.0074529557761860545</v>
      </c>
      <c r="CE23" s="9">
        <v>0.003516668503294614</v>
      </c>
      <c r="CF23" s="9">
        <v>7.696562857140388E-5</v>
      </c>
      <c r="CG23" s="1"/>
      <c r="CH23" s="53">
        <v>0.85</v>
      </c>
      <c r="CI23" s="33">
        <v>0.99</v>
      </c>
      <c r="CJ23" s="9"/>
      <c r="CK23" s="9">
        <f t="shared" ref="CK23:CL23" si="55">(CD23*CH23)</f>
        <v>0.00633501241</v>
      </c>
      <c r="CL23" s="41">
        <f t="shared" si="55"/>
        <v>0.003481501818</v>
      </c>
      <c r="CM23" s="42">
        <f t="shared" si="14"/>
        <v>0.00006542078429</v>
      </c>
      <c r="CN23" s="37"/>
      <c r="CO23" s="43">
        <v>27.783649999999998</v>
      </c>
      <c r="CP23" s="43">
        <v>27.3733</v>
      </c>
      <c r="CQ23" s="43">
        <v>30.398266666666668</v>
      </c>
      <c r="CR23" s="6">
        <v>24.094733333333334</v>
      </c>
      <c r="CS23" s="6">
        <v>25.485625000000002</v>
      </c>
      <c r="CT23" s="6">
        <v>23.978357142857142</v>
      </c>
      <c r="CU23" s="6">
        <v>25.044520000000002</v>
      </c>
      <c r="CV23" s="6">
        <v>381987.5714285714</v>
      </c>
      <c r="CW23" s="6">
        <v>423327.6666666667</v>
      </c>
      <c r="CX23" s="44">
        <f t="shared" si="26"/>
        <v>0.3783646584</v>
      </c>
      <c r="CY23" s="43">
        <f t="shared" si="27"/>
        <v>4.540375901</v>
      </c>
      <c r="CZ23" s="44">
        <f t="shared" si="28"/>
        <v>0.1738277277</v>
      </c>
      <c r="DA23" s="50">
        <v>466864.4</v>
      </c>
      <c r="DB23" s="43">
        <f t="shared" si="29"/>
        <v>5.549237801</v>
      </c>
      <c r="DC23" s="44">
        <f t="shared" si="30"/>
        <v>0.2215749314</v>
      </c>
      <c r="DD23" s="43">
        <f t="shared" si="51"/>
        <v>5.713354641</v>
      </c>
      <c r="DE23" s="43">
        <v>2.9477134078185663</v>
      </c>
      <c r="DF23" s="43">
        <v>1.4571934180164543</v>
      </c>
      <c r="DG23" s="43">
        <v>1.4571934180164543</v>
      </c>
      <c r="DH23" s="43">
        <v>0.7107847518594537</v>
      </c>
      <c r="DI23" s="1"/>
      <c r="DJ23" s="37">
        <v>41.55187225341797</v>
      </c>
      <c r="DK23" s="37">
        <v>35.32023239135742</v>
      </c>
      <c r="DL23" s="37">
        <v>7.6999993324279785</v>
      </c>
      <c r="DM23" s="37">
        <v>3.9052886962890625</v>
      </c>
      <c r="DN23" s="37">
        <v>3.9052886962890625</v>
      </c>
      <c r="DO23" s="37">
        <v>36.97304153442383</v>
      </c>
      <c r="DP23" s="37">
        <v>40.135108947753906</v>
      </c>
      <c r="DQ23" s="43">
        <f t="shared" si="15"/>
        <v>21.47508621</v>
      </c>
      <c r="DR23" s="1">
        <v>3.0</v>
      </c>
      <c r="DS23" s="37">
        <v>2.1471266746520996</v>
      </c>
      <c r="DT23" s="37">
        <v>9.229999542236328</v>
      </c>
      <c r="DU23" s="1"/>
      <c r="DV23" s="37">
        <v>2.4100000858306885</v>
      </c>
      <c r="DW23" s="37">
        <v>30.079999923706055</v>
      </c>
      <c r="DX23" s="37">
        <v>8.010000228881836</v>
      </c>
      <c r="DY23" s="1"/>
      <c r="DZ23" s="24">
        <v>0.03177991421769627</v>
      </c>
      <c r="EA23" s="24">
        <v>0.03801056112238559</v>
      </c>
      <c r="EB23" s="24">
        <v>0.06979047534008187</v>
      </c>
      <c r="EC23" s="1"/>
      <c r="ED23" s="43">
        <v>61.07734680175781</v>
      </c>
      <c r="EE23" s="37">
        <v>37.290000915527344</v>
      </c>
      <c r="EF23" s="44">
        <f t="shared" si="16"/>
        <v>22.77574318</v>
      </c>
      <c r="EG23" s="37">
        <v>170.94149780273438</v>
      </c>
      <c r="EH23" s="37">
        <v>61.1180534362793</v>
      </c>
      <c r="EI23" s="43">
        <v>55.51082229614258</v>
      </c>
      <c r="EJ23" s="43">
        <v>8.81135970062256</v>
      </c>
      <c r="EK23" s="43">
        <v>38.992799530029295</v>
      </c>
      <c r="EL23" s="43">
        <v>132.33309936523438</v>
      </c>
      <c r="EM23" s="43">
        <v>99.76105499267578</v>
      </c>
      <c r="EN23" s="1">
        <v>40.099998474121094</v>
      </c>
      <c r="EO23" s="1"/>
      <c r="EP23" s="1">
        <v>0.8105625950905476</v>
      </c>
      <c r="EQ23" s="1">
        <v>5.062397702590247E-4</v>
      </c>
      <c r="ER23" s="1"/>
      <c r="ES23" s="1">
        <v>5.062397702590247E-4</v>
      </c>
      <c r="ET23" s="1">
        <v>104315.7616686821</v>
      </c>
      <c r="EU23" s="1">
        <v>0.10332639196553656</v>
      </c>
      <c r="EV23" s="1">
        <v>569.5899982750416</v>
      </c>
      <c r="EW23" s="1">
        <v>5.641877936753388E-4</v>
      </c>
    </row>
    <row r="24" ht="12.75" customHeight="1">
      <c r="A24" s="1" t="s">
        <v>219</v>
      </c>
      <c r="B24" s="1" t="s">
        <v>221</v>
      </c>
      <c r="C24" s="36" t="s">
        <v>219</v>
      </c>
      <c r="D24" s="1" t="s">
        <v>221</v>
      </c>
      <c r="E24" s="37">
        <v>296233.6875</v>
      </c>
      <c r="F24" s="8">
        <v>296233.70006902516</v>
      </c>
      <c r="G24" s="38">
        <v>100.0</v>
      </c>
      <c r="H24" s="9">
        <v>0.02905143219716343</v>
      </c>
      <c r="I24" s="9">
        <v>0.05235819273573073</v>
      </c>
      <c r="J24" s="9">
        <v>0.06432575819700634</v>
      </c>
      <c r="K24" s="9">
        <v>0.0746995000917373</v>
      </c>
      <c r="L24" s="9">
        <v>0.6960256794007227</v>
      </c>
      <c r="M24" s="37">
        <v>42.689998626708984</v>
      </c>
      <c r="N24" s="37">
        <f t="shared" si="2"/>
        <v>126462.1571</v>
      </c>
      <c r="O24" s="37"/>
      <c r="P24" s="37"/>
      <c r="Q24" s="37"/>
      <c r="R24" s="37"/>
      <c r="S24" s="37">
        <v>63.630001068115234</v>
      </c>
      <c r="T24" s="37">
        <v>20.0</v>
      </c>
      <c r="U24" s="37">
        <f t="shared" si="3"/>
        <v>62.68999863</v>
      </c>
      <c r="V24" s="37">
        <v>29.81999969482422</v>
      </c>
      <c r="W24" s="37"/>
      <c r="X24" s="37">
        <v>18.59000015258789</v>
      </c>
      <c r="Y24" s="37">
        <v>23.360000610351562</v>
      </c>
      <c r="Z24" s="37">
        <v>27.309999465942383</v>
      </c>
      <c r="AA24" s="37">
        <v>3.0</v>
      </c>
      <c r="AB24" s="9">
        <v>0.08335704760440467</v>
      </c>
      <c r="AC24" s="9">
        <f t="shared" si="4"/>
        <v>0.2223823059</v>
      </c>
      <c r="AD24" s="1" t="s">
        <v>181</v>
      </c>
      <c r="AE24" s="1">
        <v>4.0</v>
      </c>
      <c r="AF24" s="1"/>
      <c r="AG24" s="1"/>
      <c r="AH24" s="40">
        <v>0.25775</v>
      </c>
      <c r="AI24" s="40">
        <v>0.25775</v>
      </c>
      <c r="AJ24" s="37">
        <f t="shared" si="5"/>
        <v>0.2570890369</v>
      </c>
      <c r="AK24" s="40">
        <f t="shared" si="17"/>
        <v>0.2570890369</v>
      </c>
      <c r="AL24" s="37">
        <v>0.34225</v>
      </c>
      <c r="AM24" s="49">
        <v>0.34225</v>
      </c>
      <c r="AN24" s="37">
        <f t="shared" si="6"/>
        <v>0.3413723487</v>
      </c>
      <c r="AO24" s="37">
        <f t="shared" si="18"/>
        <v>0.3413723487</v>
      </c>
      <c r="AP24" s="37">
        <f t="shared" si="34"/>
        <v>0.4379805587</v>
      </c>
      <c r="AQ24" s="40">
        <v>0.13116666666666665</v>
      </c>
      <c r="AR24" s="40">
        <v>0.12328571428571426</v>
      </c>
      <c r="AS24" s="40">
        <v>0.12175</v>
      </c>
      <c r="AT24" s="51">
        <v>0.11259999999999999</v>
      </c>
      <c r="AU24" s="37">
        <f t="shared" si="35"/>
        <v>0.1308303085</v>
      </c>
      <c r="AV24" s="37">
        <f t="shared" si="36"/>
        <v>0.1229695657</v>
      </c>
      <c r="AW24" s="40">
        <v>0.1395</v>
      </c>
      <c r="AX24" s="40">
        <v>0.12300000000000001</v>
      </c>
      <c r="AY24" s="40">
        <v>0.16475</v>
      </c>
      <c r="AZ24" s="40">
        <v>0.1366</v>
      </c>
      <c r="BA24" s="37">
        <v>1.0483333333333333</v>
      </c>
      <c r="BB24" s="37">
        <v>0.9557142857142857</v>
      </c>
      <c r="BC24" s="37">
        <f t="shared" si="7"/>
        <v>1.046056777</v>
      </c>
      <c r="BD24" s="37">
        <f t="shared" si="19"/>
        <v>0.9536388607</v>
      </c>
      <c r="BE24" s="37">
        <v>1.2596666666666667</v>
      </c>
      <c r="BF24" s="37">
        <v>1.0974285714285714</v>
      </c>
      <c r="BG24" s="37">
        <f t="shared" si="8"/>
        <v>1.25693118</v>
      </c>
      <c r="BH24" s="37">
        <f t="shared" si="20"/>
        <v>1.0950454</v>
      </c>
      <c r="BI24" s="6">
        <v>2.356666666666667</v>
      </c>
      <c r="BJ24" s="6">
        <v>2.21</v>
      </c>
      <c r="BK24" s="37">
        <f t="shared" si="9"/>
        <v>2.350980303</v>
      </c>
      <c r="BL24" s="37">
        <f t="shared" si="21"/>
        <v>2.204667526</v>
      </c>
      <c r="BM24" s="6">
        <v>2.6956666666666664</v>
      </c>
      <c r="BN24" s="6">
        <v>2.3695714285714287</v>
      </c>
      <c r="BO24" s="37">
        <f t="shared" si="10"/>
        <v>2.689162335</v>
      </c>
      <c r="BP24" s="37">
        <f t="shared" si="22"/>
        <v>2.363853927</v>
      </c>
      <c r="BQ24" s="6">
        <v>126.5</v>
      </c>
      <c r="BR24" s="14">
        <v>127.28571428571429</v>
      </c>
      <c r="BS24" s="6">
        <f t="shared" si="11"/>
        <v>126.4880136</v>
      </c>
      <c r="BT24" s="6">
        <f t="shared" si="23"/>
        <v>127.2736535</v>
      </c>
      <c r="BU24" s="6">
        <v>129.0</v>
      </c>
      <c r="BV24" s="6">
        <v>129.6</v>
      </c>
      <c r="BW24" s="6">
        <v>140.1</v>
      </c>
      <c r="BX24" s="6">
        <v>125.95714285714287</v>
      </c>
      <c r="BY24" s="6">
        <f t="shared" si="12"/>
        <v>140.086725</v>
      </c>
      <c r="BZ24" s="6">
        <f t="shared" si="24"/>
        <v>125.9452079</v>
      </c>
      <c r="CA24" s="6">
        <v>170.0</v>
      </c>
      <c r="CB24" s="6">
        <v>144.22</v>
      </c>
      <c r="CC24" s="1"/>
      <c r="CD24" s="9">
        <v>0.0053424111691410805</v>
      </c>
      <c r="CE24" s="9">
        <v>0.0024372566901404917</v>
      </c>
      <c r="CF24" s="9">
        <v>1.9740396113212817E-4</v>
      </c>
      <c r="CG24" s="1"/>
      <c r="CH24" s="9">
        <v>0.48</v>
      </c>
      <c r="CI24" s="33">
        <v>0.99</v>
      </c>
      <c r="CJ24" s="9"/>
      <c r="CK24" s="9">
        <f t="shared" ref="CK24:CL24" si="56">(CD24*CH24)</f>
        <v>0.002564357361</v>
      </c>
      <c r="CL24" s="41">
        <f t="shared" si="56"/>
        <v>0.002412884123</v>
      </c>
      <c r="CM24" s="42">
        <f t="shared" si="14"/>
        <v>0.00009475390134</v>
      </c>
      <c r="CN24" s="37"/>
      <c r="CO24" s="43">
        <v>25.392683333333334</v>
      </c>
      <c r="CP24" s="43">
        <v>25.23965714285714</v>
      </c>
      <c r="CQ24" s="43">
        <v>27.708966666666665</v>
      </c>
      <c r="CR24" s="6">
        <v>23.589466666666667</v>
      </c>
      <c r="CS24" s="6">
        <v>24.295925</v>
      </c>
      <c r="CT24" s="6">
        <v>23.35702857142857</v>
      </c>
      <c r="CU24" s="6">
        <v>23.82922</v>
      </c>
      <c r="CV24" s="6">
        <v>97892.0</v>
      </c>
      <c r="CW24" s="6">
        <v>108591.83333333333</v>
      </c>
      <c r="CX24" s="44">
        <f t="shared" si="26"/>
        <v>0.3304553127</v>
      </c>
      <c r="CY24" s="43">
        <f t="shared" si="27"/>
        <v>3.965463753</v>
      </c>
      <c r="CZ24" s="44">
        <f t="shared" si="28"/>
        <v>0.155596096</v>
      </c>
      <c r="DA24" s="50">
        <v>116665.8</v>
      </c>
      <c r="DB24" s="43">
        <f t="shared" si="29"/>
        <v>4.725963318</v>
      </c>
      <c r="DC24" s="44">
        <f t="shared" si="30"/>
        <v>0.1983263958</v>
      </c>
      <c r="DD24" s="43">
        <f t="shared" si="51"/>
        <v>2.345631249</v>
      </c>
      <c r="DE24" s="43">
        <v>1.6326195834144062</v>
      </c>
      <c r="DF24" s="43">
        <v>0.8030922543402936</v>
      </c>
      <c r="DG24" s="43">
        <v>0.8030922543402936</v>
      </c>
      <c r="DH24" s="43">
        <v>0.4126877190931152</v>
      </c>
      <c r="DI24" s="1"/>
      <c r="DJ24" s="37">
        <v>44.46908187866211</v>
      </c>
      <c r="DK24" s="37">
        <v>38.56334686279297</v>
      </c>
      <c r="DL24" s="37">
        <v>6.380502223968506</v>
      </c>
      <c r="DM24" s="37">
        <v>4.019593715667725</v>
      </c>
      <c r="DN24" s="37">
        <v>4.019593715667725</v>
      </c>
      <c r="DO24" s="37">
        <v>35.787086486816406</v>
      </c>
      <c r="DP24" s="37">
        <v>38.75519561767578</v>
      </c>
      <c r="DQ24" s="43">
        <f t="shared" si="15"/>
        <v>19.74383163</v>
      </c>
      <c r="DR24" s="1">
        <v>4.0</v>
      </c>
      <c r="DS24" s="37">
        <v>1.4095137119293213</v>
      </c>
      <c r="DT24" s="37">
        <v>15.130000114440918</v>
      </c>
      <c r="DU24" s="1"/>
      <c r="DV24" s="37">
        <v>2.2899999618530273</v>
      </c>
      <c r="DW24" s="37">
        <v>26.25</v>
      </c>
      <c r="DX24" s="37">
        <v>8.699999809265137</v>
      </c>
      <c r="DY24" s="1"/>
      <c r="DZ24" s="24">
        <v>0.022070454322791387</v>
      </c>
      <c r="EA24" s="24">
        <v>0.007544438664996009</v>
      </c>
      <c r="EB24" s="24">
        <v>0.029614892987787397</v>
      </c>
      <c r="EC24" s="1"/>
      <c r="ED24" s="43">
        <v>55.5300178527832</v>
      </c>
      <c r="EE24" s="37">
        <v>42.689998626708984</v>
      </c>
      <c r="EF24" s="44">
        <f t="shared" si="16"/>
        <v>23.70576386</v>
      </c>
      <c r="EG24" s="37">
        <v>132.2166290283203</v>
      </c>
      <c r="EH24" s="37">
        <v>50.08869552612305</v>
      </c>
      <c r="EI24" s="43">
        <v>49.81728744506836</v>
      </c>
      <c r="EJ24" s="43">
        <v>10.565100288391113</v>
      </c>
      <c r="EK24" s="43">
        <v>42.40797797644045</v>
      </c>
      <c r="EL24" s="43">
        <v>134.65097045898438</v>
      </c>
      <c r="EM24" s="43">
        <v>87.19083404541016</v>
      </c>
      <c r="EN24" s="1">
        <v>39.349998474121094</v>
      </c>
      <c r="EO24" s="1"/>
      <c r="EP24" s="1">
        <v>0.3629690499857881</v>
      </c>
      <c r="EQ24" s="1">
        <v>2.718286404375781E-4</v>
      </c>
      <c r="ER24" s="1"/>
      <c r="ES24" s="1">
        <v>2.718286404375781E-4</v>
      </c>
      <c r="ET24" s="1">
        <v>12298.712196350098</v>
      </c>
      <c r="EU24" s="1">
        <v>0.04151692462229782</v>
      </c>
      <c r="EV24" s="1">
        <v>39.38999950885773</v>
      </c>
      <c r="EW24" s="1">
        <v>1.329693397465565E-4</v>
      </c>
    </row>
    <row r="25" ht="12.75" customHeight="1">
      <c r="A25" s="1" t="s">
        <v>222</v>
      </c>
      <c r="B25" s="1" t="s">
        <v>224</v>
      </c>
      <c r="C25" s="36" t="s">
        <v>222</v>
      </c>
      <c r="D25" s="1" t="s">
        <v>224</v>
      </c>
      <c r="E25" s="37">
        <v>616946.8125</v>
      </c>
      <c r="F25" s="8">
        <v>616946.7814807522</v>
      </c>
      <c r="G25" s="38">
        <v>100.0</v>
      </c>
      <c r="H25" s="9">
        <v>0.01817630875382966</v>
      </c>
      <c r="I25" s="9">
        <v>0.026148968466826718</v>
      </c>
      <c r="J25" s="9">
        <v>0.07045622186030717</v>
      </c>
      <c r="K25" s="9">
        <v>0.07267243164985847</v>
      </c>
      <c r="L25" s="9">
        <v>0.3306395395348636</v>
      </c>
      <c r="M25" s="37">
        <v>11.359999656677246</v>
      </c>
      <c r="N25" s="37">
        <f t="shared" si="2"/>
        <v>70085.15578</v>
      </c>
      <c r="O25" s="37"/>
      <c r="P25" s="37"/>
      <c r="Q25" s="37"/>
      <c r="R25" s="37"/>
      <c r="S25" s="37">
        <v>44.63999938964844</v>
      </c>
      <c r="T25" s="37">
        <v>9.739999771118164</v>
      </c>
      <c r="U25" s="37">
        <f t="shared" si="3"/>
        <v>21.09999943</v>
      </c>
      <c r="V25" s="37">
        <v>38.2599983215332</v>
      </c>
      <c r="W25" s="37"/>
      <c r="X25" s="37">
        <v>9.649999618530273</v>
      </c>
      <c r="Y25" s="37">
        <v>9.649999618530273</v>
      </c>
      <c r="Z25" s="37">
        <v>9.720000267028809</v>
      </c>
      <c r="AA25" s="37"/>
      <c r="AB25" s="9">
        <v>0.4812206851057292</v>
      </c>
      <c r="AC25" s="9">
        <f t="shared" si="4"/>
        <v>0.6243493386</v>
      </c>
      <c r="AD25" s="1" t="s">
        <v>159</v>
      </c>
      <c r="AE25" s="1">
        <v>2.0</v>
      </c>
      <c r="AF25" s="9">
        <f>AVERAGE(AC25:AC31)</f>
        <v>0.826749055</v>
      </c>
      <c r="AG25" s="1" t="s">
        <v>147</v>
      </c>
      <c r="AH25" s="40">
        <v>0.091</v>
      </c>
      <c r="AI25" s="40">
        <v>0.0934</v>
      </c>
      <c r="AJ25" s="37">
        <f t="shared" si="5"/>
        <v>0.09085969715</v>
      </c>
      <c r="AK25" s="40">
        <f t="shared" si="17"/>
        <v>0.09325599686</v>
      </c>
      <c r="AL25" s="37">
        <v>0.14300000000000002</v>
      </c>
      <c r="AM25" s="49">
        <v>0.12680000000000002</v>
      </c>
      <c r="AN25" s="37">
        <f t="shared" si="6"/>
        <v>0.1427795241</v>
      </c>
      <c r="AO25" s="37">
        <f t="shared" si="18"/>
        <v>0.1266045011</v>
      </c>
      <c r="AP25" s="37">
        <f t="shared" si="34"/>
        <v>0.4439392789</v>
      </c>
      <c r="AQ25" s="40">
        <v>0.042833333333333334</v>
      </c>
      <c r="AR25" s="40">
        <v>0.04242857142857143</v>
      </c>
      <c r="AS25" s="40">
        <v>0.041749999999999995</v>
      </c>
      <c r="AT25" s="51">
        <v>0.0414</v>
      </c>
      <c r="AU25" s="37">
        <f t="shared" si="35"/>
        <v>0.04276729335</v>
      </c>
      <c r="AV25" s="37">
        <f t="shared" si="36"/>
        <v>0.0423631555</v>
      </c>
      <c r="AW25" s="40">
        <v>0.04933333333333333</v>
      </c>
      <c r="AX25" s="40">
        <v>0.045714285714285714</v>
      </c>
      <c r="AY25" s="40">
        <v>0.0665</v>
      </c>
      <c r="AZ25" s="40">
        <v>0.05800000000000001</v>
      </c>
      <c r="BA25" s="37">
        <v>0.2916666666666667</v>
      </c>
      <c r="BB25" s="37">
        <v>0.2871428571428572</v>
      </c>
      <c r="BC25" s="37">
        <f t="shared" si="7"/>
        <v>0.2916562856</v>
      </c>
      <c r="BD25" s="37">
        <f t="shared" si="19"/>
        <v>0.2871326371</v>
      </c>
      <c r="BE25" s="37">
        <v>0.2416666666666667</v>
      </c>
      <c r="BF25" s="37">
        <v>0.22942857142857145</v>
      </c>
      <c r="BG25" s="37">
        <f t="shared" si="8"/>
        <v>0.2416580652</v>
      </c>
      <c r="BH25" s="37">
        <f t="shared" si="20"/>
        <v>0.2294204056</v>
      </c>
      <c r="BI25" s="6">
        <v>1.705</v>
      </c>
      <c r="BJ25" s="6">
        <v>1.717142857142857</v>
      </c>
      <c r="BK25" s="37">
        <f t="shared" si="9"/>
        <v>1.704932573</v>
      </c>
      <c r="BL25" s="37">
        <f t="shared" si="21"/>
        <v>1.71707495</v>
      </c>
      <c r="BM25" s="6">
        <v>1.7975</v>
      </c>
      <c r="BN25" s="6">
        <v>1.6957142857142857</v>
      </c>
      <c r="BO25" s="37">
        <f t="shared" si="10"/>
        <v>1.797428915</v>
      </c>
      <c r="BP25" s="37">
        <f t="shared" si="22"/>
        <v>1.695647226</v>
      </c>
      <c r="BQ25" s="6">
        <v>22.78333333333333</v>
      </c>
      <c r="BR25" s="14">
        <v>24.385714285714283</v>
      </c>
      <c r="BS25" s="6">
        <f t="shared" si="11"/>
        <v>22.78207171</v>
      </c>
      <c r="BT25" s="6">
        <f t="shared" si="23"/>
        <v>24.38436393</v>
      </c>
      <c r="BU25" s="6">
        <v>27.25</v>
      </c>
      <c r="BV25" s="6">
        <v>28.6</v>
      </c>
      <c r="BW25" s="6">
        <v>31.240499999999997</v>
      </c>
      <c r="BX25" s="6">
        <v>29.706142857142854</v>
      </c>
      <c r="BY25" s="6">
        <f t="shared" si="12"/>
        <v>31.23877006</v>
      </c>
      <c r="BZ25" s="6">
        <f t="shared" si="24"/>
        <v>29.70449788</v>
      </c>
      <c r="CA25" s="6">
        <v>44.025</v>
      </c>
      <c r="CB25" s="6">
        <v>39.32</v>
      </c>
      <c r="CC25" s="1"/>
      <c r="CD25" s="9">
        <v>0.0018138700647280365</v>
      </c>
      <c r="CE25" s="9">
        <v>2.1970473742172268E-4</v>
      </c>
      <c r="CF25" s="9">
        <v>6.514685061051809E-5</v>
      </c>
      <c r="CG25" s="1"/>
      <c r="CH25" s="9">
        <v>0.85</v>
      </c>
      <c r="CI25" s="33">
        <v>0.18</v>
      </c>
      <c r="CJ25" s="9"/>
      <c r="CK25" s="9">
        <f t="shared" ref="CK25:CL25" si="57">(CD25*CH25)</f>
        <v>0.001541789555</v>
      </c>
      <c r="CL25" s="41">
        <f t="shared" si="57"/>
        <v>0.00003954685274</v>
      </c>
      <c r="CM25" s="42">
        <f t="shared" si="14"/>
        <v>0.00005537482302</v>
      </c>
      <c r="CN25" s="37"/>
      <c r="CO25" s="43">
        <v>27.390066666666666</v>
      </c>
      <c r="CP25" s="43">
        <v>27.003285714285713</v>
      </c>
      <c r="CQ25" s="43">
        <v>29.645699999999994</v>
      </c>
      <c r="CR25" s="6">
        <v>23.716116666666668</v>
      </c>
      <c r="CS25" s="6">
        <v>25.247200000000003</v>
      </c>
      <c r="CT25" s="6">
        <v>23.70301428571429</v>
      </c>
      <c r="CU25" s="6">
        <v>24.92264</v>
      </c>
      <c r="CV25" s="6">
        <v>249602.7142857143</v>
      </c>
      <c r="CW25" s="6">
        <v>267798.0</v>
      </c>
      <c r="CX25" s="44">
        <f t="shared" si="26"/>
        <v>0.404577383</v>
      </c>
      <c r="CY25" s="43">
        <f t="shared" si="27"/>
        <v>4.854928596</v>
      </c>
      <c r="CZ25" s="44">
        <f t="shared" si="28"/>
        <v>0.19982481</v>
      </c>
      <c r="DA25" s="50">
        <v>320632.4</v>
      </c>
      <c r="DB25" s="43">
        <f t="shared" si="29"/>
        <v>6.23650032</v>
      </c>
      <c r="DC25" s="44">
        <f t="shared" si="30"/>
        <v>0.2502343379</v>
      </c>
      <c r="DD25" s="43">
        <f t="shared" si="51"/>
        <v>1.656748373</v>
      </c>
      <c r="DE25" s="43">
        <v>0.5477865192664818</v>
      </c>
      <c r="DF25" s="43">
        <v>0.2995732298925465</v>
      </c>
      <c r="DG25" s="43">
        <v>0.2995732298925465</v>
      </c>
      <c r="DH25" s="43">
        <v>0.16470778850018236</v>
      </c>
      <c r="DI25" s="1"/>
      <c r="DJ25" s="37">
        <v>48.13798904418945</v>
      </c>
      <c r="DK25" s="37">
        <v>49.131446838378906</v>
      </c>
      <c r="DL25" s="37">
        <v>24.44206428527832</v>
      </c>
      <c r="DM25" s="37"/>
      <c r="DN25" s="37">
        <v>5.299914836883545</v>
      </c>
      <c r="DO25" s="37">
        <v>35.29859161376953</v>
      </c>
      <c r="DP25" s="37">
        <v>30.483779907226562</v>
      </c>
      <c r="DQ25" s="43">
        <f t="shared" si="15"/>
        <v>16.56341934</v>
      </c>
      <c r="DR25" s="1">
        <v>2.0</v>
      </c>
      <c r="DS25" s="37">
        <v>0.34930944442749023</v>
      </c>
      <c r="DT25" s="37">
        <v>10.390000343322754</v>
      </c>
      <c r="DU25" s="1"/>
      <c r="DV25" s="37">
        <v>3.319999933242798</v>
      </c>
      <c r="DW25" s="37">
        <v>29.899999618530273</v>
      </c>
      <c r="DX25" s="37">
        <v>11.100000381469727</v>
      </c>
      <c r="DY25" s="1"/>
      <c r="DZ25" s="24">
        <v>0.04356430991602252</v>
      </c>
      <c r="EA25" s="24">
        <v>0.310294800867566</v>
      </c>
      <c r="EB25" s="24">
        <v>0.3538591107835885</v>
      </c>
      <c r="EC25" s="1"/>
      <c r="ED25" s="43">
        <v>49.82731628417969</v>
      </c>
      <c r="EE25" s="37">
        <v>11.359999656677246</v>
      </c>
      <c r="EF25" s="44">
        <f t="shared" si="16"/>
        <v>5.660382959</v>
      </c>
      <c r="EG25" s="37">
        <v>134.989501953125</v>
      </c>
      <c r="EH25" s="37">
        <v>46.285770416259766</v>
      </c>
      <c r="EI25" s="43">
        <v>50.59851837158203</v>
      </c>
      <c r="EJ25" s="43">
        <v>0.4604639951095578</v>
      </c>
      <c r="EK25" s="43">
        <v>20.565695500091532</v>
      </c>
      <c r="EL25" s="43">
        <v>54.64692306518555</v>
      </c>
      <c r="EM25" s="43">
        <v>24.771575927734375</v>
      </c>
      <c r="EN25" s="1">
        <v>10.680000305175781</v>
      </c>
      <c r="EO25" s="1"/>
      <c r="EP25" s="1">
        <v>0.013781907010566644</v>
      </c>
      <c r="EQ25" s="1">
        <v>1.0506921962192084E-5</v>
      </c>
      <c r="ER25" s="1"/>
      <c r="ES25" s="1">
        <v>1.0506921962192084E-5</v>
      </c>
      <c r="ET25" s="1">
        <v>40.26371383666992</v>
      </c>
      <c r="EU25" s="1">
        <v>6.526286390542762E-5</v>
      </c>
      <c r="EV25" s="1">
        <v>1.7300000190734863</v>
      </c>
      <c r="EW25" s="1">
        <v>2.8041316868875825E-6</v>
      </c>
    </row>
    <row r="26" ht="12.75" customHeight="1">
      <c r="A26" s="1" t="s">
        <v>225</v>
      </c>
      <c r="B26" s="1" t="s">
        <v>227</v>
      </c>
      <c r="C26" s="36" t="s">
        <v>225</v>
      </c>
      <c r="D26" s="1" t="s">
        <v>227</v>
      </c>
      <c r="E26" s="37">
        <v>869345.0</v>
      </c>
      <c r="F26" s="8">
        <v>869344.9899650047</v>
      </c>
      <c r="G26" s="38">
        <v>100.0</v>
      </c>
      <c r="H26" s="9">
        <v>0.02575456361972514</v>
      </c>
      <c r="I26" s="9">
        <v>0.04352220664574342</v>
      </c>
      <c r="J26" s="9">
        <v>0.22896376254896703</v>
      </c>
      <c r="K26" s="9">
        <v>0.20914445227457332</v>
      </c>
      <c r="L26" s="9">
        <v>0.33406847564105335</v>
      </c>
      <c r="M26" s="37">
        <v>17.40999984741211</v>
      </c>
      <c r="N26" s="37">
        <f t="shared" si="2"/>
        <v>151352.9632</v>
      </c>
      <c r="O26" s="37"/>
      <c r="P26" s="37"/>
      <c r="Q26" s="37"/>
      <c r="R26" s="37"/>
      <c r="S26" s="37">
        <v>44.400001525878906</v>
      </c>
      <c r="T26" s="37">
        <v>10.220000267028809</v>
      </c>
      <c r="U26" s="37">
        <f t="shared" si="3"/>
        <v>27.63000011</v>
      </c>
      <c r="V26" s="37">
        <v>26.06999969482422</v>
      </c>
      <c r="W26" s="37"/>
      <c r="X26" s="37">
        <v>8.5600004196167</v>
      </c>
      <c r="Y26" s="37">
        <v>9.109999656677246</v>
      </c>
      <c r="Z26" s="37">
        <v>10.3100004196167</v>
      </c>
      <c r="AA26" s="37"/>
      <c r="AB26" s="9">
        <v>0.15755371881913405</v>
      </c>
      <c r="AC26" s="9">
        <f t="shared" si="4"/>
        <v>0.5956619336</v>
      </c>
      <c r="AD26" s="1" t="s">
        <v>159</v>
      </c>
      <c r="AE26" s="1">
        <v>2.0</v>
      </c>
      <c r="AF26" s="48">
        <f>AVERAGE(L25:L31)</f>
        <v>0.09586822262</v>
      </c>
      <c r="AG26" s="1" t="s">
        <v>155</v>
      </c>
      <c r="AH26" s="40">
        <v>0.133</v>
      </c>
      <c r="AI26" s="40">
        <v>0.138</v>
      </c>
      <c r="AJ26" s="37">
        <f t="shared" si="5"/>
        <v>0.1249459701</v>
      </c>
      <c r="AK26" s="40">
        <f t="shared" si="17"/>
        <v>0.129643187</v>
      </c>
      <c r="AL26" s="37">
        <v>0.16975</v>
      </c>
      <c r="AM26" s="49">
        <v>0.1476</v>
      </c>
      <c r="AN26" s="37">
        <f t="shared" si="6"/>
        <v>0.1594705145</v>
      </c>
      <c r="AO26" s="37">
        <f t="shared" si="18"/>
        <v>0.1386618435</v>
      </c>
      <c r="AP26" s="37">
        <f t="shared" si="34"/>
        <v>0.4566379565</v>
      </c>
      <c r="AQ26" s="40">
        <v>0.05499999999999999</v>
      </c>
      <c r="AR26" s="40">
        <v>0.05557142857142856</v>
      </c>
      <c r="AS26" s="40">
        <v>0.05925</v>
      </c>
      <c r="AT26" s="51">
        <v>0.059199999999999996</v>
      </c>
      <c r="AU26" s="37">
        <f t="shared" si="35"/>
        <v>0.05166938613</v>
      </c>
      <c r="AV26" s="37">
        <f t="shared" si="36"/>
        <v>0.05220621092</v>
      </c>
      <c r="AW26" s="40">
        <v>0.05783333333333334</v>
      </c>
      <c r="AX26" s="40">
        <v>0.05271428571428572</v>
      </c>
      <c r="AY26" s="40">
        <v>0.07575</v>
      </c>
      <c r="AZ26" s="40">
        <v>0.065</v>
      </c>
      <c r="BA26" s="37">
        <v>0.6816666666666666</v>
      </c>
      <c r="BB26" s="37">
        <v>0.6771428571428572</v>
      </c>
      <c r="BC26" s="37">
        <f t="shared" si="7"/>
        <v>0.6757981416</v>
      </c>
      <c r="BD26" s="37">
        <f t="shared" si="19"/>
        <v>0.6713132779</v>
      </c>
      <c r="BE26" s="37">
        <v>0.6818333333333334</v>
      </c>
      <c r="BF26" s="37">
        <v>0.6195714285714286</v>
      </c>
      <c r="BG26" s="37">
        <f t="shared" si="8"/>
        <v>0.6759633734</v>
      </c>
      <c r="BH26" s="37">
        <f t="shared" si="20"/>
        <v>0.6142374866</v>
      </c>
      <c r="BI26" s="6">
        <v>1.8916666666666666</v>
      </c>
      <c r="BJ26" s="6">
        <v>1.8985714285714286</v>
      </c>
      <c r="BK26" s="37">
        <f t="shared" si="9"/>
        <v>1.873571649</v>
      </c>
      <c r="BL26" s="37">
        <f t="shared" si="21"/>
        <v>1.880410363</v>
      </c>
      <c r="BM26" s="6">
        <v>1.9174999999999998</v>
      </c>
      <c r="BN26" s="6">
        <v>1.7482857142857142</v>
      </c>
      <c r="BO26" s="37">
        <f t="shared" si="10"/>
        <v>1.89915787</v>
      </c>
      <c r="BP26" s="37">
        <f t="shared" si="22"/>
        <v>1.731562228</v>
      </c>
      <c r="BQ26" s="6">
        <v>46.0</v>
      </c>
      <c r="BR26" s="14">
        <v>46.857142857142854</v>
      </c>
      <c r="BS26" s="6">
        <f t="shared" si="11"/>
        <v>45.97241981</v>
      </c>
      <c r="BT26" s="6">
        <f t="shared" si="23"/>
        <v>46.82904875</v>
      </c>
      <c r="BU26" s="6">
        <v>53.25</v>
      </c>
      <c r="BV26" s="6">
        <v>53.0</v>
      </c>
      <c r="BW26" s="6">
        <v>53.46000000000001</v>
      </c>
      <c r="BX26" s="6">
        <v>48.63714285714286</v>
      </c>
      <c r="BY26" s="6">
        <f t="shared" si="12"/>
        <v>53.42794703</v>
      </c>
      <c r="BZ26" s="6">
        <f t="shared" si="24"/>
        <v>48.60798152</v>
      </c>
      <c r="CA26" s="6">
        <v>71.72500000000001</v>
      </c>
      <c r="CB26" s="6">
        <v>61.32000000000001</v>
      </c>
      <c r="CC26" s="1"/>
      <c r="CD26" s="9">
        <v>0.07967975764079563</v>
      </c>
      <c r="CE26" s="9">
        <v>0.0102856430479205</v>
      </c>
      <c r="CF26" s="9">
        <v>7.889069229489429E-4</v>
      </c>
      <c r="CG26" s="1"/>
      <c r="CH26" s="9">
        <v>0.76</v>
      </c>
      <c r="CI26" s="33">
        <v>0.93</v>
      </c>
      <c r="CJ26" s="9"/>
      <c r="CK26" s="9">
        <f t="shared" ref="CK26:CL26" si="58">(CD26*CH26)</f>
        <v>0.06055661581</v>
      </c>
      <c r="CL26" s="41">
        <f t="shared" si="58"/>
        <v>0.009565648035</v>
      </c>
      <c r="CM26" s="42">
        <f t="shared" si="14"/>
        <v>0.0005995692614</v>
      </c>
      <c r="CN26" s="37"/>
      <c r="CO26" s="43">
        <v>29.326216666666667</v>
      </c>
      <c r="CP26" s="43">
        <v>28.894542857142856</v>
      </c>
      <c r="CQ26" s="43">
        <v>31.920066666666667</v>
      </c>
      <c r="CR26" s="6">
        <v>23.290966666666666</v>
      </c>
      <c r="CS26" s="6">
        <v>24.7047</v>
      </c>
      <c r="CT26" s="6">
        <v>23.18854285714286</v>
      </c>
      <c r="CU26" s="6">
        <v>24.27856</v>
      </c>
      <c r="CV26" s="6">
        <v>300060.4285714286</v>
      </c>
      <c r="CW26" s="6">
        <v>329655.5</v>
      </c>
      <c r="CX26" s="44">
        <f t="shared" si="26"/>
        <v>0.3451569078</v>
      </c>
      <c r="CY26" s="43">
        <f t="shared" si="27"/>
        <v>4.141882894</v>
      </c>
      <c r="CZ26" s="44">
        <f t="shared" si="28"/>
        <v>0.1640531581</v>
      </c>
      <c r="DA26" s="50">
        <v>360331.4</v>
      </c>
      <c r="DB26" s="43">
        <f t="shared" si="29"/>
        <v>4.973833001</v>
      </c>
      <c r="DC26" s="44">
        <f t="shared" si="30"/>
        <v>0.2048652391</v>
      </c>
      <c r="DD26" s="43">
        <f t="shared" si="51"/>
        <v>6.94463354</v>
      </c>
      <c r="DE26" s="43">
        <v>2.319983140503505</v>
      </c>
      <c r="DF26" s="43">
        <v>1.1662874712613396</v>
      </c>
      <c r="DG26" s="43">
        <v>1.1662874712613396</v>
      </c>
      <c r="DH26" s="43">
        <v>0.6069144770952656</v>
      </c>
      <c r="DI26" s="1"/>
      <c r="DJ26" s="37">
        <v>52.154335021972656</v>
      </c>
      <c r="DK26" s="37">
        <v>57.20199966430664</v>
      </c>
      <c r="DL26" s="37">
        <v>13.769560813903809</v>
      </c>
      <c r="DM26" s="37"/>
      <c r="DN26" s="37">
        <v>7.3038530349731445</v>
      </c>
      <c r="DO26" s="37">
        <v>30.816617965698242</v>
      </c>
      <c r="DP26" s="37">
        <v>26.540773391723633</v>
      </c>
      <c r="DQ26" s="43">
        <f t="shared" si="15"/>
        <v>17.02904701</v>
      </c>
      <c r="DR26" s="1">
        <v>2.0</v>
      </c>
      <c r="DS26" s="37">
        <v>1.8279070854187012</v>
      </c>
      <c r="DT26" s="37">
        <v>7.989999771118164</v>
      </c>
      <c r="DU26" s="1"/>
      <c r="DV26" s="37">
        <v>2.3499999046325684</v>
      </c>
      <c r="DW26" s="37">
        <v>31.399999618530273</v>
      </c>
      <c r="DX26" s="37">
        <v>7.480000019073486</v>
      </c>
      <c r="DY26" s="1"/>
      <c r="DZ26" s="24">
        <v>0.023503784172132954</v>
      </c>
      <c r="EA26" s="24">
        <v>0.06944148193871003</v>
      </c>
      <c r="EB26" s="24">
        <v>0.09294526611084297</v>
      </c>
      <c r="EC26" s="1"/>
      <c r="ED26" s="43">
        <v>50.614315032958984</v>
      </c>
      <c r="EE26" s="37">
        <v>17.40999984741211</v>
      </c>
      <c r="EF26" s="44">
        <f t="shared" si="16"/>
        <v>8.81195217</v>
      </c>
      <c r="EG26" s="37">
        <v>55.31148910522461</v>
      </c>
      <c r="EH26" s="37">
        <v>37.15569305419922</v>
      </c>
      <c r="EI26" s="43">
        <v>35.07667922973633</v>
      </c>
      <c r="EJ26" s="43">
        <v>4.175864752922061</v>
      </c>
      <c r="EK26" s="43">
        <v>16.742669908218378</v>
      </c>
      <c r="EL26" s="43">
        <v>52.05264663696289</v>
      </c>
      <c r="EM26" s="43">
        <v>22.497459411621094</v>
      </c>
      <c r="EN26" s="1">
        <v>14.890000343322754</v>
      </c>
      <c r="EO26" s="1"/>
      <c r="EP26" s="1">
        <v>0.6218072145558305</v>
      </c>
      <c r="EQ26" s="1">
        <v>3.989060553627491E-4</v>
      </c>
      <c r="ER26" s="1"/>
      <c r="ES26" s="1">
        <v>3.989060553627491E-4</v>
      </c>
      <c r="ET26" s="1">
        <v>174774.3727684021</v>
      </c>
      <c r="EU26" s="1">
        <v>0.2010414447496127</v>
      </c>
      <c r="EV26" s="1">
        <v>527.6200044155121</v>
      </c>
      <c r="EW26" s="1">
        <v>6.069167137395607E-4</v>
      </c>
    </row>
    <row r="27" ht="12.75" customHeight="1">
      <c r="A27" s="1" t="s">
        <v>228</v>
      </c>
      <c r="B27" s="1" t="s">
        <v>230</v>
      </c>
      <c r="C27" s="36" t="s">
        <v>380</v>
      </c>
      <c r="D27" s="1" t="s">
        <v>230</v>
      </c>
      <c r="E27" s="37">
        <v>581270.5</v>
      </c>
      <c r="F27" s="8">
        <v>581270.4841883816</v>
      </c>
      <c r="G27" s="38">
        <v>100.0</v>
      </c>
      <c r="H27" s="9">
        <v>0.13835360415874262</v>
      </c>
      <c r="I27" s="9">
        <v>0.015462448967463625</v>
      </c>
      <c r="J27" s="9">
        <v>0.5580419793672284</v>
      </c>
      <c r="K27" s="9">
        <v>0.020512786137021698</v>
      </c>
      <c r="L27" s="9">
        <v>6.848563282961323E-4</v>
      </c>
      <c r="M27" s="37">
        <v>0.0</v>
      </c>
      <c r="N27" s="37">
        <f t="shared" si="2"/>
        <v>0</v>
      </c>
      <c r="O27" s="37"/>
      <c r="P27" s="37"/>
      <c r="Q27" s="37"/>
      <c r="R27" s="37"/>
      <c r="S27" s="37">
        <v>3.4800000190734863</v>
      </c>
      <c r="T27" s="37">
        <v>0.0</v>
      </c>
      <c r="U27" s="37">
        <f t="shared" si="3"/>
        <v>0</v>
      </c>
      <c r="V27" s="37">
        <v>20.559999465942383</v>
      </c>
      <c r="W27" s="37"/>
      <c r="X27" s="37">
        <v>0.0</v>
      </c>
      <c r="Y27" s="37">
        <v>0.0</v>
      </c>
      <c r="Z27" s="37">
        <v>0.0</v>
      </c>
      <c r="AA27" s="37"/>
      <c r="AB27" s="9">
        <v>0.2633578663339208</v>
      </c>
      <c r="AC27" s="9">
        <f t="shared" si="4"/>
        <v>0.8419126318</v>
      </c>
      <c r="AD27" s="1" t="s">
        <v>164</v>
      </c>
      <c r="AE27" s="1">
        <v>1.0</v>
      </c>
      <c r="AF27" s="1"/>
      <c r="AG27" s="1"/>
      <c r="AH27" s="40">
        <v>0.027666666666666662</v>
      </c>
      <c r="AI27" s="40">
        <v>0.026249999999999996</v>
      </c>
      <c r="AJ27" s="37">
        <f t="shared" si="5"/>
        <v>0.02717522115</v>
      </c>
      <c r="AK27" s="40">
        <f t="shared" si="17"/>
        <v>0.02578371886</v>
      </c>
      <c r="AL27" s="37">
        <v>0.051666666666666666</v>
      </c>
      <c r="AM27" s="49">
        <v>0.0465</v>
      </c>
      <c r="AN27" s="37">
        <f t="shared" si="6"/>
        <v>0.05074890697</v>
      </c>
      <c r="AO27" s="37">
        <f t="shared" si="18"/>
        <v>0.04567401627</v>
      </c>
      <c r="AP27" s="37">
        <f t="shared" si="34"/>
        <v>0.2230089473</v>
      </c>
      <c r="AQ27" s="40">
        <v>0.0058000000000000005</v>
      </c>
      <c r="AR27" s="40">
        <v>0.005333333333333333</v>
      </c>
      <c r="AS27" s="40">
        <v>0.006666666666666667</v>
      </c>
      <c r="AT27" s="51">
        <v>0.00575</v>
      </c>
      <c r="AU27" s="37">
        <f t="shared" si="35"/>
        <v>0.005696974072</v>
      </c>
      <c r="AV27" s="37">
        <f t="shared" si="36"/>
        <v>0.005238596848</v>
      </c>
      <c r="AW27" s="40">
        <v>0.0108</v>
      </c>
      <c r="AX27" s="40">
        <v>0.0095</v>
      </c>
      <c r="AY27" s="40">
        <v>0.012666666666666666</v>
      </c>
      <c r="AZ27" s="40">
        <v>0.01025</v>
      </c>
      <c r="BA27" s="37">
        <v>0.052000000000000005</v>
      </c>
      <c r="BB27" s="37">
        <v>0.05333333333333334</v>
      </c>
      <c r="BC27" s="37">
        <f t="shared" si="7"/>
        <v>0.052</v>
      </c>
      <c r="BD27" s="37">
        <f t="shared" si="19"/>
        <v>0.05333333333</v>
      </c>
      <c r="BE27" s="37">
        <v>0.08660000000000001</v>
      </c>
      <c r="BF27" s="37">
        <v>0.08666666666666667</v>
      </c>
      <c r="BG27" s="37">
        <f t="shared" si="8"/>
        <v>0.0866</v>
      </c>
      <c r="BH27" s="37">
        <f t="shared" si="20"/>
        <v>0.08666666667</v>
      </c>
      <c r="BI27" s="6">
        <v>0.705</v>
      </c>
      <c r="BJ27" s="6">
        <v>0.8350000000000001</v>
      </c>
      <c r="BK27" s="37">
        <f t="shared" si="9"/>
        <v>0.705</v>
      </c>
      <c r="BL27" s="37">
        <f t="shared" si="21"/>
        <v>0.835</v>
      </c>
      <c r="BM27" s="6">
        <v>1.2305</v>
      </c>
      <c r="BN27" s="6">
        <v>1.4166666666666667</v>
      </c>
      <c r="BO27" s="37">
        <f t="shared" si="10"/>
        <v>1.2305</v>
      </c>
      <c r="BP27" s="37">
        <f t="shared" si="22"/>
        <v>1.416666667</v>
      </c>
      <c r="BQ27" s="6">
        <v>4.0</v>
      </c>
      <c r="BR27" s="14">
        <v>3.9333333333333336</v>
      </c>
      <c r="BS27" s="6">
        <f t="shared" si="11"/>
        <v>3.998136419</v>
      </c>
      <c r="BT27" s="6">
        <f t="shared" si="23"/>
        <v>3.931500812</v>
      </c>
      <c r="BU27" s="6">
        <v>3.8666666666666667</v>
      </c>
      <c r="BV27" s="6">
        <v>3.8</v>
      </c>
      <c r="BW27" s="6">
        <v>6.994</v>
      </c>
      <c r="BX27" s="6">
        <v>6.695</v>
      </c>
      <c r="BY27" s="6">
        <f t="shared" si="12"/>
        <v>6.990741529</v>
      </c>
      <c r="BZ27" s="6">
        <f t="shared" si="24"/>
        <v>6.691880832</v>
      </c>
      <c r="CA27" s="6">
        <v>7.183333333333334</v>
      </c>
      <c r="CB27" s="6">
        <v>6.6875</v>
      </c>
      <c r="CC27" s="1"/>
      <c r="CD27" s="9">
        <v>0.021401314445674675</v>
      </c>
      <c r="CE27" s="9"/>
      <c r="CF27" s="9">
        <v>5.613195100633075E-4</v>
      </c>
      <c r="CG27" s="1"/>
      <c r="CH27" s="9">
        <v>0.83</v>
      </c>
      <c r="CI27" s="33">
        <v>0.05</v>
      </c>
      <c r="CJ27" s="9"/>
      <c r="CK27" s="9">
        <f t="shared" ref="CK27:CL27" si="59">(CD27*CH27)</f>
        <v>0.01776309099</v>
      </c>
      <c r="CL27" s="41">
        <f t="shared" si="59"/>
        <v>0</v>
      </c>
      <c r="CM27" s="42">
        <f t="shared" si="14"/>
        <v>0.0004658951934</v>
      </c>
      <c r="CN27" s="37"/>
      <c r="CO27" s="43">
        <v>28.7293</v>
      </c>
      <c r="CP27" s="43">
        <v>28.525828571428573</v>
      </c>
      <c r="CQ27" s="43">
        <v>31.180333333333333</v>
      </c>
      <c r="CR27" s="6">
        <v>26.243683333333333</v>
      </c>
      <c r="CS27" s="6">
        <v>25.7108</v>
      </c>
      <c r="CT27" s="6">
        <v>26.574299999999997</v>
      </c>
      <c r="CU27" s="6">
        <v>26.28024</v>
      </c>
      <c r="CV27" s="6">
        <v>366057.1666666667</v>
      </c>
      <c r="CW27" s="6">
        <v>378436.8</v>
      </c>
      <c r="CX27" s="44">
        <f t="shared" si="26"/>
        <v>0.6297535771</v>
      </c>
      <c r="CY27" s="43">
        <f t="shared" si="27"/>
        <v>7.557042925</v>
      </c>
      <c r="CZ27" s="44">
        <f t="shared" si="28"/>
        <v>0.3058949481</v>
      </c>
      <c r="DA27" s="50">
        <v>377858.75</v>
      </c>
      <c r="DB27" s="43">
        <f t="shared" si="29"/>
        <v>7.80067993</v>
      </c>
      <c r="DC27" s="44">
        <f t="shared" si="30"/>
        <v>0.2968268148</v>
      </c>
      <c r="DD27" s="43">
        <f t="shared" si="51"/>
        <v>11.05645888</v>
      </c>
      <c r="DE27" s="43">
        <v>0.007572085835642669</v>
      </c>
      <c r="DF27" s="43">
        <v>0.003212411520614628</v>
      </c>
      <c r="DG27" s="43">
        <v>0.003212411520614628</v>
      </c>
      <c r="DH27" s="43">
        <v>8.319534763152971E-4</v>
      </c>
      <c r="DI27" s="1"/>
      <c r="DJ27" s="37">
        <v>52.56532669067383</v>
      </c>
      <c r="DK27" s="37">
        <v>47.0444450378418</v>
      </c>
      <c r="DL27" s="37">
        <v>16.812253952026367</v>
      </c>
      <c r="DM27" s="37"/>
      <c r="DN27" s="37">
        <v>22.581111907958984</v>
      </c>
      <c r="DO27" s="37">
        <v>36.396270751953125</v>
      </c>
      <c r="DP27" s="37">
        <v>40.74444580078125</v>
      </c>
      <c r="DQ27" s="43">
        <f t="shared" si="15"/>
        <v>11.03840256</v>
      </c>
      <c r="DR27" s="1">
        <v>1.0</v>
      </c>
      <c r="DS27" s="37">
        <v>4.872813701629639</v>
      </c>
      <c r="DT27" s="37">
        <v>4.75</v>
      </c>
      <c r="DU27" s="1"/>
      <c r="DV27" s="37">
        <v>2.180000066757202</v>
      </c>
      <c r="DW27" s="37">
        <v>29.040000915527344</v>
      </c>
      <c r="DX27" s="37">
        <v>7.519999980926514</v>
      </c>
      <c r="DY27" s="1"/>
      <c r="DZ27" s="24">
        <v>0.13177988736021135</v>
      </c>
      <c r="EA27" s="24">
        <v>0.14521654621927657</v>
      </c>
      <c r="EB27" s="24">
        <v>0.2769964335794879</v>
      </c>
      <c r="EC27" s="1"/>
      <c r="ED27" s="43">
        <v>35.20774841308594</v>
      </c>
      <c r="EE27" s="37">
        <v>0.0</v>
      </c>
      <c r="EF27" s="44">
        <f t="shared" si="16"/>
        <v>0</v>
      </c>
      <c r="EG27" s="37">
        <v>51.91373062133789</v>
      </c>
      <c r="EH27" s="37">
        <v>35.32992172241211</v>
      </c>
      <c r="EI27" s="43"/>
      <c r="EJ27" s="43">
        <v>1.0499999288469563E-4</v>
      </c>
      <c r="EK27" s="43">
        <v>4.5300001085549544E-4</v>
      </c>
      <c r="EL27" s="43"/>
      <c r="EM27" s="43"/>
      <c r="EN27" s="1"/>
      <c r="EO27" s="1"/>
      <c r="EP27" s="1">
        <v>0.5645088374239747</v>
      </c>
      <c r="EQ27" s="1">
        <v>2.7570249730051426E-4</v>
      </c>
      <c r="ER27" s="1"/>
      <c r="ES27" s="1">
        <v>2.7570249730051426E-4</v>
      </c>
      <c r="ET27" s="1">
        <v>236243.58263376355</v>
      </c>
      <c r="EU27" s="1">
        <v>0.4064262491559787</v>
      </c>
      <c r="EV27" s="1">
        <v>311.6599962487817</v>
      </c>
      <c r="EW27" s="1">
        <v>5.361703453495448E-4</v>
      </c>
    </row>
    <row r="28" ht="12.75" customHeight="1">
      <c r="A28" s="1" t="s">
        <v>231</v>
      </c>
      <c r="B28" s="1" t="s">
        <v>233</v>
      </c>
      <c r="C28" s="36" t="s">
        <v>231</v>
      </c>
      <c r="D28" s="1" t="s">
        <v>233</v>
      </c>
      <c r="E28" s="37">
        <v>1089238.375</v>
      </c>
      <c r="F28" s="8">
        <v>1089238.391333988</v>
      </c>
      <c r="G28" s="38">
        <v>100.0</v>
      </c>
      <c r="H28" s="9">
        <v>0.027882699719685485</v>
      </c>
      <c r="I28" s="9">
        <v>0.01893433829957421</v>
      </c>
      <c r="J28" s="9">
        <v>0.4539302207647178</v>
      </c>
      <c r="K28" s="9">
        <v>0.0358005917924241</v>
      </c>
      <c r="L28" s="9">
        <v>0.003788460222013021</v>
      </c>
      <c r="M28" s="37">
        <v>0.009999999776482582</v>
      </c>
      <c r="N28" s="37">
        <f t="shared" si="2"/>
        <v>108.9238351</v>
      </c>
      <c r="O28" s="37"/>
      <c r="P28" s="37"/>
      <c r="Q28" s="37"/>
      <c r="R28" s="37"/>
      <c r="S28" s="37">
        <v>1.4600000381469727</v>
      </c>
      <c r="T28" s="37">
        <v>0.029999999329447746</v>
      </c>
      <c r="U28" s="37">
        <f t="shared" si="3"/>
        <v>0.03999999911</v>
      </c>
      <c r="V28" s="37">
        <v>7.710000038146973</v>
      </c>
      <c r="W28" s="37"/>
      <c r="X28" s="37">
        <v>0.0</v>
      </c>
      <c r="Y28" s="37">
        <v>0.0</v>
      </c>
      <c r="Z28" s="37">
        <v>0.009999999776482582</v>
      </c>
      <c r="AA28" s="37"/>
      <c r="AB28" s="9">
        <v>0.451735956037907</v>
      </c>
      <c r="AC28" s="9">
        <f t="shared" si="4"/>
        <v>0.9414667686</v>
      </c>
      <c r="AD28" s="1" t="s">
        <v>164</v>
      </c>
      <c r="AE28" s="1">
        <v>1.0</v>
      </c>
      <c r="AF28" s="1"/>
      <c r="AG28" s="1"/>
      <c r="AH28" s="40">
        <v>0.07225</v>
      </c>
      <c r="AI28" s="40">
        <v>0.0726</v>
      </c>
      <c r="AJ28" s="37">
        <f t="shared" si="5"/>
        <v>0.07185152443</v>
      </c>
      <c r="AK28" s="40">
        <f t="shared" si="17"/>
        <v>0.0721995941</v>
      </c>
      <c r="AL28" s="37">
        <v>0.1625</v>
      </c>
      <c r="AM28" s="49">
        <v>0.15</v>
      </c>
      <c r="AN28" s="37">
        <f t="shared" si="6"/>
        <v>0.1616037747</v>
      </c>
      <c r="AO28" s="37">
        <f t="shared" si="18"/>
        <v>0.1491727151</v>
      </c>
      <c r="AP28" s="37">
        <f t="shared" si="34"/>
        <v>0.1662059206</v>
      </c>
      <c r="AQ28" s="40">
        <v>0.011500000000000002</v>
      </c>
      <c r="AR28" s="40">
        <v>0.011000000000000001</v>
      </c>
      <c r="AS28" s="40">
        <v>0.013000000000000001</v>
      </c>
      <c r="AT28" s="51">
        <v>0.012</v>
      </c>
      <c r="AU28" s="37">
        <f t="shared" si="35"/>
        <v>0.01143657482</v>
      </c>
      <c r="AV28" s="37">
        <f t="shared" si="36"/>
        <v>0.01093933244</v>
      </c>
      <c r="AW28" s="40">
        <v>0.021</v>
      </c>
      <c r="AX28" s="40">
        <v>0.019142857142857145</v>
      </c>
      <c r="AY28" s="40">
        <v>0.02475</v>
      </c>
      <c r="AZ28" s="40">
        <v>0.021400000000000002</v>
      </c>
      <c r="BA28" s="37">
        <v>0.07333333333333333</v>
      </c>
      <c r="BB28" s="37">
        <v>0.06999999999999999</v>
      </c>
      <c r="BC28" s="37">
        <f t="shared" si="7"/>
        <v>0.07283759533</v>
      </c>
      <c r="BD28" s="37">
        <f t="shared" si="19"/>
        <v>0.06952679554</v>
      </c>
      <c r="BE28" s="37">
        <v>0.13699999999999998</v>
      </c>
      <c r="BF28" s="37">
        <v>0.1277142857142857</v>
      </c>
      <c r="BG28" s="37">
        <f t="shared" si="8"/>
        <v>0.1360738713</v>
      </c>
      <c r="BH28" s="37">
        <f t="shared" si="20"/>
        <v>0.126850929</v>
      </c>
      <c r="BI28" s="6">
        <v>1.1716666666666666</v>
      </c>
      <c r="BJ28" s="6">
        <v>1.1728571428571428</v>
      </c>
      <c r="BK28" s="37">
        <f t="shared" si="9"/>
        <v>1.162866065</v>
      </c>
      <c r="BL28" s="37">
        <f t="shared" si="21"/>
        <v>1.1640476</v>
      </c>
      <c r="BM28" s="6">
        <v>2.1919999999999997</v>
      </c>
      <c r="BN28" s="6">
        <v>2.109142857142857</v>
      </c>
      <c r="BO28" s="37">
        <f t="shared" si="10"/>
        <v>2.175535489</v>
      </c>
      <c r="BP28" s="37">
        <f t="shared" si="22"/>
        <v>2.093300702</v>
      </c>
      <c r="BQ28" s="6">
        <v>59.666666666666664</v>
      </c>
      <c r="BR28" s="14">
        <v>58.142857142857146</v>
      </c>
      <c r="BS28" s="6">
        <f t="shared" si="11"/>
        <v>59.64253822</v>
      </c>
      <c r="BT28" s="6">
        <f t="shared" si="23"/>
        <v>58.11934491</v>
      </c>
      <c r="BU28" s="6">
        <v>57.25</v>
      </c>
      <c r="BV28" s="6">
        <v>55.6</v>
      </c>
      <c r="BW28" s="6">
        <v>115.13333333333333</v>
      </c>
      <c r="BX28" s="6">
        <v>108.17142857142856</v>
      </c>
      <c r="BY28" s="6">
        <f t="shared" si="12"/>
        <v>115.0867749</v>
      </c>
      <c r="BZ28" s="6">
        <f t="shared" si="24"/>
        <v>108.1276854</v>
      </c>
      <c r="CA28" s="6">
        <v>122.1</v>
      </c>
      <c r="CB28" s="6">
        <v>110.96</v>
      </c>
      <c r="CC28" s="1"/>
      <c r="CD28" s="9">
        <v>0.00551523284870092</v>
      </c>
      <c r="CE28" s="9">
        <v>0.007511181850181638</v>
      </c>
      <c r="CF28" s="9">
        <v>4.043873564310554E-4</v>
      </c>
      <c r="CG28" s="1"/>
      <c r="CH28" s="9">
        <v>1.0</v>
      </c>
      <c r="CI28" s="33">
        <v>1.0</v>
      </c>
      <c r="CJ28" s="9"/>
      <c r="CK28" s="9">
        <f t="shared" ref="CK28:CL28" si="60">(CD28*CH28)</f>
        <v>0.005515232849</v>
      </c>
      <c r="CL28" s="41">
        <f t="shared" si="60"/>
        <v>0.00751118185</v>
      </c>
      <c r="CM28" s="42">
        <f t="shared" si="14"/>
        <v>0.0004043873564</v>
      </c>
      <c r="CN28" s="37"/>
      <c r="CO28" s="43">
        <v>23.633233333333333</v>
      </c>
      <c r="CP28" s="43">
        <v>23.792499999999997</v>
      </c>
      <c r="CQ28" s="43">
        <v>25.5812</v>
      </c>
      <c r="CR28" s="6">
        <v>27.252</v>
      </c>
      <c r="CS28" s="6">
        <v>26.765375</v>
      </c>
      <c r="CT28" s="6">
        <v>27.492885714285713</v>
      </c>
      <c r="CU28" s="6">
        <v>27.199939999999998</v>
      </c>
      <c r="CV28" s="6">
        <v>716479.0</v>
      </c>
      <c r="CW28" s="6">
        <v>745055.5</v>
      </c>
      <c r="CX28" s="44">
        <f t="shared" si="26"/>
        <v>0.6577797897</v>
      </c>
      <c r="CY28" s="43">
        <f t="shared" si="27"/>
        <v>7.893357477</v>
      </c>
      <c r="CZ28" s="44">
        <f t="shared" si="28"/>
        <v>0.3070055182</v>
      </c>
      <c r="DA28" s="50">
        <v>759800.4</v>
      </c>
      <c r="DB28" s="43">
        <f t="shared" si="29"/>
        <v>8.370623798</v>
      </c>
      <c r="DC28" s="44">
        <f t="shared" si="30"/>
        <v>0.3077442008</v>
      </c>
      <c r="DD28" s="43">
        <f t="shared" si="51"/>
        <v>17.09578314</v>
      </c>
      <c r="DE28" s="43">
        <v>0.06476669438138515</v>
      </c>
      <c r="DF28" s="43">
        <v>0.03536093687703105</v>
      </c>
      <c r="DG28" s="43">
        <v>0.03536093687703105</v>
      </c>
      <c r="DH28" s="43">
        <v>0.018247245192724425</v>
      </c>
      <c r="DI28" s="1"/>
      <c r="DJ28" s="37">
        <v>33.29500198364258</v>
      </c>
      <c r="DK28" s="37">
        <v>15.383056640625</v>
      </c>
      <c r="DL28" s="37">
        <v>24.87908363342285</v>
      </c>
      <c r="DM28" s="37"/>
      <c r="DN28" s="37">
        <v>5.781661033630371</v>
      </c>
      <c r="DO28" s="37">
        <v>43.820316314697266</v>
      </c>
      <c r="DP28" s="37">
        <v>34.49601364135742</v>
      </c>
      <c r="DQ28" s="43">
        <f t="shared" si="15"/>
        <v>22.8846817</v>
      </c>
      <c r="DR28" s="1">
        <v>1.0</v>
      </c>
      <c r="DS28" s="37">
        <v>2.1405646800994873</v>
      </c>
      <c r="DT28" s="37">
        <v>0.46000000834465027</v>
      </c>
      <c r="DU28" s="1"/>
      <c r="DV28" s="37">
        <v>0.8600000143051147</v>
      </c>
      <c r="DW28" s="37">
        <v>13.869999885559082</v>
      </c>
      <c r="DX28" s="37">
        <v>6.190000057220459</v>
      </c>
      <c r="DY28" s="1"/>
      <c r="DZ28" s="24">
        <v>0.024342008959800775</v>
      </c>
      <c r="EA28" s="24">
        <v>0.2984341754190198</v>
      </c>
      <c r="EB28" s="24">
        <v>0.32277618437882055</v>
      </c>
      <c r="EC28" s="1"/>
      <c r="ED28" s="43"/>
      <c r="EE28" s="37">
        <v>0.009999999776482582</v>
      </c>
      <c r="EF28" s="44">
        <f t="shared" si="16"/>
        <v>0</v>
      </c>
      <c r="EG28" s="37"/>
      <c r="EH28" s="37">
        <v>13.161208152770996</v>
      </c>
      <c r="EI28" s="43">
        <v>39.855743408203125</v>
      </c>
      <c r="EJ28" s="43">
        <v>0.006556000006437301</v>
      </c>
      <c r="EK28" s="43">
        <v>0.24257200338530538</v>
      </c>
      <c r="EL28" s="43">
        <v>1.0521750450134277</v>
      </c>
      <c r="EM28" s="43">
        <v>0.01604508049786091</v>
      </c>
      <c r="EN28" s="1">
        <v>0.009999999776482582</v>
      </c>
      <c r="EO28" s="1"/>
      <c r="EP28" s="1">
        <v>1.2049794862771448</v>
      </c>
      <c r="EQ28" s="1">
        <v>5.787077016274803E-4</v>
      </c>
      <c r="ER28" s="1"/>
      <c r="ES28" s="1">
        <v>5.787077016274803E-4</v>
      </c>
      <c r="ET28" s="1">
        <v>290910.76463985443</v>
      </c>
      <c r="EU28" s="1">
        <v>0.2670772229057926</v>
      </c>
      <c r="EV28" s="1">
        <v>514.9999946244061</v>
      </c>
      <c r="EW28" s="1">
        <v>4.7280742096657714E-4</v>
      </c>
    </row>
    <row r="29" ht="12.75" customHeight="1">
      <c r="A29" s="1" t="s">
        <v>234</v>
      </c>
      <c r="B29" s="1" t="s">
        <v>236</v>
      </c>
      <c r="C29" s="36" t="s">
        <v>234</v>
      </c>
      <c r="D29" s="1" t="s">
        <v>236</v>
      </c>
      <c r="E29" s="37">
        <v>956904.5</v>
      </c>
      <c r="F29" s="8">
        <v>956904.474144253</v>
      </c>
      <c r="G29" s="38">
        <v>100.0</v>
      </c>
      <c r="H29" s="9">
        <v>0.06945407986284848</v>
      </c>
      <c r="I29" s="9">
        <v>0.01993479579897058</v>
      </c>
      <c r="J29" s="9">
        <v>0.42252103456709394</v>
      </c>
      <c r="K29" s="9">
        <v>0.034989896438624976</v>
      </c>
      <c r="L29" s="9">
        <v>0.0016701033251498422</v>
      </c>
      <c r="M29" s="37">
        <v>0.05000000074505806</v>
      </c>
      <c r="N29" s="37">
        <f t="shared" si="2"/>
        <v>478.4522571</v>
      </c>
      <c r="O29" s="37"/>
      <c r="P29" s="37"/>
      <c r="Q29" s="37"/>
      <c r="R29" s="37"/>
      <c r="S29" s="37">
        <v>4.889999866485596</v>
      </c>
      <c r="T29" s="37">
        <v>0.17000000178813934</v>
      </c>
      <c r="U29" s="37">
        <f t="shared" si="3"/>
        <v>0.2200000025</v>
      </c>
      <c r="V29" s="37">
        <v>15.079999923706055</v>
      </c>
      <c r="W29" s="37"/>
      <c r="X29" s="37">
        <v>0.009999999776482582</v>
      </c>
      <c r="Y29" s="37">
        <v>0.019999999552965164</v>
      </c>
      <c r="Z29" s="37">
        <v>0.03999999910593033</v>
      </c>
      <c r="AA29" s="37"/>
      <c r="AB29" s="9">
        <v>0.4511905218869533</v>
      </c>
      <c r="AC29" s="9">
        <f t="shared" si="4"/>
        <v>0.9087014529</v>
      </c>
      <c r="AD29" s="1" t="s">
        <v>164</v>
      </c>
      <c r="AE29" s="1">
        <v>1.0</v>
      </c>
      <c r="AF29" s="1"/>
      <c r="AG29" s="1"/>
      <c r="AH29" s="40">
        <v>0.046</v>
      </c>
      <c r="AI29" s="40">
        <v>0.045399999999999996</v>
      </c>
      <c r="AJ29" s="37">
        <f t="shared" si="5"/>
        <v>0.04574482062</v>
      </c>
      <c r="AK29" s="40">
        <f t="shared" si="17"/>
        <v>0.04514814905</v>
      </c>
      <c r="AL29" s="37">
        <v>0.08725000000000001</v>
      </c>
      <c r="AM29" s="49">
        <v>0.0804</v>
      </c>
      <c r="AN29" s="37">
        <f t="shared" si="6"/>
        <v>0.08676599128</v>
      </c>
      <c r="AO29" s="37">
        <f t="shared" si="18"/>
        <v>0.07995399082</v>
      </c>
      <c r="AP29" s="37">
        <f t="shared" si="34"/>
        <v>0.2480721854</v>
      </c>
      <c r="AQ29" s="40">
        <v>0.011166666666666667</v>
      </c>
      <c r="AR29" s="40">
        <v>0.010571428571428574</v>
      </c>
      <c r="AS29" s="40">
        <v>0.01225</v>
      </c>
      <c r="AT29" s="51">
        <v>0.0112</v>
      </c>
      <c r="AU29" s="37">
        <f t="shared" si="35"/>
        <v>0.01110472095</v>
      </c>
      <c r="AV29" s="37">
        <f t="shared" si="36"/>
        <v>0.01051278486</v>
      </c>
      <c r="AW29" s="40">
        <v>0.019166666666666665</v>
      </c>
      <c r="AX29" s="40">
        <v>0.017714285714285714</v>
      </c>
      <c r="AY29" s="40">
        <v>0.0225</v>
      </c>
      <c r="AZ29" s="40">
        <v>0.019799999999999998</v>
      </c>
      <c r="BA29" s="37">
        <v>0.06833333333333333</v>
      </c>
      <c r="BB29" s="37">
        <v>0.06571428571428571</v>
      </c>
      <c r="BC29" s="37">
        <f t="shared" si="7"/>
        <v>0.06827917697</v>
      </c>
      <c r="BD29" s="37">
        <f t="shared" si="19"/>
        <v>0.06566220503</v>
      </c>
      <c r="BE29" s="37">
        <v>0.10799999999999998</v>
      </c>
      <c r="BF29" s="37">
        <v>0.10214285714285712</v>
      </c>
      <c r="BG29" s="37">
        <f t="shared" si="8"/>
        <v>0.1079144065</v>
      </c>
      <c r="BH29" s="37">
        <f t="shared" si="20"/>
        <v>0.1020619056</v>
      </c>
      <c r="BI29" s="6">
        <v>1.0933333333333335</v>
      </c>
      <c r="BJ29" s="6">
        <v>1.0885714285714285</v>
      </c>
      <c r="BK29" s="37">
        <f t="shared" si="9"/>
        <v>1.092370553</v>
      </c>
      <c r="BL29" s="37">
        <f t="shared" si="21"/>
        <v>1.087612842</v>
      </c>
      <c r="BM29" s="6">
        <v>1.8513333333333335</v>
      </c>
      <c r="BN29" s="6">
        <v>1.7735714285714284</v>
      </c>
      <c r="BO29" s="37">
        <f t="shared" si="10"/>
        <v>1.849703065</v>
      </c>
      <c r="BP29" s="37">
        <f t="shared" si="22"/>
        <v>1.772009637</v>
      </c>
      <c r="BQ29" s="6">
        <v>16.0</v>
      </c>
      <c r="BR29" s="14">
        <v>15.571428571428571</v>
      </c>
      <c r="BS29" s="6">
        <f t="shared" si="11"/>
        <v>15.99818445</v>
      </c>
      <c r="BT29" s="6">
        <f t="shared" si="23"/>
        <v>15.56966165</v>
      </c>
      <c r="BU29" s="6">
        <v>15.0</v>
      </c>
      <c r="BV29" s="6">
        <v>14.6</v>
      </c>
      <c r="BW29" s="6">
        <v>26.883333333333336</v>
      </c>
      <c r="BX29" s="6">
        <v>25.300000000000004</v>
      </c>
      <c r="BY29" s="6">
        <f t="shared" si="12"/>
        <v>26.88028283</v>
      </c>
      <c r="BZ29" s="6">
        <f t="shared" si="24"/>
        <v>25.29712916</v>
      </c>
      <c r="CA29" s="6">
        <v>28.775000000000002</v>
      </c>
      <c r="CB29" s="6">
        <v>26.18</v>
      </c>
      <c r="CC29" s="1"/>
      <c r="CD29" s="9">
        <v>0.009094062036448872</v>
      </c>
      <c r="CE29" s="9">
        <v>8.805913332246781E-4</v>
      </c>
      <c r="CF29" s="9">
        <v>1.860194456646077E-4</v>
      </c>
      <c r="CG29" s="1"/>
      <c r="CH29" s="9">
        <v>0.61</v>
      </c>
      <c r="CI29" s="33">
        <v>1.0</v>
      </c>
      <c r="CJ29" s="9"/>
      <c r="CK29" s="9">
        <f t="shared" ref="CK29:CL29" si="61">(CD29*CH29)</f>
        <v>0.005547377842</v>
      </c>
      <c r="CL29" s="41">
        <f t="shared" si="61"/>
        <v>0.0008805913332</v>
      </c>
      <c r="CM29" s="42">
        <f t="shared" si="14"/>
        <v>0.0001134718619</v>
      </c>
      <c r="CN29" s="37"/>
      <c r="CO29" s="43">
        <v>26.187916666666666</v>
      </c>
      <c r="CP29" s="43">
        <v>25.839042857142857</v>
      </c>
      <c r="CQ29" s="43">
        <v>26.911366666666666</v>
      </c>
      <c r="CR29" s="6">
        <v>26.472800000000003</v>
      </c>
      <c r="CS29" s="6">
        <v>26.325075000000002</v>
      </c>
      <c r="CT29" s="6">
        <v>26.7311</v>
      </c>
      <c r="CU29" s="6">
        <v>26.71624</v>
      </c>
      <c r="CV29" s="6">
        <v>562504.0</v>
      </c>
      <c r="CW29" s="6">
        <v>584961.8333333334</v>
      </c>
      <c r="CX29" s="44">
        <f t="shared" si="26"/>
        <v>0.5878371511</v>
      </c>
      <c r="CY29" s="43">
        <f t="shared" si="27"/>
        <v>7.054045814</v>
      </c>
      <c r="CZ29" s="44">
        <f t="shared" si="28"/>
        <v>0.2635511669</v>
      </c>
      <c r="DA29" s="50">
        <v>609881.8</v>
      </c>
      <c r="DB29" s="43">
        <f t="shared" si="29"/>
        <v>7.648184116</v>
      </c>
      <c r="DC29" s="44">
        <f t="shared" si="30"/>
        <v>0.2862747197</v>
      </c>
      <c r="DD29" s="43"/>
      <c r="DE29" s="43">
        <v>0.16464338317666766</v>
      </c>
      <c r="DF29" s="43">
        <v>0.08966245045173214</v>
      </c>
      <c r="DG29" s="43">
        <v>0.08966245045173214</v>
      </c>
      <c r="DH29" s="43">
        <v>0.049720908706742624</v>
      </c>
      <c r="DI29" s="1"/>
      <c r="DJ29" s="37">
        <v>32.464874267578125</v>
      </c>
      <c r="DK29" s="37">
        <v>40.355445861816406</v>
      </c>
      <c r="DL29" s="37">
        <v>27.706098556518555</v>
      </c>
      <c r="DM29" s="37"/>
      <c r="DN29" s="37">
        <v>5.585206508636475</v>
      </c>
      <c r="DO29" s="37">
        <v>47.001338958740234</v>
      </c>
      <c r="DP29" s="37">
        <v>35.933475494384766</v>
      </c>
      <c r="DQ29" s="43">
        <f t="shared" si="15"/>
        <v>20.53378677</v>
      </c>
      <c r="DR29" s="1">
        <v>1.0</v>
      </c>
      <c r="DS29" s="37">
        <v>1.8028669357299805</v>
      </c>
      <c r="DT29" s="37">
        <v>3.7200000286102295</v>
      </c>
      <c r="DU29" s="1"/>
      <c r="DV29" s="37">
        <v>1.2899999618530273</v>
      </c>
      <c r="DW29" s="37">
        <v>16.610000610351562</v>
      </c>
      <c r="DX29" s="37">
        <v>7.75</v>
      </c>
      <c r="DY29" s="1"/>
      <c r="DZ29" s="24">
        <v>0.05749263391653893</v>
      </c>
      <c r="EA29" s="24">
        <v>0.3419526567323357</v>
      </c>
      <c r="EB29" s="24">
        <v>0.39944529064887463</v>
      </c>
      <c r="EC29" s="1"/>
      <c r="ED29" s="43">
        <v>40.5640754699707</v>
      </c>
      <c r="EE29" s="37">
        <v>0.05000000074505806</v>
      </c>
      <c r="EF29" s="44">
        <f t="shared" si="16"/>
        <v>0.02028203804</v>
      </c>
      <c r="EG29" s="37">
        <v>1.0561686754226685</v>
      </c>
      <c r="EH29" s="37">
        <v>27.28951644897461</v>
      </c>
      <c r="EI29" s="43">
        <v>59.34956359863281</v>
      </c>
      <c r="EJ29" s="43">
        <v>0.20563200771141055</v>
      </c>
      <c r="EK29" s="43">
        <v>0.545216005739212</v>
      </c>
      <c r="EL29" s="43">
        <v>1.5732684135437012</v>
      </c>
      <c r="EM29" s="43">
        <v>0.02992003783583641</v>
      </c>
      <c r="EN29" s="1">
        <v>0.029999999329447746</v>
      </c>
      <c r="EO29" s="1"/>
      <c r="EP29" s="1">
        <v>0.5782020849728895</v>
      </c>
      <c r="EQ29" s="1">
        <v>2.2700656720722192E-4</v>
      </c>
      <c r="ER29" s="1"/>
      <c r="ES29" s="1">
        <v>2.2700656720722192E-4</v>
      </c>
      <c r="ET29" s="1">
        <v>21670.0561876297</v>
      </c>
      <c r="EU29" s="1">
        <v>0.022645997352043885</v>
      </c>
      <c r="EV29" s="1">
        <v>132.3799975141883</v>
      </c>
      <c r="EW29" s="1">
        <v>1.3834191509301278E-4</v>
      </c>
    </row>
    <row r="30" ht="12.75" customHeight="1">
      <c r="A30" s="1" t="s">
        <v>237</v>
      </c>
      <c r="B30" s="1" t="s">
        <v>239</v>
      </c>
      <c r="C30" s="36" t="s">
        <v>237</v>
      </c>
      <c r="D30" s="1" t="s">
        <v>239</v>
      </c>
      <c r="E30" s="37">
        <v>72416.0703125</v>
      </c>
      <c r="F30" s="8">
        <v>72416.07356736738</v>
      </c>
      <c r="G30" s="38">
        <v>100.0</v>
      </c>
      <c r="H30" s="9">
        <v>0.07372718155850377</v>
      </c>
      <c r="I30" s="9">
        <v>0.02076964755613617</v>
      </c>
      <c r="J30" s="9">
        <v>0.6608390212072296</v>
      </c>
      <c r="K30" s="9">
        <v>0.005752114427420235</v>
      </c>
      <c r="L30" s="9">
        <v>0.0</v>
      </c>
      <c r="M30" s="37">
        <v>0.0</v>
      </c>
      <c r="N30" s="37">
        <f t="shared" si="2"/>
        <v>0</v>
      </c>
      <c r="O30" s="37"/>
      <c r="P30" s="37"/>
      <c r="Q30" s="37"/>
      <c r="R30" s="37"/>
      <c r="S30" s="37">
        <v>0.0</v>
      </c>
      <c r="T30" s="37">
        <v>0.0</v>
      </c>
      <c r="U30" s="37">
        <f t="shared" si="3"/>
        <v>0</v>
      </c>
      <c r="V30" s="37">
        <v>0.0</v>
      </c>
      <c r="W30" s="37"/>
      <c r="X30" s="37">
        <v>0.0</v>
      </c>
      <c r="Y30" s="37">
        <v>0.0</v>
      </c>
      <c r="Z30" s="37">
        <v>0.0</v>
      </c>
      <c r="AA30" s="37"/>
      <c r="AB30" s="9">
        <v>0.23910431018454736</v>
      </c>
      <c r="AC30" s="9">
        <f t="shared" si="4"/>
        <v>0.9056954458</v>
      </c>
      <c r="AD30" s="1" t="s">
        <v>164</v>
      </c>
      <c r="AE30" s="1">
        <v>1.0</v>
      </c>
      <c r="AF30" s="1"/>
      <c r="AG30" s="1" t="s">
        <v>177</v>
      </c>
      <c r="AH30" s="40">
        <v>0.01875</v>
      </c>
      <c r="AI30" s="40">
        <v>0.0172</v>
      </c>
      <c r="AJ30" s="37">
        <f t="shared" si="5"/>
        <v>0.0184208474</v>
      </c>
      <c r="AK30" s="40">
        <f t="shared" si="17"/>
        <v>0.01689805735</v>
      </c>
      <c r="AL30" s="37">
        <v>0.0505</v>
      </c>
      <c r="AM30" s="49">
        <v>0.046400000000000004</v>
      </c>
      <c r="AN30" s="37">
        <f t="shared" si="6"/>
        <v>0.04961348232</v>
      </c>
      <c r="AO30" s="37">
        <f t="shared" si="18"/>
        <v>0.04558545702</v>
      </c>
      <c r="AP30" s="37">
        <f t="shared" si="34"/>
        <v>0.2958920009</v>
      </c>
      <c r="AQ30" s="40">
        <v>0.005166666666666667</v>
      </c>
      <c r="AR30" s="40">
        <v>0.004857142857142858</v>
      </c>
      <c r="AS30" s="40">
        <v>0.0055</v>
      </c>
      <c r="AT30" s="51">
        <v>0.004999999999999999</v>
      </c>
      <c r="AU30" s="37">
        <f t="shared" si="35"/>
        <v>0.005075966838</v>
      </c>
      <c r="AV30" s="37">
        <f t="shared" si="36"/>
        <v>0.004771876659</v>
      </c>
      <c r="AW30" s="40">
        <v>0.014333333333333332</v>
      </c>
      <c r="AX30" s="40">
        <v>0.013285714285714286</v>
      </c>
      <c r="AY30" s="40">
        <v>0.014499999999999999</v>
      </c>
      <c r="AZ30" s="40">
        <v>0.013000000000000001</v>
      </c>
      <c r="BA30" s="37">
        <v>0.21</v>
      </c>
      <c r="BB30" s="37">
        <v>0.20857142857142857</v>
      </c>
      <c r="BC30" s="37">
        <f t="shared" si="7"/>
        <v>0.2081945923</v>
      </c>
      <c r="BD30" s="37">
        <f t="shared" si="19"/>
        <v>0.2067783026</v>
      </c>
      <c r="BE30" s="37">
        <v>0.5931666666666667</v>
      </c>
      <c r="BF30" s="37">
        <v>0.5751428571428571</v>
      </c>
      <c r="BG30" s="37">
        <f t="shared" si="8"/>
        <v>0.5880671064</v>
      </c>
      <c r="BH30" s="37">
        <f t="shared" si="20"/>
        <v>0.5701982508</v>
      </c>
      <c r="BI30" s="6">
        <v>0.8150000000000001</v>
      </c>
      <c r="BJ30" s="6">
        <v>0.8128571428571427</v>
      </c>
      <c r="BK30" s="37">
        <f t="shared" si="9"/>
        <v>0.8072147764</v>
      </c>
      <c r="BL30" s="37">
        <f t="shared" si="21"/>
        <v>0.8050923887</v>
      </c>
      <c r="BM30" s="6">
        <v>2.253166666666667</v>
      </c>
      <c r="BN30" s="6">
        <v>2.1965714285714286</v>
      </c>
      <c r="BO30" s="37">
        <f t="shared" si="10"/>
        <v>2.231643469</v>
      </c>
      <c r="BP30" s="37">
        <f t="shared" si="22"/>
        <v>2.175588852</v>
      </c>
      <c r="BQ30" s="6">
        <v>7.0</v>
      </c>
      <c r="BR30" s="14">
        <v>8.142857142857142</v>
      </c>
      <c r="BS30" s="6">
        <f t="shared" si="11"/>
        <v>6.989837126</v>
      </c>
      <c r="BT30" s="6">
        <f t="shared" si="23"/>
        <v>8.131035024</v>
      </c>
      <c r="BU30" s="6">
        <v>7.475</v>
      </c>
      <c r="BV30" s="6">
        <v>8.98</v>
      </c>
      <c r="BW30" s="6">
        <v>20.083333333333332</v>
      </c>
      <c r="BX30" s="6">
        <v>22.114285714285717</v>
      </c>
      <c r="BY30" s="6">
        <f t="shared" si="12"/>
        <v>20.05417556</v>
      </c>
      <c r="BZ30" s="6">
        <f t="shared" si="24"/>
        <v>22.08217933</v>
      </c>
      <c r="CA30" s="6">
        <v>21.5</v>
      </c>
      <c r="CB30" s="6">
        <v>24.06</v>
      </c>
      <c r="CC30" s="1"/>
      <c r="CD30" s="9">
        <v>0.019290995065789473</v>
      </c>
      <c r="CE30" s="9">
        <v>0.009552421586404902</v>
      </c>
      <c r="CF30" s="9">
        <v>0.0015954276439411115</v>
      </c>
      <c r="CG30" s="1"/>
      <c r="CH30" s="9">
        <v>0.91</v>
      </c>
      <c r="CI30" s="33">
        <v>1.0</v>
      </c>
      <c r="CJ30" s="9"/>
      <c r="CK30" s="9">
        <f t="shared" ref="CK30:CL30" si="62">(CD30*CH30)</f>
        <v>0.01755480551</v>
      </c>
      <c r="CL30" s="41">
        <f t="shared" si="62"/>
        <v>0.009552421586</v>
      </c>
      <c r="CM30" s="42">
        <f t="shared" si="14"/>
        <v>0.001451839156</v>
      </c>
      <c r="CN30" s="37"/>
      <c r="CO30" s="43">
        <v>26.62235</v>
      </c>
      <c r="CP30" s="43">
        <v>26.10391428571429</v>
      </c>
      <c r="CQ30" s="43">
        <v>27.11453333333333</v>
      </c>
      <c r="CR30" s="6">
        <v>30.46468333333333</v>
      </c>
      <c r="CS30" s="6">
        <v>28.265774999999998</v>
      </c>
      <c r="CT30" s="6">
        <v>30.930514285714285</v>
      </c>
      <c r="CU30" s="6">
        <v>29.357719999999993</v>
      </c>
      <c r="CV30" s="6">
        <v>73090.0</v>
      </c>
      <c r="CW30" s="6">
        <v>74908.16666666667</v>
      </c>
      <c r="CX30" s="44">
        <f t="shared" si="26"/>
        <v>1.00930631</v>
      </c>
      <c r="CY30" s="43">
        <f t="shared" si="27"/>
        <v>12.11167572</v>
      </c>
      <c r="CZ30" s="44">
        <f t="shared" si="28"/>
        <v>0.4600813377</v>
      </c>
      <c r="DA30" s="50">
        <v>72912.4</v>
      </c>
      <c r="DB30" s="43">
        <f t="shared" si="29"/>
        <v>12.08224579</v>
      </c>
      <c r="DC30" s="44">
        <f t="shared" si="30"/>
        <v>0.411552593</v>
      </c>
      <c r="DD30" s="43"/>
      <c r="DE30" s="43">
        <v>0.0</v>
      </c>
      <c r="DF30" s="43">
        <v>0.0</v>
      </c>
      <c r="DG30" s="43">
        <v>0.0</v>
      </c>
      <c r="DH30" s="43">
        <v>0.0</v>
      </c>
      <c r="DI30" s="1"/>
      <c r="DJ30" s="37">
        <v>59.570064544677734</v>
      </c>
      <c r="DK30" s="37"/>
      <c r="DL30" s="37">
        <v>12.80773639678955</v>
      </c>
      <c r="DM30" s="37"/>
      <c r="DN30" s="37"/>
      <c r="DO30" s="37">
        <v>30.660842895507812</v>
      </c>
      <c r="DP30" s="37"/>
      <c r="DQ30" s="43">
        <f t="shared" si="15"/>
        <v>9.76909256</v>
      </c>
      <c r="DR30" s="1">
        <v>1.0</v>
      </c>
      <c r="DS30" s="37">
        <v>5.607845783233643</v>
      </c>
      <c r="DT30" s="37">
        <v>14.029999732971191</v>
      </c>
      <c r="DU30" s="1"/>
      <c r="DV30" s="37">
        <v>1.4199999570846558</v>
      </c>
      <c r="DW30" s="37">
        <v>22.229999542236328</v>
      </c>
      <c r="DX30" s="37">
        <v>6.380000114440918</v>
      </c>
      <c r="DY30" s="1"/>
      <c r="DZ30" s="24">
        <v>0.07748672156333465</v>
      </c>
      <c r="EA30" s="24">
        <v>0.025526716792720287</v>
      </c>
      <c r="EB30" s="24">
        <v>0.10301343835605493</v>
      </c>
      <c r="EC30" s="1"/>
      <c r="ED30" s="43">
        <v>58.27729797363281</v>
      </c>
      <c r="EE30" s="37">
        <v>0.0</v>
      </c>
      <c r="EF30" s="44">
        <f t="shared" si="16"/>
        <v>0</v>
      </c>
      <c r="EG30" s="37">
        <v>1.5502175092697144</v>
      </c>
      <c r="EH30" s="37">
        <v>30.52975845336914</v>
      </c>
      <c r="EI30" s="43"/>
      <c r="EJ30" s="43">
        <v>0.0</v>
      </c>
      <c r="EK30" s="43">
        <v>0.0</v>
      </c>
      <c r="EL30" s="43"/>
      <c r="EM30" s="43"/>
      <c r="EN30" s="1"/>
      <c r="EO30" s="1"/>
      <c r="EP30" s="1">
        <v>1.8137572087239444</v>
      </c>
      <c r="EQ30" s="1">
        <v>0.0010577830301318756</v>
      </c>
      <c r="ER30" s="1"/>
      <c r="ES30" s="1">
        <v>0.0010577830301318756</v>
      </c>
      <c r="ET30" s="1">
        <v>492838.3369140625</v>
      </c>
      <c r="EU30" s="1">
        <v>6.8056484235586705</v>
      </c>
      <c r="EV30" s="1">
        <v>626.0499839782715</v>
      </c>
      <c r="EW30" s="1">
        <v>0.008645179904650151</v>
      </c>
    </row>
    <row r="31" ht="12.75" customHeight="1">
      <c r="A31" s="1" t="s">
        <v>240</v>
      </c>
      <c r="B31" s="1" t="s">
        <v>242</v>
      </c>
      <c r="C31" s="36" t="s">
        <v>240</v>
      </c>
      <c r="D31" s="1" t="s">
        <v>242</v>
      </c>
      <c r="E31" s="37">
        <v>88516.03125</v>
      </c>
      <c r="F31" s="8">
        <v>88516.03490523124</v>
      </c>
      <c r="G31" s="38">
        <v>100.0</v>
      </c>
      <c r="H31" s="9">
        <v>0.009806212788665824</v>
      </c>
      <c r="I31" s="9">
        <v>0.02028325796641025</v>
      </c>
      <c r="J31" s="9">
        <v>0.6248464519351331</v>
      </c>
      <c r="K31" s="9">
        <v>0.00854745987882171</v>
      </c>
      <c r="L31" s="9">
        <v>2.2612327721750555E-4</v>
      </c>
      <c r="M31" s="37">
        <v>0.0</v>
      </c>
      <c r="N31" s="37">
        <f t="shared" si="2"/>
        <v>0</v>
      </c>
      <c r="O31" s="37"/>
      <c r="P31" s="37"/>
      <c r="Q31" s="37"/>
      <c r="R31" s="37"/>
      <c r="S31" s="37">
        <v>0.0</v>
      </c>
      <c r="T31" s="37">
        <v>0.0</v>
      </c>
      <c r="U31" s="37">
        <f t="shared" si="3"/>
        <v>0</v>
      </c>
      <c r="V31" s="37">
        <v>0.0</v>
      </c>
      <c r="W31" s="37"/>
      <c r="X31" s="37">
        <v>0.0</v>
      </c>
      <c r="Y31" s="37">
        <v>0.0</v>
      </c>
      <c r="Z31" s="37">
        <v>0.0</v>
      </c>
      <c r="AA31" s="37"/>
      <c r="AB31" s="9">
        <v>0.3360619021197988</v>
      </c>
      <c r="AC31" s="9">
        <f t="shared" si="4"/>
        <v>0.9694558139</v>
      </c>
      <c r="AD31" s="1" t="s">
        <v>164</v>
      </c>
      <c r="AE31" s="1">
        <v>1.0</v>
      </c>
      <c r="AF31" s="1"/>
      <c r="AG31" s="1"/>
      <c r="AH31" s="40">
        <v>0.01925</v>
      </c>
      <c r="AI31" s="40">
        <v>0.0174</v>
      </c>
      <c r="AJ31" s="37">
        <f t="shared" si="5"/>
        <v>0.01925</v>
      </c>
      <c r="AK31" s="40">
        <f t="shared" si="17"/>
        <v>0.0174</v>
      </c>
      <c r="AL31" s="37">
        <v>0.056249999999999994</v>
      </c>
      <c r="AM31" s="49">
        <v>0.051000000000000004</v>
      </c>
      <c r="AN31" s="37">
        <f t="shared" si="6"/>
        <v>0.05625</v>
      </c>
      <c r="AO31" s="37">
        <f t="shared" si="18"/>
        <v>0.051</v>
      </c>
      <c r="AP31" s="37">
        <f t="shared" si="34"/>
        <v>0.2413793103</v>
      </c>
      <c r="AQ31" s="40">
        <v>0.004833333333333333</v>
      </c>
      <c r="AR31" s="40">
        <v>0.004571428571428572</v>
      </c>
      <c r="AS31" s="40">
        <v>0.0045000000000000005</v>
      </c>
      <c r="AT31" s="51">
        <v>0.004200000000000001</v>
      </c>
      <c r="AU31" s="37">
        <f t="shared" si="35"/>
        <v>0.004833333333</v>
      </c>
      <c r="AV31" s="37">
        <f t="shared" si="36"/>
        <v>0.004571428571</v>
      </c>
      <c r="AW31" s="40">
        <v>0.014499999999999999</v>
      </c>
      <c r="AX31" s="40">
        <v>0.013571428571428571</v>
      </c>
      <c r="AY31" s="40">
        <v>0.014</v>
      </c>
      <c r="AZ31" s="40">
        <v>0.0128</v>
      </c>
      <c r="BA31" s="37">
        <v>0.20666666666666667</v>
      </c>
      <c r="BB31" s="37">
        <v>0.19857142857142857</v>
      </c>
      <c r="BC31" s="37">
        <f t="shared" si="7"/>
        <v>0.2066666667</v>
      </c>
      <c r="BD31" s="37">
        <f t="shared" si="19"/>
        <v>0.1985714286</v>
      </c>
      <c r="BE31" s="37">
        <v>0.5968333333333333</v>
      </c>
      <c r="BF31" s="37">
        <v>0.5772857142857143</v>
      </c>
      <c r="BG31" s="37">
        <f t="shared" si="8"/>
        <v>0.5968333333</v>
      </c>
      <c r="BH31" s="37">
        <f t="shared" si="20"/>
        <v>0.5772857143</v>
      </c>
      <c r="BI31" s="6">
        <v>0.88</v>
      </c>
      <c r="BJ31" s="6">
        <v>0.8700000000000001</v>
      </c>
      <c r="BK31" s="37">
        <f t="shared" si="9"/>
        <v>0.88</v>
      </c>
      <c r="BL31" s="37">
        <f t="shared" si="21"/>
        <v>0.87</v>
      </c>
      <c r="BM31" s="6">
        <v>2.5018333333333334</v>
      </c>
      <c r="BN31" s="6">
        <v>2.495857142857143</v>
      </c>
      <c r="BO31" s="37">
        <f t="shared" si="10"/>
        <v>2.501833333</v>
      </c>
      <c r="BP31" s="37">
        <f t="shared" si="22"/>
        <v>2.495857143</v>
      </c>
      <c r="BQ31" s="6">
        <v>6.6000000000000005</v>
      </c>
      <c r="BR31" s="14">
        <v>6.085714285714286</v>
      </c>
      <c r="BS31" s="6">
        <f t="shared" si="11"/>
        <v>6.599991413</v>
      </c>
      <c r="BT31" s="6">
        <f t="shared" si="23"/>
        <v>6.085706368</v>
      </c>
      <c r="BU31" s="6">
        <v>6.0249999999999995</v>
      </c>
      <c r="BV31" s="6">
        <v>5.42</v>
      </c>
      <c r="BW31" s="6">
        <v>18.733333333333334</v>
      </c>
      <c r="BX31" s="6">
        <v>17.357142857142858</v>
      </c>
      <c r="BY31" s="6">
        <f t="shared" si="12"/>
        <v>18.73330896</v>
      </c>
      <c r="BZ31" s="6">
        <f t="shared" si="24"/>
        <v>17.35712027</v>
      </c>
      <c r="CA31" s="6">
        <v>17.85</v>
      </c>
      <c r="CB31" s="6">
        <v>16.1</v>
      </c>
      <c r="CC31" s="1"/>
      <c r="CD31" s="9">
        <v>0.0</v>
      </c>
      <c r="CE31" s="9">
        <v>0.0</v>
      </c>
      <c r="CF31" s="9">
        <v>1.3010660465209754E-6</v>
      </c>
      <c r="CG31" s="1"/>
      <c r="CH31" s="9">
        <v>1.0</v>
      </c>
      <c r="CI31" s="33">
        <v>1.0</v>
      </c>
      <c r="CJ31" s="9"/>
      <c r="CK31" s="9">
        <f t="shared" ref="CK31:CL31" si="63">(CD31*CH31)</f>
        <v>0</v>
      </c>
      <c r="CL31" s="41">
        <f t="shared" si="63"/>
        <v>0</v>
      </c>
      <c r="CM31" s="42">
        <f t="shared" si="14"/>
        <v>0.000001301066047</v>
      </c>
      <c r="CN31" s="37"/>
      <c r="CO31" s="43">
        <v>27.07835</v>
      </c>
      <c r="CP31" s="43">
        <v>27.206385714285716</v>
      </c>
      <c r="CQ31" s="43">
        <v>26.3623</v>
      </c>
      <c r="CR31" s="6">
        <v>30.1828</v>
      </c>
      <c r="CS31" s="6">
        <v>28.084474999999998</v>
      </c>
      <c r="CT31" s="6">
        <v>30.81817142857143</v>
      </c>
      <c r="CU31" s="6">
        <v>29.39366</v>
      </c>
      <c r="CV31" s="6">
        <v>93401.14285714286</v>
      </c>
      <c r="CW31" s="6">
        <v>92643.5</v>
      </c>
      <c r="CX31" s="44">
        <f t="shared" si="26"/>
        <v>1.05518896</v>
      </c>
      <c r="CY31" s="43">
        <f t="shared" si="27"/>
        <v>12.66226753</v>
      </c>
      <c r="CZ31" s="44">
        <f t="shared" si="28"/>
        <v>0.4479717087</v>
      </c>
      <c r="DA31" s="50">
        <v>96154.6</v>
      </c>
      <c r="DB31" s="43">
        <f t="shared" si="29"/>
        <v>13.03555001</v>
      </c>
      <c r="DC31" s="44">
        <f t="shared" si="30"/>
        <v>0.44348169</v>
      </c>
      <c r="DD31" s="43"/>
      <c r="DE31" s="43">
        <v>0.0</v>
      </c>
      <c r="DF31" s="43">
        <v>0.0</v>
      </c>
      <c r="DG31" s="43">
        <v>0.0</v>
      </c>
      <c r="DH31" s="43">
        <v>0.0</v>
      </c>
      <c r="DI31" s="1"/>
      <c r="DJ31" s="37">
        <v>51.095951080322266</v>
      </c>
      <c r="DK31" s="37"/>
      <c r="DL31" s="37">
        <v>15.553741455078125</v>
      </c>
      <c r="DM31" s="37"/>
      <c r="DN31" s="37"/>
      <c r="DO31" s="37">
        <v>41.1471061706543</v>
      </c>
      <c r="DP31" s="37"/>
      <c r="DQ31" s="43">
        <f t="shared" si="15"/>
        <v>7.756942749</v>
      </c>
      <c r="DR31" s="1">
        <v>1.0</v>
      </c>
      <c r="DS31" s="37">
        <v>5.711946964263916</v>
      </c>
      <c r="DT31" s="37">
        <v>12.329999923706055</v>
      </c>
      <c r="DU31" s="1"/>
      <c r="DV31" s="37">
        <v>1.590000033378601</v>
      </c>
      <c r="DW31" s="37">
        <v>31.350000381469727</v>
      </c>
      <c r="DX31" s="37">
        <v>5.070000171661377</v>
      </c>
      <c r="DY31" s="1"/>
      <c r="DZ31" s="24">
        <v>0.008627787063222814</v>
      </c>
      <c r="EA31" s="24">
        <v>0.09381379467366069</v>
      </c>
      <c r="EB31" s="24">
        <v>0.1024415817368835</v>
      </c>
      <c r="EC31" s="1"/>
      <c r="ED31" s="43"/>
      <c r="EE31" s="37">
        <v>0.0</v>
      </c>
      <c r="EF31" s="44">
        <f t="shared" si="16"/>
        <v>0</v>
      </c>
      <c r="EG31" s="37"/>
      <c r="EH31" s="37"/>
      <c r="EI31" s="43"/>
      <c r="EJ31" s="43">
        <v>0.0</v>
      </c>
      <c r="EK31" s="43">
        <v>0.0</v>
      </c>
      <c r="EL31" s="43"/>
      <c r="EM31" s="43"/>
      <c r="EN31" s="1"/>
      <c r="EO31" s="1"/>
      <c r="EP31" s="1">
        <v>2.4696755324231225</v>
      </c>
      <c r="EQ31" s="1">
        <v>0.0016066377093878926</v>
      </c>
      <c r="ER31" s="1"/>
      <c r="ES31" s="1">
        <v>0.0016066377093878926</v>
      </c>
      <c r="ET31" s="1">
        <v>792598.5477752686</v>
      </c>
      <c r="EU31" s="1">
        <v>8.954293407108167</v>
      </c>
      <c r="EV31" s="1">
        <v>1008.4700131416321</v>
      </c>
      <c r="EW31" s="1">
        <v>0.011393077132536945</v>
      </c>
    </row>
    <row r="32" ht="12.75" customHeight="1">
      <c r="A32" s="1" t="s">
        <v>243</v>
      </c>
      <c r="B32" s="1" t="s">
        <v>245</v>
      </c>
      <c r="C32" s="36" t="s">
        <v>243</v>
      </c>
      <c r="D32" s="1" t="s">
        <v>245</v>
      </c>
      <c r="E32" s="37">
        <v>23664.626953125</v>
      </c>
      <c r="F32" s="8">
        <v>23664.627115443942</v>
      </c>
      <c r="G32" s="38">
        <v>100.0</v>
      </c>
      <c r="H32" s="9">
        <v>0.007659186701909069</v>
      </c>
      <c r="I32" s="9">
        <v>0.017742999378164814</v>
      </c>
      <c r="J32" s="9">
        <v>0.6682851847355287</v>
      </c>
      <c r="K32" s="9">
        <v>0.023757575438559667</v>
      </c>
      <c r="L32" s="9">
        <v>7.800153328324573E-4</v>
      </c>
      <c r="M32" s="37">
        <v>0.0</v>
      </c>
      <c r="N32" s="37">
        <f t="shared" si="2"/>
        <v>0</v>
      </c>
      <c r="O32" s="37"/>
      <c r="P32" s="37"/>
      <c r="Q32" s="37"/>
      <c r="R32" s="37"/>
      <c r="S32" s="37">
        <v>0.0</v>
      </c>
      <c r="T32" s="37">
        <v>0.0</v>
      </c>
      <c r="U32" s="37">
        <f t="shared" si="3"/>
        <v>0</v>
      </c>
      <c r="V32" s="37">
        <v>0.0</v>
      </c>
      <c r="W32" s="37"/>
      <c r="X32" s="37">
        <v>0.0</v>
      </c>
      <c r="Y32" s="37">
        <v>0.0</v>
      </c>
      <c r="Z32" s="37">
        <v>0.0</v>
      </c>
      <c r="AA32" s="37"/>
      <c r="AB32" s="9">
        <v>0.28243133491101013</v>
      </c>
      <c r="AC32" s="9">
        <f t="shared" si="4"/>
        <v>0.9744740951</v>
      </c>
      <c r="AD32" s="1" t="s">
        <v>164</v>
      </c>
      <c r="AE32" s="1">
        <v>1.0</v>
      </c>
      <c r="AF32" s="1"/>
      <c r="AG32" s="1"/>
      <c r="AH32" s="40">
        <v>0.03475</v>
      </c>
      <c r="AI32" s="40">
        <v>0.0314</v>
      </c>
      <c r="AJ32" s="37">
        <f t="shared" si="5"/>
        <v>0.03475</v>
      </c>
      <c r="AK32" s="40">
        <f t="shared" si="17"/>
        <v>0.0314</v>
      </c>
      <c r="AL32" s="37">
        <v>0.0955</v>
      </c>
      <c r="AM32" s="49">
        <v>0.0955</v>
      </c>
      <c r="AN32" s="37">
        <f t="shared" si="6"/>
        <v>0.0955</v>
      </c>
      <c r="AO32" s="37">
        <f t="shared" si="18"/>
        <v>0.0955</v>
      </c>
      <c r="AP32" s="37">
        <f t="shared" si="34"/>
        <v>0.2547770701</v>
      </c>
      <c r="AQ32" s="40">
        <v>0.012000000000000002</v>
      </c>
      <c r="AR32" s="40">
        <v>0.011000000000000001</v>
      </c>
      <c r="AS32" s="40">
        <v>0.00875</v>
      </c>
      <c r="AT32" s="51">
        <v>0.008</v>
      </c>
      <c r="AU32" s="37">
        <f t="shared" si="35"/>
        <v>0.012</v>
      </c>
      <c r="AV32" s="37">
        <f t="shared" si="36"/>
        <v>0.011</v>
      </c>
      <c r="AW32" s="40">
        <v>0.033999999999999996</v>
      </c>
      <c r="AX32" s="40">
        <v>0.033999999999999996</v>
      </c>
      <c r="AY32" s="40">
        <v>0.024499999999999997</v>
      </c>
      <c r="AZ32" s="40">
        <v>0.024499999999999997</v>
      </c>
      <c r="BA32" s="37">
        <v>0.09166666666666667</v>
      </c>
      <c r="BB32" s="37">
        <v>0.09142857142857143</v>
      </c>
      <c r="BC32" s="37">
        <f t="shared" si="7"/>
        <v>0.09166666667</v>
      </c>
      <c r="BD32" s="37">
        <f t="shared" si="19"/>
        <v>0.09142857143</v>
      </c>
      <c r="BE32" s="37">
        <v>0.25683333333333336</v>
      </c>
      <c r="BF32" s="37">
        <v>0.25683333333333336</v>
      </c>
      <c r="BG32" s="37">
        <f t="shared" si="8"/>
        <v>0.2568333333</v>
      </c>
      <c r="BH32" s="37">
        <f t="shared" si="20"/>
        <v>0.2568333333</v>
      </c>
      <c r="BI32" s="6">
        <v>0.795</v>
      </c>
      <c r="BJ32" s="6">
        <v>0.7971428571428572</v>
      </c>
      <c r="BK32" s="37">
        <f t="shared" si="9"/>
        <v>0.795</v>
      </c>
      <c r="BL32" s="37">
        <f t="shared" si="21"/>
        <v>0.7971428571</v>
      </c>
      <c r="BM32" s="6">
        <v>2.230166666666667</v>
      </c>
      <c r="BN32" s="6">
        <v>2.230166666666667</v>
      </c>
      <c r="BO32" s="37">
        <f t="shared" si="10"/>
        <v>2.230166667</v>
      </c>
      <c r="BP32" s="37">
        <f t="shared" si="22"/>
        <v>2.230166667</v>
      </c>
      <c r="BQ32" s="6">
        <v>27.633333333333336</v>
      </c>
      <c r="BR32" s="14">
        <v>24.800000000000004</v>
      </c>
      <c r="BS32" s="6">
        <f t="shared" si="11"/>
        <v>27.63333333</v>
      </c>
      <c r="BT32" s="6">
        <f t="shared" si="23"/>
        <v>24.8</v>
      </c>
      <c r="BU32" s="6">
        <v>14.95</v>
      </c>
      <c r="BV32" s="6">
        <v>13.52</v>
      </c>
      <c r="BW32" s="6">
        <v>79.03333333333333</v>
      </c>
      <c r="BX32" s="6">
        <v>79.03333333333333</v>
      </c>
      <c r="BY32" s="6">
        <f t="shared" si="12"/>
        <v>79.03333333</v>
      </c>
      <c r="BZ32" s="6">
        <f t="shared" si="24"/>
        <v>79.03333333</v>
      </c>
      <c r="CA32" s="6">
        <v>43.05</v>
      </c>
      <c r="CB32" s="6">
        <v>43.05</v>
      </c>
      <c r="CC32" s="1"/>
      <c r="CD32" s="9">
        <v>0.0</v>
      </c>
      <c r="CE32" s="9">
        <v>0.0</v>
      </c>
      <c r="CF32" s="9">
        <v>0.0</v>
      </c>
      <c r="CG32" s="1"/>
      <c r="CH32" s="53">
        <v>0.86</v>
      </c>
      <c r="CI32" s="33">
        <v>1.0</v>
      </c>
      <c r="CJ32" s="9"/>
      <c r="CK32" s="9">
        <f t="shared" ref="CK32:CL32" si="64">(CD32*CH32)</f>
        <v>0</v>
      </c>
      <c r="CL32" s="41">
        <f t="shared" si="64"/>
        <v>0</v>
      </c>
      <c r="CM32" s="42">
        <f t="shared" si="14"/>
        <v>0</v>
      </c>
      <c r="CN32" s="37"/>
      <c r="CO32" s="43">
        <v>31.27565</v>
      </c>
      <c r="CP32" s="43">
        <v>32.44134285714286</v>
      </c>
      <c r="CQ32" s="43">
        <v>30.8408</v>
      </c>
      <c r="CR32" s="6">
        <v>30.889833333333332</v>
      </c>
      <c r="CS32" s="6">
        <v>29.24835</v>
      </c>
      <c r="CT32" s="6">
        <v>31.237871428571427</v>
      </c>
      <c r="CU32" s="6">
        <v>30.0639</v>
      </c>
      <c r="CV32" s="6">
        <v>25634.85714285714</v>
      </c>
      <c r="CW32" s="6">
        <v>25833.5</v>
      </c>
      <c r="CX32" s="44">
        <f t="shared" si="26"/>
        <v>1.083256331</v>
      </c>
      <c r="CY32" s="43">
        <f t="shared" si="27"/>
        <v>12.99907597</v>
      </c>
      <c r="CZ32" s="44">
        <f t="shared" si="28"/>
        <v>0.4628562924</v>
      </c>
      <c r="DA32" s="50">
        <v>25287.0</v>
      </c>
      <c r="DB32" s="43">
        <f t="shared" si="29"/>
        <v>12.8226825</v>
      </c>
      <c r="DC32" s="44">
        <f t="shared" si="30"/>
        <v>0.4265142746</v>
      </c>
      <c r="DD32" s="43"/>
      <c r="DE32" s="43">
        <v>0.0</v>
      </c>
      <c r="DF32" s="43">
        <v>0.0</v>
      </c>
      <c r="DG32" s="43">
        <v>0.0</v>
      </c>
      <c r="DH32" s="43">
        <v>0.0</v>
      </c>
      <c r="DI32" s="1"/>
      <c r="DJ32" s="37">
        <v>43.08568572998047</v>
      </c>
      <c r="DK32" s="37"/>
      <c r="DL32" s="37">
        <v>18.391433715820312</v>
      </c>
      <c r="DM32" s="37"/>
      <c r="DN32" s="37"/>
      <c r="DO32" s="37">
        <v>46.50239562988281</v>
      </c>
      <c r="DP32" s="37"/>
      <c r="DQ32" s="43">
        <f t="shared" si="15"/>
        <v>10.41191864</v>
      </c>
      <c r="DR32" s="1">
        <v>1.0</v>
      </c>
      <c r="DS32" s="37">
        <v>3.916569232940674</v>
      </c>
      <c r="DT32" s="37">
        <v>37.41999816894531</v>
      </c>
      <c r="DU32" s="1"/>
      <c r="DV32" s="37">
        <v>1.2400000095367432</v>
      </c>
      <c r="DW32" s="37">
        <v>29.139999389648438</v>
      </c>
      <c r="DX32" s="37">
        <v>4.260000228881836</v>
      </c>
      <c r="DY32" s="1"/>
      <c r="DZ32" s="24">
        <v>0.003465788841661685</v>
      </c>
      <c r="EA32" s="24">
        <v>0.12850426273987975</v>
      </c>
      <c r="EB32" s="24">
        <v>0.13197005158154143</v>
      </c>
      <c r="EC32" s="1"/>
      <c r="ED32" s="43"/>
      <c r="EE32" s="37">
        <v>0.0</v>
      </c>
      <c r="EF32" s="44">
        <f t="shared" si="16"/>
        <v>0</v>
      </c>
      <c r="EG32" s="37"/>
      <c r="EH32" s="37"/>
      <c r="EI32" s="43">
        <v>17.457693099975586</v>
      </c>
      <c r="EJ32" s="43">
        <v>0.0</v>
      </c>
      <c r="EK32" s="43">
        <v>0.002051999999910592</v>
      </c>
      <c r="EL32" s="43">
        <v>0.12580141425132751</v>
      </c>
      <c r="EM32" s="43"/>
      <c r="EN32" s="1"/>
      <c r="EO32" s="1"/>
      <c r="EP32" s="1">
        <v>0.9167862550669639</v>
      </c>
      <c r="EQ32" s="1">
        <v>5.457130323516663E-4</v>
      </c>
      <c r="ER32" s="1"/>
      <c r="ES32" s="1">
        <v>5.457130323516663E-4</v>
      </c>
      <c r="ET32" s="1">
        <v>28033.256103515625</v>
      </c>
      <c r="EU32" s="1">
        <v>1.1846058662475456</v>
      </c>
      <c r="EV32" s="1">
        <v>65.39000082015991</v>
      </c>
      <c r="EW32" s="1">
        <v>0.002763195908440293</v>
      </c>
    </row>
    <row r="33" ht="12.75" customHeight="1">
      <c r="A33" s="1" t="s">
        <v>246</v>
      </c>
      <c r="B33" s="1" t="s">
        <v>248</v>
      </c>
      <c r="C33" s="36" t="s">
        <v>246</v>
      </c>
      <c r="D33" s="1" t="s">
        <v>248</v>
      </c>
      <c r="E33" s="37">
        <v>501118.6875</v>
      </c>
      <c r="F33" s="8">
        <v>501118.69763098366</v>
      </c>
      <c r="G33" s="38">
        <v>100.0</v>
      </c>
      <c r="H33" s="9">
        <v>0.06076376176352801</v>
      </c>
      <c r="I33" s="9">
        <v>0.02055977147795733</v>
      </c>
      <c r="J33" s="9">
        <v>0.4958780603100036</v>
      </c>
      <c r="K33" s="9">
        <v>0.024772290114363122</v>
      </c>
      <c r="L33" s="9">
        <v>6.164336689809989E-4</v>
      </c>
      <c r="M33" s="37">
        <v>0.009999999776482582</v>
      </c>
      <c r="N33" s="37">
        <f t="shared" si="2"/>
        <v>50.11186763</v>
      </c>
      <c r="O33" s="37"/>
      <c r="P33" s="37"/>
      <c r="Q33" s="37"/>
      <c r="R33" s="37"/>
      <c r="S33" s="37">
        <v>5.090000152587891</v>
      </c>
      <c r="T33" s="37">
        <v>0.0</v>
      </c>
      <c r="U33" s="37">
        <f t="shared" si="3"/>
        <v>0.009999999776</v>
      </c>
      <c r="V33" s="37">
        <v>0.7900000214576721</v>
      </c>
      <c r="W33" s="37"/>
      <c r="X33" s="37">
        <v>0.0</v>
      </c>
      <c r="Y33" s="37">
        <v>0.0</v>
      </c>
      <c r="Z33" s="37">
        <v>0.009999999776482582</v>
      </c>
      <c r="AA33" s="37"/>
      <c r="AB33" s="9">
        <v>0.39592926557118596</v>
      </c>
      <c r="AC33" s="9">
        <f t="shared" si="4"/>
        <v>0.916579616</v>
      </c>
      <c r="AD33" s="1" t="s">
        <v>164</v>
      </c>
      <c r="AE33" s="1">
        <v>1.0</v>
      </c>
      <c r="AF33" s="1"/>
      <c r="AG33" s="1"/>
      <c r="AH33" s="40">
        <v>0.02025</v>
      </c>
      <c r="AI33" s="40">
        <v>0.0188</v>
      </c>
      <c r="AJ33" s="37">
        <f t="shared" si="5"/>
        <v>0.02025</v>
      </c>
      <c r="AK33" s="40">
        <f t="shared" si="17"/>
        <v>0.0188</v>
      </c>
      <c r="AL33" s="37">
        <v>0.04075</v>
      </c>
      <c r="AM33" s="49">
        <v>0.0376</v>
      </c>
      <c r="AN33" s="37">
        <f t="shared" si="6"/>
        <v>0.04075</v>
      </c>
      <c r="AO33" s="37">
        <f t="shared" si="18"/>
        <v>0.0376</v>
      </c>
      <c r="AP33" s="37">
        <f t="shared" si="34"/>
        <v>0.2234042553</v>
      </c>
      <c r="AQ33" s="40">
        <v>0.004333333333333333</v>
      </c>
      <c r="AR33" s="40">
        <v>0.004285714285714286</v>
      </c>
      <c r="AS33" s="40">
        <v>0.00425</v>
      </c>
      <c r="AT33" s="51">
        <v>0.004200000000000001</v>
      </c>
      <c r="AU33" s="37">
        <f t="shared" si="35"/>
        <v>0.004333333333</v>
      </c>
      <c r="AV33" s="37">
        <f t="shared" si="36"/>
        <v>0.004285714286</v>
      </c>
      <c r="AW33" s="40">
        <v>0.01</v>
      </c>
      <c r="AX33" s="40">
        <v>0.009714285714285715</v>
      </c>
      <c r="AY33" s="40">
        <v>0.0085</v>
      </c>
      <c r="AZ33" s="40">
        <v>0.008400000000000001</v>
      </c>
      <c r="BA33" s="37">
        <v>0.10500000000000002</v>
      </c>
      <c r="BB33" s="37">
        <v>0.0985714285714286</v>
      </c>
      <c r="BC33" s="37">
        <f t="shared" si="7"/>
        <v>0.105</v>
      </c>
      <c r="BD33" s="37">
        <f t="shared" si="19"/>
        <v>0.09857142857</v>
      </c>
      <c r="BE33" s="37">
        <v>0.24383333333333332</v>
      </c>
      <c r="BF33" s="37">
        <v>0.22514285714285712</v>
      </c>
      <c r="BG33" s="37">
        <f t="shared" si="8"/>
        <v>0.2438333333</v>
      </c>
      <c r="BH33" s="37">
        <f t="shared" si="20"/>
        <v>0.2251428571</v>
      </c>
      <c r="BI33" s="6">
        <v>0.8266666666666668</v>
      </c>
      <c r="BJ33" s="6">
        <v>0.815714285714286</v>
      </c>
      <c r="BK33" s="37">
        <f t="shared" si="9"/>
        <v>0.8266666667</v>
      </c>
      <c r="BL33" s="37">
        <f t="shared" si="21"/>
        <v>0.8157142857</v>
      </c>
      <c r="BM33" s="6">
        <v>1.812166666666667</v>
      </c>
      <c r="BN33" s="6">
        <v>1.758</v>
      </c>
      <c r="BO33" s="37">
        <f t="shared" si="10"/>
        <v>1.812166667</v>
      </c>
      <c r="BP33" s="37">
        <f t="shared" si="22"/>
        <v>1.758</v>
      </c>
      <c r="BQ33" s="6">
        <v>3.85</v>
      </c>
      <c r="BR33" s="14">
        <v>3.8142857142857145</v>
      </c>
      <c r="BS33" s="6">
        <f t="shared" si="11"/>
        <v>3.85</v>
      </c>
      <c r="BT33" s="6">
        <f t="shared" si="23"/>
        <v>3.814285714</v>
      </c>
      <c r="BU33" s="6">
        <v>3.125</v>
      </c>
      <c r="BV33" s="6">
        <v>3.22</v>
      </c>
      <c r="BW33" s="6">
        <v>8.748333333333333</v>
      </c>
      <c r="BX33" s="6">
        <v>8.47</v>
      </c>
      <c r="BY33" s="6">
        <f t="shared" si="12"/>
        <v>8.748333333</v>
      </c>
      <c r="BZ33" s="6">
        <f t="shared" si="24"/>
        <v>8.47</v>
      </c>
      <c r="CA33" s="6">
        <v>6.4475</v>
      </c>
      <c r="CB33" s="6">
        <v>6.517999999999999</v>
      </c>
      <c r="CC33" s="1"/>
      <c r="CD33" s="9">
        <v>0.0</v>
      </c>
      <c r="CE33" s="9">
        <v>0.0</v>
      </c>
      <c r="CF33" s="9">
        <v>0.0</v>
      </c>
      <c r="CG33" s="1"/>
      <c r="CH33" s="9">
        <v>0.99</v>
      </c>
      <c r="CI33" s="33"/>
      <c r="CJ33" s="9"/>
      <c r="CK33" s="9">
        <f t="shared" ref="CK33:CK62" si="65">(CD33*CH33)</f>
        <v>0</v>
      </c>
      <c r="CL33" s="33"/>
      <c r="CM33" s="42">
        <f t="shared" si="14"/>
        <v>0</v>
      </c>
      <c r="CN33" s="37"/>
      <c r="CO33" s="43">
        <v>24.257566666666666</v>
      </c>
      <c r="CP33" s="43">
        <v>23.91207142857143</v>
      </c>
      <c r="CQ33" s="43">
        <v>25.881666666666664</v>
      </c>
      <c r="CR33" s="6">
        <v>29.022666666666666</v>
      </c>
      <c r="CS33" s="6">
        <v>27.170575</v>
      </c>
      <c r="CT33" s="6">
        <v>29.449828571428572</v>
      </c>
      <c r="CU33" s="6">
        <v>28.13902</v>
      </c>
      <c r="CV33" s="6">
        <v>377050.5714285714</v>
      </c>
      <c r="CW33" s="6">
        <v>381304.3333333333</v>
      </c>
      <c r="CX33" s="44">
        <f t="shared" si="26"/>
        <v>0.7524176871</v>
      </c>
      <c r="CY33" s="43">
        <f t="shared" si="27"/>
        <v>9.029012245</v>
      </c>
      <c r="CZ33" s="44">
        <f t="shared" si="28"/>
        <v>0.3087015933</v>
      </c>
      <c r="DA33" s="50">
        <v>342001.2</v>
      </c>
      <c r="DB33" s="43">
        <f t="shared" si="29"/>
        <v>8.189705192</v>
      </c>
      <c r="DC33" s="44">
        <f t="shared" si="30"/>
        <v>0.2910444355</v>
      </c>
      <c r="DD33" s="43"/>
      <c r="DE33" s="43">
        <v>0.0</v>
      </c>
      <c r="DF33" s="43">
        <v>0.0</v>
      </c>
      <c r="DG33" s="43">
        <v>0.0</v>
      </c>
      <c r="DH33" s="43">
        <v>0.0</v>
      </c>
      <c r="DI33" s="1"/>
      <c r="DJ33" s="37">
        <v>51.83366012573242</v>
      </c>
      <c r="DK33" s="37">
        <v>53.0319709777832</v>
      </c>
      <c r="DL33" s="37">
        <v>23.994794845581055</v>
      </c>
      <c r="DM33" s="37"/>
      <c r="DN33" s="37">
        <v>10.152007102966309</v>
      </c>
      <c r="DO33" s="37">
        <v>41.63262176513672</v>
      </c>
      <c r="DP33" s="37">
        <v>39.08438491821289</v>
      </c>
      <c r="DQ33" s="43">
        <f t="shared" si="15"/>
        <v>6.533718109</v>
      </c>
      <c r="DR33" s="1">
        <v>1.0</v>
      </c>
      <c r="DS33" s="37">
        <v>2.466857671737671</v>
      </c>
      <c r="DT33" s="37">
        <v>0.5199999809265137</v>
      </c>
      <c r="DU33" s="1"/>
      <c r="DV33" s="37">
        <v>1.4299999475479126</v>
      </c>
      <c r="DW33" s="37">
        <v>17.520000457763672</v>
      </c>
      <c r="DX33" s="37">
        <v>8.180000305175781</v>
      </c>
      <c r="DY33" s="1"/>
      <c r="DZ33" s="24">
        <v>0.06095945148089314</v>
      </c>
      <c r="EA33" s="24">
        <v>0.1855317777584147</v>
      </c>
      <c r="EB33" s="24">
        <v>0.24649122923930783</v>
      </c>
      <c r="EC33" s="1"/>
      <c r="ED33" s="43">
        <v>18.0253849029541</v>
      </c>
      <c r="EE33" s="37">
        <v>0.009999999776482582</v>
      </c>
      <c r="EF33" s="44">
        <f t="shared" si="16"/>
        <v>0.00180253845</v>
      </c>
      <c r="EG33" s="37">
        <v>0.1298922449350357</v>
      </c>
      <c r="EH33" s="37">
        <v>8.442649841308594</v>
      </c>
      <c r="EI33" s="43">
        <v>11.755741119384766</v>
      </c>
      <c r="EJ33" s="43">
        <v>9.360000028610216E-4</v>
      </c>
      <c r="EK33" s="43">
        <v>0.019031999748229965</v>
      </c>
      <c r="EL33" s="43">
        <v>0.03517099842429161</v>
      </c>
      <c r="EM33" s="43">
        <v>0.004709337837994099</v>
      </c>
      <c r="EN33" s="1">
        <v>0.009999999776482582</v>
      </c>
      <c r="EO33" s="1"/>
      <c r="EP33" s="1">
        <v>0.5486600051424115</v>
      </c>
      <c r="EQ33" s="1">
        <v>2.864678948600378E-4</v>
      </c>
      <c r="ER33" s="1"/>
      <c r="ES33" s="1">
        <v>2.864678948600378E-4</v>
      </c>
      <c r="ET33" s="1">
        <v>208322.5843486786</v>
      </c>
      <c r="EU33" s="1">
        <v>0.4157150498145735</v>
      </c>
      <c r="EV33" s="1">
        <v>79.96000074595213</v>
      </c>
      <c r="EW33" s="1">
        <v>1.5956299600066706E-4</v>
      </c>
    </row>
    <row r="34" ht="12.75" customHeight="1">
      <c r="A34" s="1" t="s">
        <v>249</v>
      </c>
      <c r="B34" s="1" t="s">
        <v>251</v>
      </c>
      <c r="C34" s="36" t="s">
        <v>249</v>
      </c>
      <c r="D34" s="1" t="s">
        <v>251</v>
      </c>
      <c r="E34" s="37">
        <v>270190.90625</v>
      </c>
      <c r="F34" s="8">
        <v>270190.89176581294</v>
      </c>
      <c r="G34" s="38">
        <v>53.099998474121094</v>
      </c>
      <c r="H34" s="9">
        <v>0.014935197873337145</v>
      </c>
      <c r="I34" s="9">
        <v>0.030462206563479435</v>
      </c>
      <c r="J34" s="9">
        <v>0.5663761213251813</v>
      </c>
      <c r="K34" s="9">
        <v>0.10821330749008731</v>
      </c>
      <c r="L34" s="9">
        <v>0.00862200042563828</v>
      </c>
      <c r="M34" s="37">
        <v>0.23000000417232513</v>
      </c>
      <c r="N34" s="37">
        <f t="shared" si="2"/>
        <v>621.4390956</v>
      </c>
      <c r="O34" s="37"/>
      <c r="P34" s="37"/>
      <c r="Q34" s="37"/>
      <c r="R34" s="37"/>
      <c r="S34" s="37">
        <v>6.170000076293945</v>
      </c>
      <c r="T34" s="37">
        <v>0.18000000715255737</v>
      </c>
      <c r="U34" s="37">
        <f t="shared" si="3"/>
        <v>0.4100000113</v>
      </c>
      <c r="V34" s="37">
        <v>4.960000038146973</v>
      </c>
      <c r="W34" s="37"/>
      <c r="X34" s="37">
        <v>0.029999999329447746</v>
      </c>
      <c r="Y34" s="37">
        <v>0.029999999329447746</v>
      </c>
      <c r="Z34" s="37">
        <v>0.07000000029802322</v>
      </c>
      <c r="AA34" s="37"/>
      <c r="AB34" s="9">
        <v>0.27122220565660343</v>
      </c>
      <c r="AC34" s="9">
        <f t="shared" si="4"/>
        <v>0.9458116345</v>
      </c>
      <c r="AD34" s="1" t="s">
        <v>164</v>
      </c>
      <c r="AE34" s="1">
        <v>1.0</v>
      </c>
      <c r="AF34" s="1"/>
      <c r="AG34" s="1"/>
      <c r="AH34" s="40">
        <v>0.20725000000000002</v>
      </c>
      <c r="AI34" s="40">
        <v>0.1814</v>
      </c>
      <c r="AJ34" s="37">
        <f t="shared" si="5"/>
        <v>0.20725</v>
      </c>
      <c r="AK34" s="40">
        <f t="shared" si="17"/>
        <v>0.1814</v>
      </c>
      <c r="AL34" s="37">
        <v>0.66475</v>
      </c>
      <c r="AM34" s="49">
        <v>0.5662</v>
      </c>
      <c r="AN34" s="37">
        <f t="shared" si="6"/>
        <v>0.66475</v>
      </c>
      <c r="AO34" s="37">
        <f t="shared" si="18"/>
        <v>0.5662</v>
      </c>
      <c r="AP34" s="37">
        <f t="shared" si="34"/>
        <v>0.5192943771</v>
      </c>
      <c r="AQ34" s="40">
        <v>0.17116666666666666</v>
      </c>
      <c r="AR34" s="40">
        <v>0.14799999999999996</v>
      </c>
      <c r="AS34" s="40">
        <v>0.1155</v>
      </c>
      <c r="AT34" s="51">
        <v>0.0942</v>
      </c>
      <c r="AU34" s="37">
        <f t="shared" si="35"/>
        <v>0.1711666667</v>
      </c>
      <c r="AV34" s="37">
        <f t="shared" si="36"/>
        <v>0.148</v>
      </c>
      <c r="AW34" s="40">
        <v>0.5478333333333333</v>
      </c>
      <c r="AX34" s="40">
        <v>0.47228571428571425</v>
      </c>
      <c r="AY34" s="40">
        <v>0.37124999999999997</v>
      </c>
      <c r="AZ34" s="40">
        <v>0.30079999999999996</v>
      </c>
      <c r="BA34" s="37">
        <v>0.08666666666666667</v>
      </c>
      <c r="BB34" s="37">
        <v>0.09</v>
      </c>
      <c r="BC34" s="37">
        <f t="shared" si="7"/>
        <v>0.08666666667</v>
      </c>
      <c r="BD34" s="37">
        <f t="shared" si="19"/>
        <v>0.09</v>
      </c>
      <c r="BE34" s="37">
        <v>0.258</v>
      </c>
      <c r="BF34" s="37">
        <v>0.255</v>
      </c>
      <c r="BG34" s="37">
        <f t="shared" si="8"/>
        <v>0.258</v>
      </c>
      <c r="BH34" s="37">
        <f t="shared" si="20"/>
        <v>0.255</v>
      </c>
      <c r="BI34" s="6">
        <v>1.2116666666666667</v>
      </c>
      <c r="BJ34" s="6">
        <v>1.215</v>
      </c>
      <c r="BK34" s="37">
        <f t="shared" si="9"/>
        <v>1.211666667</v>
      </c>
      <c r="BL34" s="37">
        <f t="shared" si="21"/>
        <v>1.215</v>
      </c>
      <c r="BM34" s="6">
        <v>3.6646666666666667</v>
      </c>
      <c r="BN34" s="6">
        <v>3.661666666666666</v>
      </c>
      <c r="BO34" s="37">
        <f t="shared" si="10"/>
        <v>3.664666667</v>
      </c>
      <c r="BP34" s="37">
        <f t="shared" si="22"/>
        <v>3.661666667</v>
      </c>
      <c r="BQ34" s="6">
        <v>261.0</v>
      </c>
      <c r="BR34" s="14">
        <v>236.28571428571428</v>
      </c>
      <c r="BS34" s="6">
        <f t="shared" si="11"/>
        <v>261</v>
      </c>
      <c r="BT34" s="6">
        <f t="shared" si="23"/>
        <v>236.2857143</v>
      </c>
      <c r="BU34" s="6">
        <v>225.5</v>
      </c>
      <c r="BV34" s="6">
        <v>198.0</v>
      </c>
      <c r="BW34" s="6">
        <v>837.6666666666666</v>
      </c>
      <c r="BX34" s="6">
        <v>746.0</v>
      </c>
      <c r="BY34" s="6">
        <f t="shared" si="12"/>
        <v>837.6666667</v>
      </c>
      <c r="BZ34" s="6">
        <f t="shared" si="24"/>
        <v>746</v>
      </c>
      <c r="CA34" s="6">
        <v>745.75</v>
      </c>
      <c r="CB34" s="6">
        <v>635.8</v>
      </c>
      <c r="CC34" s="1"/>
      <c r="CD34" s="9">
        <v>0.0</v>
      </c>
      <c r="CE34" s="9">
        <v>0.0</v>
      </c>
      <c r="CF34" s="9">
        <v>0.0</v>
      </c>
      <c r="CG34" s="1"/>
      <c r="CH34" s="9">
        <v>0.84</v>
      </c>
      <c r="CI34" s="33"/>
      <c r="CJ34" s="9"/>
      <c r="CK34" s="9">
        <f t="shared" si="65"/>
        <v>0</v>
      </c>
      <c r="CL34" s="33"/>
      <c r="CM34" s="42">
        <f t="shared" si="14"/>
        <v>0</v>
      </c>
      <c r="CN34" s="37"/>
      <c r="CO34" s="43">
        <v>25.84755</v>
      </c>
      <c r="CP34" s="43">
        <v>26.49478571428571</v>
      </c>
      <c r="CQ34" s="43">
        <v>27.5033</v>
      </c>
      <c r="CR34" s="6">
        <v>32.11666666666667</v>
      </c>
      <c r="CS34" s="6">
        <v>31.916275</v>
      </c>
      <c r="CT34" s="6">
        <v>32.14235714285714</v>
      </c>
      <c r="CU34" s="6">
        <v>31.99232</v>
      </c>
      <c r="CV34" s="6">
        <v>283789.85714285716</v>
      </c>
      <c r="CW34" s="6">
        <v>294482.6666666667</v>
      </c>
      <c r="CX34" s="44">
        <f t="shared" si="26"/>
        <v>1.050330954</v>
      </c>
      <c r="CY34" s="43">
        <f t="shared" si="27"/>
        <v>12.60397145</v>
      </c>
      <c r="CZ34" s="44">
        <f t="shared" si="28"/>
        <v>0.4638831327</v>
      </c>
      <c r="DA34" s="50">
        <v>281860.2</v>
      </c>
      <c r="DB34" s="43">
        <f t="shared" si="29"/>
        <v>12.5182695</v>
      </c>
      <c r="DC34" s="44">
        <f t="shared" si="30"/>
        <v>0.3912898315</v>
      </c>
      <c r="DD34" s="43"/>
      <c r="DE34" s="43">
        <v>1.1900250385040632</v>
      </c>
      <c r="DF34" s="43">
        <v>0.5895039285250855</v>
      </c>
      <c r="DG34" s="43">
        <v>0.31302657705170434</v>
      </c>
      <c r="DH34" s="43">
        <v>0.2690923830383109</v>
      </c>
      <c r="DI34" s="1"/>
      <c r="DJ34" s="37">
        <v>48.075531005859375</v>
      </c>
      <c r="DK34" s="37">
        <v>50.27059555053711</v>
      </c>
      <c r="DL34" s="37">
        <v>13.324380874633789</v>
      </c>
      <c r="DM34" s="37"/>
      <c r="DN34" s="37">
        <v>3.4580559730529785</v>
      </c>
      <c r="DO34" s="37">
        <v>24.371706008911133</v>
      </c>
      <c r="DP34" s="37">
        <v>29.574989318847656</v>
      </c>
      <c r="DQ34" s="43">
        <f t="shared" si="15"/>
        <v>27.55276299</v>
      </c>
      <c r="DR34" s="1">
        <v>1.0</v>
      </c>
      <c r="DS34" s="37">
        <v>3.7601985931396484</v>
      </c>
      <c r="DT34" s="37">
        <v>14.890000343322754</v>
      </c>
      <c r="DU34" s="1"/>
      <c r="DV34" s="37">
        <v>1.4700000286102295</v>
      </c>
      <c r="DW34" s="37">
        <v>23.3700008392334</v>
      </c>
      <c r="DX34" s="37">
        <v>6.28000020980835</v>
      </c>
      <c r="DY34" s="1"/>
      <c r="DZ34" s="24">
        <v>0.007281619606594755</v>
      </c>
      <c r="EA34" s="24">
        <v>0.13689612681181096</v>
      </c>
      <c r="EB34" s="24">
        <v>0.14417774641840572</v>
      </c>
      <c r="EC34" s="1"/>
      <c r="ED34" s="43">
        <v>12.29232120513916</v>
      </c>
      <c r="EE34" s="37">
        <v>0.23000000417232513</v>
      </c>
      <c r="EF34" s="44">
        <f t="shared" si="16"/>
        <v>0.02827233928</v>
      </c>
      <c r="EG34" s="37">
        <v>0.038138434290885925</v>
      </c>
      <c r="EH34" s="37">
        <v>11.836090087890625</v>
      </c>
      <c r="EI34" s="43">
        <v>54.012943267822266</v>
      </c>
      <c r="EJ34" s="43">
        <v>0.31146601568126697</v>
      </c>
      <c r="EK34" s="43">
        <v>2.3343480100650775</v>
      </c>
      <c r="EL34" s="43">
        <v>4.337121963500977</v>
      </c>
      <c r="EM34" s="43">
        <v>0.14848969876766205</v>
      </c>
      <c r="EN34" s="1">
        <v>0.05999999865889549</v>
      </c>
      <c r="EO34" s="1"/>
      <c r="EP34" s="1">
        <v>4.259894617681896</v>
      </c>
      <c r="EQ34" s="1">
        <v>0.0030801620074294906</v>
      </c>
      <c r="ER34" s="1"/>
      <c r="ES34" s="1">
        <v>0.0030801620074294906</v>
      </c>
      <c r="ET34" s="1">
        <v>371518.5620422363</v>
      </c>
      <c r="EU34" s="1">
        <v>1.3750225243131025</v>
      </c>
      <c r="EV34" s="1">
        <v>1586.0300050377846</v>
      </c>
      <c r="EW34" s="1">
        <v>0.0058700350506725105</v>
      </c>
    </row>
    <row r="35" ht="12.75" customHeight="1">
      <c r="A35" s="1" t="s">
        <v>252</v>
      </c>
      <c r="B35" s="1" t="s">
        <v>254</v>
      </c>
      <c r="C35" s="36" t="s">
        <v>252</v>
      </c>
      <c r="D35" s="1" t="s">
        <v>254</v>
      </c>
      <c r="E35" s="37">
        <v>498793.8125</v>
      </c>
      <c r="F35" s="8">
        <v>498793.80317742523</v>
      </c>
      <c r="G35" s="38">
        <v>100.0</v>
      </c>
      <c r="H35" s="9">
        <v>0.11586032473451084</v>
      </c>
      <c r="I35" s="9">
        <v>0.03802339186607564</v>
      </c>
      <c r="J35" s="9">
        <v>0.5350896215918781</v>
      </c>
      <c r="K35" s="9">
        <v>0.05648578176277427</v>
      </c>
      <c r="L35" s="9">
        <v>0.014549030253071225</v>
      </c>
      <c r="M35" s="37">
        <v>0.8100000023841858</v>
      </c>
      <c r="N35" s="37">
        <f t="shared" si="2"/>
        <v>4040.229893</v>
      </c>
      <c r="O35" s="37"/>
      <c r="P35" s="37"/>
      <c r="Q35" s="37"/>
      <c r="R35" s="37"/>
      <c r="S35" s="37">
        <v>20.899999618530273</v>
      </c>
      <c r="T35" s="37">
        <v>0.09000000357627869</v>
      </c>
      <c r="U35" s="37">
        <f t="shared" si="3"/>
        <v>0.900000006</v>
      </c>
      <c r="V35" s="37">
        <v>2.3299999237060547</v>
      </c>
      <c r="W35" s="37"/>
      <c r="X35" s="37">
        <v>0.03999999910593033</v>
      </c>
      <c r="Y35" s="37">
        <v>0.03999999910593033</v>
      </c>
      <c r="Z35" s="37">
        <v>0.14000000059604645</v>
      </c>
      <c r="AA35" s="37"/>
      <c r="AB35" s="9">
        <v>0.23984699023064332</v>
      </c>
      <c r="AC35" s="9">
        <f t="shared" si="4"/>
        <v>0.8314223936</v>
      </c>
      <c r="AD35" s="1" t="s">
        <v>164</v>
      </c>
      <c r="AE35" s="1">
        <v>1.0</v>
      </c>
      <c r="AF35" s="1"/>
      <c r="AG35" s="1"/>
      <c r="AH35" s="40">
        <v>0.02475</v>
      </c>
      <c r="AI35" s="40">
        <v>0.0228</v>
      </c>
      <c r="AJ35" s="37">
        <f t="shared" si="5"/>
        <v>0.0245519505</v>
      </c>
      <c r="AK35" s="40">
        <f t="shared" si="17"/>
        <v>0.0226175544</v>
      </c>
      <c r="AL35" s="37">
        <v>0.04025</v>
      </c>
      <c r="AM35" s="49">
        <v>0.0364</v>
      </c>
      <c r="AN35" s="37">
        <f t="shared" si="6"/>
        <v>0.0399279195</v>
      </c>
      <c r="AO35" s="37">
        <f t="shared" si="18"/>
        <v>0.0361087272</v>
      </c>
      <c r="AP35" s="37">
        <f t="shared" si="34"/>
        <v>0.2475952926</v>
      </c>
      <c r="AQ35" s="40">
        <v>0.006499999999999999</v>
      </c>
      <c r="AR35" s="40">
        <v>0.006142857142857143</v>
      </c>
      <c r="AS35" s="40">
        <v>0.006</v>
      </c>
      <c r="AT35" s="51">
        <v>0.0056</v>
      </c>
      <c r="AU35" s="37">
        <f t="shared" si="35"/>
        <v>0.006447987</v>
      </c>
      <c r="AV35" s="37">
        <f t="shared" si="36"/>
        <v>0.006093702</v>
      </c>
      <c r="AW35" s="40">
        <v>0.011833333333333335</v>
      </c>
      <c r="AX35" s="40">
        <v>0.010857142857142859</v>
      </c>
      <c r="AY35" s="40">
        <v>0.010499999999999999</v>
      </c>
      <c r="AZ35" s="40">
        <v>0.009399999999999999</v>
      </c>
      <c r="BA35" s="37">
        <v>0.06833333333333334</v>
      </c>
      <c r="BB35" s="37">
        <v>0.06571428571428571</v>
      </c>
      <c r="BC35" s="37">
        <f t="shared" si="7"/>
        <v>0.06824924021</v>
      </c>
      <c r="BD35" s="37">
        <f t="shared" si="19"/>
        <v>0.06563341567</v>
      </c>
      <c r="BE35" s="37">
        <v>0.1135</v>
      </c>
      <c r="BF35" s="37">
        <v>0.10685714285714286</v>
      </c>
      <c r="BG35" s="37">
        <f t="shared" si="8"/>
        <v>0.1133603234</v>
      </c>
      <c r="BH35" s="37">
        <f t="shared" si="20"/>
        <v>0.1067256411</v>
      </c>
      <c r="BI35" s="6">
        <v>0.6983333333333333</v>
      </c>
      <c r="BJ35" s="6">
        <v>0.6871428571428573</v>
      </c>
      <c r="BK35" s="37">
        <f t="shared" si="9"/>
        <v>0.6973784547</v>
      </c>
      <c r="BL35" s="37">
        <f t="shared" si="21"/>
        <v>0.68620328</v>
      </c>
      <c r="BM35" s="6">
        <v>1.1816666666666666</v>
      </c>
      <c r="BN35" s="6">
        <v>1.1361428571428571</v>
      </c>
      <c r="BO35" s="37">
        <f t="shared" si="10"/>
        <v>1.180050894</v>
      </c>
      <c r="BP35" s="37">
        <f t="shared" si="22"/>
        <v>1.134589332</v>
      </c>
      <c r="BQ35" s="6">
        <v>2.8666666666666667</v>
      </c>
      <c r="BR35" s="14">
        <v>2.9857142857142853</v>
      </c>
      <c r="BS35" s="6">
        <f t="shared" si="11"/>
        <v>2.863440461</v>
      </c>
      <c r="BT35" s="6">
        <f t="shared" si="23"/>
        <v>2.982354102</v>
      </c>
      <c r="BU35" s="6">
        <v>2.7249999999999996</v>
      </c>
      <c r="BV35" s="6">
        <v>2.9199999999999995</v>
      </c>
      <c r="BW35" s="6">
        <v>4.838333333333334</v>
      </c>
      <c r="BX35" s="6">
        <v>4.890000000000001</v>
      </c>
      <c r="BY35" s="6">
        <f t="shared" si="12"/>
        <v>4.832888174</v>
      </c>
      <c r="BZ35" s="6">
        <f t="shared" si="24"/>
        <v>4.884496694</v>
      </c>
      <c r="CA35" s="6">
        <v>4.4325</v>
      </c>
      <c r="CB35" s="6">
        <v>4.586</v>
      </c>
      <c r="CC35" s="1"/>
      <c r="CD35" s="9">
        <v>0.00824948448046664</v>
      </c>
      <c r="CE35" s="9">
        <v>0.013673679221338103</v>
      </c>
      <c r="CF35" s="9">
        <v>0.001160227256072466</v>
      </c>
      <c r="CG35" s="1"/>
      <c r="CH35" s="9">
        <v>0.97</v>
      </c>
      <c r="CI35" s="33">
        <v>0.1</v>
      </c>
      <c r="CJ35" s="9"/>
      <c r="CK35" s="9">
        <f t="shared" si="65"/>
        <v>0.008001999946</v>
      </c>
      <c r="CL35" s="41">
        <f t="shared" ref="CL35:CL42" si="66">(CE35*CI35)</f>
        <v>0.001367367922</v>
      </c>
      <c r="CM35" s="42">
        <f t="shared" si="14"/>
        <v>0.001125420438</v>
      </c>
      <c r="CN35" s="37"/>
      <c r="CO35" s="43">
        <v>24.137249999999998</v>
      </c>
      <c r="CP35" s="43">
        <v>23.69525714285714</v>
      </c>
      <c r="CQ35" s="43">
        <v>25.925166666666666</v>
      </c>
      <c r="CR35" s="6">
        <v>29.008233333333337</v>
      </c>
      <c r="CS35" s="6">
        <v>27.5684</v>
      </c>
      <c r="CT35" s="6">
        <v>28.875628571428575</v>
      </c>
      <c r="CU35" s="6">
        <v>27.67072</v>
      </c>
      <c r="CV35" s="6">
        <v>304060.4285714286</v>
      </c>
      <c r="CW35" s="6">
        <v>311729.8333333333</v>
      </c>
      <c r="CX35" s="44">
        <f t="shared" si="26"/>
        <v>0.6095914316</v>
      </c>
      <c r="CY35" s="43">
        <f t="shared" si="27"/>
        <v>7.31509718</v>
      </c>
      <c r="CZ35" s="44">
        <f t="shared" si="28"/>
        <v>0.2291964579</v>
      </c>
      <c r="DA35" s="50">
        <v>294212.4</v>
      </c>
      <c r="DB35" s="43">
        <f t="shared" si="29"/>
        <v>7.078172939</v>
      </c>
      <c r="DC35" s="44">
        <f t="shared" si="30"/>
        <v>0.2558000999</v>
      </c>
      <c r="DD35" s="43"/>
      <c r="DE35" s="43">
        <v>0.6557979427896874</v>
      </c>
      <c r="DF35" s="43">
        <v>0.3239599188495153</v>
      </c>
      <c r="DG35" s="43">
        <v>0.32395991884951536</v>
      </c>
      <c r="DH35" s="43">
        <v>0.16515429717697877</v>
      </c>
      <c r="DI35" s="1"/>
      <c r="DJ35" s="37">
        <v>73.67134857177734</v>
      </c>
      <c r="DK35" s="37">
        <v>84.56283569335938</v>
      </c>
      <c r="DL35" s="37">
        <v>17.43087387084961</v>
      </c>
      <c r="DM35" s="37"/>
      <c r="DN35" s="37">
        <v>2.404994249343872</v>
      </c>
      <c r="DO35" s="37">
        <v>19.350934982299805</v>
      </c>
      <c r="DP35" s="37">
        <v>10.231341361999512</v>
      </c>
      <c r="DQ35" s="43">
        <f t="shared" si="15"/>
        <v>6.977716446</v>
      </c>
      <c r="DR35" s="1">
        <v>1.0</v>
      </c>
      <c r="DS35" s="37">
        <v>2.711956262588501</v>
      </c>
      <c r="DT35" s="37">
        <v>9.850000381469727</v>
      </c>
      <c r="DU35" s="1"/>
      <c r="DV35" s="37">
        <v>1.5499999523162842</v>
      </c>
      <c r="DW35" s="37">
        <v>20.3700008392334</v>
      </c>
      <c r="DX35" s="37">
        <v>7.599999904632568</v>
      </c>
      <c r="DY35" s="1"/>
      <c r="DZ35" s="24">
        <v>0.12309538331501353</v>
      </c>
      <c r="EA35" s="24">
        <v>0.132547804572617</v>
      </c>
      <c r="EB35" s="24">
        <v>0.2556431878876305</v>
      </c>
      <c r="EC35" s="1"/>
      <c r="ED35" s="43">
        <v>53.046363830566406</v>
      </c>
      <c r="EE35" s="37">
        <v>0.8100000023841858</v>
      </c>
      <c r="EF35" s="44">
        <f t="shared" si="16"/>
        <v>0.4296755483</v>
      </c>
      <c r="EG35" s="37">
        <v>4.242920875549316</v>
      </c>
      <c r="EH35" s="37">
        <v>68.59957122802734</v>
      </c>
      <c r="EI35" s="43">
        <v>25.51556396484375</v>
      </c>
      <c r="EJ35" s="43">
        <v>0.7039529998512262</v>
      </c>
      <c r="EK35" s="43">
        <v>2.4079139760360704</v>
      </c>
      <c r="EL35" s="43">
        <v>2.4642210006713867</v>
      </c>
      <c r="EM35" s="43">
        <v>0.3714534342288971</v>
      </c>
      <c r="EN35" s="1">
        <v>0.25999999046325684</v>
      </c>
      <c r="EO35" s="1"/>
      <c r="EP35" s="1">
        <v>0.3191183964019883</v>
      </c>
      <c r="EQ35" s="1">
        <v>1.149972187076071E-4</v>
      </c>
      <c r="ER35" s="1"/>
      <c r="ES35" s="1">
        <v>1.149972187076071E-4</v>
      </c>
      <c r="ET35" s="1">
        <v>18195.0461101532</v>
      </c>
      <c r="EU35" s="1">
        <v>0.03647809173699992</v>
      </c>
      <c r="EV35" s="1">
        <v>30.929999083280563</v>
      </c>
      <c r="EW35" s="1">
        <v>6.200958970670791E-5</v>
      </c>
    </row>
    <row r="36" ht="12.75" customHeight="1">
      <c r="A36" s="1" t="s">
        <v>255</v>
      </c>
      <c r="B36" s="1" t="s">
        <v>257</v>
      </c>
      <c r="C36" s="36" t="s">
        <v>255</v>
      </c>
      <c r="D36" s="1" t="s">
        <v>257</v>
      </c>
      <c r="E36" s="37">
        <v>548692.3125</v>
      </c>
      <c r="F36" s="8">
        <v>548692.3184968885</v>
      </c>
      <c r="G36" s="38">
        <v>100.0</v>
      </c>
      <c r="H36" s="9">
        <v>0.015551644256358544</v>
      </c>
      <c r="I36" s="9">
        <v>0.04715063661659645</v>
      </c>
      <c r="J36" s="9">
        <v>0.27696429052413296</v>
      </c>
      <c r="K36" s="9">
        <v>0.24250213219587616</v>
      </c>
      <c r="L36" s="9">
        <v>0.2471839597859931</v>
      </c>
      <c r="M36" s="37">
        <v>17.520000457763672</v>
      </c>
      <c r="N36" s="37">
        <f t="shared" si="2"/>
        <v>96130.89566</v>
      </c>
      <c r="O36" s="37"/>
      <c r="P36" s="37"/>
      <c r="Q36" s="37"/>
      <c r="R36" s="37"/>
      <c r="S36" s="37">
        <v>51.0099983215332</v>
      </c>
      <c r="T36" s="37">
        <v>2.630000114440918</v>
      </c>
      <c r="U36" s="37">
        <f t="shared" si="3"/>
        <v>20.15000057</v>
      </c>
      <c r="V36" s="37">
        <v>7.659999847412109</v>
      </c>
      <c r="W36" s="37"/>
      <c r="X36" s="37">
        <v>0.8999999761581421</v>
      </c>
      <c r="Y36" s="37">
        <v>0.9700000286102295</v>
      </c>
      <c r="Z36" s="37">
        <v>3.0899999141693115</v>
      </c>
      <c r="AA36" s="37"/>
      <c r="AB36" s="9">
        <v>0.16981079055256082</v>
      </c>
      <c r="AC36" s="9">
        <f t="shared" si="4"/>
        <v>0.6892772133</v>
      </c>
      <c r="AD36" s="1" t="s">
        <v>159</v>
      </c>
      <c r="AE36" s="1">
        <v>2.0</v>
      </c>
      <c r="AF36" s="9">
        <f>AVERAGE(I34:I40)</f>
        <v>0.05312669379</v>
      </c>
      <c r="AG36" s="1" t="s">
        <v>177</v>
      </c>
      <c r="AH36" s="40">
        <v>0.073</v>
      </c>
      <c r="AI36" s="40">
        <v>0.06799999999999999</v>
      </c>
      <c r="AJ36" s="37">
        <f t="shared" si="5"/>
        <v>0.07274349365</v>
      </c>
      <c r="AK36" s="40">
        <f t="shared" si="17"/>
        <v>0.06776106258</v>
      </c>
      <c r="AL36" s="37">
        <v>0.15475</v>
      </c>
      <c r="AM36" s="49">
        <v>0.1376</v>
      </c>
      <c r="AN36" s="37">
        <f t="shared" si="6"/>
        <v>0.1542062417</v>
      </c>
      <c r="AO36" s="37">
        <f t="shared" si="18"/>
        <v>0.1371165031</v>
      </c>
      <c r="AP36" s="37">
        <f t="shared" si="34"/>
        <v>0.4870053501</v>
      </c>
      <c r="AQ36" s="40">
        <v>0.035166666666666666</v>
      </c>
      <c r="AR36" s="40">
        <v>0.03314285714285714</v>
      </c>
      <c r="AS36" s="40">
        <v>0.036</v>
      </c>
      <c r="AT36" s="51">
        <v>0.032999999999999995</v>
      </c>
      <c r="AU36" s="37">
        <f t="shared" si="35"/>
        <v>0.03504309854</v>
      </c>
      <c r="AV36" s="37">
        <f t="shared" si="36"/>
        <v>0.03302640025</v>
      </c>
      <c r="AW36" s="40">
        <v>0.06649999999999999</v>
      </c>
      <c r="AX36" s="40">
        <v>0.06128571428571428</v>
      </c>
      <c r="AY36" s="40">
        <v>0.076</v>
      </c>
      <c r="AZ36" s="40">
        <v>0.0668</v>
      </c>
      <c r="BA36" s="37">
        <v>0.595</v>
      </c>
      <c r="BB36" s="37">
        <v>0.6171428571428572</v>
      </c>
      <c r="BC36" s="37">
        <f t="shared" si="7"/>
        <v>0.594328519</v>
      </c>
      <c r="BD36" s="37">
        <f t="shared" si="19"/>
        <v>0.6164463871</v>
      </c>
      <c r="BE36" s="37">
        <v>1.0956666666666666</v>
      </c>
      <c r="BF36" s="37">
        <v>0.9434285714285714</v>
      </c>
      <c r="BG36" s="37">
        <f t="shared" si="8"/>
        <v>1.094430164</v>
      </c>
      <c r="BH36" s="37">
        <f t="shared" si="20"/>
        <v>0.9423638751</v>
      </c>
      <c r="BI36" s="6">
        <v>1.4833333333333334</v>
      </c>
      <c r="BJ36" s="6">
        <v>1.4900000000000002</v>
      </c>
      <c r="BK36" s="37">
        <f t="shared" si="9"/>
        <v>1.481473333</v>
      </c>
      <c r="BL36" s="37">
        <f t="shared" si="21"/>
        <v>1.48813164</v>
      </c>
      <c r="BM36" s="6">
        <v>2.770666666666667</v>
      </c>
      <c r="BN36" s="6">
        <v>2.5405714285714285</v>
      </c>
      <c r="BO36" s="37">
        <f t="shared" si="10"/>
        <v>2.767192437</v>
      </c>
      <c r="BP36" s="37">
        <f t="shared" si="22"/>
        <v>2.537385723</v>
      </c>
      <c r="BQ36" s="6">
        <v>6.666666666666667</v>
      </c>
      <c r="BR36" s="14">
        <v>6.542857142857143</v>
      </c>
      <c r="BS36" s="6">
        <f t="shared" si="11"/>
        <v>6.665271462</v>
      </c>
      <c r="BT36" s="6">
        <f t="shared" si="23"/>
        <v>6.541487849</v>
      </c>
      <c r="BU36" s="6">
        <v>5.775</v>
      </c>
      <c r="BV36" s="6">
        <v>5.78</v>
      </c>
      <c r="BW36" s="6">
        <v>12.071666666666667</v>
      </c>
      <c r="BX36" s="6">
        <v>11.547142857142859</v>
      </c>
      <c r="BY36" s="6">
        <f t="shared" si="12"/>
        <v>12.0691403</v>
      </c>
      <c r="BZ36" s="6">
        <f t="shared" si="24"/>
        <v>11.54472626</v>
      </c>
      <c r="CA36" s="6">
        <v>12.307500000000001</v>
      </c>
      <c r="CB36" s="6">
        <v>11.526</v>
      </c>
      <c r="CC36" s="1"/>
      <c r="CD36" s="9">
        <v>0.0054058240783563544</v>
      </c>
      <c r="CE36" s="9">
        <v>0.0016499114230012434</v>
      </c>
      <c r="CF36" s="9">
        <v>3.2197037894678404E-4</v>
      </c>
      <c r="CG36" s="1"/>
      <c r="CH36" s="9">
        <v>0.65</v>
      </c>
      <c r="CI36" s="33">
        <v>0.76</v>
      </c>
      <c r="CJ36" s="9"/>
      <c r="CK36" s="9">
        <f t="shared" si="65"/>
        <v>0.003513785651</v>
      </c>
      <c r="CL36" s="41">
        <f t="shared" si="66"/>
        <v>0.001253932681</v>
      </c>
      <c r="CM36" s="42">
        <f t="shared" si="14"/>
        <v>0.0002092807463</v>
      </c>
      <c r="CN36" s="37"/>
      <c r="CO36" s="43">
        <v>26.559783333333332</v>
      </c>
      <c r="CP36" s="43">
        <v>26.522928571428572</v>
      </c>
      <c r="CQ36" s="43">
        <v>28.008499999999998</v>
      </c>
      <c r="CR36" s="6">
        <v>27.96415</v>
      </c>
      <c r="CS36" s="6">
        <v>27.837049999999998</v>
      </c>
      <c r="CT36" s="6">
        <v>27.81122857142857</v>
      </c>
      <c r="CU36" s="6">
        <v>27.648379999999996</v>
      </c>
      <c r="CV36" s="6">
        <v>371622.14285714284</v>
      </c>
      <c r="CW36" s="6">
        <v>384345.1666666667</v>
      </c>
      <c r="CX36" s="44">
        <f t="shared" si="26"/>
        <v>0.6772869427</v>
      </c>
      <c r="CY36" s="43">
        <f t="shared" si="27"/>
        <v>8.127443312</v>
      </c>
      <c r="CZ36" s="44">
        <f t="shared" si="28"/>
        <v>0.29481012</v>
      </c>
      <c r="DA36" s="50">
        <v>406558.6</v>
      </c>
      <c r="DB36" s="43">
        <f t="shared" si="29"/>
        <v>8.891509933</v>
      </c>
      <c r="DC36" s="44">
        <f t="shared" si="30"/>
        <v>0.3215924381</v>
      </c>
      <c r="DD36" s="43">
        <f t="shared" ref="DD36:DD62" si="67">(DE36*(1/L36))</f>
        <v>34.98297851</v>
      </c>
      <c r="DE36" s="43">
        <v>8.647231153149274</v>
      </c>
      <c r="DF36" s="43">
        <v>4.3905529543396735</v>
      </c>
      <c r="DG36" s="43">
        <v>4.3905529543396735</v>
      </c>
      <c r="DH36" s="43">
        <v>2.069882066348704</v>
      </c>
      <c r="DI36" s="1"/>
      <c r="DJ36" s="37">
        <v>66.96112823486328</v>
      </c>
      <c r="DK36" s="37">
        <v>74.38385772705078</v>
      </c>
      <c r="DL36" s="37">
        <v>14.48498249053955</v>
      </c>
      <c r="DM36" s="37"/>
      <c r="DN36" s="37">
        <v>2.51322340965271</v>
      </c>
      <c r="DO36" s="37">
        <v>22.383907318115234</v>
      </c>
      <c r="DP36" s="37">
        <v>15.640684127807617</v>
      </c>
      <c r="DQ36" s="43">
        <f t="shared" si="15"/>
        <v>10.65496445</v>
      </c>
      <c r="DR36" s="1">
        <v>2.0</v>
      </c>
      <c r="DS36" s="37">
        <v>1.8526008129119873</v>
      </c>
      <c r="DT36" s="37">
        <v>18.139999389648438</v>
      </c>
      <c r="DU36" s="1"/>
      <c r="DV36" s="37">
        <v>1.399999976158142</v>
      </c>
      <c r="DW36" s="37">
        <v>26.15999984741211</v>
      </c>
      <c r="DX36" s="37">
        <v>5.349999904632568</v>
      </c>
      <c r="DY36" s="1"/>
      <c r="DZ36" s="24">
        <v>0.015599421332538787</v>
      </c>
      <c r="EA36" s="24">
        <v>0.09605885579956379</v>
      </c>
      <c r="EB36" s="24">
        <v>0.11165827713210257</v>
      </c>
      <c r="EC36" s="1"/>
      <c r="ED36" s="43">
        <v>28.62259292602539</v>
      </c>
      <c r="EE36" s="37">
        <v>17.520000457763672</v>
      </c>
      <c r="EF36" s="44">
        <f t="shared" si="16"/>
        <v>5.014678412</v>
      </c>
      <c r="EG36" s="37">
        <v>2.7940125465393066</v>
      </c>
      <c r="EH36" s="37">
        <v>22.036657333374023</v>
      </c>
      <c r="EI36" s="43">
        <v>47.28581237792969</v>
      </c>
      <c r="EJ36" s="43">
        <v>5.786290156707764</v>
      </c>
      <c r="EK36" s="43">
        <v>29.947913818679808</v>
      </c>
      <c r="EL36" s="43">
        <v>22.729263305664062</v>
      </c>
      <c r="EM36" s="43">
        <v>7.2072014808654785</v>
      </c>
      <c r="EN36" s="1">
        <v>3.200000047683716</v>
      </c>
      <c r="EO36" s="1"/>
      <c r="EP36" s="1">
        <v>0.0799851378963388</v>
      </c>
      <c r="EQ36" s="1">
        <v>3.623460474661203E-5</v>
      </c>
      <c r="ER36" s="1"/>
      <c r="ES36" s="1">
        <v>3.623460474661203E-5</v>
      </c>
      <c r="ET36" s="1">
        <v>5742.078468322754</v>
      </c>
      <c r="EU36" s="1">
        <v>0.010465024340149051</v>
      </c>
      <c r="EV36" s="1">
        <v>25.620000958442688</v>
      </c>
      <c r="EW36" s="1">
        <v>4.669283694116081E-5</v>
      </c>
    </row>
    <row r="37" ht="12.75" customHeight="1">
      <c r="A37" s="1" t="s">
        <v>258</v>
      </c>
      <c r="B37" s="1" t="s">
        <v>260</v>
      </c>
      <c r="C37" s="36" t="s">
        <v>258</v>
      </c>
      <c r="D37" s="1" t="s">
        <v>260</v>
      </c>
      <c r="E37" s="37">
        <v>552970.9375</v>
      </c>
      <c r="F37" s="8">
        <v>552970.9294062901</v>
      </c>
      <c r="G37" s="38">
        <v>100.0</v>
      </c>
      <c r="H37" s="9">
        <v>0.07718673091255754</v>
      </c>
      <c r="I37" s="9">
        <v>0.06647260778046847</v>
      </c>
      <c r="J37" s="9">
        <v>0.21951323912286044</v>
      </c>
      <c r="K37" s="9">
        <v>0.27638415862797255</v>
      </c>
      <c r="L37" s="9">
        <v>0.26473616935801897</v>
      </c>
      <c r="M37" s="37">
        <v>19.6299991607666</v>
      </c>
      <c r="N37" s="37">
        <f t="shared" si="2"/>
        <v>108548.1904</v>
      </c>
      <c r="O37" s="37"/>
      <c r="P37" s="37"/>
      <c r="Q37" s="37"/>
      <c r="R37" s="37"/>
      <c r="S37" s="37">
        <v>60.2400016784668</v>
      </c>
      <c r="T37" s="37">
        <v>3.0</v>
      </c>
      <c r="U37" s="37">
        <f t="shared" si="3"/>
        <v>22.62999916</v>
      </c>
      <c r="V37" s="37">
        <v>9.210000038146973</v>
      </c>
      <c r="W37" s="37"/>
      <c r="X37" s="37">
        <v>1.940000057220459</v>
      </c>
      <c r="Y37" s="37">
        <v>1.9500000476837158</v>
      </c>
      <c r="Z37" s="37">
        <v>5.309999942779541</v>
      </c>
      <c r="AA37" s="37"/>
      <c r="AB37" s="9">
        <v>0.09530783624148159</v>
      </c>
      <c r="AC37" s="9">
        <f t="shared" si="4"/>
        <v>0.591205234</v>
      </c>
      <c r="AD37" s="1" t="s">
        <v>159</v>
      </c>
      <c r="AE37" s="1">
        <v>2.0</v>
      </c>
      <c r="AF37" s="1"/>
      <c r="AG37" s="1"/>
      <c r="AH37" s="40">
        <v>0.085</v>
      </c>
      <c r="AI37" s="40">
        <v>0.07880000000000001</v>
      </c>
      <c r="AJ37" s="37">
        <f t="shared" si="5"/>
        <v>0.06876063586</v>
      </c>
      <c r="AK37" s="40">
        <f t="shared" si="17"/>
        <v>0.06374515419</v>
      </c>
      <c r="AL37" s="37">
        <v>0.17275000000000001</v>
      </c>
      <c r="AM37" s="49">
        <v>0.1526</v>
      </c>
      <c r="AN37" s="37">
        <f t="shared" si="6"/>
        <v>0.1397458805</v>
      </c>
      <c r="AO37" s="37">
        <f t="shared" si="18"/>
        <v>0.1234455651</v>
      </c>
      <c r="AP37" s="37">
        <f t="shared" si="34"/>
        <v>0.5898487576</v>
      </c>
      <c r="AQ37" s="40">
        <v>0.03916666666666667</v>
      </c>
      <c r="AR37" s="40">
        <v>0.03671428571428571</v>
      </c>
      <c r="AS37" s="40">
        <v>0.0415</v>
      </c>
      <c r="AT37" s="51">
        <v>0.0376</v>
      </c>
      <c r="AU37" s="37">
        <f t="shared" si="35"/>
        <v>0.03168382241</v>
      </c>
      <c r="AV37" s="37">
        <f t="shared" si="36"/>
        <v>0.02969997213</v>
      </c>
      <c r="AW37" s="40">
        <v>0.07366666666666667</v>
      </c>
      <c r="AX37" s="40">
        <v>0.06742857142857142</v>
      </c>
      <c r="AY37" s="40">
        <v>0.08475</v>
      </c>
      <c r="AZ37" s="40">
        <v>0.0738</v>
      </c>
      <c r="BA37" s="37">
        <v>0.36166666666666664</v>
      </c>
      <c r="BB37" s="37">
        <v>0.3871428571428571</v>
      </c>
      <c r="BC37" s="37">
        <f t="shared" si="7"/>
        <v>0.3136482584</v>
      </c>
      <c r="BD37" s="37">
        <f t="shared" si="19"/>
        <v>0.3357419803</v>
      </c>
      <c r="BE37" s="37">
        <v>0.6466666666666667</v>
      </c>
      <c r="BF37" s="37">
        <v>0.6567142857142858</v>
      </c>
      <c r="BG37" s="37">
        <f t="shared" si="8"/>
        <v>0.5608088675</v>
      </c>
      <c r="BH37" s="37">
        <f t="shared" si="20"/>
        <v>0.5695224663</v>
      </c>
      <c r="BI37" s="6">
        <v>1.3099999999999998</v>
      </c>
      <c r="BJ37" s="6">
        <v>1.3257142857142856</v>
      </c>
      <c r="BK37" s="37">
        <f t="shared" si="9"/>
        <v>1.116746191</v>
      </c>
      <c r="BL37" s="37">
        <f t="shared" si="21"/>
        <v>1.130142274</v>
      </c>
      <c r="BM37" s="6">
        <v>2.425</v>
      </c>
      <c r="BN37" s="6">
        <v>2.3495714285714286</v>
      </c>
      <c r="BO37" s="37">
        <f t="shared" si="10"/>
        <v>2.06725917</v>
      </c>
      <c r="BP37" s="37">
        <f t="shared" si="22"/>
        <v>2.002957972</v>
      </c>
      <c r="BQ37" s="6">
        <v>6.633333333333333</v>
      </c>
      <c r="BR37" s="14">
        <v>6.971428571428571</v>
      </c>
      <c r="BS37" s="6">
        <f t="shared" si="11"/>
        <v>6.54325047</v>
      </c>
      <c r="BT37" s="6">
        <f t="shared" si="23"/>
        <v>6.876754263</v>
      </c>
      <c r="BU37" s="6">
        <v>5.6000000000000005</v>
      </c>
      <c r="BV37" s="6">
        <v>6.28</v>
      </c>
      <c r="BW37" s="6">
        <v>11.803333333333333</v>
      </c>
      <c r="BX37" s="6">
        <v>11.831428571428571</v>
      </c>
      <c r="BY37" s="6">
        <f t="shared" si="12"/>
        <v>11.64304016</v>
      </c>
      <c r="BZ37" s="6">
        <f t="shared" si="24"/>
        <v>11.67075385</v>
      </c>
      <c r="CA37" s="6">
        <v>11.329999999999998</v>
      </c>
      <c r="CB37" s="6">
        <v>11.463999999999999</v>
      </c>
      <c r="CC37" s="1"/>
      <c r="CD37" s="9">
        <v>0.20324610936402726</v>
      </c>
      <c r="CE37" s="9">
        <v>0.19410788372535015</v>
      </c>
      <c r="CF37" s="9">
        <v>0.01444716076148289</v>
      </c>
      <c r="CG37" s="1"/>
      <c r="CH37" s="9">
        <v>0.94</v>
      </c>
      <c r="CI37" s="33">
        <v>0.76</v>
      </c>
      <c r="CJ37" s="9"/>
      <c r="CK37" s="9">
        <f t="shared" si="65"/>
        <v>0.1910513428</v>
      </c>
      <c r="CL37" s="41">
        <f t="shared" si="66"/>
        <v>0.1475219916</v>
      </c>
      <c r="CM37" s="42">
        <f t="shared" si="14"/>
        <v>0.01358033112</v>
      </c>
      <c r="CN37" s="37"/>
      <c r="CO37" s="43">
        <v>27.626833333333334</v>
      </c>
      <c r="CP37" s="43">
        <v>27.476257142857143</v>
      </c>
      <c r="CQ37" s="43">
        <v>28.1284</v>
      </c>
      <c r="CR37" s="6">
        <v>28.2753</v>
      </c>
      <c r="CS37" s="6">
        <v>28.640275</v>
      </c>
      <c r="CT37" s="6">
        <v>28.4665</v>
      </c>
      <c r="CU37" s="6">
        <v>28.834960000000002</v>
      </c>
      <c r="CV37" s="6">
        <v>332554.4285714286</v>
      </c>
      <c r="CW37" s="6">
        <v>346790.3333333333</v>
      </c>
      <c r="CX37" s="44">
        <f t="shared" si="26"/>
        <v>0.6013958617</v>
      </c>
      <c r="CY37" s="43">
        <f t="shared" si="27"/>
        <v>7.21675034</v>
      </c>
      <c r="CZ37" s="44">
        <f t="shared" si="28"/>
        <v>0.259249825</v>
      </c>
      <c r="DA37" s="50">
        <v>357003.2</v>
      </c>
      <c r="DB37" s="43">
        <f t="shared" si="29"/>
        <v>7.74731215</v>
      </c>
      <c r="DC37" s="44">
        <f t="shared" si="30"/>
        <v>0.2686777492</v>
      </c>
      <c r="DD37" s="43">
        <f t="shared" si="67"/>
        <v>41.41336941</v>
      </c>
      <c r="DE37" s="43">
        <v>10.963616779112083</v>
      </c>
      <c r="DF37" s="43">
        <v>5.2962383992670725</v>
      </c>
      <c r="DG37" s="43">
        <v>5.2962383992670725</v>
      </c>
      <c r="DH37" s="43">
        <v>2.4750562773154545</v>
      </c>
      <c r="DI37" s="1"/>
      <c r="DJ37" s="37">
        <v>61.860809326171875</v>
      </c>
      <c r="DK37" s="37">
        <v>63.63480758666992</v>
      </c>
      <c r="DL37" s="37">
        <v>12.27811050415039</v>
      </c>
      <c r="DM37" s="37"/>
      <c r="DN37" s="37">
        <v>3.19571852684021</v>
      </c>
      <c r="DO37" s="37">
        <v>24.960206985473633</v>
      </c>
      <c r="DP37" s="37">
        <v>22.616405487060547</v>
      </c>
      <c r="DQ37" s="43">
        <f t="shared" si="15"/>
        <v>13.17898369</v>
      </c>
      <c r="DR37" s="1">
        <v>2.0</v>
      </c>
      <c r="DS37" s="37">
        <v>2.5712897777557373</v>
      </c>
      <c r="DT37" s="37">
        <v>26.3799991607666</v>
      </c>
      <c r="DU37" s="1"/>
      <c r="DV37" s="37">
        <v>0.5299999713897705</v>
      </c>
      <c r="DW37" s="37">
        <v>19.889999389648438</v>
      </c>
      <c r="DX37" s="37">
        <v>2.690000057220459</v>
      </c>
      <c r="DY37" s="1"/>
      <c r="DZ37" s="24">
        <v>0.07501681733307457</v>
      </c>
      <c r="EA37" s="24">
        <v>0.05884714914658942</v>
      </c>
      <c r="EB37" s="24">
        <v>0.13386396647966398</v>
      </c>
      <c r="EC37" s="1"/>
      <c r="ED37" s="43">
        <v>47.705909729003906</v>
      </c>
      <c r="EE37" s="37">
        <v>19.6299991607666</v>
      </c>
      <c r="EF37" s="44">
        <f t="shared" si="16"/>
        <v>9.364669679</v>
      </c>
      <c r="EG37" s="37">
        <v>22.47801399230957</v>
      </c>
      <c r="EH37" s="37">
        <v>32.787925720214844</v>
      </c>
      <c r="EI37" s="43">
        <v>49.8261604309082</v>
      </c>
      <c r="EJ37" s="43">
        <v>7.9560364720001235</v>
      </c>
      <c r="EK37" s="43">
        <v>27.888481070251437</v>
      </c>
      <c r="EL37" s="43">
        <v>39.08878707885742</v>
      </c>
      <c r="EM37" s="43">
        <v>21.3812313079834</v>
      </c>
      <c r="EN37" s="1">
        <v>8.819999694824219</v>
      </c>
      <c r="EO37" s="1"/>
      <c r="EP37" s="1">
        <v>0.12072154939698951</v>
      </c>
      <c r="EQ37" s="1">
        <v>5.405924413697888E-5</v>
      </c>
      <c r="ER37" s="1"/>
      <c r="ES37" s="1">
        <v>5.405924413697888E-5</v>
      </c>
      <c r="ET37" s="1">
        <v>965.3614435195923</v>
      </c>
      <c r="EU37" s="1">
        <v>0.001745772503006758</v>
      </c>
      <c r="EV37" s="1">
        <v>9.330000251531601</v>
      </c>
      <c r="EW37" s="1">
        <v>1.68724968264588E-5</v>
      </c>
    </row>
    <row r="38" ht="12.75" customHeight="1">
      <c r="A38" s="1" t="s">
        <v>261</v>
      </c>
      <c r="B38" s="1" t="s">
        <v>263</v>
      </c>
      <c r="C38" s="36" t="s">
        <v>261</v>
      </c>
      <c r="D38" s="1" t="s">
        <v>263</v>
      </c>
      <c r="E38" s="37">
        <v>856862.8125</v>
      </c>
      <c r="F38" s="8">
        <v>856862.8219618424</v>
      </c>
      <c r="G38" s="38">
        <v>100.0</v>
      </c>
      <c r="H38" s="9">
        <v>0.07922287331356</v>
      </c>
      <c r="I38" s="9">
        <v>0.06032588847812499</v>
      </c>
      <c r="J38" s="9">
        <v>0.08798772302640255</v>
      </c>
      <c r="K38" s="9">
        <v>0.15631254260609978</v>
      </c>
      <c r="L38" s="9">
        <v>0.5737296207486993</v>
      </c>
      <c r="M38" s="37">
        <v>45.79999923706055</v>
      </c>
      <c r="N38" s="37">
        <f t="shared" si="2"/>
        <v>392443.1616</v>
      </c>
      <c r="O38" s="37"/>
      <c r="P38" s="37"/>
      <c r="Q38" s="37"/>
      <c r="R38" s="37"/>
      <c r="S38" s="37">
        <v>84.0999984741211</v>
      </c>
      <c r="T38" s="37">
        <v>1.8200000524520874</v>
      </c>
      <c r="U38" s="37">
        <f t="shared" si="3"/>
        <v>47.61999929</v>
      </c>
      <c r="V38" s="37">
        <v>3.3499999046325684</v>
      </c>
      <c r="W38" s="37"/>
      <c r="X38" s="37">
        <v>13.59000015258789</v>
      </c>
      <c r="Y38" s="37">
        <v>13.619999885559082</v>
      </c>
      <c r="Z38" s="37">
        <v>17.1299991607666</v>
      </c>
      <c r="AA38" s="37">
        <v>2.0</v>
      </c>
      <c r="AB38" s="9">
        <v>0.04221402861696741</v>
      </c>
      <c r="AC38" s="9">
        <f t="shared" si="4"/>
        <v>0.2865142942</v>
      </c>
      <c r="AD38" s="1" t="s">
        <v>148</v>
      </c>
      <c r="AE38" s="1">
        <v>3.0</v>
      </c>
      <c r="AF38" s="1"/>
      <c r="AG38" s="1"/>
      <c r="AH38" s="40">
        <v>0.15175</v>
      </c>
      <c r="AI38" s="40">
        <v>0.1496</v>
      </c>
      <c r="AJ38" s="37">
        <f t="shared" si="5"/>
        <v>0.1444060643</v>
      </c>
      <c r="AK38" s="40">
        <f t="shared" si="17"/>
        <v>0.1423601135</v>
      </c>
      <c r="AL38" s="37">
        <v>0.328</v>
      </c>
      <c r="AM38" s="49">
        <v>0.2962</v>
      </c>
      <c r="AN38" s="37">
        <f t="shared" si="6"/>
        <v>0.312126452</v>
      </c>
      <c r="AO38" s="37">
        <f t="shared" si="18"/>
        <v>0.2818654118</v>
      </c>
      <c r="AP38" s="37">
        <f t="shared" si="34"/>
        <v>0.6378191038</v>
      </c>
      <c r="AQ38" s="40">
        <v>0.10116666666666667</v>
      </c>
      <c r="AR38" s="40">
        <v>0.09457142857142857</v>
      </c>
      <c r="AS38" s="40">
        <v>0.09975</v>
      </c>
      <c r="AT38" s="51">
        <v>0.0908</v>
      </c>
      <c r="AU38" s="37">
        <f t="shared" si="35"/>
        <v>0.09627070954</v>
      </c>
      <c r="AV38" s="37">
        <f t="shared" si="36"/>
        <v>0.08999464775</v>
      </c>
      <c r="AW38" s="40">
        <v>0.18933333333333333</v>
      </c>
      <c r="AX38" s="40">
        <v>0.1717142857142857</v>
      </c>
      <c r="AY38" s="40">
        <v>0.22775</v>
      </c>
      <c r="AZ38" s="40">
        <v>0.19540000000000002</v>
      </c>
      <c r="BA38" s="37">
        <v>1.0533333333333335</v>
      </c>
      <c r="BB38" s="37">
        <v>1.0671428571428572</v>
      </c>
      <c r="BC38" s="37">
        <f t="shared" si="7"/>
        <v>0.9932417634</v>
      </c>
      <c r="BD38" s="37">
        <f t="shared" si="19"/>
        <v>1.006263468</v>
      </c>
      <c r="BE38" s="37">
        <v>1.8055</v>
      </c>
      <c r="BF38" s="37">
        <v>1.7447142857142859</v>
      </c>
      <c r="BG38" s="37">
        <f t="shared" si="8"/>
        <v>1.702498105</v>
      </c>
      <c r="BH38" s="37">
        <f t="shared" si="20"/>
        <v>1.645180152</v>
      </c>
      <c r="BI38" s="6">
        <v>2.1649999999999996</v>
      </c>
      <c r="BJ38" s="6">
        <v>2.184285714285714</v>
      </c>
      <c r="BK38" s="37">
        <f t="shared" si="9"/>
        <v>2.02776556</v>
      </c>
      <c r="BL38" s="37">
        <f t="shared" si="21"/>
        <v>2.045828797</v>
      </c>
      <c r="BM38" s="6">
        <v>4.018833333333333</v>
      </c>
      <c r="BN38" s="6">
        <v>3.8390000000000004</v>
      </c>
      <c r="BO38" s="37">
        <f t="shared" si="10"/>
        <v>3.764088603</v>
      </c>
      <c r="BP38" s="37">
        <f t="shared" si="22"/>
        <v>3.595654497</v>
      </c>
      <c r="BQ38" s="6">
        <v>22.21666666666667</v>
      </c>
      <c r="BR38" s="14">
        <v>25.900000000000002</v>
      </c>
      <c r="BS38" s="6">
        <f t="shared" si="11"/>
        <v>22.14126197</v>
      </c>
      <c r="BT38" s="6">
        <f t="shared" si="23"/>
        <v>25.81209385</v>
      </c>
      <c r="BU38" s="6">
        <v>19.325</v>
      </c>
      <c r="BV38" s="6">
        <v>25.06</v>
      </c>
      <c r="BW38" s="6">
        <v>31.316666666666663</v>
      </c>
      <c r="BX38" s="6">
        <v>34.99999999999999</v>
      </c>
      <c r="BY38" s="6">
        <f t="shared" si="12"/>
        <v>31.21037602</v>
      </c>
      <c r="BZ38" s="6">
        <f t="shared" si="24"/>
        <v>34.8812079</v>
      </c>
      <c r="CA38" s="6">
        <v>31.775000000000002</v>
      </c>
      <c r="CB38" s="6">
        <v>36.84</v>
      </c>
      <c r="CC38" s="1"/>
      <c r="CD38" s="9">
        <v>0.056935251059633186</v>
      </c>
      <c r="CE38" s="9">
        <v>0.07923466503444215</v>
      </c>
      <c r="CF38" s="9">
        <v>0.003993011657535257</v>
      </c>
      <c r="CG38" s="1"/>
      <c r="CH38" s="9">
        <v>0.85</v>
      </c>
      <c r="CI38" s="33">
        <v>0.8</v>
      </c>
      <c r="CJ38" s="9"/>
      <c r="CK38" s="9">
        <f t="shared" si="65"/>
        <v>0.0483949634</v>
      </c>
      <c r="CL38" s="41">
        <f t="shared" si="66"/>
        <v>0.06338773203</v>
      </c>
      <c r="CM38" s="42">
        <f t="shared" si="14"/>
        <v>0.003394059909</v>
      </c>
      <c r="CN38" s="37"/>
      <c r="CO38" s="43">
        <v>30.238850000000003</v>
      </c>
      <c r="CP38" s="43">
        <v>30.59468571428572</v>
      </c>
      <c r="CQ38" s="43">
        <v>32.37546666666666</v>
      </c>
      <c r="CR38" s="6">
        <v>29.919566666666668</v>
      </c>
      <c r="CS38" s="6">
        <v>31.7725</v>
      </c>
      <c r="CT38" s="6">
        <v>29.89171428571429</v>
      </c>
      <c r="CU38" s="6">
        <v>31.362920000000003</v>
      </c>
      <c r="CV38" s="6">
        <v>542992.2857142857</v>
      </c>
      <c r="CW38" s="6">
        <v>569894.5</v>
      </c>
      <c r="CX38" s="44">
        <f t="shared" si="26"/>
        <v>0.633698034</v>
      </c>
      <c r="CY38" s="43">
        <f t="shared" si="27"/>
        <v>7.604376408</v>
      </c>
      <c r="CZ38" s="44">
        <f t="shared" si="28"/>
        <v>0.2655133866</v>
      </c>
      <c r="DA38" s="50">
        <v>622464.8</v>
      </c>
      <c r="DB38" s="43">
        <f t="shared" si="29"/>
        <v>8.717355227</v>
      </c>
      <c r="DC38" s="44">
        <f t="shared" si="30"/>
        <v>0.277951008</v>
      </c>
      <c r="DD38" s="43">
        <f t="shared" si="67"/>
        <v>37.71326551</v>
      </c>
      <c r="DE38" s="43">
        <v>21.637217515810967</v>
      </c>
      <c r="DF38" s="43">
        <v>10.530305468664388</v>
      </c>
      <c r="DG38" s="43">
        <v>10.530305468664388</v>
      </c>
      <c r="DH38" s="43">
        <v>5.653716692840402</v>
      </c>
      <c r="DI38" s="1"/>
      <c r="DJ38" s="37">
        <v>47.69198989868164</v>
      </c>
      <c r="DK38" s="37">
        <v>46.84470748901367</v>
      </c>
      <c r="DL38" s="37">
        <v>9.278752326965332</v>
      </c>
      <c r="DM38" s="37">
        <v>5.129870891571045</v>
      </c>
      <c r="DN38" s="37">
        <v>5.129870891571045</v>
      </c>
      <c r="DO38" s="37">
        <v>32.600006103515625</v>
      </c>
      <c r="DP38" s="37">
        <v>31.96986961364746</v>
      </c>
      <c r="DQ38" s="43">
        <f t="shared" si="15"/>
        <v>19.708004</v>
      </c>
      <c r="DR38" s="1">
        <v>3.0</v>
      </c>
      <c r="DS38" s="37">
        <v>2.3791778087615967</v>
      </c>
      <c r="DT38" s="37">
        <v>6.619999885559082</v>
      </c>
      <c r="DU38" s="1"/>
      <c r="DV38" s="37">
        <v>1.409999966621399</v>
      </c>
      <c r="DW38" s="37">
        <v>21.940000534057617</v>
      </c>
      <c r="DX38" s="37">
        <v>6.409999847412109</v>
      </c>
      <c r="DY38" s="1"/>
      <c r="DZ38" s="24">
        <v>0.06314638579077236</v>
      </c>
      <c r="EA38" s="24">
        <v>0.01934484136609574</v>
      </c>
      <c r="EB38" s="24">
        <v>0.0824912271568681</v>
      </c>
      <c r="EC38" s="1"/>
      <c r="ED38" s="43">
        <v>50.155799865722656</v>
      </c>
      <c r="EE38" s="37">
        <v>45.79999923706055</v>
      </c>
      <c r="EF38" s="44">
        <f t="shared" si="16"/>
        <v>22.97135596</v>
      </c>
      <c r="EG38" s="37">
        <v>39.14265441894531</v>
      </c>
      <c r="EH38" s="37">
        <v>35.10493850708008</v>
      </c>
      <c r="EI38" s="43">
        <v>35.37896728515625</v>
      </c>
      <c r="EJ38" s="43">
        <v>7.635292120941158</v>
      </c>
      <c r="EK38" s="43">
        <v>36.324817727355985</v>
      </c>
      <c r="EL38" s="43">
        <v>66.01469421386719</v>
      </c>
      <c r="EM38" s="43">
        <v>53.3668098449707</v>
      </c>
      <c r="EN38" s="1">
        <v>32.66999816894531</v>
      </c>
      <c r="EO38" s="1"/>
      <c r="EP38" s="1">
        <v>0.6559444585736817</v>
      </c>
      <c r="EQ38" s="1">
        <v>3.362832755084548E-4</v>
      </c>
      <c r="ER38" s="1"/>
      <c r="ES38" s="1">
        <v>3.362832755084548E-4</v>
      </c>
      <c r="ET38" s="1">
        <v>69409.61922740936</v>
      </c>
      <c r="EU38" s="1">
        <v>0.0810043538456851</v>
      </c>
      <c r="EV38" s="1">
        <v>183.6700013205409</v>
      </c>
      <c r="EW38" s="1">
        <v>2.143516985601227E-4</v>
      </c>
    </row>
    <row r="39" ht="12.75" customHeight="1">
      <c r="A39" s="1" t="s">
        <v>264</v>
      </c>
      <c r="B39" s="1" t="s">
        <v>266</v>
      </c>
      <c r="C39" s="36" t="s">
        <v>264</v>
      </c>
      <c r="D39" s="1" t="s">
        <v>266</v>
      </c>
      <c r="E39" s="37">
        <v>811975.4375</v>
      </c>
      <c r="F39" s="8">
        <v>811975.4424716133</v>
      </c>
      <c r="G39" s="38">
        <v>100.0</v>
      </c>
      <c r="H39" s="9">
        <v>0.04685332768488954</v>
      </c>
      <c r="I39" s="9">
        <v>0.06274024964996888</v>
      </c>
      <c r="J39" s="9">
        <v>0.04648357138096469</v>
      </c>
      <c r="K39" s="9">
        <v>0.0964110803660413</v>
      </c>
      <c r="L39" s="9">
        <v>0.7235046249317841</v>
      </c>
      <c r="M39" s="37">
        <v>67.87999725341797</v>
      </c>
      <c r="N39" s="37">
        <f t="shared" si="2"/>
        <v>551168.9047</v>
      </c>
      <c r="O39" s="37"/>
      <c r="P39" s="37"/>
      <c r="Q39" s="37"/>
      <c r="R39" s="37"/>
      <c r="S39" s="37">
        <v>92.94000244140625</v>
      </c>
      <c r="T39" s="37">
        <v>0.8199999928474426</v>
      </c>
      <c r="U39" s="37">
        <f t="shared" si="3"/>
        <v>68.69999725</v>
      </c>
      <c r="V39" s="37">
        <v>1.1200000047683716</v>
      </c>
      <c r="W39" s="37"/>
      <c r="X39" s="37">
        <v>35.95000076293945</v>
      </c>
      <c r="Y39" s="37">
        <v>37.470001220703125</v>
      </c>
      <c r="Z39" s="37">
        <v>47.45000076293945</v>
      </c>
      <c r="AA39" s="37">
        <v>4.0</v>
      </c>
      <c r="AB39" s="9">
        <v>0.023735341882832408</v>
      </c>
      <c r="AC39" s="9">
        <f t="shared" si="4"/>
        <v>0.1666299936</v>
      </c>
      <c r="AD39" s="1" t="s">
        <v>181</v>
      </c>
      <c r="AE39" s="1">
        <v>4.0</v>
      </c>
      <c r="AF39" s="1"/>
      <c r="AG39" s="1"/>
      <c r="AH39" s="40">
        <v>0.2755</v>
      </c>
      <c r="AI39" s="40">
        <v>0.2712</v>
      </c>
      <c r="AJ39" s="37">
        <f t="shared" si="5"/>
        <v>0.2527910996</v>
      </c>
      <c r="AK39" s="40">
        <f t="shared" si="17"/>
        <v>0.2488455398</v>
      </c>
      <c r="AL39" s="37">
        <v>0.651</v>
      </c>
      <c r="AM39" s="49">
        <v>0.5562</v>
      </c>
      <c r="AN39" s="37">
        <f t="shared" si="6"/>
        <v>0.5973394041</v>
      </c>
      <c r="AO39" s="37">
        <f t="shared" si="18"/>
        <v>0.5103535738</v>
      </c>
      <c r="AP39" s="37">
        <f t="shared" si="34"/>
        <v>0.74021821</v>
      </c>
      <c r="AQ39" s="40">
        <v>0.20550000000000002</v>
      </c>
      <c r="AR39" s="40">
        <v>0.1942857142857143</v>
      </c>
      <c r="AS39" s="40">
        <v>0.19849999999999998</v>
      </c>
      <c r="AT39" s="51">
        <v>0.18419999999999997</v>
      </c>
      <c r="AU39" s="37">
        <f t="shared" si="35"/>
        <v>0.1885610561</v>
      </c>
      <c r="AV39" s="37">
        <f t="shared" si="36"/>
        <v>0.178271141</v>
      </c>
      <c r="AW39" s="40">
        <v>0.3993333333333333</v>
      </c>
      <c r="AX39" s="40">
        <v>0.35485714285714287</v>
      </c>
      <c r="AY39" s="40">
        <v>0.47175</v>
      </c>
      <c r="AZ39" s="40">
        <v>0.395</v>
      </c>
      <c r="BA39" s="37">
        <v>5.133333333333333</v>
      </c>
      <c r="BB39" s="37">
        <v>5.2</v>
      </c>
      <c r="BC39" s="37">
        <f t="shared" si="7"/>
        <v>4.993353227</v>
      </c>
      <c r="BD39" s="37">
        <f t="shared" si="19"/>
        <v>5.05820197</v>
      </c>
      <c r="BE39" s="37">
        <v>10.459999999999999</v>
      </c>
      <c r="BF39" s="37">
        <v>9.518571428571429</v>
      </c>
      <c r="BG39" s="37">
        <f t="shared" si="8"/>
        <v>10.17476781</v>
      </c>
      <c r="BH39" s="37">
        <f t="shared" si="20"/>
        <v>9.259010914</v>
      </c>
      <c r="BI39" s="6">
        <v>6.868333333333332</v>
      </c>
      <c r="BJ39" s="6">
        <v>6.911428571428571</v>
      </c>
      <c r="BK39" s="37">
        <f t="shared" si="9"/>
        <v>6.660231595</v>
      </c>
      <c r="BL39" s="37">
        <f t="shared" si="21"/>
        <v>6.702021103</v>
      </c>
      <c r="BM39" s="6">
        <v>13.838333333333333</v>
      </c>
      <c r="BN39" s="6">
        <v>12.57</v>
      </c>
      <c r="BO39" s="37">
        <f t="shared" si="10"/>
        <v>13.41904949</v>
      </c>
      <c r="BP39" s="37">
        <f t="shared" si="22"/>
        <v>12.18914504</v>
      </c>
      <c r="BQ39" s="6">
        <v>33.666666666666664</v>
      </c>
      <c r="BR39" s="14">
        <v>35.285714285714285</v>
      </c>
      <c r="BS39" s="6">
        <f t="shared" si="11"/>
        <v>33.53955291</v>
      </c>
      <c r="BT39" s="6">
        <f t="shared" si="23"/>
        <v>35.15248757</v>
      </c>
      <c r="BU39" s="6">
        <v>29.75</v>
      </c>
      <c r="BV39" s="6">
        <v>32.8</v>
      </c>
      <c r="BW39" s="6">
        <v>60.1</v>
      </c>
      <c r="BX39" s="6">
        <v>56.0</v>
      </c>
      <c r="BY39" s="6">
        <f t="shared" si="12"/>
        <v>59.87308307</v>
      </c>
      <c r="BZ39" s="6">
        <f t="shared" si="24"/>
        <v>55.78856326</v>
      </c>
      <c r="CA39" s="6">
        <v>66.075</v>
      </c>
      <c r="CB39" s="6">
        <v>59.14</v>
      </c>
      <c r="CC39" s="1"/>
      <c r="CD39" s="9">
        <v>0.08586244869897203</v>
      </c>
      <c r="CE39" s="9">
        <v>0.0378734053426152</v>
      </c>
      <c r="CF39" s="9">
        <v>0.00393297502456996</v>
      </c>
      <c r="CG39" s="1"/>
      <c r="CH39" s="53">
        <v>0.96</v>
      </c>
      <c r="CI39" s="33">
        <v>0.8</v>
      </c>
      <c r="CJ39" s="9"/>
      <c r="CK39" s="9">
        <f t="shared" si="65"/>
        <v>0.08242795075</v>
      </c>
      <c r="CL39" s="41">
        <f t="shared" si="66"/>
        <v>0.03029872427</v>
      </c>
      <c r="CM39" s="42">
        <f t="shared" si="14"/>
        <v>0.003775656024</v>
      </c>
      <c r="CN39" s="37"/>
      <c r="CO39" s="43">
        <v>31.687216666666668</v>
      </c>
      <c r="CP39" s="43">
        <v>32.10422857142857</v>
      </c>
      <c r="CQ39" s="43">
        <v>32.685566666666666</v>
      </c>
      <c r="CR39" s="6">
        <v>31.431700000000003</v>
      </c>
      <c r="CS39" s="6">
        <v>32.464025</v>
      </c>
      <c r="CT39" s="6">
        <v>31.176685714285718</v>
      </c>
      <c r="CU39" s="6">
        <v>31.90054</v>
      </c>
      <c r="CV39" s="6">
        <v>552488.5714285715</v>
      </c>
      <c r="CW39" s="6">
        <v>609937.8333333334</v>
      </c>
      <c r="CX39" s="44">
        <f t="shared" si="26"/>
        <v>0.6804252229</v>
      </c>
      <c r="CY39" s="43">
        <f t="shared" si="27"/>
        <v>8.165102675</v>
      </c>
      <c r="CZ39" s="44">
        <f t="shared" si="28"/>
        <v>0.2569864718</v>
      </c>
      <c r="DA39" s="50">
        <v>634964.8</v>
      </c>
      <c r="DB39" s="43">
        <f t="shared" si="29"/>
        <v>9.384000059</v>
      </c>
      <c r="DC39" s="44">
        <f t="shared" si="30"/>
        <v>0.2941643013</v>
      </c>
      <c r="DD39" s="43">
        <f t="shared" si="67"/>
        <v>17.71222944</v>
      </c>
      <c r="DE39" s="43">
        <v>12.814879915981917</v>
      </c>
      <c r="DF39" s="43">
        <v>5.744099237537047</v>
      </c>
      <c r="DG39" s="43">
        <v>5.744099237537047</v>
      </c>
      <c r="DH39" s="43">
        <v>2.4883751950055255</v>
      </c>
      <c r="DI39" s="1"/>
      <c r="DJ39" s="37">
        <v>31.644712448120117</v>
      </c>
      <c r="DK39" s="37">
        <v>31.49472427368164</v>
      </c>
      <c r="DL39" s="37">
        <v>8.264026641845703</v>
      </c>
      <c r="DM39" s="37">
        <v>6.475582122802734</v>
      </c>
      <c r="DN39" s="37">
        <v>6.475582122802734</v>
      </c>
      <c r="DO39" s="37">
        <v>39.314937591552734</v>
      </c>
      <c r="DP39" s="37">
        <v>38.65895462036133</v>
      </c>
      <c r="DQ39" s="43">
        <f t="shared" si="15"/>
        <v>29.04034996</v>
      </c>
      <c r="DR39" s="1">
        <v>4.0</v>
      </c>
      <c r="DS39" s="37">
        <v>1.8369795083999634</v>
      </c>
      <c r="DT39" s="37">
        <v>4.010000228881836</v>
      </c>
      <c r="DU39" s="1"/>
      <c r="DV39" s="37">
        <v>2.6600000858306885</v>
      </c>
      <c r="DW39" s="37">
        <v>31.559999465942383</v>
      </c>
      <c r="DX39" s="37">
        <v>8.4399995803833</v>
      </c>
      <c r="DY39" s="1"/>
      <c r="DZ39" s="24">
        <v>0.035506927002812765</v>
      </c>
      <c r="EA39" s="24">
        <v>0.010995902576421584</v>
      </c>
      <c r="EB39" s="24">
        <v>0.04650282957923435</v>
      </c>
      <c r="EC39" s="1"/>
      <c r="ED39" s="43">
        <v>35.718143463134766</v>
      </c>
      <c r="EE39" s="37">
        <v>67.87999725341797</v>
      </c>
      <c r="EF39" s="44">
        <f t="shared" si="16"/>
        <v>24.2454748</v>
      </c>
      <c r="EG39" s="37">
        <v>66.3251953125</v>
      </c>
      <c r="EH39" s="37">
        <v>31.757478713989258</v>
      </c>
      <c r="EI39" s="43">
        <v>25.46238899230957</v>
      </c>
      <c r="EJ39" s="43">
        <v>6.6977681396789555</v>
      </c>
      <c r="EK39" s="43">
        <v>29.676153152130137</v>
      </c>
      <c r="EL39" s="43">
        <v>68.84489440917969</v>
      </c>
      <c r="EM39" s="43">
        <v>62.47894287109375</v>
      </c>
      <c r="EN39" s="1">
        <v>54.65999984741211</v>
      </c>
      <c r="EO39" s="1"/>
      <c r="EP39" s="1">
        <v>1.3866057111459644</v>
      </c>
      <c r="EQ39" s="1">
        <v>8.079321925796923E-4</v>
      </c>
      <c r="ER39" s="1"/>
      <c r="ES39" s="1">
        <v>8.079321925796923E-4</v>
      </c>
      <c r="ET39" s="1">
        <v>46428.024464413524</v>
      </c>
      <c r="EU39" s="1">
        <v>0.057179099312522186</v>
      </c>
      <c r="EV39" s="1">
        <v>255.45000020228326</v>
      </c>
      <c r="EW39" s="1">
        <v>3.1460311093240215E-4</v>
      </c>
    </row>
    <row r="40" ht="12.75" customHeight="1">
      <c r="A40" s="1" t="s">
        <v>267</v>
      </c>
      <c r="B40" s="1" t="s">
        <v>269</v>
      </c>
      <c r="C40" s="36" t="s">
        <v>267</v>
      </c>
      <c r="D40" s="1" t="s">
        <v>269</v>
      </c>
      <c r="E40" s="37">
        <v>1013306.5625</v>
      </c>
      <c r="F40" s="8">
        <v>1013306.5634160432</v>
      </c>
      <c r="G40" s="38">
        <v>100.0</v>
      </c>
      <c r="H40" s="9">
        <v>0.14919583945884332</v>
      </c>
      <c r="I40" s="9">
        <v>0.06671187556335872</v>
      </c>
      <c r="J40" s="9">
        <v>0.25251692173708906</v>
      </c>
      <c r="K40" s="9">
        <v>0.19025445055090898</v>
      </c>
      <c r="L40" s="9">
        <v>0.1756431622854184</v>
      </c>
      <c r="M40" s="37">
        <v>12.699999809265137</v>
      </c>
      <c r="N40" s="37">
        <f t="shared" si="2"/>
        <v>128689.9315</v>
      </c>
      <c r="O40" s="37"/>
      <c r="P40" s="37"/>
      <c r="Q40" s="37"/>
      <c r="R40" s="37"/>
      <c r="S40" s="37">
        <v>57.31999969482422</v>
      </c>
      <c r="T40" s="37">
        <v>0.949999988079071</v>
      </c>
      <c r="U40" s="37">
        <f t="shared" si="3"/>
        <v>13.6499998</v>
      </c>
      <c r="V40" s="37">
        <v>4.300000190734863</v>
      </c>
      <c r="W40" s="37"/>
      <c r="X40" s="37">
        <v>2.1700000762939453</v>
      </c>
      <c r="Y40" s="37">
        <v>2.190000057220459</v>
      </c>
      <c r="Z40" s="37">
        <v>6.429999828338623</v>
      </c>
      <c r="AA40" s="37"/>
      <c r="AB40" s="9">
        <v>0.16507612866691007</v>
      </c>
      <c r="AC40" s="9">
        <f t="shared" si="4"/>
        <v>0.607847501</v>
      </c>
      <c r="AD40" s="1" t="s">
        <v>159</v>
      </c>
      <c r="AE40" s="1">
        <v>2.0</v>
      </c>
      <c r="AF40" s="1"/>
      <c r="AG40" s="1"/>
      <c r="AH40" s="40">
        <v>0.11666666666666665</v>
      </c>
      <c r="AI40" s="40">
        <v>0.11499999999999999</v>
      </c>
      <c r="AJ40" s="37">
        <f t="shared" si="5"/>
        <v>0.103406768</v>
      </c>
      <c r="AK40" s="40">
        <f t="shared" si="17"/>
        <v>0.1019295285</v>
      </c>
      <c r="AL40" s="37">
        <v>0.25</v>
      </c>
      <c r="AM40" s="49">
        <v>0.25025</v>
      </c>
      <c r="AN40" s="37">
        <f t="shared" si="6"/>
        <v>0.2215859315</v>
      </c>
      <c r="AO40" s="37">
        <f t="shared" si="18"/>
        <v>0.2218075174</v>
      </c>
      <c r="AP40" s="37">
        <f t="shared" si="34"/>
        <v>0.466662285</v>
      </c>
      <c r="AQ40" s="40">
        <v>0.0474869</v>
      </c>
      <c r="AR40" s="40">
        <v>0.0474869</v>
      </c>
      <c r="AS40" s="40">
        <v>0.04756666666666667</v>
      </c>
      <c r="AT40" s="51">
        <v>0.04756666666666667</v>
      </c>
      <c r="AU40" s="37">
        <f t="shared" si="35"/>
        <v>0.04208971588</v>
      </c>
      <c r="AV40" s="37">
        <f t="shared" si="36"/>
        <v>0.04208971588</v>
      </c>
      <c r="AW40" s="40">
        <v>0.0885076261850551</v>
      </c>
      <c r="AX40" s="40">
        <v>0.0885076261850551</v>
      </c>
      <c r="AY40" s="40">
        <v>0.08826578298837284</v>
      </c>
      <c r="AZ40" s="40">
        <v>0.08826578298837284</v>
      </c>
      <c r="BA40" s="37">
        <v>0.38</v>
      </c>
      <c r="BB40" s="37">
        <v>0.37666666666666665</v>
      </c>
      <c r="BC40" s="37">
        <f t="shared" si="7"/>
        <v>0.3684493571</v>
      </c>
      <c r="BD40" s="37">
        <f t="shared" si="19"/>
        <v>0.3652173452</v>
      </c>
      <c r="BE40" s="37">
        <v>0.78</v>
      </c>
      <c r="BF40" s="37">
        <v>0.7805</v>
      </c>
      <c r="BG40" s="37">
        <f t="shared" si="8"/>
        <v>0.7562907856</v>
      </c>
      <c r="BH40" s="37">
        <f t="shared" si="20"/>
        <v>0.7567755874</v>
      </c>
      <c r="BI40" s="6">
        <v>1.28</v>
      </c>
      <c r="BJ40" s="6">
        <v>1.278333333333333</v>
      </c>
      <c r="BK40" s="37">
        <f t="shared" si="9"/>
        <v>1.236769524</v>
      </c>
      <c r="BL40" s="37">
        <f t="shared" si="21"/>
        <v>1.235159147</v>
      </c>
      <c r="BM40" s="6">
        <v>2.68</v>
      </c>
      <c r="BN40" s="6">
        <v>2.684166666666667</v>
      </c>
      <c r="BO40" s="37">
        <f t="shared" si="10"/>
        <v>2.58948619</v>
      </c>
      <c r="BP40" s="37">
        <f t="shared" si="22"/>
        <v>2.593512132</v>
      </c>
      <c r="BQ40" s="6">
        <v>9.0</v>
      </c>
      <c r="BR40" s="14">
        <v>9.093333333333334</v>
      </c>
      <c r="BS40" s="6">
        <f t="shared" si="11"/>
        <v>8.976125444</v>
      </c>
      <c r="BT40" s="6">
        <f t="shared" si="23"/>
        <v>9.069211189</v>
      </c>
      <c r="BU40" s="6">
        <v>9.666666666666666</v>
      </c>
      <c r="BV40" s="6">
        <v>9.8275</v>
      </c>
      <c r="BW40" s="6">
        <v>19.0</v>
      </c>
      <c r="BX40" s="6">
        <v>19.41333333333333</v>
      </c>
      <c r="BY40" s="6">
        <f t="shared" si="12"/>
        <v>18.94959816</v>
      </c>
      <c r="BZ40" s="6">
        <f t="shared" si="24"/>
        <v>19.36183503</v>
      </c>
      <c r="CA40" s="6">
        <v>22.0</v>
      </c>
      <c r="CB40" s="6">
        <v>21.925</v>
      </c>
      <c r="CC40" s="1"/>
      <c r="CD40" s="9">
        <v>0.11365627409255774</v>
      </c>
      <c r="CE40" s="9">
        <v>0.042217262169398216</v>
      </c>
      <c r="CF40" s="9">
        <v>0.002652728498458106</v>
      </c>
      <c r="CG40" s="1"/>
      <c r="CH40" s="9">
        <v>1.0</v>
      </c>
      <c r="CI40" s="33">
        <v>0.8</v>
      </c>
      <c r="CJ40" s="9"/>
      <c r="CK40" s="9">
        <f t="shared" si="65"/>
        <v>0.1136562741</v>
      </c>
      <c r="CL40" s="41">
        <f t="shared" si="66"/>
        <v>0.03377380974</v>
      </c>
      <c r="CM40" s="42">
        <f t="shared" si="14"/>
        <v>0.002652728498</v>
      </c>
      <c r="CN40" s="37"/>
      <c r="CO40" s="43">
        <v>31.238816666666665</v>
      </c>
      <c r="CP40" s="43">
        <v>31.02445714285714</v>
      </c>
      <c r="CQ40" s="43">
        <v>29.08503333333333</v>
      </c>
      <c r="CR40" s="6">
        <v>32.32013333333334</v>
      </c>
      <c r="CS40" s="6">
        <v>33.13185</v>
      </c>
      <c r="CT40" s="6">
        <v>32.279242857142854</v>
      </c>
      <c r="CU40" s="6">
        <v>32.91226</v>
      </c>
      <c r="CV40" s="6">
        <v>783416.5800511973</v>
      </c>
      <c r="CW40" s="6">
        <v>783416.5800511973</v>
      </c>
      <c r="CX40" s="44">
        <f t="shared" si="26"/>
        <v>0.7731288914</v>
      </c>
      <c r="CY40" s="43">
        <f t="shared" si="27"/>
        <v>9.277546697</v>
      </c>
      <c r="CZ40" s="44">
        <f t="shared" si="28"/>
        <v>0.285779311</v>
      </c>
      <c r="DA40" s="50">
        <v>827450.0798717615</v>
      </c>
      <c r="DB40" s="43">
        <f t="shared" si="29"/>
        <v>9.799009813</v>
      </c>
      <c r="DC40" s="44">
        <f t="shared" si="30"/>
        <v>0.2977312957</v>
      </c>
      <c r="DD40" s="43">
        <f t="shared" si="67"/>
        <v>13.52858903</v>
      </c>
      <c r="DE40" s="43">
        <v>2.376204158673148</v>
      </c>
      <c r="DF40" s="43">
        <v>1.1054980303527997</v>
      </c>
      <c r="DG40" s="43">
        <v>1.1054980303527997</v>
      </c>
      <c r="DH40" s="43">
        <v>0.5145243392506634</v>
      </c>
      <c r="DI40" s="1"/>
      <c r="DJ40" s="37">
        <v>53.640525817871094</v>
      </c>
      <c r="DK40" s="37">
        <v>60.29771041870117</v>
      </c>
      <c r="DL40" s="37">
        <v>17.052597045898438</v>
      </c>
      <c r="DM40" s="37"/>
      <c r="DN40" s="37">
        <v>4.295485973358154</v>
      </c>
      <c r="DO40" s="37">
        <v>36.77622604370117</v>
      </c>
      <c r="DP40" s="37">
        <v>27.577123641967773</v>
      </c>
      <c r="DQ40" s="43">
        <f t="shared" si="15"/>
        <v>9.583248138</v>
      </c>
      <c r="DR40" s="1">
        <v>2.0</v>
      </c>
      <c r="DS40" s="37">
        <v>1.6179934740066528</v>
      </c>
      <c r="DT40" s="37">
        <v>28.5</v>
      </c>
      <c r="DU40" s="1"/>
      <c r="DV40" s="37">
        <v>2.930000066757202</v>
      </c>
      <c r="DW40" s="37">
        <v>38.439998626708984</v>
      </c>
      <c r="DX40" s="37">
        <v>7.619999885559082</v>
      </c>
      <c r="DY40" s="1"/>
      <c r="DZ40" s="24">
        <v>0.1465815854225423</v>
      </c>
      <c r="EA40" s="24">
        <v>0.10425159796071794</v>
      </c>
      <c r="EB40" s="24">
        <v>0.2508331833832602</v>
      </c>
      <c r="EC40" s="1"/>
      <c r="ED40" s="43">
        <v>25.822702407836914</v>
      </c>
      <c r="EE40" s="37">
        <v>12.699999809265137</v>
      </c>
      <c r="EF40" s="44">
        <f t="shared" si="16"/>
        <v>3.279483157</v>
      </c>
      <c r="EG40" s="37">
        <v>69.75364685058594</v>
      </c>
      <c r="EH40" s="37">
        <v>26.708919525146484</v>
      </c>
      <c r="EI40" s="43">
        <v>23.918006896972656</v>
      </c>
      <c r="EJ40" s="43">
        <v>2.8852320815734855</v>
      </c>
      <c r="EK40" s="43">
        <v>10.592479757995607</v>
      </c>
      <c r="EL40" s="43">
        <v>18.82663345336914</v>
      </c>
      <c r="EM40" s="43">
        <v>8.966703414916992</v>
      </c>
      <c r="EN40" s="1">
        <v>7.710000038146973</v>
      </c>
      <c r="EO40" s="1"/>
      <c r="EP40" s="1">
        <v>0.41254678749306567</v>
      </c>
      <c r="EQ40" s="1">
        <v>2.1204620961566992E-4</v>
      </c>
      <c r="ER40" s="1"/>
      <c r="ES40" s="1">
        <v>2.1204620961566992E-4</v>
      </c>
      <c r="ET40" s="1">
        <v>129804.19142334303</v>
      </c>
      <c r="EU40" s="1">
        <v>0.12809962563130864</v>
      </c>
      <c r="EV40" s="1">
        <v>82.6800008378923</v>
      </c>
      <c r="EW40" s="1">
        <v>8.159426162124399E-5</v>
      </c>
    </row>
    <row r="41" ht="12.75" customHeight="1">
      <c r="A41" s="1" t="s">
        <v>270</v>
      </c>
      <c r="B41" s="1" t="s">
        <v>272</v>
      </c>
      <c r="C41" s="36" t="s">
        <v>270</v>
      </c>
      <c r="D41" s="1" t="s">
        <v>272</v>
      </c>
      <c r="E41" s="37">
        <v>323810.9375</v>
      </c>
      <c r="F41" s="8">
        <v>323810.9329661383</v>
      </c>
      <c r="G41" s="38">
        <v>100.0</v>
      </c>
      <c r="H41" s="9">
        <v>0.027029195644521123</v>
      </c>
      <c r="I41" s="9">
        <v>0.06978690378949144</v>
      </c>
      <c r="J41" s="9">
        <v>0.015383736583448828</v>
      </c>
      <c r="K41" s="9">
        <v>0.03180523494097646</v>
      </c>
      <c r="L41" s="9">
        <v>0.8228406925429314</v>
      </c>
      <c r="M41" s="37">
        <v>76.5199966430664</v>
      </c>
      <c r="N41" s="37">
        <f t="shared" si="2"/>
        <v>247780.1185</v>
      </c>
      <c r="O41" s="37"/>
      <c r="P41" s="37"/>
      <c r="Q41" s="37"/>
      <c r="R41" s="37"/>
      <c r="S41" s="37">
        <v>97.23999786376953</v>
      </c>
      <c r="T41" s="37">
        <v>0.8199999928474426</v>
      </c>
      <c r="U41" s="37">
        <f t="shared" si="3"/>
        <v>77.33999664</v>
      </c>
      <c r="V41" s="37">
        <v>1.0399999618530273</v>
      </c>
      <c r="W41" s="37"/>
      <c r="X41" s="37">
        <v>24.350000381469727</v>
      </c>
      <c r="Y41" s="37">
        <v>32.4900016784668</v>
      </c>
      <c r="Z41" s="37">
        <v>50.630001068115234</v>
      </c>
      <c r="AA41" s="37">
        <v>4.0</v>
      </c>
      <c r="AB41" s="9">
        <v>0.03219671357183346</v>
      </c>
      <c r="AC41" s="9">
        <f t="shared" si="4"/>
        <v>0.0793856851</v>
      </c>
      <c r="AD41" s="1" t="s">
        <v>181</v>
      </c>
      <c r="AE41" s="1">
        <v>4.0</v>
      </c>
      <c r="AF41" s="1"/>
      <c r="AG41" s="1"/>
      <c r="AH41" s="40">
        <v>0.4985</v>
      </c>
      <c r="AI41" s="40">
        <v>0.44160000000000005</v>
      </c>
      <c r="AJ41" s="37">
        <f t="shared" si="5"/>
        <v>0.4919152725</v>
      </c>
      <c r="AK41" s="40">
        <f t="shared" si="17"/>
        <v>0.4357668693</v>
      </c>
      <c r="AL41" s="37">
        <v>0.87175</v>
      </c>
      <c r="AM41" s="49">
        <v>0.7156</v>
      </c>
      <c r="AN41" s="37">
        <f t="shared" si="6"/>
        <v>0.8602349825</v>
      </c>
      <c r="AO41" s="37">
        <f t="shared" si="18"/>
        <v>0.7061475807</v>
      </c>
      <c r="AP41" s="37">
        <f t="shared" si="34"/>
        <v>0.4594199654</v>
      </c>
      <c r="AQ41" s="40">
        <v>0.2095</v>
      </c>
      <c r="AR41" s="40">
        <v>0.1897142857142857</v>
      </c>
      <c r="AS41" s="40">
        <v>0.2325</v>
      </c>
      <c r="AT41" s="51">
        <v>0.20020000000000002</v>
      </c>
      <c r="AU41" s="37">
        <f t="shared" si="35"/>
        <v>0.2067326973</v>
      </c>
      <c r="AV41" s="37">
        <f t="shared" si="36"/>
        <v>0.1872083341</v>
      </c>
      <c r="AW41" s="40">
        <v>0.32216666666666666</v>
      </c>
      <c r="AX41" s="40">
        <v>0.2804285714285714</v>
      </c>
      <c r="AY41" s="40">
        <v>0.41574999999999995</v>
      </c>
      <c r="AZ41" s="40">
        <v>0.33859999999999996</v>
      </c>
      <c r="BA41" s="37">
        <v>7.166666666666667</v>
      </c>
      <c r="BB41" s="37">
        <v>7.1000000000000005</v>
      </c>
      <c r="BC41" s="37">
        <f t="shared" si="7"/>
        <v>7.148444279</v>
      </c>
      <c r="BD41" s="37">
        <f t="shared" si="19"/>
        <v>7.081947123</v>
      </c>
      <c r="BE41" s="37">
        <v>11.711666666666666</v>
      </c>
      <c r="BF41" s="37">
        <v>10.447142857142856</v>
      </c>
      <c r="BG41" s="37">
        <f t="shared" si="8"/>
        <v>11.6818879</v>
      </c>
      <c r="BH41" s="37">
        <f t="shared" si="20"/>
        <v>10.42057934</v>
      </c>
      <c r="BI41" s="6">
        <v>9.483333333333333</v>
      </c>
      <c r="BJ41" s="6">
        <v>9.354285714285716</v>
      </c>
      <c r="BK41" s="37">
        <f t="shared" si="9"/>
        <v>9.456541244</v>
      </c>
      <c r="BL41" s="37">
        <f t="shared" si="21"/>
        <v>9.327858208</v>
      </c>
      <c r="BM41" s="6">
        <v>15.378333333333336</v>
      </c>
      <c r="BN41" s="6">
        <v>14.727142857142855</v>
      </c>
      <c r="BO41" s="37">
        <f t="shared" si="10"/>
        <v>15.33488683</v>
      </c>
      <c r="BP41" s="37">
        <f t="shared" si="22"/>
        <v>14.68553608</v>
      </c>
      <c r="BQ41" s="6">
        <v>182.0</v>
      </c>
      <c r="BR41" s="14">
        <v>169.0</v>
      </c>
      <c r="BS41" s="6">
        <f t="shared" si="11"/>
        <v>181.959303</v>
      </c>
      <c r="BT41" s="6">
        <f t="shared" si="23"/>
        <v>168.9622099</v>
      </c>
      <c r="BU41" s="6">
        <v>175.5</v>
      </c>
      <c r="BV41" s="6">
        <v>158.6</v>
      </c>
      <c r="BW41" s="6">
        <v>261.46666666666664</v>
      </c>
      <c r="BX41" s="6">
        <v>229.64285714285714</v>
      </c>
      <c r="BY41" s="6">
        <f t="shared" si="12"/>
        <v>261.4082002</v>
      </c>
      <c r="BZ41" s="6">
        <f t="shared" si="24"/>
        <v>229.5915067</v>
      </c>
      <c r="CA41" s="6">
        <v>316.25</v>
      </c>
      <c r="CB41" s="6">
        <v>260.74</v>
      </c>
      <c r="CC41" s="1"/>
      <c r="CD41" s="9">
        <v>0.013759460710670302</v>
      </c>
      <c r="CE41" s="9">
        <v>0.0035314704175162318</v>
      </c>
      <c r="CF41" s="9">
        <v>2.3292689948455964E-4</v>
      </c>
      <c r="CG41" s="1"/>
      <c r="CH41" s="53">
        <v>0.96</v>
      </c>
      <c r="CI41" s="33">
        <v>0.8</v>
      </c>
      <c r="CJ41" s="9"/>
      <c r="CK41" s="9">
        <f t="shared" si="65"/>
        <v>0.01320908228</v>
      </c>
      <c r="CL41" s="41">
        <f t="shared" si="66"/>
        <v>0.002825176334</v>
      </c>
      <c r="CM41" s="42">
        <f t="shared" si="14"/>
        <v>0.0002236098235</v>
      </c>
      <c r="CN41" s="37"/>
      <c r="CO41" s="43">
        <v>31.51988333333334</v>
      </c>
      <c r="CP41" s="43">
        <v>31.892228571428575</v>
      </c>
      <c r="CQ41" s="43">
        <v>32.3237</v>
      </c>
      <c r="CR41" s="6">
        <v>29.29195</v>
      </c>
      <c r="CS41" s="6">
        <v>30.880575</v>
      </c>
      <c r="CT41" s="6">
        <v>28.69872857142857</v>
      </c>
      <c r="CU41" s="6">
        <v>29.73234</v>
      </c>
      <c r="CV41" s="6">
        <v>178726.42857142858</v>
      </c>
      <c r="CW41" s="6">
        <v>200118.5</v>
      </c>
      <c r="CX41" s="44">
        <f t="shared" si="26"/>
        <v>0.5519468627</v>
      </c>
      <c r="CY41" s="43">
        <f t="shared" si="27"/>
        <v>6.623362353</v>
      </c>
      <c r="CZ41" s="44">
        <f t="shared" si="28"/>
        <v>0.1999092219</v>
      </c>
      <c r="DA41" s="50">
        <v>214893.6</v>
      </c>
      <c r="DB41" s="43">
        <f t="shared" si="29"/>
        <v>7.963669344</v>
      </c>
      <c r="DC41" s="44">
        <f t="shared" si="30"/>
        <v>0.2678453611</v>
      </c>
      <c r="DD41" s="43">
        <f t="shared" si="67"/>
        <v>26.86306848</v>
      </c>
      <c r="DE41" s="43">
        <v>22.104025872247117</v>
      </c>
      <c r="DF41" s="43">
        <v>10.914920159195484</v>
      </c>
      <c r="DG41" s="43">
        <v>10.914920159195484</v>
      </c>
      <c r="DH41" s="43">
        <v>5.668459626074281</v>
      </c>
      <c r="DI41" s="1"/>
      <c r="DJ41" s="37">
        <v>27.310802459716797</v>
      </c>
      <c r="DK41" s="37">
        <v>25.61229133605957</v>
      </c>
      <c r="DL41" s="37">
        <v>4.849658012390137</v>
      </c>
      <c r="DM41" s="37">
        <v>4.573631286621094</v>
      </c>
      <c r="DN41" s="37">
        <v>4.573631286621094</v>
      </c>
      <c r="DO41" s="37">
        <v>46.589576721191406</v>
      </c>
      <c r="DP41" s="37">
        <v>47.618045806884766</v>
      </c>
      <c r="DQ41" s="43">
        <f t="shared" si="15"/>
        <v>26.09962082</v>
      </c>
      <c r="DR41" s="1">
        <v>4.0</v>
      </c>
      <c r="DS41" s="37">
        <v>1.731945514678955</v>
      </c>
      <c r="DT41" s="37">
        <v>14.399999618530273</v>
      </c>
      <c r="DU41" s="1"/>
      <c r="DV41" s="37">
        <v>1.4800000190734863</v>
      </c>
      <c r="DW41" s="37">
        <v>29.200000762939453</v>
      </c>
      <c r="DX41" s="37">
        <v>5.070000171661377</v>
      </c>
      <c r="DY41" s="1"/>
      <c r="DZ41" s="24">
        <v>0.02242294207403467</v>
      </c>
      <c r="EA41" s="24">
        <v>0.003806395052300668</v>
      </c>
      <c r="EB41" s="24">
        <v>0.026229337126335333</v>
      </c>
      <c r="EC41" s="1"/>
      <c r="ED41" s="43">
        <v>23.950450897216797</v>
      </c>
      <c r="EE41" s="37">
        <v>76.5199966430664</v>
      </c>
      <c r="EF41" s="44">
        <f t="shared" si="16"/>
        <v>18.32688422</v>
      </c>
      <c r="EG41" s="37">
        <v>18.690494537353516</v>
      </c>
      <c r="EH41" s="37">
        <v>20.81414031982422</v>
      </c>
      <c r="EI41" s="43">
        <v>23.54790496826172</v>
      </c>
      <c r="EJ41" s="43">
        <v>2.2741411531057385</v>
      </c>
      <c r="EK41" s="43">
        <v>26.888372393371537</v>
      </c>
      <c r="EL41" s="43">
        <v>74.66301727294922</v>
      </c>
      <c r="EM41" s="43">
        <v>72.34909057617188</v>
      </c>
      <c r="EN41" s="1">
        <v>68.58999633789062</v>
      </c>
      <c r="EO41" s="1"/>
      <c r="EP41" s="1">
        <v>1.7775368129690179</v>
      </c>
      <c r="EQ41" s="1">
        <v>0.0011523836647567356</v>
      </c>
      <c r="ER41" s="1"/>
      <c r="ES41" s="1">
        <v>0.0011523836647567356</v>
      </c>
      <c r="ET41" s="1">
        <v>25289.416107334197</v>
      </c>
      <c r="EU41" s="1">
        <v>0.07809932751708162</v>
      </c>
      <c r="EV41" s="1">
        <v>115.1700007263571</v>
      </c>
      <c r="EW41" s="1">
        <v>3.5567051325719357E-4</v>
      </c>
    </row>
    <row r="42" ht="12.75" customHeight="1">
      <c r="A42" s="1" t="s">
        <v>273</v>
      </c>
      <c r="B42" s="1" t="s">
        <v>275</v>
      </c>
      <c r="C42" s="36" t="s">
        <v>273</v>
      </c>
      <c r="D42" s="1" t="s">
        <v>275</v>
      </c>
      <c r="E42" s="37">
        <v>243384.953125</v>
      </c>
      <c r="F42" s="8">
        <v>243384.9569608108</v>
      </c>
      <c r="G42" s="38">
        <v>100.0</v>
      </c>
      <c r="H42" s="9">
        <v>0.07366896164118283</v>
      </c>
      <c r="I42" s="9">
        <v>0.095508680975681</v>
      </c>
      <c r="J42" s="9">
        <v>0.22029141275757588</v>
      </c>
      <c r="K42" s="9">
        <v>0.20817224629870598</v>
      </c>
      <c r="L42" s="9">
        <v>0.2465226509039061</v>
      </c>
      <c r="M42" s="37">
        <v>16.549999237060547</v>
      </c>
      <c r="N42" s="37">
        <f t="shared" si="2"/>
        <v>40280.20789</v>
      </c>
      <c r="O42" s="37"/>
      <c r="P42" s="37"/>
      <c r="Q42" s="37"/>
      <c r="R42" s="37"/>
      <c r="S42" s="37">
        <v>67.02999877929688</v>
      </c>
      <c r="T42" s="37">
        <v>2.9600000381469727</v>
      </c>
      <c r="U42" s="37">
        <f t="shared" si="3"/>
        <v>19.50999928</v>
      </c>
      <c r="V42" s="37">
        <v>11.989999771118164</v>
      </c>
      <c r="W42" s="37"/>
      <c r="X42" s="37">
        <v>2.390000104904175</v>
      </c>
      <c r="Y42" s="37">
        <v>2.390000104904175</v>
      </c>
      <c r="Z42" s="37">
        <v>5.340000152587891</v>
      </c>
      <c r="AA42" s="37"/>
      <c r="AB42" s="9">
        <v>0.15552793225249692</v>
      </c>
      <c r="AC42" s="9">
        <f t="shared" si="4"/>
        <v>0.5839915913</v>
      </c>
      <c r="AD42" s="1" t="s">
        <v>159</v>
      </c>
      <c r="AE42" s="1">
        <v>2.0</v>
      </c>
      <c r="AF42" s="1"/>
      <c r="AG42" s="1"/>
      <c r="AH42" s="40">
        <v>0.09525</v>
      </c>
      <c r="AI42" s="40">
        <v>0.0922</v>
      </c>
      <c r="AJ42" s="37">
        <f t="shared" si="5"/>
        <v>0.08213855666</v>
      </c>
      <c r="AK42" s="40">
        <f t="shared" si="17"/>
        <v>0.07950839815</v>
      </c>
      <c r="AL42" s="37">
        <v>0.1635</v>
      </c>
      <c r="AM42" s="49">
        <v>0.1508</v>
      </c>
      <c r="AN42" s="37">
        <f t="shared" si="6"/>
        <v>0.1409937429</v>
      </c>
      <c r="AO42" s="37">
        <f t="shared" si="18"/>
        <v>0.1300419354</v>
      </c>
      <c r="AP42" s="37">
        <f t="shared" si="34"/>
        <v>0.4552978156</v>
      </c>
      <c r="AQ42" s="40">
        <v>0.037</v>
      </c>
      <c r="AR42" s="40">
        <v>0.03571428571428571</v>
      </c>
      <c r="AS42" s="40">
        <v>0.03825</v>
      </c>
      <c r="AT42" s="51">
        <v>0.036199999999999996</v>
      </c>
      <c r="AU42" s="37">
        <f t="shared" si="35"/>
        <v>0.03190684091</v>
      </c>
      <c r="AV42" s="37">
        <f t="shared" si="36"/>
        <v>0.03079810898</v>
      </c>
      <c r="AW42" s="40">
        <v>0.058666666666666666</v>
      </c>
      <c r="AX42" s="40">
        <v>0.055428571428571424</v>
      </c>
      <c r="AY42" s="40">
        <v>0.06475</v>
      </c>
      <c r="AZ42" s="40">
        <v>0.059</v>
      </c>
      <c r="BA42" s="37">
        <v>1.0266666666666666</v>
      </c>
      <c r="BB42" s="37">
        <v>1.02</v>
      </c>
      <c r="BC42" s="37">
        <f t="shared" si="7"/>
        <v>0.8967300898</v>
      </c>
      <c r="BD42" s="37">
        <f t="shared" si="19"/>
        <v>0.8909071671</v>
      </c>
      <c r="BE42" s="37">
        <v>1.5433333333333332</v>
      </c>
      <c r="BF42" s="37">
        <v>1.4985714285714287</v>
      </c>
      <c r="BG42" s="37">
        <f t="shared" si="8"/>
        <v>1.348006596</v>
      </c>
      <c r="BH42" s="37">
        <f t="shared" si="20"/>
        <v>1.30890983</v>
      </c>
      <c r="BI42" s="6">
        <v>2.1133333333333333</v>
      </c>
      <c r="BJ42" s="6">
        <v>2.1066666666666665</v>
      </c>
      <c r="BK42" s="37">
        <f t="shared" si="9"/>
        <v>1.816147945</v>
      </c>
      <c r="BL42" s="37">
        <f t="shared" si="21"/>
        <v>1.810418771</v>
      </c>
      <c r="BM42" s="6">
        <v>3.3136666666666668</v>
      </c>
      <c r="BN42" s="6">
        <v>3.194571428571429</v>
      </c>
      <c r="BO42" s="37">
        <f t="shared" si="10"/>
        <v>2.847685602</v>
      </c>
      <c r="BP42" s="37">
        <f t="shared" si="22"/>
        <v>2.745338013</v>
      </c>
      <c r="BQ42" s="6">
        <v>16.5</v>
      </c>
      <c r="BR42" s="14">
        <v>17.428571428571427</v>
      </c>
      <c r="BS42" s="6">
        <f t="shared" si="11"/>
        <v>16.35017226</v>
      </c>
      <c r="BT42" s="6">
        <f t="shared" si="23"/>
        <v>17.27031182</v>
      </c>
      <c r="BU42" s="6">
        <v>15.5</v>
      </c>
      <c r="BV42" s="6">
        <v>17.0</v>
      </c>
      <c r="BW42" s="6">
        <v>27.15833333333333</v>
      </c>
      <c r="BX42" s="6">
        <v>27.392857142857142</v>
      </c>
      <c r="BY42" s="6">
        <f t="shared" si="12"/>
        <v>26.91172292</v>
      </c>
      <c r="BZ42" s="6">
        <f t="shared" si="24"/>
        <v>27.14411714</v>
      </c>
      <c r="CA42" s="6">
        <v>28.6875</v>
      </c>
      <c r="CB42" s="6">
        <v>28.71</v>
      </c>
      <c r="CC42" s="1"/>
      <c r="CD42" s="9">
        <v>0.13765294849542437</v>
      </c>
      <c r="CE42" s="9">
        <v>0.17149268412897883</v>
      </c>
      <c r="CF42" s="9">
        <v>0.009080469358741475</v>
      </c>
      <c r="CG42" s="1"/>
      <c r="CH42" s="53">
        <v>1.0</v>
      </c>
      <c r="CI42" s="33">
        <v>0.82</v>
      </c>
      <c r="CJ42" s="9"/>
      <c r="CK42" s="9">
        <f t="shared" si="65"/>
        <v>0.1376529485</v>
      </c>
      <c r="CL42" s="41">
        <f t="shared" si="66"/>
        <v>0.140624001</v>
      </c>
      <c r="CM42" s="42">
        <f t="shared" si="14"/>
        <v>0.009080469359</v>
      </c>
      <c r="CN42" s="37"/>
      <c r="CO42" s="43">
        <v>27.769383333333337</v>
      </c>
      <c r="CP42" s="43">
        <v>27.86771428571429</v>
      </c>
      <c r="CQ42" s="43">
        <v>25.7537</v>
      </c>
      <c r="CR42" s="6">
        <v>30.940883333333332</v>
      </c>
      <c r="CS42" s="6">
        <v>31.27415</v>
      </c>
      <c r="CT42" s="6">
        <v>31.731614285714283</v>
      </c>
      <c r="CU42" s="6">
        <v>32.31452</v>
      </c>
      <c r="CV42" s="6">
        <v>138000.14285714287</v>
      </c>
      <c r="CW42" s="6">
        <v>142294.16666666666</v>
      </c>
      <c r="CX42" s="44">
        <f t="shared" si="26"/>
        <v>0.5670035839</v>
      </c>
      <c r="CY42" s="43">
        <f t="shared" si="27"/>
        <v>6.804043006</v>
      </c>
      <c r="CZ42" s="44">
        <f t="shared" si="28"/>
        <v>0.2203340775</v>
      </c>
      <c r="DA42" s="50">
        <v>145939.2</v>
      </c>
      <c r="DB42" s="43">
        <f t="shared" si="29"/>
        <v>7.19547511</v>
      </c>
      <c r="DC42" s="44">
        <f t="shared" si="30"/>
        <v>0.2226700291</v>
      </c>
      <c r="DD42" s="43">
        <f t="shared" si="67"/>
        <v>5.718112075</v>
      </c>
      <c r="DE42" s="43">
        <v>1.4096441468042031</v>
      </c>
      <c r="DF42" s="43">
        <v>0.644856904715238</v>
      </c>
      <c r="DG42" s="43">
        <v>0.644856904715238</v>
      </c>
      <c r="DH42" s="43">
        <v>0.28802729172488467</v>
      </c>
      <c r="DI42" s="1"/>
      <c r="DJ42" s="37">
        <v>56.29179000854492</v>
      </c>
      <c r="DK42" s="37">
        <v>62.3514289855957</v>
      </c>
      <c r="DL42" s="37">
        <v>18.202011108398438</v>
      </c>
      <c r="DM42" s="37"/>
      <c r="DN42" s="37">
        <v>4.427752494812012</v>
      </c>
      <c r="DO42" s="37">
        <v>33.58450698852539</v>
      </c>
      <c r="DP42" s="37">
        <v>24.579509735107422</v>
      </c>
      <c r="DQ42" s="43">
        <f t="shared" si="15"/>
        <v>10.123703</v>
      </c>
      <c r="DR42" s="1">
        <v>2.0</v>
      </c>
      <c r="DS42" s="37">
        <v>1.8416019678115845</v>
      </c>
      <c r="DT42" s="37">
        <v>10.210000038146973</v>
      </c>
      <c r="DU42" s="1"/>
      <c r="DV42" s="37">
        <v>1.340000033378601</v>
      </c>
      <c r="DW42" s="37">
        <v>23.709999084472656</v>
      </c>
      <c r="DX42" s="37">
        <v>5.659999847412109</v>
      </c>
      <c r="DY42" s="1"/>
      <c r="DZ42" s="24">
        <v>0.06942741004482708</v>
      </c>
      <c r="EA42" s="24">
        <v>0.11255410206183414</v>
      </c>
      <c r="EB42" s="24">
        <v>0.18198151210666125</v>
      </c>
      <c r="EC42" s="1"/>
      <c r="ED42" s="43">
        <v>23.669403076171875</v>
      </c>
      <c r="EE42" s="37">
        <v>16.549999237060547</v>
      </c>
      <c r="EF42" s="44">
        <f t="shared" si="16"/>
        <v>3.917286029</v>
      </c>
      <c r="EG42" s="37">
        <v>74.691650390625</v>
      </c>
      <c r="EH42" s="37">
        <v>26.280759811401367</v>
      </c>
      <c r="EI42" s="43">
        <v>34.878074645996094</v>
      </c>
      <c r="EJ42" s="43">
        <v>6.374958062545775</v>
      </c>
      <c r="EK42" s="43">
        <v>17.53236990666963</v>
      </c>
      <c r="EL42" s="43">
        <v>24.077547073364258</v>
      </c>
      <c r="EM42" s="43">
        <v>16.453706741333008</v>
      </c>
      <c r="EN42" s="1">
        <v>10.170000076293945</v>
      </c>
      <c r="EO42" s="1"/>
      <c r="EP42" s="1">
        <v>0.4406013209962394</v>
      </c>
      <c r="EQ42" s="1">
        <v>2.0657621641730027E-4</v>
      </c>
      <c r="ER42" s="1"/>
      <c r="ES42" s="1">
        <v>2.0657621641730027E-4</v>
      </c>
      <c r="ET42" s="1">
        <v>7448.113067626953</v>
      </c>
      <c r="EU42" s="1">
        <v>0.030602191526677747</v>
      </c>
      <c r="EV42" s="1">
        <v>31.25000011920929</v>
      </c>
      <c r="EW42" s="1">
        <v>1.2839741826871034E-4</v>
      </c>
    </row>
    <row r="43" ht="12.75" customHeight="1">
      <c r="A43" s="1" t="s">
        <v>276</v>
      </c>
      <c r="B43" s="1" t="s">
        <v>278</v>
      </c>
      <c r="C43" s="36" t="s">
        <v>276</v>
      </c>
      <c r="D43" s="1" t="s">
        <v>278</v>
      </c>
      <c r="E43" s="37">
        <v>43457.44921875</v>
      </c>
      <c r="F43" s="8">
        <v>43457.44746223022</v>
      </c>
      <c r="G43" s="38">
        <v>100.0</v>
      </c>
      <c r="H43" s="9">
        <v>1.5352593604326718E-4</v>
      </c>
      <c r="I43" s="9">
        <v>0.03480432970100867</v>
      </c>
      <c r="J43" s="9">
        <v>0.23331848253615456</v>
      </c>
      <c r="K43" s="9">
        <v>0.31883754644345585</v>
      </c>
      <c r="L43" s="9">
        <v>0.41073817175895555</v>
      </c>
      <c r="M43" s="37">
        <v>38.119998931884766</v>
      </c>
      <c r="N43" s="37">
        <f t="shared" si="2"/>
        <v>16565.97918</v>
      </c>
      <c r="O43" s="37"/>
      <c r="P43" s="37"/>
      <c r="Q43" s="37"/>
      <c r="R43" s="37"/>
      <c r="S43" s="37">
        <v>85.33000183105469</v>
      </c>
      <c r="T43" s="37">
        <v>0.27000001072883606</v>
      </c>
      <c r="U43" s="37">
        <f t="shared" si="3"/>
        <v>38.38999894</v>
      </c>
      <c r="V43" s="37">
        <v>0.6100000143051147</v>
      </c>
      <c r="W43" s="39"/>
      <c r="X43" s="37">
        <v>0.0</v>
      </c>
      <c r="Y43" s="37">
        <v>0.009999999776482582</v>
      </c>
      <c r="Z43" s="37">
        <v>0.6499999761581421</v>
      </c>
      <c r="AA43" s="37"/>
      <c r="AB43" s="9">
        <v>0.001734843077288919</v>
      </c>
      <c r="AC43" s="9">
        <f t="shared" si="4"/>
        <v>0.5538908721</v>
      </c>
      <c r="AD43" s="10" t="s">
        <v>148</v>
      </c>
      <c r="AE43" s="10">
        <v>3.0</v>
      </c>
      <c r="AF43" s="10"/>
      <c r="AG43" s="1"/>
      <c r="AH43" s="40">
        <v>0.1975</v>
      </c>
      <c r="AI43" s="40">
        <v>0.176</v>
      </c>
      <c r="AJ43" s="37">
        <f t="shared" si="5"/>
        <v>0.1975</v>
      </c>
      <c r="AK43" s="40">
        <f t="shared" si="17"/>
        <v>0.176</v>
      </c>
      <c r="AL43" s="37">
        <v>0.30724999999999997</v>
      </c>
      <c r="AM43" s="49">
        <v>0.28779999999999994</v>
      </c>
      <c r="AN43" s="37">
        <f t="shared" si="6"/>
        <v>0.30725</v>
      </c>
      <c r="AO43" s="37">
        <f t="shared" si="18"/>
        <v>0.2878</v>
      </c>
      <c r="AP43" s="37">
        <f t="shared" si="34"/>
        <v>0.5028409091</v>
      </c>
      <c r="AQ43" s="40">
        <v>0.126</v>
      </c>
      <c r="AR43" s="40">
        <v>0.126</v>
      </c>
      <c r="AS43" s="40">
        <v>0.0885</v>
      </c>
      <c r="AT43" s="51">
        <v>0.0885</v>
      </c>
      <c r="AU43" s="37">
        <f t="shared" si="35"/>
        <v>0.126</v>
      </c>
      <c r="AV43" s="37">
        <f t="shared" si="36"/>
        <v>0.126</v>
      </c>
      <c r="AW43" s="40">
        <v>0.20066666666666666</v>
      </c>
      <c r="AX43" s="40">
        <v>0.20066666666666666</v>
      </c>
      <c r="AY43" s="40">
        <v>0.138</v>
      </c>
      <c r="AZ43" s="40">
        <v>0.138</v>
      </c>
      <c r="BA43" s="37">
        <v>3.1600000000000006</v>
      </c>
      <c r="BB43" s="37">
        <v>3.1833333333333336</v>
      </c>
      <c r="BC43" s="37">
        <f t="shared" si="7"/>
        <v>3.16</v>
      </c>
      <c r="BD43" s="37">
        <f t="shared" si="19"/>
        <v>3.183333333</v>
      </c>
      <c r="BE43" s="37">
        <v>5.036666666666666</v>
      </c>
      <c r="BF43" s="37">
        <v>4.781428571428571</v>
      </c>
      <c r="BG43" s="37">
        <f t="shared" si="8"/>
        <v>5.036666667</v>
      </c>
      <c r="BH43" s="37">
        <f t="shared" si="20"/>
        <v>4.781428571</v>
      </c>
      <c r="BI43" s="6">
        <v>3.523333333333334</v>
      </c>
      <c r="BJ43" s="6">
        <v>4.001904761904762</v>
      </c>
      <c r="BK43" s="37">
        <f t="shared" si="9"/>
        <v>3.523333333</v>
      </c>
      <c r="BL43" s="37">
        <f t="shared" si="21"/>
        <v>4.001904762</v>
      </c>
      <c r="BM43" s="6">
        <v>6.437</v>
      </c>
      <c r="BN43" s="6">
        <v>6.037428571428571</v>
      </c>
      <c r="BO43" s="37">
        <f t="shared" si="10"/>
        <v>6.437</v>
      </c>
      <c r="BP43" s="37">
        <f t="shared" si="22"/>
        <v>6.037428571</v>
      </c>
      <c r="BQ43" s="6">
        <v>152.0</v>
      </c>
      <c r="BR43" s="14">
        <v>137.28571428571428</v>
      </c>
      <c r="BS43" s="6">
        <f t="shared" si="11"/>
        <v>152</v>
      </c>
      <c r="BT43" s="6">
        <f t="shared" si="23"/>
        <v>137.2857143</v>
      </c>
      <c r="BU43" s="6">
        <v>142.5</v>
      </c>
      <c r="BV43" s="6">
        <v>123.8</v>
      </c>
      <c r="BW43" s="6">
        <v>242.1</v>
      </c>
      <c r="BX43" s="6">
        <v>276.5142857142857</v>
      </c>
      <c r="BY43" s="6">
        <f t="shared" si="12"/>
        <v>242.1</v>
      </c>
      <c r="BZ43" s="6">
        <f t="shared" si="24"/>
        <v>276.5142857</v>
      </c>
      <c r="CA43" s="6">
        <v>223.4</v>
      </c>
      <c r="CB43" s="6">
        <v>275.32</v>
      </c>
      <c r="CC43" s="1"/>
      <c r="CD43" s="9">
        <v>0.0</v>
      </c>
      <c r="CE43" s="9">
        <v>0.0</v>
      </c>
      <c r="CF43" s="9">
        <v>0.0</v>
      </c>
      <c r="CG43" s="1"/>
      <c r="CH43" s="9">
        <v>0.87</v>
      </c>
      <c r="CI43" s="33"/>
      <c r="CJ43" s="9"/>
      <c r="CK43" s="9">
        <f t="shared" si="65"/>
        <v>0</v>
      </c>
      <c r="CL43" s="33"/>
      <c r="CM43" s="42">
        <f t="shared" si="14"/>
        <v>0</v>
      </c>
      <c r="CN43" s="37"/>
      <c r="CO43" s="43">
        <v>32.62806666666667</v>
      </c>
      <c r="CP43" s="43">
        <v>33.46105714285714</v>
      </c>
      <c r="CQ43" s="43">
        <v>33.2888</v>
      </c>
      <c r="CR43" s="6">
        <v>32.462766666666674</v>
      </c>
      <c r="CS43" s="6">
        <v>31.975575000000003</v>
      </c>
      <c r="CT43" s="6">
        <v>33.40147142857143</v>
      </c>
      <c r="CU43" s="6">
        <v>33.3872</v>
      </c>
      <c r="CV43" s="6">
        <v>23979.571428571428</v>
      </c>
      <c r="CW43" s="6">
        <v>25346.833333333332</v>
      </c>
      <c r="CX43" s="44">
        <f t="shared" si="26"/>
        <v>0.5517942914</v>
      </c>
      <c r="CY43" s="43">
        <f t="shared" si="27"/>
        <v>6.621531497</v>
      </c>
      <c r="CZ43" s="44">
        <f t="shared" si="28"/>
        <v>0.2117253865</v>
      </c>
      <c r="DA43" s="50">
        <v>23115.6</v>
      </c>
      <c r="DB43" s="43">
        <f t="shared" si="29"/>
        <v>6.382961177</v>
      </c>
      <c r="DC43" s="44">
        <f t="shared" si="30"/>
        <v>0.1911798886</v>
      </c>
      <c r="DD43" s="43">
        <f t="shared" si="67"/>
        <v>90.30681154</v>
      </c>
      <c r="DE43" s="43">
        <v>37.0924546684656</v>
      </c>
      <c r="DF43" s="43">
        <v>15.412912610252649</v>
      </c>
      <c r="DG43" s="43">
        <v>15.412912610252649</v>
      </c>
      <c r="DH43" s="43">
        <v>4.904189096362139</v>
      </c>
      <c r="DI43" s="1"/>
      <c r="DJ43" s="37">
        <v>17.95342445373535</v>
      </c>
      <c r="DK43" s="37">
        <v>13.208161354064941</v>
      </c>
      <c r="DL43" s="37">
        <v>2.0870773792266846</v>
      </c>
      <c r="DM43" s="37">
        <v>2.1215784549713135</v>
      </c>
      <c r="DN43" s="37">
        <v>2.1215784549713135</v>
      </c>
      <c r="DO43" s="37">
        <v>62.57936096191406</v>
      </c>
      <c r="DP43" s="37">
        <v>66.70651245117188</v>
      </c>
      <c r="DQ43" s="43">
        <f t="shared" si="15"/>
        <v>19.46721458</v>
      </c>
      <c r="DR43" s="10">
        <v>3.0</v>
      </c>
      <c r="DS43" s="37">
        <v>10.517991065979004</v>
      </c>
      <c r="DT43" s="37">
        <v>21.31999969482422</v>
      </c>
      <c r="DU43" s="1"/>
      <c r="DV43" s="37">
        <v>2.0299999713897705</v>
      </c>
      <c r="DW43" s="37">
        <v>28.399999618530273</v>
      </c>
      <c r="DX43" s="37">
        <v>7.150000095367432</v>
      </c>
      <c r="DY43" s="1"/>
      <c r="DZ43" s="24">
        <v>0.0</v>
      </c>
      <c r="EA43" s="24">
        <v>0.0</v>
      </c>
      <c r="EB43" s="24">
        <v>0.0</v>
      </c>
      <c r="EC43" s="1"/>
      <c r="ED43" s="43">
        <v>35.30855941772461</v>
      </c>
      <c r="EE43" s="37">
        <v>38.119998931884766</v>
      </c>
      <c r="EF43" s="44">
        <f t="shared" si="16"/>
        <v>13.45962247</v>
      </c>
      <c r="EG43" s="37">
        <v>24.372482299804688</v>
      </c>
      <c r="EH43" s="37">
        <v>24.87960433959961</v>
      </c>
      <c r="EI43" s="43">
        <v>29.909414291381836</v>
      </c>
      <c r="EJ43" s="43">
        <v>0.5987120190029145</v>
      </c>
      <c r="EK43" s="43">
        <v>20.655563936553953</v>
      </c>
      <c r="EL43" s="43">
        <v>42.24537658691406</v>
      </c>
      <c r="EM43" s="43">
        <v>32.10000228881836</v>
      </c>
      <c r="EN43" s="1">
        <v>24.489999771118164</v>
      </c>
      <c r="EO43" s="1"/>
      <c r="EP43" s="1">
        <v>3.9830877161237823</v>
      </c>
      <c r="EQ43" s="1">
        <v>0.003825441912277311</v>
      </c>
      <c r="ER43" s="1"/>
      <c r="ES43" s="1">
        <v>0.003825441912277311</v>
      </c>
      <c r="ET43" s="1">
        <v>13801.958794236183</v>
      </c>
      <c r="EU43" s="1">
        <v>0.31759708865164604</v>
      </c>
      <c r="EV43" s="1">
        <v>959.6100278794765</v>
      </c>
      <c r="EW43" s="1">
        <v>0.0220816012885592</v>
      </c>
    </row>
    <row r="44" ht="12.75" customHeight="1">
      <c r="A44" s="1" t="s">
        <v>279</v>
      </c>
      <c r="B44" s="1" t="s">
        <v>281</v>
      </c>
      <c r="C44" s="36" t="s">
        <v>279</v>
      </c>
      <c r="D44" s="1" t="s">
        <v>281</v>
      </c>
      <c r="E44" s="37">
        <v>173560.09375</v>
      </c>
      <c r="F44" s="8">
        <v>173560.08937449273</v>
      </c>
      <c r="G44" s="38">
        <v>100.0</v>
      </c>
      <c r="H44" s="9">
        <v>2.639623999368081E-4</v>
      </c>
      <c r="I44" s="9">
        <v>0.0611239534067263</v>
      </c>
      <c r="J44" s="9">
        <v>0.15659761581882162</v>
      </c>
      <c r="K44" s="9">
        <v>0.2725783376900852</v>
      </c>
      <c r="L44" s="9">
        <v>0.5023473558680889</v>
      </c>
      <c r="M44" s="37">
        <v>45.84000015258789</v>
      </c>
      <c r="N44" s="37">
        <f t="shared" si="2"/>
        <v>79559.94724</v>
      </c>
      <c r="O44" s="37"/>
      <c r="P44" s="37"/>
      <c r="Q44" s="37"/>
      <c r="R44" s="37"/>
      <c r="S44" s="37">
        <v>86.30000305175781</v>
      </c>
      <c r="T44" s="37">
        <v>0.25999999046325684</v>
      </c>
      <c r="U44" s="37">
        <f t="shared" si="3"/>
        <v>46.10000014</v>
      </c>
      <c r="V44" s="37">
        <v>0.47999998927116394</v>
      </c>
      <c r="W44" s="37"/>
      <c r="X44" s="37">
        <v>1.090000033378601</v>
      </c>
      <c r="Y44" s="37">
        <v>1.090000033378601</v>
      </c>
      <c r="Z44" s="37">
        <v>3.700000047683716</v>
      </c>
      <c r="AA44" s="37"/>
      <c r="AB44" s="9">
        <v>0.006683630476069858</v>
      </c>
      <c r="AC44" s="9">
        <f t="shared" si="4"/>
        <v>0.435859584</v>
      </c>
      <c r="AD44" s="1" t="s">
        <v>148</v>
      </c>
      <c r="AE44" s="1">
        <v>3.0</v>
      </c>
      <c r="AF44" s="1"/>
      <c r="AG44" s="1"/>
      <c r="AH44" s="40">
        <v>0.28825</v>
      </c>
      <c r="AI44" s="40">
        <v>0.24980000000000002</v>
      </c>
      <c r="AJ44" s="37">
        <f t="shared" si="5"/>
        <v>0.2683785417</v>
      </c>
      <c r="AK44" s="40">
        <f t="shared" si="17"/>
        <v>0.2325792185</v>
      </c>
      <c r="AL44" s="37">
        <v>0.504</v>
      </c>
      <c r="AM44" s="49">
        <v>0.351</v>
      </c>
      <c r="AN44" s="37">
        <f t="shared" si="6"/>
        <v>0.4692551085</v>
      </c>
      <c r="AO44" s="37">
        <f t="shared" si="18"/>
        <v>0.3268026649</v>
      </c>
      <c r="AP44" s="37">
        <f t="shared" si="34"/>
        <v>0.5503501166</v>
      </c>
      <c r="AQ44" s="40">
        <v>0.1378333333333333</v>
      </c>
      <c r="AR44" s="40">
        <v>0.12742857142857142</v>
      </c>
      <c r="AS44" s="40">
        <v>0.14375</v>
      </c>
      <c r="AT44" s="51">
        <v>0.12799999999999997</v>
      </c>
      <c r="AU44" s="37">
        <f t="shared" si="35"/>
        <v>0.1283313409</v>
      </c>
      <c r="AV44" s="37">
        <f t="shared" si="36"/>
        <v>0.1186438653</v>
      </c>
      <c r="AW44" s="40">
        <v>0.3583333333333334</v>
      </c>
      <c r="AX44" s="40">
        <v>0.3261428571428572</v>
      </c>
      <c r="AY44" s="40">
        <v>0.35875</v>
      </c>
      <c r="AZ44" s="40">
        <v>0.3136</v>
      </c>
      <c r="BA44" s="37">
        <v>5.6000000000000005</v>
      </c>
      <c r="BB44" s="37">
        <v>5.685714285714286</v>
      </c>
      <c r="BC44" s="37">
        <f t="shared" si="7"/>
        <v>5.469551132</v>
      </c>
      <c r="BD44" s="37">
        <f t="shared" si="19"/>
        <v>5.553268751</v>
      </c>
      <c r="BE44" s="37">
        <v>13.623333333333333</v>
      </c>
      <c r="BF44" s="37">
        <v>13.491428571428571</v>
      </c>
      <c r="BG44" s="37">
        <f t="shared" si="8"/>
        <v>13.3059854</v>
      </c>
      <c r="BH44" s="37">
        <f t="shared" si="20"/>
        <v>13.17715329</v>
      </c>
      <c r="BI44" s="6">
        <v>6.823333333333334</v>
      </c>
      <c r="BJ44" s="6">
        <v>6.772857142857143</v>
      </c>
      <c r="BK44" s="37">
        <f t="shared" si="9"/>
        <v>6.646726962</v>
      </c>
      <c r="BL44" s="37">
        <f t="shared" si="21"/>
        <v>6.597557232</v>
      </c>
      <c r="BM44" s="6">
        <v>16.941166666666668</v>
      </c>
      <c r="BN44" s="6">
        <v>16.415285714285712</v>
      </c>
      <c r="BO44" s="37">
        <f t="shared" si="10"/>
        <v>16.50268333</v>
      </c>
      <c r="BP44" s="37">
        <f t="shared" si="22"/>
        <v>15.9904136</v>
      </c>
      <c r="BQ44" s="6">
        <v>225.33333333333334</v>
      </c>
      <c r="BR44" s="14">
        <v>200.28571428571428</v>
      </c>
      <c r="BS44" s="6">
        <f t="shared" si="11"/>
        <v>225.241003</v>
      </c>
      <c r="BT44" s="6">
        <f t="shared" si="23"/>
        <v>200.2036472</v>
      </c>
      <c r="BU44" s="6">
        <v>228.25</v>
      </c>
      <c r="BV44" s="6">
        <v>192.6</v>
      </c>
      <c r="BW44" s="6">
        <v>620.4499999999999</v>
      </c>
      <c r="BX44" s="6">
        <v>546.5285714285714</v>
      </c>
      <c r="BY44" s="6">
        <f t="shared" si="12"/>
        <v>620.1957706</v>
      </c>
      <c r="BZ44" s="6">
        <f t="shared" si="24"/>
        <v>546.3046313</v>
      </c>
      <c r="CA44" s="6">
        <v>582.25</v>
      </c>
      <c r="CB44" s="6">
        <v>486.4</v>
      </c>
      <c r="CC44" s="1"/>
      <c r="CD44" s="9">
        <v>0.08110385500046438</v>
      </c>
      <c r="CE44" s="9">
        <v>0.030812752353259417</v>
      </c>
      <c r="CF44" s="9">
        <v>4.820588904274626E-4</v>
      </c>
      <c r="CG44" s="1"/>
      <c r="CH44" s="9">
        <v>0.85</v>
      </c>
      <c r="CI44" s="33">
        <v>0.84</v>
      </c>
      <c r="CJ44" s="9"/>
      <c r="CK44" s="9">
        <f t="shared" si="65"/>
        <v>0.06893827675</v>
      </c>
      <c r="CL44" s="41">
        <f t="shared" ref="CL44:CL52" si="68">(CE44*CI44)</f>
        <v>0.02588271198</v>
      </c>
      <c r="CM44" s="42">
        <f t="shared" si="14"/>
        <v>0.0004097500569</v>
      </c>
      <c r="CN44" s="37"/>
      <c r="CO44" s="43">
        <v>28.793850000000003</v>
      </c>
      <c r="CP44" s="43">
        <v>29.291028571428573</v>
      </c>
      <c r="CQ44" s="43">
        <v>31.6053</v>
      </c>
      <c r="CR44" s="6">
        <v>34.43396666666667</v>
      </c>
      <c r="CS44" s="6">
        <v>34.426075</v>
      </c>
      <c r="CT44" s="6">
        <v>34.69597142857143</v>
      </c>
      <c r="CU44" s="6">
        <v>34.79446</v>
      </c>
      <c r="CV44" s="6">
        <v>151024.14285714287</v>
      </c>
      <c r="CW44" s="6">
        <v>154358.5</v>
      </c>
      <c r="CX44" s="44">
        <f t="shared" si="26"/>
        <v>0.8701547885</v>
      </c>
      <c r="CY44" s="43">
        <f t="shared" si="27"/>
        <v>10.44185746</v>
      </c>
      <c r="CZ44" s="44">
        <f t="shared" si="28"/>
        <v>0.3265573007</v>
      </c>
      <c r="DA44" s="50">
        <v>148644.0</v>
      </c>
      <c r="DB44" s="43">
        <f t="shared" si="29"/>
        <v>10.27729362</v>
      </c>
      <c r="DC44" s="44">
        <f t="shared" si="30"/>
        <v>0.2953715512</v>
      </c>
      <c r="DD44" s="43">
        <f t="shared" si="67"/>
        <v>44.79429587</v>
      </c>
      <c r="DE44" s="43">
        <v>22.50229608705174</v>
      </c>
      <c r="DF44" s="43">
        <v>10.43622993355176</v>
      </c>
      <c r="DG44" s="43">
        <v>10.43622993355176</v>
      </c>
      <c r="DH44" s="43">
        <v>4.126130855203664</v>
      </c>
      <c r="DI44" s="1"/>
      <c r="DJ44" s="37">
        <v>19.389068603515625</v>
      </c>
      <c r="DK44" s="37">
        <v>16.396360397338867</v>
      </c>
      <c r="DL44" s="37">
        <v>2.1626808643341064</v>
      </c>
      <c r="DM44" s="37">
        <v>2.2468037605285645</v>
      </c>
      <c r="DN44" s="37">
        <v>2.2468037605285645</v>
      </c>
      <c r="DO44" s="37">
        <v>59.273765563964844</v>
      </c>
      <c r="DP44" s="37">
        <v>61.98970413208008</v>
      </c>
      <c r="DQ44" s="43">
        <f t="shared" si="15"/>
        <v>21.33716583</v>
      </c>
      <c r="DR44" s="1">
        <v>3.0</v>
      </c>
      <c r="DS44" s="37">
        <v>7.8681182861328125</v>
      </c>
      <c r="DT44" s="37">
        <v>13.229999542236328</v>
      </c>
      <c r="DU44" s="1"/>
      <c r="DV44" s="37">
        <v>1.159999966621399</v>
      </c>
      <c r="DW44" s="37">
        <v>19.950000762939453</v>
      </c>
      <c r="DX44" s="37">
        <v>5.809999942779541</v>
      </c>
      <c r="DY44" s="1"/>
      <c r="DZ44" s="24">
        <v>1.6525018834344756E-4</v>
      </c>
      <c r="EA44" s="24">
        <v>0.0</v>
      </c>
      <c r="EB44" s="24">
        <v>1.6525018834344756E-4</v>
      </c>
      <c r="EC44" s="1"/>
      <c r="ED44" s="43">
        <v>29.616104125976562</v>
      </c>
      <c r="EE44" s="37">
        <v>45.84000015258789</v>
      </c>
      <c r="EF44" s="44">
        <f t="shared" si="16"/>
        <v>13.57602218</v>
      </c>
      <c r="EG44" s="37">
        <v>41.59849166870117</v>
      </c>
      <c r="EH44" s="37">
        <v>43.206363677978516</v>
      </c>
      <c r="EI44" s="43">
        <v>65.26245880126953</v>
      </c>
      <c r="EJ44" s="43">
        <v>25.407296461776713</v>
      </c>
      <c r="EK44" s="43">
        <v>47.60083136708068</v>
      </c>
      <c r="EL44" s="43">
        <v>95.21336364746094</v>
      </c>
      <c r="EM44" s="43">
        <v>73.77982330322266</v>
      </c>
      <c r="EN44" s="1">
        <v>25.149999618530273</v>
      </c>
      <c r="EO44" s="1"/>
      <c r="EP44" s="1">
        <v>9.33710830228107</v>
      </c>
      <c r="EQ44" s="1">
        <v>0.008806054464992882</v>
      </c>
      <c r="ER44" s="1"/>
      <c r="ES44" s="1">
        <v>0.008806054464992882</v>
      </c>
      <c r="ET44" s="1">
        <v>351155.8582878113</v>
      </c>
      <c r="EU44" s="1">
        <v>2.0232523476645485</v>
      </c>
      <c r="EV44" s="1">
        <v>7799.579997122288</v>
      </c>
      <c r="EW44" s="1">
        <v>0.044938787628145536</v>
      </c>
    </row>
    <row r="45" ht="12.75" customHeight="1">
      <c r="A45" s="1" t="s">
        <v>282</v>
      </c>
      <c r="B45" s="1" t="s">
        <v>284</v>
      </c>
      <c r="C45" s="36" t="s">
        <v>282</v>
      </c>
      <c r="D45" s="1" t="s">
        <v>284</v>
      </c>
      <c r="E45" s="37">
        <v>907915.125</v>
      </c>
      <c r="F45" s="8">
        <v>907915.1515630084</v>
      </c>
      <c r="G45" s="38">
        <v>100.0</v>
      </c>
      <c r="H45" s="9">
        <v>0.004427981596990533</v>
      </c>
      <c r="I45" s="9">
        <v>0.0895923459085506</v>
      </c>
      <c r="J45" s="9">
        <v>0.09697076387970449</v>
      </c>
      <c r="K45" s="9">
        <v>0.23325471459502323</v>
      </c>
      <c r="L45" s="9">
        <v>0.5603734778739424</v>
      </c>
      <c r="M45" s="37">
        <v>53.16999816894531</v>
      </c>
      <c r="N45" s="37">
        <f t="shared" si="2"/>
        <v>482738.4553</v>
      </c>
      <c r="O45" s="37"/>
      <c r="P45" s="37"/>
      <c r="Q45" s="37"/>
      <c r="R45" s="37"/>
      <c r="S45" s="37">
        <v>91.69000244140625</v>
      </c>
      <c r="T45" s="37">
        <v>0.2199999988079071</v>
      </c>
      <c r="U45" s="37">
        <f t="shared" si="3"/>
        <v>53.38999817</v>
      </c>
      <c r="V45" s="37">
        <v>0.3700000047683716</v>
      </c>
      <c r="W45" s="39"/>
      <c r="X45" s="37">
        <v>8.619999885559082</v>
      </c>
      <c r="Y45" s="37">
        <v>10.75</v>
      </c>
      <c r="Z45" s="37">
        <v>19.440000534057617</v>
      </c>
      <c r="AA45" s="37">
        <v>2.0</v>
      </c>
      <c r="AB45" s="9">
        <v>0.014612314774955648</v>
      </c>
      <c r="AC45" s="9">
        <f t="shared" si="4"/>
        <v>0.3448377932</v>
      </c>
      <c r="AD45" s="1" t="s">
        <v>148</v>
      </c>
      <c r="AE45" s="1">
        <v>3.0</v>
      </c>
      <c r="AF45" s="1"/>
      <c r="AG45" s="1"/>
      <c r="AH45" s="40">
        <v>0.26699999999999996</v>
      </c>
      <c r="AI45" s="40">
        <v>0.22699999999999998</v>
      </c>
      <c r="AJ45" s="37">
        <f t="shared" si="5"/>
        <v>0.2629035203</v>
      </c>
      <c r="AK45" s="40">
        <f t="shared" si="17"/>
        <v>0.2235172251</v>
      </c>
      <c r="AL45" s="37">
        <v>0.7623333333333333</v>
      </c>
      <c r="AM45" s="49">
        <v>0.622</v>
      </c>
      <c r="AN45" s="37">
        <f t="shared" si="6"/>
        <v>0.7506371423</v>
      </c>
      <c r="AO45" s="37">
        <f t="shared" si="18"/>
        <v>0.61245689</v>
      </c>
      <c r="AP45" s="37">
        <f t="shared" si="34"/>
        <v>0.5581225336</v>
      </c>
      <c r="AQ45" s="40">
        <v>0.1524</v>
      </c>
      <c r="AR45" s="40">
        <v>0.13733333333333334</v>
      </c>
      <c r="AS45" s="40">
        <v>0.14566666666666667</v>
      </c>
      <c r="AT45" s="51">
        <v>0.12475</v>
      </c>
      <c r="AU45" s="37">
        <f t="shared" si="35"/>
        <v>0.1500617846</v>
      </c>
      <c r="AV45" s="37">
        <f t="shared" si="36"/>
        <v>0.1352262801</v>
      </c>
      <c r="AW45" s="40">
        <v>0.3982</v>
      </c>
      <c r="AX45" s="40">
        <v>0.35133333333333333</v>
      </c>
      <c r="AY45" s="40">
        <v>0.418</v>
      </c>
      <c r="AZ45" s="40">
        <v>0.34275</v>
      </c>
      <c r="BA45" s="37">
        <v>5.82</v>
      </c>
      <c r="BB45" s="37">
        <v>6.0</v>
      </c>
      <c r="BC45" s="37">
        <f t="shared" si="7"/>
        <v>5.564907832</v>
      </c>
      <c r="BD45" s="37">
        <f t="shared" si="19"/>
        <v>5.737018383</v>
      </c>
      <c r="BE45" s="37">
        <v>15.476000000000003</v>
      </c>
      <c r="BF45" s="37">
        <v>15.063333333333334</v>
      </c>
      <c r="BG45" s="37">
        <f t="shared" si="8"/>
        <v>14.79768275</v>
      </c>
      <c r="BH45" s="37">
        <f t="shared" si="20"/>
        <v>14.40310337</v>
      </c>
      <c r="BI45" s="6">
        <v>7.042</v>
      </c>
      <c r="BJ45" s="6">
        <v>7.083333333333333</v>
      </c>
      <c r="BK45" s="37">
        <f t="shared" si="9"/>
        <v>6.699052491</v>
      </c>
      <c r="BL45" s="37">
        <f t="shared" si="21"/>
        <v>6.738372879</v>
      </c>
      <c r="BM45" s="6">
        <v>18.701999999999998</v>
      </c>
      <c r="BN45" s="6">
        <v>17.872666666666667</v>
      </c>
      <c r="BO45" s="37">
        <f t="shared" si="10"/>
        <v>17.791207</v>
      </c>
      <c r="BP45" s="37">
        <f t="shared" si="22"/>
        <v>17.00226245</v>
      </c>
      <c r="BQ45" s="6">
        <v>171.2</v>
      </c>
      <c r="BR45" s="14">
        <v>153.66666666666666</v>
      </c>
      <c r="BS45" s="6">
        <f t="shared" si="11"/>
        <v>171.1521758</v>
      </c>
      <c r="BT45" s="6">
        <f t="shared" si="23"/>
        <v>153.6237404</v>
      </c>
      <c r="BU45" s="6">
        <v>156.66666666666666</v>
      </c>
      <c r="BV45" s="6">
        <v>134.0</v>
      </c>
      <c r="BW45" s="6">
        <v>434.4</v>
      </c>
      <c r="BX45" s="6">
        <v>382.5</v>
      </c>
      <c r="BY45" s="6">
        <f t="shared" si="12"/>
        <v>434.2786518</v>
      </c>
      <c r="BZ45" s="6">
        <f t="shared" si="24"/>
        <v>382.3931499</v>
      </c>
      <c r="CA45" s="6">
        <v>441.3333333333333</v>
      </c>
      <c r="CB45" s="6">
        <v>361.75</v>
      </c>
      <c r="CC45" s="1"/>
      <c r="CD45" s="9">
        <v>0.06392758545021836</v>
      </c>
      <c r="CE45" s="9">
        <v>0.05867505956675072</v>
      </c>
      <c r="CF45" s="9">
        <v>0.0011639449545653917</v>
      </c>
      <c r="CG45" s="1"/>
      <c r="CH45" s="9">
        <v>0.24</v>
      </c>
      <c r="CI45" s="33">
        <v>0.83</v>
      </c>
      <c r="CJ45" s="9"/>
      <c r="CK45" s="9">
        <f t="shared" si="65"/>
        <v>0.01534262051</v>
      </c>
      <c r="CL45" s="41">
        <f t="shared" si="68"/>
        <v>0.04870029944</v>
      </c>
      <c r="CM45" s="42">
        <f t="shared" si="14"/>
        <v>0.0002793467891</v>
      </c>
      <c r="CN45" s="37"/>
      <c r="CO45" s="43">
        <v>23.8583</v>
      </c>
      <c r="CP45" s="43">
        <v>23.799914285714287</v>
      </c>
      <c r="CQ45" s="43">
        <v>25.846400000000003</v>
      </c>
      <c r="CR45" s="6">
        <v>33.06118333333333</v>
      </c>
      <c r="CS45" s="6">
        <v>33.413375</v>
      </c>
      <c r="CT45" s="6">
        <v>33.56102857142857</v>
      </c>
      <c r="CU45" s="6">
        <v>34.04272</v>
      </c>
      <c r="CV45" s="6">
        <v>837533.5</v>
      </c>
      <c r="CW45" s="6">
        <v>879702.0</v>
      </c>
      <c r="CX45" s="44">
        <f t="shared" si="26"/>
        <v>0.922479924</v>
      </c>
      <c r="CY45" s="43">
        <f t="shared" si="27"/>
        <v>11.06975909</v>
      </c>
      <c r="CZ45" s="44">
        <f t="shared" si="28"/>
        <v>0.3215515881</v>
      </c>
      <c r="DA45" s="50">
        <v>874178.0</v>
      </c>
      <c r="DB45" s="43">
        <f t="shared" si="29"/>
        <v>11.55409289</v>
      </c>
      <c r="DC45" s="44">
        <f t="shared" si="30"/>
        <v>0.3393998157</v>
      </c>
      <c r="DD45" s="43">
        <f t="shared" si="67"/>
        <v>36.51790237</v>
      </c>
      <c r="DE45" s="43">
        <v>20.46366395363614</v>
      </c>
      <c r="DF45" s="43">
        <v>8.822696213638514</v>
      </c>
      <c r="DG45" s="43">
        <v>8.822696213638514</v>
      </c>
      <c r="DH45" s="43">
        <v>3.3278447493673307</v>
      </c>
      <c r="DI45" s="1"/>
      <c r="DJ45" s="37">
        <v>22.88888168334961</v>
      </c>
      <c r="DK45" s="37">
        <v>21.613048553466797</v>
      </c>
      <c r="DL45" s="37">
        <v>3.218012809753418</v>
      </c>
      <c r="DM45" s="37">
        <v>3.5722670555114746</v>
      </c>
      <c r="DN45" s="37">
        <v>3.5722670555114746</v>
      </c>
      <c r="DO45" s="37">
        <v>54.57295227050781</v>
      </c>
      <c r="DP45" s="37">
        <v>54.968162536621094</v>
      </c>
      <c r="DQ45" s="43">
        <f t="shared" si="15"/>
        <v>22.53816605</v>
      </c>
      <c r="DR45" s="1">
        <v>3.0</v>
      </c>
      <c r="DS45" s="37">
        <v>5.496188640594482</v>
      </c>
      <c r="DT45" s="37">
        <v>0.019999999552965164</v>
      </c>
      <c r="DU45" s="1"/>
      <c r="DV45" s="37">
        <v>0.9599999785423279</v>
      </c>
      <c r="DW45" s="37">
        <v>11.260000228881836</v>
      </c>
      <c r="DX45" s="37">
        <v>8.489999771118164</v>
      </c>
      <c r="DY45" s="1"/>
      <c r="DZ45" s="24">
        <v>0.0020591394104695353</v>
      </c>
      <c r="EA45" s="24">
        <v>8.552573222216893E-5</v>
      </c>
      <c r="EB45" s="24">
        <v>0.0021446651426917044</v>
      </c>
      <c r="EC45" s="1"/>
      <c r="ED45" s="43">
        <v>65.35527801513672</v>
      </c>
      <c r="EE45" s="37">
        <v>53.16999816894531</v>
      </c>
      <c r="EF45" s="44">
        <f t="shared" si="16"/>
        <v>34.74940012</v>
      </c>
      <c r="EG45" s="37">
        <v>94.93138885498047</v>
      </c>
      <c r="EH45" s="37">
        <v>64.64158630371094</v>
      </c>
      <c r="EI45" s="43">
        <v>42.368587493896484</v>
      </c>
      <c r="EJ45" s="43">
        <v>5.793201034950252</v>
      </c>
      <c r="EK45" s="43">
        <v>34.02853316189576</v>
      </c>
      <c r="EL45" s="43">
        <v>73.88335418701172</v>
      </c>
      <c r="EM45" s="43">
        <v>64.3466796875</v>
      </c>
      <c r="EN45" s="1">
        <v>34.02000045776367</v>
      </c>
      <c r="EO45" s="1"/>
      <c r="EP45" s="1">
        <v>3.229730066102485</v>
      </c>
      <c r="EQ45" s="1">
        <v>0.0029932402887909945</v>
      </c>
      <c r="ER45" s="1"/>
      <c r="ES45" s="1">
        <v>0.0029932402887909945</v>
      </c>
      <c r="ET45" s="1">
        <v>920636.0159184337</v>
      </c>
      <c r="EU45" s="1">
        <v>1.0140110717763944</v>
      </c>
      <c r="EV45" s="1">
        <v>12851.290039487183</v>
      </c>
      <c r="EW45" s="1">
        <v>0.014154725821419797</v>
      </c>
    </row>
    <row r="46" ht="12.75" customHeight="1">
      <c r="A46" s="1" t="s">
        <v>285</v>
      </c>
      <c r="B46" s="1" t="s">
        <v>287</v>
      </c>
      <c r="C46" s="36" t="s">
        <v>285</v>
      </c>
      <c r="D46" s="1" t="s">
        <v>287</v>
      </c>
      <c r="E46" s="37">
        <v>1018112.25</v>
      </c>
      <c r="F46" s="8">
        <v>1018112.2412269744</v>
      </c>
      <c r="G46" s="38">
        <v>100.0</v>
      </c>
      <c r="H46" s="9">
        <v>0.0017269742569765048</v>
      </c>
      <c r="I46" s="9">
        <v>0.05353729415844024</v>
      </c>
      <c r="J46" s="9">
        <v>0.2078332477612314</v>
      </c>
      <c r="K46" s="9">
        <v>0.3049999056015194</v>
      </c>
      <c r="L46" s="9">
        <v>0.42663276021042024</v>
      </c>
      <c r="M46" s="37">
        <v>43.4900016784668</v>
      </c>
      <c r="N46" s="37">
        <f t="shared" si="2"/>
        <v>442777.0346</v>
      </c>
      <c r="O46" s="37"/>
      <c r="P46" s="37"/>
      <c r="Q46" s="37"/>
      <c r="R46" s="37"/>
      <c r="S46" s="37">
        <v>87.47000122070312</v>
      </c>
      <c r="T46" s="37">
        <v>0.14000000059604645</v>
      </c>
      <c r="U46" s="37">
        <f t="shared" si="3"/>
        <v>43.63000168</v>
      </c>
      <c r="V46" s="37">
        <v>0.2800000011920929</v>
      </c>
      <c r="W46" s="37"/>
      <c r="X46" s="37">
        <v>5.809999942779541</v>
      </c>
      <c r="Y46" s="37">
        <v>5.840000152587891</v>
      </c>
      <c r="Z46" s="37">
        <v>9.960000038146973</v>
      </c>
      <c r="AA46" s="37">
        <v>2.0</v>
      </c>
      <c r="AB46" s="9">
        <v>0.004961392145042671</v>
      </c>
      <c r="AC46" s="9">
        <f t="shared" si="4"/>
        <v>0.5177945455</v>
      </c>
      <c r="AD46" s="10" t="s">
        <v>148</v>
      </c>
      <c r="AE46" s="10">
        <v>3.0</v>
      </c>
      <c r="AF46" s="48">
        <f>AVERAGE(AC41:AC56)</f>
        <v>0.3608464068</v>
      </c>
      <c r="AG46" s="1"/>
      <c r="AH46" s="40">
        <v>0.21225</v>
      </c>
      <c r="AI46" s="40">
        <v>0.1896</v>
      </c>
      <c r="AJ46" s="37">
        <f t="shared" si="5"/>
        <v>0.2027647415</v>
      </c>
      <c r="AK46" s="40">
        <f t="shared" si="17"/>
        <v>0.1811269493</v>
      </c>
      <c r="AL46" s="37">
        <v>0.5952500000000001</v>
      </c>
      <c r="AM46" s="49">
        <v>0.5222</v>
      </c>
      <c r="AN46" s="37">
        <f t="shared" si="6"/>
        <v>0.5686488216</v>
      </c>
      <c r="AO46" s="37">
        <f t="shared" si="18"/>
        <v>0.4988633594</v>
      </c>
      <c r="AP46" s="37">
        <f t="shared" si="34"/>
        <v>0.473700906</v>
      </c>
      <c r="AQ46" s="40">
        <v>0.09799999999999999</v>
      </c>
      <c r="AR46" s="40">
        <v>0.09128571428571429</v>
      </c>
      <c r="AS46" s="40">
        <v>0.0945</v>
      </c>
      <c r="AT46" s="51">
        <v>0.0858</v>
      </c>
      <c r="AU46" s="37">
        <f t="shared" si="35"/>
        <v>0.09362046958</v>
      </c>
      <c r="AV46" s="37">
        <f t="shared" si="36"/>
        <v>0.08720623916</v>
      </c>
      <c r="AW46" s="40">
        <v>0.29150000000000004</v>
      </c>
      <c r="AX46" s="40">
        <v>0.26671428571428574</v>
      </c>
      <c r="AY46" s="40">
        <v>0.26875000000000004</v>
      </c>
      <c r="AZ46" s="40">
        <v>0.2386</v>
      </c>
      <c r="BA46" s="37">
        <v>4.783333333333333</v>
      </c>
      <c r="BB46" s="37">
        <v>4.871428571428572</v>
      </c>
      <c r="BC46" s="37">
        <f t="shared" si="7"/>
        <v>4.729341784</v>
      </c>
      <c r="BD46" s="37">
        <f t="shared" si="19"/>
        <v>4.816442654</v>
      </c>
      <c r="BE46" s="37">
        <v>13.339999999999998</v>
      </c>
      <c r="BF46" s="37">
        <v>13.219999999999999</v>
      </c>
      <c r="BG46" s="37">
        <f t="shared" si="8"/>
        <v>13.18942566</v>
      </c>
      <c r="BH46" s="37">
        <f t="shared" si="20"/>
        <v>13.07078015</v>
      </c>
      <c r="BI46" s="6">
        <v>5.8</v>
      </c>
      <c r="BJ46" s="6">
        <v>5.802857142857143</v>
      </c>
      <c r="BK46" s="37">
        <f t="shared" si="9"/>
        <v>5.727258773</v>
      </c>
      <c r="BL46" s="37">
        <f t="shared" si="21"/>
        <v>5.730080082</v>
      </c>
      <c r="BM46" s="6">
        <v>16.292833333333334</v>
      </c>
      <c r="BN46" s="6">
        <v>15.891857142857141</v>
      </c>
      <c r="BO46" s="37">
        <f t="shared" si="10"/>
        <v>16.08849528</v>
      </c>
      <c r="BP46" s="37">
        <f t="shared" si="22"/>
        <v>15.69254797</v>
      </c>
      <c r="BQ46" s="6">
        <v>176.16666666666666</v>
      </c>
      <c r="BR46" s="14">
        <v>162.57142857142858</v>
      </c>
      <c r="BS46" s="6">
        <f t="shared" si="11"/>
        <v>176.1351676</v>
      </c>
      <c r="BT46" s="6">
        <f t="shared" si="23"/>
        <v>162.5423604</v>
      </c>
      <c r="BU46" s="6">
        <v>160.0</v>
      </c>
      <c r="BV46" s="6">
        <v>144.2</v>
      </c>
      <c r="BW46" s="6">
        <v>539.4666666666667</v>
      </c>
      <c r="BX46" s="6">
        <v>489.25714285714287</v>
      </c>
      <c r="BY46" s="6">
        <f t="shared" si="12"/>
        <v>539.3702087</v>
      </c>
      <c r="BZ46" s="6">
        <f t="shared" si="24"/>
        <v>489.1696625</v>
      </c>
      <c r="CA46" s="6">
        <v>453.5</v>
      </c>
      <c r="CB46" s="6">
        <v>400.4</v>
      </c>
      <c r="CC46" s="1"/>
      <c r="CD46" s="9">
        <v>0.051964053354714684</v>
      </c>
      <c r="CE46" s="9">
        <v>0.014091675185514383</v>
      </c>
      <c r="CF46" s="9">
        <v>2.0790980018578327E-4</v>
      </c>
      <c r="CG46" s="1"/>
      <c r="CH46" s="9">
        <v>0.86</v>
      </c>
      <c r="CI46" s="33">
        <v>0.89</v>
      </c>
      <c r="CJ46" s="9"/>
      <c r="CK46" s="9">
        <f t="shared" si="65"/>
        <v>0.04468908589</v>
      </c>
      <c r="CL46" s="41">
        <f t="shared" si="68"/>
        <v>0.01254159092</v>
      </c>
      <c r="CM46" s="42">
        <f t="shared" si="14"/>
        <v>0.0001788024282</v>
      </c>
      <c r="CN46" s="37"/>
      <c r="CO46" s="43">
        <v>30.49523333333333</v>
      </c>
      <c r="CP46" s="43">
        <v>31.446785714285713</v>
      </c>
      <c r="CQ46" s="43">
        <v>30.376366666666666</v>
      </c>
      <c r="CR46" s="6">
        <v>35.52003333333334</v>
      </c>
      <c r="CS46" s="6">
        <v>34.9881</v>
      </c>
      <c r="CT46" s="6">
        <v>35.414457142857145</v>
      </c>
      <c r="CU46" s="6">
        <v>34.94668</v>
      </c>
      <c r="CV46" s="6">
        <v>988038.8571428572</v>
      </c>
      <c r="CW46" s="6">
        <v>1007656.5</v>
      </c>
      <c r="CX46" s="44">
        <f t="shared" si="26"/>
        <v>0.9704616221</v>
      </c>
      <c r="CY46" s="43">
        <f t="shared" si="27"/>
        <v>11.64553947</v>
      </c>
      <c r="CZ46" s="44">
        <f t="shared" si="28"/>
        <v>0.348529278</v>
      </c>
      <c r="DA46" s="50">
        <v>998784.6</v>
      </c>
      <c r="DB46" s="43">
        <f t="shared" si="29"/>
        <v>11.77219438</v>
      </c>
      <c r="DC46" s="44">
        <f t="shared" si="30"/>
        <v>0.3368615953</v>
      </c>
      <c r="DD46" s="43">
        <f t="shared" si="67"/>
        <v>39.93576323</v>
      </c>
      <c r="DE46" s="43">
        <v>17.037904896512135</v>
      </c>
      <c r="DF46" s="43">
        <v>7.820109254756545</v>
      </c>
      <c r="DG46" s="43">
        <v>7.820109254756545</v>
      </c>
      <c r="DH46" s="43">
        <v>3.532009717972071</v>
      </c>
      <c r="DI46" s="1"/>
      <c r="DJ46" s="37">
        <v>20.672893524169922</v>
      </c>
      <c r="DK46" s="37">
        <v>20.159198760986328</v>
      </c>
      <c r="DL46" s="37">
        <v>2.201226234436035</v>
      </c>
      <c r="DM46" s="37">
        <v>2.6040334701538086</v>
      </c>
      <c r="DN46" s="37">
        <v>2.6040334701538086</v>
      </c>
      <c r="DO46" s="37">
        <v>56.00952911376953</v>
      </c>
      <c r="DP46" s="37">
        <v>56.16106414794922</v>
      </c>
      <c r="DQ46" s="43">
        <f t="shared" si="15"/>
        <v>23.31757736</v>
      </c>
      <c r="DR46" s="10">
        <v>3.0</v>
      </c>
      <c r="DS46" s="37">
        <v>9.06254768371582</v>
      </c>
      <c r="DT46" s="37">
        <v>28.09000015258789</v>
      </c>
      <c r="DU46" s="1"/>
      <c r="DV46" s="37">
        <v>1.3300000429153442</v>
      </c>
      <c r="DW46" s="37">
        <v>24.90999984741211</v>
      </c>
      <c r="DX46" s="37">
        <v>5.349999904632568</v>
      </c>
      <c r="DY46" s="1"/>
      <c r="DZ46" s="24">
        <v>2.3583448524685038E-4</v>
      </c>
      <c r="EA46" s="24">
        <v>0.0</v>
      </c>
      <c r="EB46" s="24">
        <v>2.3583448524685038E-4</v>
      </c>
      <c r="EC46" s="1"/>
      <c r="ED46" s="43">
        <v>42.491485595703125</v>
      </c>
      <c r="EE46" s="37">
        <v>43.4900016784668</v>
      </c>
      <c r="EF46" s="44">
        <f t="shared" si="16"/>
        <v>18.4795478</v>
      </c>
      <c r="EG46" s="37">
        <v>73.88951873779297</v>
      </c>
      <c r="EH46" s="37">
        <v>44.04648971557617</v>
      </c>
      <c r="EI46" s="43">
        <v>52.07045364379883</v>
      </c>
      <c r="EJ46" s="43">
        <v>8.608262655174258</v>
      </c>
      <c r="EK46" s="43">
        <v>37.63566380532837</v>
      </c>
      <c r="EL46" s="43">
        <v>68.67858123779297</v>
      </c>
      <c r="EM46" s="43">
        <v>55.52400588989258</v>
      </c>
      <c r="EN46" s="1">
        <v>23.06999969482422</v>
      </c>
      <c r="EO46" s="1"/>
      <c r="EP46" s="1">
        <v>6.257018835136532</v>
      </c>
      <c r="EQ46" s="1">
        <v>0.005774985883249745</v>
      </c>
      <c r="ER46" s="1"/>
      <c r="ES46" s="1">
        <v>0.005774985883249745</v>
      </c>
      <c r="ET46" s="1">
        <v>1224956.3764737546</v>
      </c>
      <c r="EU46" s="1">
        <v>1.2031643731122443</v>
      </c>
      <c r="EV46" s="1">
        <v>43847.55993823707</v>
      </c>
      <c r="EW46" s="1">
        <v>0.04306751079369632</v>
      </c>
    </row>
    <row r="47" ht="12.75" customHeight="1">
      <c r="A47" s="1" t="s">
        <v>288</v>
      </c>
      <c r="B47" s="1" t="s">
        <v>290</v>
      </c>
      <c r="C47" s="36" t="s">
        <v>288</v>
      </c>
      <c r="D47" s="1" t="s">
        <v>290</v>
      </c>
      <c r="E47" s="37">
        <v>122325.1328125</v>
      </c>
      <c r="F47" s="8">
        <v>122325.13476285725</v>
      </c>
      <c r="G47" s="38">
        <v>100.0</v>
      </c>
      <c r="H47" s="9">
        <v>0.03966650599672617</v>
      </c>
      <c r="I47" s="9">
        <v>0.13053512989545066</v>
      </c>
      <c r="J47" s="9">
        <v>0.016104405083829886</v>
      </c>
      <c r="K47" s="9">
        <v>0.07132626103508852</v>
      </c>
      <c r="L47" s="9">
        <v>0.7026578468767398</v>
      </c>
      <c r="M47" s="37">
        <v>63.47999954223633</v>
      </c>
      <c r="N47" s="37">
        <f t="shared" si="2"/>
        <v>77651.99375</v>
      </c>
      <c r="O47" s="37"/>
      <c r="P47" s="37"/>
      <c r="Q47" s="37"/>
      <c r="R47" s="37"/>
      <c r="S47" s="37">
        <v>98.43000030517578</v>
      </c>
      <c r="T47" s="37">
        <v>0.12999999523162842</v>
      </c>
      <c r="U47" s="37">
        <f t="shared" si="3"/>
        <v>63.60999954</v>
      </c>
      <c r="V47" s="37">
        <v>0.20000000298023224</v>
      </c>
      <c r="W47" s="52"/>
      <c r="X47" s="37">
        <v>28.520000457763672</v>
      </c>
      <c r="Y47" s="37">
        <v>28.5</v>
      </c>
      <c r="Z47" s="37">
        <v>37.5</v>
      </c>
      <c r="AA47" s="37">
        <v>4.0</v>
      </c>
      <c r="AB47" s="9">
        <v>0.03863384601844492</v>
      </c>
      <c r="AC47" s="9">
        <f t="shared" si="4"/>
        <v>0.1260645121</v>
      </c>
      <c r="AD47" s="13" t="s">
        <v>181</v>
      </c>
      <c r="AE47" s="13">
        <v>4.0</v>
      </c>
      <c r="AF47" s="13"/>
      <c r="AG47" s="1" t="s">
        <v>188</v>
      </c>
      <c r="AH47" s="40">
        <v>0.3675</v>
      </c>
      <c r="AI47" s="40">
        <v>0.34900000000000003</v>
      </c>
      <c r="AJ47" s="37">
        <f t="shared" si="5"/>
        <v>0.1674012567</v>
      </c>
      <c r="AK47" s="40">
        <f t="shared" si="17"/>
        <v>0.1589742547</v>
      </c>
      <c r="AL47" s="37">
        <v>1.09875</v>
      </c>
      <c r="AM47" s="49">
        <v>1.0432</v>
      </c>
      <c r="AN47" s="37">
        <f t="shared" si="6"/>
        <v>0.5004955941</v>
      </c>
      <c r="AO47" s="37">
        <f t="shared" si="18"/>
        <v>0.4751918123</v>
      </c>
      <c r="AP47" s="37">
        <f t="shared" si="34"/>
        <v>1.479484841</v>
      </c>
      <c r="AQ47" s="40">
        <v>0.282</v>
      </c>
      <c r="AR47" s="40">
        <v>0.2667142857142857</v>
      </c>
      <c r="AS47" s="40">
        <v>0.25025</v>
      </c>
      <c r="AT47" s="51">
        <v>0.2352</v>
      </c>
      <c r="AU47" s="37">
        <f t="shared" si="35"/>
        <v>0.1284548419</v>
      </c>
      <c r="AV47" s="37">
        <f t="shared" si="36"/>
        <v>0.1214919908</v>
      </c>
      <c r="AW47" s="40">
        <v>0.6476666666666666</v>
      </c>
      <c r="AX47" s="40">
        <v>0.63</v>
      </c>
      <c r="AY47" s="40">
        <v>0.7687499999999999</v>
      </c>
      <c r="AZ47" s="40">
        <v>0.7198</v>
      </c>
      <c r="BA47" s="37">
        <v>3.6</v>
      </c>
      <c r="BB47" s="37">
        <v>3.5571428571428574</v>
      </c>
      <c r="BC47" s="37">
        <f t="shared" si="7"/>
        <v>3.229607388</v>
      </c>
      <c r="BD47" s="37">
        <f t="shared" si="19"/>
        <v>3.191159681</v>
      </c>
      <c r="BE47" s="37">
        <v>10.26</v>
      </c>
      <c r="BF47" s="37">
        <v>10.192857142857141</v>
      </c>
      <c r="BG47" s="37">
        <f t="shared" si="8"/>
        <v>9.204381055</v>
      </c>
      <c r="BH47" s="37">
        <f t="shared" si="20"/>
        <v>9.144146314</v>
      </c>
      <c r="BI47" s="6">
        <v>5.541666666666667</v>
      </c>
      <c r="BJ47" s="6">
        <v>5.478571428571429</v>
      </c>
      <c r="BK47" s="37">
        <f t="shared" si="9"/>
        <v>4.908150496</v>
      </c>
      <c r="BL47" s="37">
        <f t="shared" si="21"/>
        <v>4.852268224</v>
      </c>
      <c r="BM47" s="6">
        <v>15.180000000000001</v>
      </c>
      <c r="BN47" s="6">
        <v>15.177142857142854</v>
      </c>
      <c r="BO47" s="37">
        <f t="shared" si="10"/>
        <v>13.44464202</v>
      </c>
      <c r="BP47" s="37">
        <f t="shared" si="22"/>
        <v>13.4421115</v>
      </c>
      <c r="BQ47" s="6">
        <v>24.71666666666667</v>
      </c>
      <c r="BR47" s="14">
        <v>24.75714285714286</v>
      </c>
      <c r="BS47" s="6">
        <f t="shared" si="11"/>
        <v>24.61199441</v>
      </c>
      <c r="BT47" s="6">
        <f t="shared" si="23"/>
        <v>24.65229919</v>
      </c>
      <c r="BU47" s="6">
        <v>19.075</v>
      </c>
      <c r="BV47" s="6">
        <v>20.259999999999998</v>
      </c>
      <c r="BW47" s="6">
        <v>55.25</v>
      </c>
      <c r="BX47" s="6">
        <v>58.15714285714286</v>
      </c>
      <c r="BY47" s="6">
        <f t="shared" si="12"/>
        <v>55.01602258</v>
      </c>
      <c r="BZ47" s="6">
        <f t="shared" si="24"/>
        <v>57.91085402</v>
      </c>
      <c r="CA47" s="6">
        <v>54.625</v>
      </c>
      <c r="CB47" s="6">
        <v>58.82000000000001</v>
      </c>
      <c r="CC47" s="1"/>
      <c r="CD47" s="9">
        <v>0.5444863762291777</v>
      </c>
      <c r="CE47" s="9">
        <v>0.12292334144164763</v>
      </c>
      <c r="CF47" s="9">
        <v>0.004234885470532361</v>
      </c>
      <c r="CG47" s="1"/>
      <c r="CH47" s="9">
        <v>1.0</v>
      </c>
      <c r="CI47" s="33">
        <v>0.93</v>
      </c>
      <c r="CJ47" s="9"/>
      <c r="CK47" s="9">
        <f t="shared" si="65"/>
        <v>0.5444863762</v>
      </c>
      <c r="CL47" s="41">
        <f t="shared" si="68"/>
        <v>0.1143187075</v>
      </c>
      <c r="CM47" s="42">
        <f t="shared" si="14"/>
        <v>0.004234885471</v>
      </c>
      <c r="CN47" s="37"/>
      <c r="CO47" s="43">
        <v>26.356416666666664</v>
      </c>
      <c r="CP47" s="43">
        <v>26.479714285714287</v>
      </c>
      <c r="CQ47" s="43">
        <v>26.026933333333336</v>
      </c>
      <c r="CR47" s="6">
        <v>32.342533333333336</v>
      </c>
      <c r="CS47" s="6">
        <v>32.77435</v>
      </c>
      <c r="CT47" s="6">
        <v>33.21852857142857</v>
      </c>
      <c r="CU47" s="6">
        <v>33.91438</v>
      </c>
      <c r="CV47" s="6">
        <v>122459.85714285714</v>
      </c>
      <c r="CW47" s="6">
        <v>120469.16666666667</v>
      </c>
      <c r="CX47" s="44">
        <f t="shared" si="26"/>
        <v>1.001101347</v>
      </c>
      <c r="CY47" s="43">
        <f t="shared" si="27"/>
        <v>12.01321616</v>
      </c>
      <c r="CZ47" s="44">
        <f t="shared" si="28"/>
        <v>0.3433514869</v>
      </c>
      <c r="DA47" s="50">
        <v>135787.0</v>
      </c>
      <c r="DB47" s="43">
        <f t="shared" si="29"/>
        <v>13.32059845</v>
      </c>
      <c r="DC47" s="44">
        <f t="shared" si="30"/>
        <v>0.392771398</v>
      </c>
      <c r="DD47" s="43">
        <f t="shared" si="67"/>
        <v>13.25651818</v>
      </c>
      <c r="DE47" s="43">
        <v>9.314796523289637</v>
      </c>
      <c r="DF47" s="43">
        <v>3.6145300052778144</v>
      </c>
      <c r="DG47" s="43">
        <v>3.6145300052778144</v>
      </c>
      <c r="DH47" s="43">
        <v>1.2909364891045183</v>
      </c>
      <c r="DI47" s="1"/>
      <c r="DJ47" s="37">
        <v>33.32417297363281</v>
      </c>
      <c r="DK47" s="37">
        <v>32.32389450073242</v>
      </c>
      <c r="DL47" s="37">
        <v>8.656875610351562</v>
      </c>
      <c r="DM47" s="37">
        <v>8.670406341552734</v>
      </c>
      <c r="DN47" s="37">
        <v>8.670406341552734</v>
      </c>
      <c r="DO47" s="37">
        <v>40.29402542114258</v>
      </c>
      <c r="DP47" s="37">
        <v>40.92840576171875</v>
      </c>
      <c r="DQ47" s="43">
        <f t="shared" si="15"/>
        <v>26.38180161</v>
      </c>
      <c r="DR47" s="13">
        <v>4.0</v>
      </c>
      <c r="DS47" s="37">
        <v>2.7135751247406006</v>
      </c>
      <c r="DT47" s="37">
        <v>9.84000015258789</v>
      </c>
      <c r="DU47" s="1"/>
      <c r="DV47" s="37">
        <v>0.8500000238418579</v>
      </c>
      <c r="DW47" s="37">
        <v>23.1200008392334</v>
      </c>
      <c r="DX47" s="37">
        <v>3.680000066757202</v>
      </c>
      <c r="DY47" s="1"/>
      <c r="DZ47" s="24">
        <v>0.03498449574583263</v>
      </c>
      <c r="EA47" s="24">
        <v>0.005181899978297089</v>
      </c>
      <c r="EB47" s="24">
        <v>0.04016639572412972</v>
      </c>
      <c r="EC47" s="1"/>
      <c r="ED47" s="43">
        <v>52.22920608520508</v>
      </c>
      <c r="EE47" s="37">
        <v>63.47999954223633</v>
      </c>
      <c r="EF47" s="44">
        <f t="shared" si="16"/>
        <v>33.15509978</v>
      </c>
      <c r="EG47" s="37">
        <v>68.65904235839844</v>
      </c>
      <c r="EH47" s="37">
        <v>51.81096267700195</v>
      </c>
      <c r="EI47" s="43">
        <v>46.29273223876953</v>
      </c>
      <c r="EJ47" s="43">
        <v>21.436476372360193</v>
      </c>
      <c r="EK47" s="43">
        <v>58.814876083679266</v>
      </c>
      <c r="EL47" s="43">
        <v>91.64842987060547</v>
      </c>
      <c r="EM47" s="43">
        <v>89.88294219970703</v>
      </c>
      <c r="EN47" s="1">
        <v>43.08000183105469</v>
      </c>
      <c r="EO47" s="1"/>
      <c r="EP47" s="1">
        <v>1.2023513705371192</v>
      </c>
      <c r="EQ47" s="1">
        <v>5.89621293932304E-4</v>
      </c>
      <c r="ER47" s="1"/>
      <c r="ES47" s="1">
        <v>5.89621293932304E-4</v>
      </c>
      <c r="ET47" s="1">
        <v>2116.95006608963</v>
      </c>
      <c r="EU47" s="1">
        <v>0.017305928746316982</v>
      </c>
      <c r="EV47" s="1">
        <v>28.41000033915043</v>
      </c>
      <c r="EW47" s="1">
        <v>2.3224990018794428E-4</v>
      </c>
    </row>
    <row r="48" ht="12.75" customHeight="1">
      <c r="A48" s="1" t="s">
        <v>291</v>
      </c>
      <c r="B48" s="1" t="s">
        <v>293</v>
      </c>
      <c r="C48" s="36" t="s">
        <v>291</v>
      </c>
      <c r="D48" s="1" t="s">
        <v>293</v>
      </c>
      <c r="E48" s="37">
        <v>1220745.5</v>
      </c>
      <c r="F48" s="8">
        <v>1220745.4795563347</v>
      </c>
      <c r="G48" s="38">
        <v>100.0</v>
      </c>
      <c r="H48" s="9">
        <v>0.1477193647276711</v>
      </c>
      <c r="I48" s="9">
        <v>0.056324628889885</v>
      </c>
      <c r="J48" s="9">
        <v>0.27992996785491064</v>
      </c>
      <c r="K48" s="9">
        <v>0.17843137284902047</v>
      </c>
      <c r="L48" s="9">
        <v>0.270279735727945</v>
      </c>
      <c r="M48" s="37">
        <v>19.489999771118164</v>
      </c>
      <c r="N48" s="37">
        <f t="shared" si="2"/>
        <v>237923.2952</v>
      </c>
      <c r="O48" s="37"/>
      <c r="P48" s="37"/>
      <c r="Q48" s="37"/>
      <c r="R48" s="37"/>
      <c r="S48" s="37">
        <v>61.529998779296875</v>
      </c>
      <c r="T48" s="37">
        <v>4.650000095367432</v>
      </c>
      <c r="U48" s="37">
        <f t="shared" si="3"/>
        <v>24.13999987</v>
      </c>
      <c r="V48" s="37">
        <v>14.670000076293945</v>
      </c>
      <c r="W48" s="37"/>
      <c r="X48" s="37">
        <v>1.5199999809265137</v>
      </c>
      <c r="Y48" s="37">
        <v>1.6399999856948853</v>
      </c>
      <c r="Z48" s="37">
        <v>2.1500000953674316</v>
      </c>
      <c r="AA48" s="37"/>
      <c r="AB48" s="9">
        <v>0.06671760697938939</v>
      </c>
      <c r="AC48" s="9">
        <f t="shared" si="4"/>
        <v>0.5250789477</v>
      </c>
      <c r="AD48" s="1" t="s">
        <v>159</v>
      </c>
      <c r="AE48" s="1">
        <v>2.0</v>
      </c>
      <c r="AF48" s="1"/>
      <c r="AG48" s="1"/>
      <c r="AH48" s="40">
        <v>0.07475</v>
      </c>
      <c r="AI48" s="40">
        <v>0.0712</v>
      </c>
      <c r="AJ48" s="37">
        <f t="shared" si="5"/>
        <v>0.07475</v>
      </c>
      <c r="AK48" s="40">
        <f t="shared" si="17"/>
        <v>0.0712</v>
      </c>
      <c r="AL48" s="37">
        <v>0.14175000000000001</v>
      </c>
      <c r="AM48" s="49">
        <v>0.12500000000000003</v>
      </c>
      <c r="AN48" s="37">
        <f t="shared" si="6"/>
        <v>0.14175</v>
      </c>
      <c r="AO48" s="37">
        <f t="shared" si="18"/>
        <v>0.125</v>
      </c>
      <c r="AP48" s="37">
        <f t="shared" si="34"/>
        <v>0.345505618</v>
      </c>
      <c r="AQ48" s="40">
        <v>0.03166666666666666</v>
      </c>
      <c r="AR48" s="40">
        <v>0.028857142857142856</v>
      </c>
      <c r="AS48" s="40">
        <v>0.027749999999999997</v>
      </c>
      <c r="AT48" s="51">
        <v>0.024599999999999997</v>
      </c>
      <c r="AU48" s="37">
        <f t="shared" si="35"/>
        <v>0.03166666667</v>
      </c>
      <c r="AV48" s="37">
        <f t="shared" si="36"/>
        <v>0.02885714286</v>
      </c>
      <c r="AW48" s="40">
        <v>0.04883333333333333</v>
      </c>
      <c r="AX48" s="40">
        <v>0.04357142857142857</v>
      </c>
      <c r="AY48" s="40">
        <v>0.054</v>
      </c>
      <c r="AZ48" s="40">
        <v>0.0456</v>
      </c>
      <c r="BA48" s="37">
        <v>0.27999999999999997</v>
      </c>
      <c r="BB48" s="37">
        <v>0.27285714285714285</v>
      </c>
      <c r="BC48" s="37">
        <f t="shared" si="7"/>
        <v>0.2589767695</v>
      </c>
      <c r="BD48" s="37">
        <f t="shared" si="19"/>
        <v>0.2523702193</v>
      </c>
      <c r="BE48" s="37">
        <v>0.45599999999999996</v>
      </c>
      <c r="BF48" s="37">
        <v>0.4238571428571428</v>
      </c>
      <c r="BG48" s="37">
        <f t="shared" si="8"/>
        <v>0.4217621675</v>
      </c>
      <c r="BH48" s="37">
        <f t="shared" si="20"/>
        <v>0.3920326914</v>
      </c>
      <c r="BI48" s="6">
        <v>1.075</v>
      </c>
      <c r="BJ48" s="6">
        <v>1.052857142857143</v>
      </c>
      <c r="BK48" s="37">
        <f t="shared" si="9"/>
        <v>0.9853175685</v>
      </c>
      <c r="BL48" s="37">
        <f t="shared" si="21"/>
        <v>0.9650219906</v>
      </c>
      <c r="BM48" s="6">
        <v>1.6781666666666666</v>
      </c>
      <c r="BN48" s="6">
        <v>1.5702857142857138</v>
      </c>
      <c r="BO48" s="37">
        <f t="shared" si="10"/>
        <v>1.538164744</v>
      </c>
      <c r="BP48" s="37">
        <f t="shared" si="22"/>
        <v>1.439283816</v>
      </c>
      <c r="BQ48" s="6">
        <v>37.333333333333336</v>
      </c>
      <c r="BR48" s="14">
        <v>36.285714285714285</v>
      </c>
      <c r="BS48" s="6">
        <f t="shared" si="11"/>
        <v>37.33333333</v>
      </c>
      <c r="BT48" s="6">
        <f t="shared" si="23"/>
        <v>36.28571429</v>
      </c>
      <c r="BU48" s="6">
        <v>31.25</v>
      </c>
      <c r="BV48" s="6">
        <v>31.0</v>
      </c>
      <c r="BW48" s="6">
        <v>55.23333333333333</v>
      </c>
      <c r="BX48" s="6">
        <v>51.699999999999996</v>
      </c>
      <c r="BY48" s="6">
        <f t="shared" si="12"/>
        <v>55.23333333</v>
      </c>
      <c r="BZ48" s="6">
        <f t="shared" si="24"/>
        <v>51.7</v>
      </c>
      <c r="CA48" s="6">
        <v>59.625</v>
      </c>
      <c r="CB48" s="6">
        <v>53.8</v>
      </c>
      <c r="CC48" s="1"/>
      <c r="CD48" s="9">
        <v>0.060021210648132664</v>
      </c>
      <c r="CE48" s="9">
        <v>0.10695579194973863</v>
      </c>
      <c r="CF48" s="9">
        <v>8.975750131568955E-4</v>
      </c>
      <c r="CG48" s="1"/>
      <c r="CH48" s="9"/>
      <c r="CI48" s="33">
        <v>0.78</v>
      </c>
      <c r="CJ48" s="9"/>
      <c r="CK48" s="9">
        <f t="shared" si="65"/>
        <v>0</v>
      </c>
      <c r="CL48" s="41">
        <f t="shared" si="68"/>
        <v>0.08342551772</v>
      </c>
      <c r="CM48" s="42">
        <f t="shared" si="14"/>
        <v>0</v>
      </c>
      <c r="CN48" s="37"/>
      <c r="CO48" s="43">
        <v>24.83671666666667</v>
      </c>
      <c r="CP48" s="43">
        <v>25.234900000000003</v>
      </c>
      <c r="CQ48" s="43">
        <v>24.686833333333336</v>
      </c>
      <c r="CR48" s="6">
        <v>27.238183333333335</v>
      </c>
      <c r="CS48" s="6">
        <v>27.7395</v>
      </c>
      <c r="CT48" s="6">
        <v>26.885728571428576</v>
      </c>
      <c r="CU48" s="6">
        <v>27.145799999999998</v>
      </c>
      <c r="CV48" s="6">
        <v>670211.1428571428</v>
      </c>
      <c r="CW48" s="6">
        <v>706909.3333333334</v>
      </c>
      <c r="CX48" s="44">
        <f t="shared" si="26"/>
        <v>0.549017919</v>
      </c>
      <c r="CY48" s="43">
        <f t="shared" si="27"/>
        <v>6.588215028</v>
      </c>
      <c r="CZ48" s="44">
        <f t="shared" si="28"/>
        <v>0.2010174123</v>
      </c>
      <c r="DA48" s="50">
        <v>769553.6</v>
      </c>
      <c r="DB48" s="43">
        <f t="shared" si="29"/>
        <v>7.564757236</v>
      </c>
      <c r="DC48" s="44">
        <f t="shared" si="30"/>
        <v>0.2786713685</v>
      </c>
      <c r="DD48" s="43">
        <f t="shared" si="67"/>
        <v>21.03029414</v>
      </c>
      <c r="DE48" s="43">
        <v>5.684062342399021</v>
      </c>
      <c r="DF48" s="43">
        <v>3.1174756275838225</v>
      </c>
      <c r="DG48" s="43">
        <v>3.1174756275838225</v>
      </c>
      <c r="DH48" s="43">
        <v>1.649863787111451</v>
      </c>
      <c r="DI48" s="1"/>
      <c r="DJ48" s="37">
        <v>56.51301956176758</v>
      </c>
      <c r="DK48" s="37">
        <v>51.43605422973633</v>
      </c>
      <c r="DL48" s="37">
        <v>10.341485023498535</v>
      </c>
      <c r="DM48" s="37"/>
      <c r="DN48" s="37">
        <v>3.0729870796203613</v>
      </c>
      <c r="DO48" s="37">
        <v>27.90091323852539</v>
      </c>
      <c r="DP48" s="37">
        <v>29.318225860595703</v>
      </c>
      <c r="DQ48" s="43">
        <f t="shared" si="15"/>
        <v>15.5860672</v>
      </c>
      <c r="DR48" s="1">
        <v>2.0</v>
      </c>
      <c r="DS48" s="37">
        <v>3.6128180027008057</v>
      </c>
      <c r="DT48" s="37">
        <v>0.3799999952316284</v>
      </c>
      <c r="DU48" s="1"/>
      <c r="DV48" s="37">
        <v>1.0</v>
      </c>
      <c r="DW48" s="37">
        <v>15.239999771118164</v>
      </c>
      <c r="DX48" s="37">
        <v>6.539999961853027</v>
      </c>
      <c r="DY48" s="1"/>
      <c r="DZ48" s="24">
        <v>0.1418283438149316</v>
      </c>
      <c r="EA48" s="24">
        <v>0.031790953452616476</v>
      </c>
      <c r="EB48" s="24">
        <v>0.17361929726754807</v>
      </c>
      <c r="EC48" s="1"/>
      <c r="ED48" s="43">
        <v>46.358646392822266</v>
      </c>
      <c r="EE48" s="37">
        <v>19.489999771118164</v>
      </c>
      <c r="EF48" s="44">
        <f t="shared" si="16"/>
        <v>9.035300076</v>
      </c>
      <c r="EG48" s="37">
        <v>91.950927734375</v>
      </c>
      <c r="EH48" s="37">
        <v>44.98225784301758</v>
      </c>
      <c r="EI48" s="43">
        <v>68.20929718017578</v>
      </c>
      <c r="EJ48" s="43">
        <v>9.58003201977539</v>
      </c>
      <c r="EK48" s="43">
        <v>28.961855698913567</v>
      </c>
      <c r="EL48" s="43">
        <v>97.39632415771484</v>
      </c>
      <c r="EM48" s="43">
        <v>73.92631530761719</v>
      </c>
      <c r="EN48" s="1">
        <v>23.420000076293945</v>
      </c>
      <c r="EO48" s="1"/>
      <c r="EP48" s="1">
        <v>0.5046052606129835</v>
      </c>
      <c r="EQ48" s="1">
        <v>1.458897923388927E-4</v>
      </c>
      <c r="ER48" s="1"/>
      <c r="ES48" s="1">
        <v>1.458897923388927E-4</v>
      </c>
      <c r="ET48" s="1">
        <v>202515.31973838806</v>
      </c>
      <c r="EU48" s="1">
        <v>0.16589479390248477</v>
      </c>
      <c r="EV48" s="1">
        <v>196.49000106938183</v>
      </c>
      <c r="EW48" s="1">
        <v>1.6095902410451175E-4</v>
      </c>
    </row>
    <row r="49" ht="12.75" customHeight="1">
      <c r="A49" s="1" t="s">
        <v>294</v>
      </c>
      <c r="B49" s="1" t="s">
        <v>296</v>
      </c>
      <c r="C49" s="36" t="s">
        <v>294</v>
      </c>
      <c r="D49" s="1" t="s">
        <v>296</v>
      </c>
      <c r="E49" s="37">
        <v>710137.625</v>
      </c>
      <c r="F49" s="8">
        <v>710137.5999526612</v>
      </c>
      <c r="G49" s="38">
        <v>100.0</v>
      </c>
      <c r="H49" s="9">
        <v>0.04014357301798381</v>
      </c>
      <c r="I49" s="9">
        <v>0.05012841932120713</v>
      </c>
      <c r="J49" s="9">
        <v>0.09521884904043347</v>
      </c>
      <c r="K49" s="9">
        <v>0.09101139020394364</v>
      </c>
      <c r="L49" s="9">
        <v>0.6534228982933337</v>
      </c>
      <c r="M49" s="37">
        <v>43.7400016784668</v>
      </c>
      <c r="N49" s="37">
        <f t="shared" si="2"/>
        <v>310614.2091</v>
      </c>
      <c r="O49" s="37"/>
      <c r="P49" s="37"/>
      <c r="Q49" s="37"/>
      <c r="R49" s="37"/>
      <c r="S49" s="37">
        <v>72.7300033569336</v>
      </c>
      <c r="T49" s="37">
        <v>12.489999771118164</v>
      </c>
      <c r="U49" s="37">
        <f t="shared" si="3"/>
        <v>56.23000145</v>
      </c>
      <c r="V49" s="37">
        <v>20.770000457763672</v>
      </c>
      <c r="W49" s="37"/>
      <c r="X49" s="37">
        <v>8.319999694824219</v>
      </c>
      <c r="Y49" s="37">
        <v>8.479999542236328</v>
      </c>
      <c r="Z49" s="37">
        <v>11.829999923706055</v>
      </c>
      <c r="AA49" s="37">
        <v>2.0</v>
      </c>
      <c r="AB49" s="9">
        <v>0.06972042712253232</v>
      </c>
      <c r="AC49" s="9">
        <f t="shared" si="4"/>
        <v>0.2559506664</v>
      </c>
      <c r="AD49" s="1" t="s">
        <v>148</v>
      </c>
      <c r="AE49" s="1">
        <v>3.0</v>
      </c>
      <c r="AF49" s="1"/>
      <c r="AG49" s="1"/>
      <c r="AH49" s="40">
        <v>0.21775</v>
      </c>
      <c r="AI49" s="40">
        <v>0.2068</v>
      </c>
      <c r="AJ49" s="37">
        <f t="shared" si="5"/>
        <v>0.2157580019</v>
      </c>
      <c r="AK49" s="40">
        <f t="shared" si="17"/>
        <v>0.2049081736</v>
      </c>
      <c r="AL49" s="37">
        <v>0.374</v>
      </c>
      <c r="AM49" s="49">
        <v>0.3128</v>
      </c>
      <c r="AN49" s="37">
        <f t="shared" si="6"/>
        <v>0.3705786117</v>
      </c>
      <c r="AO49" s="37">
        <f t="shared" si="18"/>
        <v>0.3099384753</v>
      </c>
      <c r="AP49" s="37">
        <f t="shared" si="34"/>
        <v>0.5680593311</v>
      </c>
      <c r="AQ49" s="40">
        <v>0.13683333333333333</v>
      </c>
      <c r="AR49" s="40">
        <v>0.12928571428571428</v>
      </c>
      <c r="AS49" s="40">
        <v>0.1245</v>
      </c>
      <c r="AT49" s="51">
        <v>0.11639999999999999</v>
      </c>
      <c r="AU49" s="37">
        <f t="shared" si="35"/>
        <v>0.1355815687</v>
      </c>
      <c r="AV49" s="37">
        <f t="shared" si="36"/>
        <v>0.128102996</v>
      </c>
      <c r="AW49" s="40">
        <v>0.1801666666666667</v>
      </c>
      <c r="AX49" s="40">
        <v>0.15942857142857145</v>
      </c>
      <c r="AY49" s="40">
        <v>0.21050000000000002</v>
      </c>
      <c r="AZ49" s="40">
        <v>0.17540000000000003</v>
      </c>
      <c r="BA49" s="37">
        <v>0.7166666666666667</v>
      </c>
      <c r="BB49" s="37">
        <v>0.74</v>
      </c>
      <c r="BC49" s="37">
        <f t="shared" si="7"/>
        <v>0.7100546855</v>
      </c>
      <c r="BD49" s="37">
        <f t="shared" si="19"/>
        <v>0.733172745</v>
      </c>
      <c r="BE49" s="37">
        <v>1.0661666666666667</v>
      </c>
      <c r="BF49" s="37">
        <v>0.9658571428571429</v>
      </c>
      <c r="BG49" s="37">
        <f t="shared" si="8"/>
        <v>1.056330191</v>
      </c>
      <c r="BH49" s="37">
        <f t="shared" si="20"/>
        <v>0.9569461253</v>
      </c>
      <c r="BI49" s="6">
        <v>1.9366666666666665</v>
      </c>
      <c r="BJ49" s="6">
        <v>1.9600000000000002</v>
      </c>
      <c r="BK49" s="37">
        <f t="shared" si="9"/>
        <v>1.916813638</v>
      </c>
      <c r="BL49" s="37">
        <f t="shared" si="21"/>
        <v>1.939907778</v>
      </c>
      <c r="BM49" s="6">
        <v>2.7096666666666667</v>
      </c>
      <c r="BN49" s="6">
        <v>2.4474285714285715</v>
      </c>
      <c r="BO49" s="37">
        <f t="shared" si="10"/>
        <v>2.681889512</v>
      </c>
      <c r="BP49" s="37">
        <f t="shared" si="22"/>
        <v>2.422339654</v>
      </c>
      <c r="BQ49" s="6">
        <v>65.66666666666667</v>
      </c>
      <c r="BR49" s="14">
        <v>70.57142857142857</v>
      </c>
      <c r="BS49" s="6">
        <f t="shared" si="11"/>
        <v>65.64172402</v>
      </c>
      <c r="BT49" s="6">
        <f t="shared" si="23"/>
        <v>70.54462292</v>
      </c>
      <c r="BU49" s="6">
        <v>62.75</v>
      </c>
      <c r="BV49" s="6">
        <v>70.2</v>
      </c>
      <c r="BW49" s="6">
        <v>86.76666666666667</v>
      </c>
      <c r="BX49" s="6">
        <v>80.34285714285714</v>
      </c>
      <c r="BY49" s="6">
        <f t="shared" si="12"/>
        <v>86.73370946</v>
      </c>
      <c r="BZ49" s="6">
        <f t="shared" si="24"/>
        <v>80.31233994</v>
      </c>
      <c r="CA49" s="6">
        <v>103.75</v>
      </c>
      <c r="CB49" s="6">
        <v>91.36</v>
      </c>
      <c r="CC49" s="1"/>
      <c r="CD49" s="9">
        <v>0.01063732201201732</v>
      </c>
      <c r="CE49" s="9">
        <v>0.012203730462065064</v>
      </c>
      <c r="CF49" s="9">
        <v>4.416711516116693E-4</v>
      </c>
      <c r="CG49" s="1"/>
      <c r="CH49" s="53">
        <v>0.86</v>
      </c>
      <c r="CI49" s="33">
        <v>0.84</v>
      </c>
      <c r="CJ49" s="9"/>
      <c r="CK49" s="9">
        <f t="shared" si="65"/>
        <v>0.00914809693</v>
      </c>
      <c r="CL49" s="41">
        <f t="shared" si="68"/>
        <v>0.01025113359</v>
      </c>
      <c r="CM49" s="42">
        <f t="shared" si="14"/>
        <v>0.0003798371904</v>
      </c>
      <c r="CN49" s="37"/>
      <c r="CO49" s="43">
        <v>28.591016666666665</v>
      </c>
      <c r="CP49" s="43">
        <v>30.086899999999996</v>
      </c>
      <c r="CQ49" s="43">
        <v>28.678133333333335</v>
      </c>
      <c r="CR49" s="6">
        <v>25.139300000000002</v>
      </c>
      <c r="CS49" s="6">
        <v>26.084225</v>
      </c>
      <c r="CT49" s="6">
        <v>24.765385714285713</v>
      </c>
      <c r="CU49" s="6">
        <v>25.371760000000002</v>
      </c>
      <c r="CV49" s="6">
        <v>323246.0</v>
      </c>
      <c r="CW49" s="6">
        <v>359025.8333333333</v>
      </c>
      <c r="CX49" s="44">
        <f t="shared" si="26"/>
        <v>0.4551878397</v>
      </c>
      <c r="CY49" s="43">
        <f t="shared" si="27"/>
        <v>5.462254076</v>
      </c>
      <c r="CZ49" s="44">
        <f t="shared" si="28"/>
        <v>0.1969124922</v>
      </c>
      <c r="DA49" s="50">
        <v>380425.4</v>
      </c>
      <c r="DB49" s="43">
        <f t="shared" si="29"/>
        <v>6.428479213</v>
      </c>
      <c r="DC49" s="44">
        <f t="shared" si="30"/>
        <v>0.253371434</v>
      </c>
      <c r="DD49" s="43">
        <f t="shared" si="67"/>
        <v>7.794355641</v>
      </c>
      <c r="DE49" s="43">
        <v>5.093010453524918</v>
      </c>
      <c r="DF49" s="43">
        <v>2.250597898360177</v>
      </c>
      <c r="DG49" s="43">
        <v>2.250597898360177</v>
      </c>
      <c r="DH49" s="43">
        <v>1.2577388805486984</v>
      </c>
      <c r="DI49" s="1"/>
      <c r="DJ49" s="37">
        <v>40.6706428527832</v>
      </c>
      <c r="DK49" s="37">
        <v>37.31734085083008</v>
      </c>
      <c r="DL49" s="37">
        <v>5.6916632652282715</v>
      </c>
      <c r="DM49" s="37">
        <v>3.480935573577881</v>
      </c>
      <c r="DN49" s="37">
        <v>3.480935573577881</v>
      </c>
      <c r="DO49" s="37">
        <v>37.32856369018555</v>
      </c>
      <c r="DP49" s="37">
        <v>39.07075119018555</v>
      </c>
      <c r="DQ49" s="43">
        <f t="shared" si="15"/>
        <v>22.00079346</v>
      </c>
      <c r="DR49" s="1">
        <v>3.0</v>
      </c>
      <c r="DS49" s="37">
        <v>2.2588610649108887</v>
      </c>
      <c r="DT49" s="37">
        <v>9.3100004196167</v>
      </c>
      <c r="DU49" s="1"/>
      <c r="DV49" s="37">
        <v>1.100000023841858</v>
      </c>
      <c r="DW49" s="37">
        <v>17.049999237060547</v>
      </c>
      <c r="DX49" s="37">
        <v>6.46999979019165</v>
      </c>
      <c r="DY49" s="1"/>
      <c r="DZ49" s="24">
        <v>0.0297136987094904</v>
      </c>
      <c r="EA49" s="24">
        <v>0.012685529194127191</v>
      </c>
      <c r="EB49" s="24">
        <v>0.04239922790361759</v>
      </c>
      <c r="EC49" s="1"/>
      <c r="ED49" s="43">
        <v>68.32756042480469</v>
      </c>
      <c r="EE49" s="37">
        <v>43.7400016784668</v>
      </c>
      <c r="EF49" s="44">
        <f t="shared" si="16"/>
        <v>29.88647608</v>
      </c>
      <c r="EG49" s="37">
        <v>97.64439392089844</v>
      </c>
      <c r="EH49" s="37">
        <v>44.4003791809082</v>
      </c>
      <c r="EI49" s="43">
        <v>62.20775604248047</v>
      </c>
      <c r="EJ49" s="43">
        <v>11.522823791290284</v>
      </c>
      <c r="EK49" s="43">
        <v>57.30740596899413</v>
      </c>
      <c r="EL49" s="43">
        <v>136.40150451660156</v>
      </c>
      <c r="EM49" s="43">
        <v>97.83001708984375</v>
      </c>
      <c r="EN49" s="1">
        <v>34.689998626708984</v>
      </c>
      <c r="EO49" s="1"/>
      <c r="EP49" s="1">
        <v>0.252729879352211</v>
      </c>
      <c r="EQ49" s="1">
        <v>1.4041090637849382E-4</v>
      </c>
      <c r="ER49" s="1"/>
      <c r="ES49" s="1">
        <v>1.4041090637849382E-4</v>
      </c>
      <c r="ET49" s="1">
        <v>10122.808381676674</v>
      </c>
      <c r="EU49" s="1">
        <v>0.014254713991135627</v>
      </c>
      <c r="EV49" s="1">
        <v>130.75999954342842</v>
      </c>
      <c r="EW49" s="1">
        <v>1.8413332789609375E-4</v>
      </c>
    </row>
    <row r="50" ht="12.75" customHeight="1">
      <c r="A50" s="1" t="s">
        <v>297</v>
      </c>
      <c r="B50" s="1" t="s">
        <v>299</v>
      </c>
      <c r="C50" s="36" t="s">
        <v>297</v>
      </c>
      <c r="D50" s="1" t="s">
        <v>299</v>
      </c>
      <c r="E50" s="37">
        <v>487787.3125</v>
      </c>
      <c r="F50" s="8">
        <v>487787.30127220694</v>
      </c>
      <c r="G50" s="38">
        <v>100.0</v>
      </c>
      <c r="H50" s="9">
        <v>0.002699536998772033</v>
      </c>
      <c r="I50" s="9">
        <v>0.04856203079719736</v>
      </c>
      <c r="J50" s="9">
        <v>0.05811139787020534</v>
      </c>
      <c r="K50" s="9">
        <v>0.03152225782099301</v>
      </c>
      <c r="L50" s="9">
        <v>0.7845613179057429</v>
      </c>
      <c r="M50" s="37">
        <v>29.889999389648438</v>
      </c>
      <c r="N50" s="37">
        <f t="shared" si="2"/>
        <v>145799.6247</v>
      </c>
      <c r="O50" s="37"/>
      <c r="P50" s="37"/>
      <c r="Q50" s="37"/>
      <c r="R50" s="37"/>
      <c r="S50" s="37">
        <v>47.810001373291016</v>
      </c>
      <c r="T50" s="37">
        <v>26.43000030517578</v>
      </c>
      <c r="U50" s="37">
        <f t="shared" si="3"/>
        <v>56.31999969</v>
      </c>
      <c r="V50" s="37">
        <v>42.27000045776367</v>
      </c>
      <c r="W50" s="37"/>
      <c r="X50" s="37">
        <v>18.6200008392334</v>
      </c>
      <c r="Y50" s="37">
        <v>18.68000030517578</v>
      </c>
      <c r="Z50" s="37">
        <v>21.469999313354492</v>
      </c>
      <c r="AA50" s="37">
        <v>3.0</v>
      </c>
      <c r="AB50" s="9">
        <v>0.07429813356812859</v>
      </c>
      <c r="AC50" s="9">
        <f t="shared" si="4"/>
        <v>0.1639317893</v>
      </c>
      <c r="AD50" s="1" t="s">
        <v>181</v>
      </c>
      <c r="AE50" s="1">
        <v>4.0</v>
      </c>
      <c r="AF50" s="9">
        <f>AVERAGE(I45:I64)</f>
        <v>0.1363589423</v>
      </c>
      <c r="AG50" s="1" t="s">
        <v>177</v>
      </c>
      <c r="AH50" s="40">
        <v>0.28175</v>
      </c>
      <c r="AI50" s="40">
        <v>0.28175</v>
      </c>
      <c r="AJ50" s="37">
        <f t="shared" si="5"/>
        <v>0.2775536746</v>
      </c>
      <c r="AK50" s="40">
        <f t="shared" si="17"/>
        <v>0.2775536746</v>
      </c>
      <c r="AL50" s="37">
        <v>0.31325000000000003</v>
      </c>
      <c r="AM50" s="49">
        <v>0.31325000000000003</v>
      </c>
      <c r="AN50" s="37">
        <f t="shared" si="6"/>
        <v>0.3085845203</v>
      </c>
      <c r="AO50" s="37">
        <f t="shared" si="18"/>
        <v>0.3085845203</v>
      </c>
      <c r="AP50" s="37">
        <f t="shared" si="34"/>
        <v>0.5548476351</v>
      </c>
      <c r="AQ50" s="40">
        <v>0.1711666666666667</v>
      </c>
      <c r="AR50" s="40">
        <v>0.1711666666666667</v>
      </c>
      <c r="AS50" s="40">
        <v>0.154</v>
      </c>
      <c r="AT50" s="51">
        <v>0.154</v>
      </c>
      <c r="AU50" s="37">
        <f t="shared" si="35"/>
        <v>0.1686173463</v>
      </c>
      <c r="AV50" s="37">
        <f t="shared" si="36"/>
        <v>0.1686173463</v>
      </c>
      <c r="AW50" s="40">
        <v>0.13649999999999998</v>
      </c>
      <c r="AX50" s="40">
        <v>0.13649999999999998</v>
      </c>
      <c r="AY50" s="40">
        <v>0.16949999999999998</v>
      </c>
      <c r="AZ50" s="40">
        <v>0.16949999999999998</v>
      </c>
      <c r="BA50" s="37">
        <v>1.2333333333333336</v>
      </c>
      <c r="BB50" s="37">
        <v>1.2333333333333336</v>
      </c>
      <c r="BC50" s="37">
        <f t="shared" si="7"/>
        <v>1.227763528</v>
      </c>
      <c r="BD50" s="37">
        <f t="shared" si="19"/>
        <v>1.227763528</v>
      </c>
      <c r="BE50" s="37">
        <v>0.8931666666666667</v>
      </c>
      <c r="BF50" s="37">
        <v>0.8931666666666667</v>
      </c>
      <c r="BG50" s="37">
        <f t="shared" si="8"/>
        <v>0.889133074</v>
      </c>
      <c r="BH50" s="37">
        <f t="shared" si="20"/>
        <v>0.889133074</v>
      </c>
      <c r="BI50" s="6">
        <v>2.763333333333333</v>
      </c>
      <c r="BJ50" s="6">
        <v>2.7633333333333336</v>
      </c>
      <c r="BK50" s="37">
        <f t="shared" si="9"/>
        <v>2.749467362</v>
      </c>
      <c r="BL50" s="37">
        <f t="shared" si="21"/>
        <v>2.749467362</v>
      </c>
      <c r="BM50" s="6">
        <v>2.1181666666666668</v>
      </c>
      <c r="BN50" s="6">
        <v>2.1181666666666668</v>
      </c>
      <c r="BO50" s="37">
        <f t="shared" si="10"/>
        <v>2.10753804</v>
      </c>
      <c r="BP50" s="37">
        <f t="shared" si="22"/>
        <v>2.10753804</v>
      </c>
      <c r="BQ50" s="6">
        <v>130.5</v>
      </c>
      <c r="BR50" s="14">
        <v>130.5</v>
      </c>
      <c r="BS50" s="6">
        <f t="shared" si="11"/>
        <v>130.4699404</v>
      </c>
      <c r="BT50" s="6">
        <f t="shared" si="23"/>
        <v>130.4699404</v>
      </c>
      <c r="BU50" s="6">
        <v>122.0</v>
      </c>
      <c r="BV50" s="6">
        <v>122.0</v>
      </c>
      <c r="BW50" s="6">
        <v>109.06666666666666</v>
      </c>
      <c r="BX50" s="6">
        <v>138.05714285714285</v>
      </c>
      <c r="BY50" s="6">
        <f t="shared" si="12"/>
        <v>109.041544</v>
      </c>
      <c r="BZ50" s="6">
        <f t="shared" si="24"/>
        <v>138.0253425</v>
      </c>
      <c r="CA50" s="6">
        <v>136.75</v>
      </c>
      <c r="CB50" s="6">
        <v>171.8</v>
      </c>
      <c r="CC50" s="1"/>
      <c r="CD50" s="9">
        <v>0.017318360574024996</v>
      </c>
      <c r="CE50" s="9">
        <v>0.005395529540389385</v>
      </c>
      <c r="CF50" s="9">
        <v>2.678394314864561E-4</v>
      </c>
      <c r="CG50" s="1"/>
      <c r="CH50" s="9">
        <v>0.86</v>
      </c>
      <c r="CI50" s="33">
        <v>0.93</v>
      </c>
      <c r="CJ50" s="9"/>
      <c r="CK50" s="9">
        <f t="shared" si="65"/>
        <v>0.01489379009</v>
      </c>
      <c r="CL50" s="41">
        <f t="shared" si="68"/>
        <v>0.005017842473</v>
      </c>
      <c r="CM50" s="42">
        <f t="shared" si="14"/>
        <v>0.0002303419111</v>
      </c>
      <c r="CN50" s="37"/>
      <c r="CO50" s="43">
        <v>29.59981666666667</v>
      </c>
      <c r="CP50" s="43">
        <v>30.830714285714286</v>
      </c>
      <c r="CQ50" s="43">
        <v>29.495900000000002</v>
      </c>
      <c r="CR50" s="6">
        <v>22.318583333333333</v>
      </c>
      <c r="CS50" s="6">
        <v>23.956775</v>
      </c>
      <c r="CT50" s="6">
        <v>22.480285714285714</v>
      </c>
      <c r="CU50" s="6">
        <v>23.855520000000002</v>
      </c>
      <c r="CV50" s="6">
        <v>157120.66666666666</v>
      </c>
      <c r="CW50" s="6">
        <v>157120.66666666666</v>
      </c>
      <c r="CX50" s="44">
        <f t="shared" si="26"/>
        <v>0.322108973</v>
      </c>
      <c r="CY50" s="43">
        <f t="shared" si="27"/>
        <v>3.865307676</v>
      </c>
      <c r="CZ50" s="44">
        <f t="shared" si="28"/>
        <v>0.1481856439</v>
      </c>
      <c r="DA50" s="50">
        <v>202189.0</v>
      </c>
      <c r="DB50" s="43">
        <f t="shared" si="29"/>
        <v>4.974028626</v>
      </c>
      <c r="DC50" s="44">
        <f t="shared" si="30"/>
        <v>0.2085064013</v>
      </c>
      <c r="DD50" s="43">
        <f t="shared" si="67"/>
        <v>0.9565258967</v>
      </c>
      <c r="DE50" s="43">
        <v>0.750453218124515</v>
      </c>
      <c r="DF50" s="43">
        <v>0.4475064017260786</v>
      </c>
      <c r="DG50" s="43">
        <v>0.44750640172607853</v>
      </c>
      <c r="DH50" s="43">
        <v>0.2750176145424874</v>
      </c>
      <c r="DI50" s="1"/>
      <c r="DJ50" s="37">
        <v>43.78824234008789</v>
      </c>
      <c r="DK50" s="37">
        <v>34.5987663269043</v>
      </c>
      <c r="DL50" s="37">
        <v>5.563896656036377</v>
      </c>
      <c r="DM50" s="37">
        <v>3.289771318435669</v>
      </c>
      <c r="DN50" s="37">
        <v>3.289771318435669</v>
      </c>
      <c r="DO50" s="37">
        <v>32.386871337890625</v>
      </c>
      <c r="DP50" s="37">
        <v>36.78227233886719</v>
      </c>
      <c r="DQ50" s="43">
        <f t="shared" si="15"/>
        <v>23.82488632</v>
      </c>
      <c r="DR50" s="1">
        <v>4.0</v>
      </c>
      <c r="DS50" s="37">
        <v>0.5632391571998596</v>
      </c>
      <c r="DT50" s="37">
        <v>28.06999969482422</v>
      </c>
      <c r="DU50" s="1"/>
      <c r="DV50" s="37">
        <v>0.949999988079071</v>
      </c>
      <c r="DW50" s="37">
        <v>26.850000381469727</v>
      </c>
      <c r="DX50" s="37">
        <v>3.5199999809265137</v>
      </c>
      <c r="DY50" s="1"/>
      <c r="DZ50" s="24">
        <v>3.0321019235258725E-4</v>
      </c>
      <c r="EA50" s="24">
        <v>0.01805727870749961</v>
      </c>
      <c r="EB50" s="24">
        <v>0.018360488899852197</v>
      </c>
      <c r="EC50" s="1"/>
      <c r="ED50" s="43">
        <v>62.44400405883789</v>
      </c>
      <c r="EE50" s="37">
        <v>29.889999389648438</v>
      </c>
      <c r="EF50" s="44">
        <f t="shared" si="16"/>
        <v>18.66451243</v>
      </c>
      <c r="EG50" s="37">
        <v>137.85189819335938</v>
      </c>
      <c r="EH50" s="37">
        <v>53.73684310913086</v>
      </c>
      <c r="EI50" s="43">
        <v>53.427452087402344</v>
      </c>
      <c r="EJ50" s="43">
        <v>11.072291508682246</v>
      </c>
      <c r="EK50" s="43">
        <v>45.30199175930786</v>
      </c>
      <c r="EL50" s="43">
        <v>123.16626739501953</v>
      </c>
      <c r="EM50" s="43">
        <v>56.0067138671875</v>
      </c>
      <c r="EN50" s="1">
        <v>23.610000610351562</v>
      </c>
      <c r="EO50" s="1"/>
      <c r="EP50" s="1">
        <v>0.4923380441968537</v>
      </c>
      <c r="EQ50" s="1">
        <v>3.062905448788681E-4</v>
      </c>
      <c r="ER50" s="1"/>
      <c r="ES50" s="1">
        <v>3.062905448788681E-4</v>
      </c>
      <c r="ET50" s="1">
        <v>19576.414143562317</v>
      </c>
      <c r="EU50" s="1">
        <v>0.04013309508571608</v>
      </c>
      <c r="EV50" s="1">
        <v>88.99000123888254</v>
      </c>
      <c r="EW50" s="1">
        <v>1.824360761479155E-4</v>
      </c>
    </row>
    <row r="51" ht="12.75" customHeight="1">
      <c r="A51" s="1" t="s">
        <v>300</v>
      </c>
      <c r="B51" s="1" t="s">
        <v>302</v>
      </c>
      <c r="C51" s="36" t="s">
        <v>300</v>
      </c>
      <c r="D51" s="1" t="s">
        <v>302</v>
      </c>
      <c r="E51" s="37">
        <v>230090.9375</v>
      </c>
      <c r="F51" s="8">
        <v>230090.93313369807</v>
      </c>
      <c r="G51" s="38">
        <v>100.0</v>
      </c>
      <c r="H51" s="9">
        <v>0.003664198495590423</v>
      </c>
      <c r="I51" s="9">
        <v>0.045951813473320995</v>
      </c>
      <c r="J51" s="9">
        <v>0.10138840136954592</v>
      </c>
      <c r="K51" s="9">
        <v>0.03170967028352282</v>
      </c>
      <c r="L51" s="9">
        <v>0.6808343706941219</v>
      </c>
      <c r="M51" s="37">
        <v>21.65999984741211</v>
      </c>
      <c r="N51" s="37">
        <f t="shared" si="2"/>
        <v>49837.69671</v>
      </c>
      <c r="O51" s="37"/>
      <c r="P51" s="37"/>
      <c r="Q51" s="37"/>
      <c r="R51" s="37"/>
      <c r="S51" s="37">
        <v>40.0</v>
      </c>
      <c r="T51" s="37">
        <v>20.290000915527344</v>
      </c>
      <c r="U51" s="37">
        <f t="shared" si="3"/>
        <v>41.95000076</v>
      </c>
      <c r="V51" s="37">
        <v>37.470001220703125</v>
      </c>
      <c r="W51" s="37"/>
      <c r="X51" s="37">
        <v>11.420000076293945</v>
      </c>
      <c r="Y51" s="37">
        <v>11.449999809265137</v>
      </c>
      <c r="Z51" s="37">
        <v>12.979999542236328</v>
      </c>
      <c r="AA51" s="37">
        <v>2.0</v>
      </c>
      <c r="AB51" s="9">
        <v>0.13636405073948396</v>
      </c>
      <c r="AC51" s="9">
        <f t="shared" si="4"/>
        <v>0.2694621224</v>
      </c>
      <c r="AD51" s="1" t="s">
        <v>181</v>
      </c>
      <c r="AE51" s="1">
        <v>4.0</v>
      </c>
      <c r="AF51" s="1"/>
      <c r="AG51" s="1" t="s">
        <v>188</v>
      </c>
      <c r="AH51" s="40">
        <v>0.24425</v>
      </c>
      <c r="AI51" s="40">
        <v>0.275</v>
      </c>
      <c r="AJ51" s="37">
        <f t="shared" si="5"/>
        <v>0.2434291408</v>
      </c>
      <c r="AK51" s="40">
        <f t="shared" si="17"/>
        <v>0.2740757982</v>
      </c>
      <c r="AL51" s="37">
        <v>0.32775000000000004</v>
      </c>
      <c r="AM51" s="49">
        <v>0.34800000000000003</v>
      </c>
      <c r="AN51" s="37">
        <f t="shared" si="6"/>
        <v>0.3266485195</v>
      </c>
      <c r="AO51" s="37">
        <f t="shared" si="18"/>
        <v>0.3468304646</v>
      </c>
      <c r="AP51" s="37">
        <f t="shared" si="34"/>
        <v>0.4699429897</v>
      </c>
      <c r="AQ51" s="40">
        <v>0.16183333333333336</v>
      </c>
      <c r="AR51" s="40">
        <v>0.15914285714285717</v>
      </c>
      <c r="AS51" s="40">
        <v>0.12525</v>
      </c>
      <c r="AT51" s="51">
        <v>0.1288</v>
      </c>
      <c r="AU51" s="37">
        <f t="shared" si="35"/>
        <v>0.1612894546</v>
      </c>
      <c r="AV51" s="37">
        <f t="shared" si="36"/>
        <v>0.1586080204</v>
      </c>
      <c r="AW51" s="40">
        <v>0.14466666666666667</v>
      </c>
      <c r="AX51" s="40">
        <v>0.14585714285714285</v>
      </c>
      <c r="AY51" s="40">
        <v>0.16949999999999998</v>
      </c>
      <c r="AZ51" s="40">
        <v>0.1662</v>
      </c>
      <c r="BA51" s="37">
        <v>0.682</v>
      </c>
      <c r="BB51" s="37">
        <v>0.6783333333333333</v>
      </c>
      <c r="BC51" s="37">
        <f t="shared" si="7"/>
        <v>0.6810653083</v>
      </c>
      <c r="BD51" s="37">
        <f t="shared" si="19"/>
        <v>0.6774036669</v>
      </c>
      <c r="BE51" s="37">
        <v>0.6303333333333333</v>
      </c>
      <c r="BF51" s="37">
        <v>0.641</v>
      </c>
      <c r="BG51" s="37">
        <f t="shared" si="8"/>
        <v>0.6294694517</v>
      </c>
      <c r="BH51" s="37">
        <f t="shared" si="20"/>
        <v>0.6401214995</v>
      </c>
      <c r="BI51" s="6">
        <v>2.016666666666667</v>
      </c>
      <c r="BJ51" s="6">
        <v>2.1297619047619047</v>
      </c>
      <c r="BK51" s="37">
        <f t="shared" si="9"/>
        <v>2.013595696</v>
      </c>
      <c r="BL51" s="37">
        <f t="shared" si="21"/>
        <v>2.126518714</v>
      </c>
      <c r="BM51" s="6">
        <v>2.1385</v>
      </c>
      <c r="BN51" s="6">
        <v>2.1594285714285713</v>
      </c>
      <c r="BO51" s="37">
        <f t="shared" si="10"/>
        <v>2.135243503</v>
      </c>
      <c r="BP51" s="37">
        <f t="shared" si="22"/>
        <v>2.156140204</v>
      </c>
      <c r="BQ51" s="6">
        <v>190.5</v>
      </c>
      <c r="BR51" s="14">
        <v>204.71428571428572</v>
      </c>
      <c r="BS51" s="6">
        <f t="shared" si="11"/>
        <v>190.495686</v>
      </c>
      <c r="BT51" s="6">
        <f t="shared" si="23"/>
        <v>204.7096498</v>
      </c>
      <c r="BU51" s="6">
        <v>149.0</v>
      </c>
      <c r="BV51" s="6">
        <v>177.2</v>
      </c>
      <c r="BW51" s="6">
        <v>189.3166666666667</v>
      </c>
      <c r="BX51" s="6">
        <v>206.84285714285716</v>
      </c>
      <c r="BY51" s="6">
        <f t="shared" si="12"/>
        <v>189.3123795</v>
      </c>
      <c r="BZ51" s="6">
        <f t="shared" si="24"/>
        <v>206.8381731</v>
      </c>
      <c r="CA51" s="6">
        <v>202.25</v>
      </c>
      <c r="CB51" s="6">
        <v>224.2</v>
      </c>
      <c r="CC51" s="1"/>
      <c r="CD51" s="9">
        <v>0.004000873629116405</v>
      </c>
      <c r="CE51" s="9">
        <v>0.0015381769025794138</v>
      </c>
      <c r="CF51" s="9">
        <v>2.6958991870139484E-5</v>
      </c>
      <c r="CG51" s="1"/>
      <c r="CH51" s="9">
        <v>0.84</v>
      </c>
      <c r="CI51" s="33">
        <v>0.99</v>
      </c>
      <c r="CJ51" s="9"/>
      <c r="CK51" s="9">
        <f t="shared" si="65"/>
        <v>0.003360733848</v>
      </c>
      <c r="CL51" s="41">
        <f t="shared" si="68"/>
        <v>0.001522795134</v>
      </c>
      <c r="CM51" s="42">
        <f t="shared" si="14"/>
        <v>0.00002264555317</v>
      </c>
      <c r="CN51" s="37"/>
      <c r="CO51" s="43">
        <v>28.30895</v>
      </c>
      <c r="CP51" s="43">
        <v>28.781685714285715</v>
      </c>
      <c r="CQ51" s="43">
        <v>30.198333333333334</v>
      </c>
      <c r="CR51" s="6">
        <v>22.365949999999998</v>
      </c>
      <c r="CS51" s="6">
        <v>24.198700000000002</v>
      </c>
      <c r="CT51" s="6">
        <v>23.014614285714284</v>
      </c>
      <c r="CU51" s="6">
        <v>24.740280000000002</v>
      </c>
      <c r="CV51" s="6">
        <v>95098.85714285714</v>
      </c>
      <c r="CW51" s="6">
        <v>95767.0</v>
      </c>
      <c r="CX51" s="44">
        <f t="shared" si="26"/>
        <v>0.4133098851</v>
      </c>
      <c r="CY51" s="43">
        <f t="shared" si="27"/>
        <v>4.959718622</v>
      </c>
      <c r="CZ51" s="44">
        <f t="shared" si="28"/>
        <v>0.2070278083</v>
      </c>
      <c r="DA51" s="50">
        <v>111277.2</v>
      </c>
      <c r="DB51" s="43">
        <f t="shared" si="29"/>
        <v>5.803472487</v>
      </c>
      <c r="DC51" s="44">
        <f t="shared" si="30"/>
        <v>0.2345758612</v>
      </c>
      <c r="DD51" s="43">
        <f t="shared" si="67"/>
        <v>1.042868693</v>
      </c>
      <c r="DE51" s="43">
        <v>0.7100208503438573</v>
      </c>
      <c r="DF51" s="43">
        <v>0.45043335079951974</v>
      </c>
      <c r="DG51" s="43">
        <v>0.45043335079951974</v>
      </c>
      <c r="DH51" s="43">
        <v>0.2878467617040582</v>
      </c>
      <c r="DI51" s="1"/>
      <c r="DJ51" s="37">
        <v>55.38639450073242</v>
      </c>
      <c r="DK51" s="37">
        <v>41.201168060302734</v>
      </c>
      <c r="DL51" s="37">
        <v>7.473401069641113</v>
      </c>
      <c r="DM51" s="37">
        <v>3.0852174758911133</v>
      </c>
      <c r="DN51" s="37">
        <v>3.0852174758911133</v>
      </c>
      <c r="DO51" s="37">
        <v>24.97142791748047</v>
      </c>
      <c r="DP51" s="37">
        <v>29.36557960510254</v>
      </c>
      <c r="DQ51" s="43">
        <f t="shared" si="15"/>
        <v>19.64217758</v>
      </c>
      <c r="DR51" s="1">
        <v>4.0</v>
      </c>
      <c r="DS51" s="37">
        <v>0.5510717630386353</v>
      </c>
      <c r="DT51" s="37">
        <v>13.630000114440918</v>
      </c>
      <c r="DU51" s="1"/>
      <c r="DV51" s="37">
        <v>1.8899999856948853</v>
      </c>
      <c r="DW51" s="37">
        <v>22.399999618530273</v>
      </c>
      <c r="DX51" s="37">
        <v>8.420000076293945</v>
      </c>
      <c r="DY51" s="1"/>
      <c r="DZ51" s="24">
        <v>0.0073053849492126155</v>
      </c>
      <c r="EA51" s="24">
        <v>0.013635953287762494</v>
      </c>
      <c r="EB51" s="24">
        <v>0.020941338236975107</v>
      </c>
      <c r="EC51" s="1"/>
      <c r="ED51" s="43">
        <v>53.3734016418457</v>
      </c>
      <c r="EE51" s="37">
        <v>21.65999984741211</v>
      </c>
      <c r="EF51" s="44">
        <f t="shared" si="16"/>
        <v>11.56067871</v>
      </c>
      <c r="EG51" s="37">
        <v>124.09599304199219</v>
      </c>
      <c r="EH51" s="37">
        <v>52.37721633911133</v>
      </c>
      <c r="EI51" s="43">
        <v>55.2454719543457</v>
      </c>
      <c r="EJ51" s="43">
        <v>6.274826011871337</v>
      </c>
      <c r="EK51" s="43">
        <v>33.9078821960144</v>
      </c>
      <c r="EL51" s="43">
        <v>128.19143676757812</v>
      </c>
      <c r="EM51" s="43">
        <v>49.933223724365234</v>
      </c>
      <c r="EN51" s="1">
        <v>19.65999984741211</v>
      </c>
      <c r="EO51" s="1"/>
      <c r="EP51" s="1">
        <v>0.2692785398688487</v>
      </c>
      <c r="EQ51" s="1">
        <v>1.5536270353887698E-4</v>
      </c>
      <c r="ER51" s="1"/>
      <c r="ES51" s="1">
        <v>1.5536270353887698E-4</v>
      </c>
      <c r="ET51" s="1">
        <v>4019.6057834625244</v>
      </c>
      <c r="EU51" s="1">
        <v>0.017469640062378586</v>
      </c>
      <c r="EV51" s="1">
        <v>27.580000579357147</v>
      </c>
      <c r="EW51" s="1">
        <v>1.1986565573764412E-4</v>
      </c>
    </row>
    <row r="52" ht="12.75" customHeight="1">
      <c r="A52" s="1" t="s">
        <v>303</v>
      </c>
      <c r="B52" s="1" t="s">
        <v>305</v>
      </c>
      <c r="C52" s="36" t="s">
        <v>303</v>
      </c>
      <c r="D52" s="1" t="s">
        <v>305</v>
      </c>
      <c r="E52" s="37">
        <v>698500.3125</v>
      </c>
      <c r="F52" s="8">
        <v>698500.3029766735</v>
      </c>
      <c r="G52" s="38">
        <v>100.0</v>
      </c>
      <c r="H52" s="9">
        <v>0.006367462480206266</v>
      </c>
      <c r="I52" s="9">
        <v>0.043077719191430955</v>
      </c>
      <c r="J52" s="9">
        <v>0.1035085964186978</v>
      </c>
      <c r="K52" s="9">
        <v>0.0498960205571801</v>
      </c>
      <c r="L52" s="9">
        <v>0.635236765565571</v>
      </c>
      <c r="M52" s="37">
        <v>17.530000686645508</v>
      </c>
      <c r="N52" s="37">
        <f t="shared" si="2"/>
        <v>122447.1096</v>
      </c>
      <c r="O52" s="37"/>
      <c r="P52" s="37"/>
      <c r="Q52" s="37"/>
      <c r="R52" s="37"/>
      <c r="S52" s="37">
        <v>34.66999816894531</v>
      </c>
      <c r="T52" s="37">
        <v>18.549999237060547</v>
      </c>
      <c r="U52" s="37">
        <f t="shared" si="3"/>
        <v>36.07999992</v>
      </c>
      <c r="V52" s="37">
        <v>36.68000030517578</v>
      </c>
      <c r="W52" s="37"/>
      <c r="X52" s="37">
        <v>14.449999809265137</v>
      </c>
      <c r="Y52" s="37">
        <v>14.479999542236328</v>
      </c>
      <c r="Z52" s="37">
        <v>14.930000305175781</v>
      </c>
      <c r="AA52" s="37">
        <v>2.0</v>
      </c>
      <c r="AB52" s="9">
        <v>0.161886819482762</v>
      </c>
      <c r="AC52" s="9">
        <f t="shared" si="4"/>
        <v>0.3152914365</v>
      </c>
      <c r="AD52" s="1" t="s">
        <v>148</v>
      </c>
      <c r="AE52" s="1">
        <v>3.0</v>
      </c>
      <c r="AF52" s="1"/>
      <c r="AG52" s="1"/>
      <c r="AH52" s="40">
        <v>0.17800000000000002</v>
      </c>
      <c r="AI52" s="40">
        <v>0.2015</v>
      </c>
      <c r="AJ52" s="37">
        <f t="shared" si="5"/>
        <v>0.1770285398</v>
      </c>
      <c r="AK52" s="40">
        <f t="shared" si="17"/>
        <v>0.2004002852</v>
      </c>
      <c r="AL52" s="37">
        <v>0.3173333333333333</v>
      </c>
      <c r="AM52" s="49">
        <v>0.301</v>
      </c>
      <c r="AN52" s="37">
        <f t="shared" si="6"/>
        <v>0.3156014417</v>
      </c>
      <c r="AO52" s="37">
        <f t="shared" si="18"/>
        <v>0.2993572498</v>
      </c>
      <c r="AP52" s="37">
        <f t="shared" si="34"/>
        <v>0.4815362409</v>
      </c>
      <c r="AQ52" s="40">
        <v>0.1046</v>
      </c>
      <c r="AR52" s="40">
        <v>0.10533333333333333</v>
      </c>
      <c r="AS52" s="40">
        <v>0.09233333333333334</v>
      </c>
      <c r="AT52" s="51">
        <v>0.0965</v>
      </c>
      <c r="AU52" s="37">
        <f t="shared" si="35"/>
        <v>0.1040291307</v>
      </c>
      <c r="AV52" s="37">
        <f t="shared" si="36"/>
        <v>0.1047584617</v>
      </c>
      <c r="AW52" s="40">
        <v>0.11639999999999999</v>
      </c>
      <c r="AX52" s="40">
        <v>0.11383333333333333</v>
      </c>
      <c r="AY52" s="40">
        <v>0.16266666666666665</v>
      </c>
      <c r="AZ52" s="40">
        <v>0.14725</v>
      </c>
      <c r="BA52" s="37">
        <v>0.756</v>
      </c>
      <c r="BB52" s="37">
        <v>0.7800000000000001</v>
      </c>
      <c r="BC52" s="37">
        <f t="shared" si="7"/>
        <v>0.7545885509</v>
      </c>
      <c r="BD52" s="37">
        <f t="shared" si="19"/>
        <v>0.7785437429</v>
      </c>
      <c r="BE52" s="37">
        <v>0.8022</v>
      </c>
      <c r="BF52" s="37">
        <v>0.8075</v>
      </c>
      <c r="BG52" s="37">
        <f t="shared" si="8"/>
        <v>0.8007022956</v>
      </c>
      <c r="BH52" s="37">
        <f t="shared" si="20"/>
        <v>0.8059924006</v>
      </c>
      <c r="BI52" s="6">
        <v>2.09</v>
      </c>
      <c r="BJ52" s="6">
        <v>2.135</v>
      </c>
      <c r="BK52" s="37">
        <f t="shared" si="9"/>
        <v>2.08566442</v>
      </c>
      <c r="BL52" s="37">
        <f t="shared" si="21"/>
        <v>2.13057107</v>
      </c>
      <c r="BM52" s="6">
        <v>1.9483333333333333</v>
      </c>
      <c r="BN52" s="6">
        <v>2.312333333333333</v>
      </c>
      <c r="BO52" s="37">
        <f t="shared" si="10"/>
        <v>1.944291632</v>
      </c>
      <c r="BP52" s="37">
        <f t="shared" si="22"/>
        <v>2.307536536</v>
      </c>
      <c r="BQ52" s="6">
        <v>82.8</v>
      </c>
      <c r="BR52" s="14">
        <v>96.0</v>
      </c>
      <c r="BS52" s="6">
        <f t="shared" si="11"/>
        <v>82.79186154</v>
      </c>
      <c r="BT52" s="6">
        <f t="shared" si="23"/>
        <v>95.9905641</v>
      </c>
      <c r="BU52" s="6">
        <v>74.0</v>
      </c>
      <c r="BV52" s="6">
        <v>96.0</v>
      </c>
      <c r="BW52" s="6">
        <v>89.03999999999999</v>
      </c>
      <c r="BX52" s="6">
        <v>99.2</v>
      </c>
      <c r="BY52" s="6">
        <f t="shared" si="12"/>
        <v>89.0312482</v>
      </c>
      <c r="BZ52" s="6">
        <f t="shared" si="24"/>
        <v>99.19024957</v>
      </c>
      <c r="CA52" s="6">
        <v>130.4</v>
      </c>
      <c r="CB52" s="6">
        <v>135.3</v>
      </c>
      <c r="CC52" s="1"/>
      <c r="CD52" s="9">
        <v>0.006420755092536956</v>
      </c>
      <c r="CE52" s="9">
        <v>0.0020744402447135718</v>
      </c>
      <c r="CF52" s="9">
        <v>1.1563602173995969E-4</v>
      </c>
      <c r="CG52" s="1"/>
      <c r="CH52" s="9">
        <v>0.85</v>
      </c>
      <c r="CI52" s="33">
        <v>1.0</v>
      </c>
      <c r="CJ52" s="9"/>
      <c r="CK52" s="9">
        <f t="shared" si="65"/>
        <v>0.005457641829</v>
      </c>
      <c r="CL52" s="41">
        <f t="shared" si="68"/>
        <v>0.002074440245</v>
      </c>
      <c r="CM52" s="42">
        <f t="shared" si="14"/>
        <v>0.00009829061848</v>
      </c>
      <c r="CN52" s="37"/>
      <c r="CO52" s="43">
        <v>31.059516666666667</v>
      </c>
      <c r="CP52" s="43">
        <v>31.970142857142857</v>
      </c>
      <c r="CQ52" s="43">
        <v>31.697833333333335</v>
      </c>
      <c r="CR52" s="6">
        <v>23.699233333333336</v>
      </c>
      <c r="CS52" s="6">
        <v>25.372925000000002</v>
      </c>
      <c r="CT52" s="6">
        <v>24.320214285714286</v>
      </c>
      <c r="CU52" s="6">
        <v>25.90756</v>
      </c>
      <c r="CV52" s="6">
        <v>295459.5</v>
      </c>
      <c r="CW52" s="6">
        <v>308385.8</v>
      </c>
      <c r="CX52" s="44">
        <f t="shared" si="26"/>
        <v>0.4229912267</v>
      </c>
      <c r="CY52" s="43">
        <f t="shared" si="27"/>
        <v>5.07589472</v>
      </c>
      <c r="CZ52" s="44">
        <f t="shared" si="28"/>
        <v>0.2097589838</v>
      </c>
      <c r="DA52" s="50">
        <v>393305.75</v>
      </c>
      <c r="DB52" s="43">
        <f t="shared" si="29"/>
        <v>6.756860348</v>
      </c>
      <c r="DC52" s="44">
        <f t="shared" si="30"/>
        <v>0.2608065116</v>
      </c>
      <c r="DD52" s="43">
        <f t="shared" si="67"/>
        <v>2.441024832</v>
      </c>
      <c r="DE52" s="43">
        <v>1.5506287189630181</v>
      </c>
      <c r="DF52" s="43">
        <v>0.848346933386783</v>
      </c>
      <c r="DG52" s="43">
        <v>0.8483469333867831</v>
      </c>
      <c r="DH52" s="43">
        <v>0.458618870507058</v>
      </c>
      <c r="DI52" s="1"/>
      <c r="DJ52" s="37">
        <v>52.00811004638672</v>
      </c>
      <c r="DK52" s="37">
        <v>41.73399353027344</v>
      </c>
      <c r="DL52" s="37">
        <v>8.960693359375</v>
      </c>
      <c r="DM52" s="37">
        <v>3.4882242679595947</v>
      </c>
      <c r="DN52" s="37">
        <v>3.4882242679595947</v>
      </c>
      <c r="DO52" s="37">
        <v>29.770689010620117</v>
      </c>
      <c r="DP52" s="37">
        <v>30.386600494384766</v>
      </c>
      <c r="DQ52" s="43">
        <f t="shared" si="15"/>
        <v>18.22120094</v>
      </c>
      <c r="DR52" s="1">
        <v>3.0</v>
      </c>
      <c r="DS52" s="37">
        <v>0.45716115832328796</v>
      </c>
      <c r="DT52" s="37">
        <v>7.28000020980835</v>
      </c>
      <c r="DU52" s="1"/>
      <c r="DV52" s="37">
        <v>1.0</v>
      </c>
      <c r="DW52" s="37">
        <v>19.31999969482422</v>
      </c>
      <c r="DX52" s="37">
        <v>5.150000095367432</v>
      </c>
      <c r="DY52" s="1"/>
      <c r="DZ52" s="24">
        <v>0.001108436502502005</v>
      </c>
      <c r="EA52" s="24">
        <v>0.06583660945358719</v>
      </c>
      <c r="EB52" s="24">
        <v>0.06694504595608919</v>
      </c>
      <c r="EC52" s="1"/>
      <c r="ED52" s="43">
        <v>55.40555953979492</v>
      </c>
      <c r="EE52" s="37">
        <v>17.530000686645508</v>
      </c>
      <c r="EF52" s="44">
        <f t="shared" si="16"/>
        <v>9.712594968</v>
      </c>
      <c r="EG52" s="37">
        <v>128.82810974121094</v>
      </c>
      <c r="EH52" s="37">
        <v>50.53653335571289</v>
      </c>
      <c r="EI52" s="43">
        <v>21.806425094604492</v>
      </c>
      <c r="EJ52" s="43">
        <v>0.0</v>
      </c>
      <c r="EK52" s="43">
        <v>0.18205200613546368</v>
      </c>
      <c r="EL52" s="43">
        <v>44.04081726074219</v>
      </c>
      <c r="EM52" s="43">
        <v>14.071385383605957</v>
      </c>
      <c r="EN52" s="1">
        <v>13.720000267028809</v>
      </c>
      <c r="EO52" s="1"/>
      <c r="EP52" s="1">
        <v>0.4709826695671788</v>
      </c>
      <c r="EQ52" s="1">
        <v>2.614857894811665E-4</v>
      </c>
      <c r="ER52" s="1"/>
      <c r="ES52" s="1">
        <v>2.614857894811665E-4</v>
      </c>
      <c r="ET52" s="1">
        <v>38427.123601436615</v>
      </c>
      <c r="EU52" s="1">
        <v>0.05501375366292417</v>
      </c>
      <c r="EV52" s="1">
        <v>68.51000019907951</v>
      </c>
      <c r="EW52" s="1">
        <v>9.808156117774427E-5</v>
      </c>
    </row>
    <row r="53" ht="12.75" customHeight="1">
      <c r="A53" s="1" t="s">
        <v>306</v>
      </c>
      <c r="B53" s="1" t="s">
        <v>308</v>
      </c>
      <c r="C53" s="36" t="s">
        <v>306</v>
      </c>
      <c r="D53" s="1" t="s">
        <v>308</v>
      </c>
      <c r="E53" s="37">
        <v>603793.625</v>
      </c>
      <c r="F53" s="8">
        <v>603793.6517929483</v>
      </c>
      <c r="G53" s="38">
        <v>100.0</v>
      </c>
      <c r="H53" s="9">
        <v>8.578387476602421E-4</v>
      </c>
      <c r="I53" s="9">
        <v>0.005635068699207404</v>
      </c>
      <c r="J53" s="9">
        <v>0.019633052282753923</v>
      </c>
      <c r="K53" s="9">
        <v>0.019234888398588734</v>
      </c>
      <c r="L53" s="9">
        <v>0.010069015820003451</v>
      </c>
      <c r="M53" s="37">
        <v>0.3199999928474426</v>
      </c>
      <c r="N53" s="37">
        <f t="shared" si="2"/>
        <v>1932.139557</v>
      </c>
      <c r="O53" s="37"/>
      <c r="P53" s="37"/>
      <c r="Q53" s="37"/>
      <c r="R53" s="37"/>
      <c r="S53" s="37">
        <v>23.579999923706055</v>
      </c>
      <c r="T53" s="37">
        <v>0.4300000071525574</v>
      </c>
      <c r="U53" s="37">
        <f t="shared" si="3"/>
        <v>0.75</v>
      </c>
      <c r="V53" s="37">
        <v>32.08000183105469</v>
      </c>
      <c r="W53" s="37"/>
      <c r="X53" s="37">
        <v>0.17000000178813934</v>
      </c>
      <c r="Y53" s="37">
        <v>0.2199999988079071</v>
      </c>
      <c r="Z53" s="37">
        <v>0.2800000011920929</v>
      </c>
      <c r="AA53" s="37"/>
      <c r="AB53" s="9">
        <v>0.944509190852895</v>
      </c>
      <c r="AC53" s="9">
        <f t="shared" si="4"/>
        <v>0.9833771315</v>
      </c>
      <c r="AD53" s="1" t="s">
        <v>164</v>
      </c>
      <c r="AE53" s="1">
        <v>1.0</v>
      </c>
      <c r="AF53" s="1"/>
      <c r="AG53" s="1" t="s">
        <v>188</v>
      </c>
      <c r="AH53" s="40">
        <v>0.042</v>
      </c>
      <c r="AI53" s="40">
        <v>0.042</v>
      </c>
      <c r="AJ53" s="37">
        <f t="shared" si="5"/>
        <v>0.042</v>
      </c>
      <c r="AK53" s="40">
        <f t="shared" si="17"/>
        <v>0.042</v>
      </c>
      <c r="AL53" s="37">
        <v>0.124</v>
      </c>
      <c r="AM53" s="49">
        <v>0.112</v>
      </c>
      <c r="AN53" s="37">
        <f t="shared" si="6"/>
        <v>0.124</v>
      </c>
      <c r="AO53" s="37">
        <f t="shared" si="18"/>
        <v>0.112</v>
      </c>
      <c r="AP53" s="37">
        <f t="shared" si="34"/>
        <v>0.2083333333</v>
      </c>
      <c r="AQ53" s="40">
        <v>0.008400000000000001</v>
      </c>
      <c r="AR53" s="40">
        <v>0.0085</v>
      </c>
      <c r="AS53" s="40">
        <v>0.008666666666666666</v>
      </c>
      <c r="AT53" s="51">
        <v>0.008749999999999999</v>
      </c>
      <c r="AU53" s="37">
        <f t="shared" si="35"/>
        <v>0.0084</v>
      </c>
      <c r="AV53" s="37">
        <f t="shared" si="36"/>
        <v>0.0085</v>
      </c>
      <c r="AW53" s="40">
        <v>0.0196</v>
      </c>
      <c r="AX53" s="40">
        <v>0.019</v>
      </c>
      <c r="AY53" s="40">
        <v>0.024999999999999998</v>
      </c>
      <c r="AZ53" s="40">
        <v>0.02275</v>
      </c>
      <c r="BA53" s="37">
        <v>0.10000000000000002</v>
      </c>
      <c r="BB53" s="37">
        <v>0.09833333333333334</v>
      </c>
      <c r="BC53" s="37">
        <f t="shared" si="7"/>
        <v>0.1</v>
      </c>
      <c r="BD53" s="37">
        <f t="shared" si="19"/>
        <v>0.09833333333</v>
      </c>
      <c r="BE53" s="37">
        <v>0.15899999999999997</v>
      </c>
      <c r="BF53" s="37">
        <v>0.158</v>
      </c>
      <c r="BG53" s="37">
        <f t="shared" si="8"/>
        <v>0.159</v>
      </c>
      <c r="BH53" s="37">
        <f t="shared" si="20"/>
        <v>0.158</v>
      </c>
      <c r="BI53" s="6">
        <v>1.244</v>
      </c>
      <c r="BJ53" s="6">
        <v>1.2233333333333334</v>
      </c>
      <c r="BK53" s="37">
        <f t="shared" si="9"/>
        <v>1.244</v>
      </c>
      <c r="BL53" s="37">
        <f t="shared" si="21"/>
        <v>1.223333333</v>
      </c>
      <c r="BM53" s="6">
        <v>2.6968000000000005</v>
      </c>
      <c r="BN53" s="6">
        <v>2.5828333333333333</v>
      </c>
      <c r="BO53" s="37">
        <f t="shared" si="10"/>
        <v>2.6968</v>
      </c>
      <c r="BP53" s="37">
        <f t="shared" si="22"/>
        <v>2.582833333</v>
      </c>
      <c r="BQ53" s="6">
        <v>16.96</v>
      </c>
      <c r="BR53" s="14">
        <v>16.966666666666665</v>
      </c>
      <c r="BS53" s="6">
        <f t="shared" si="11"/>
        <v>16.96</v>
      </c>
      <c r="BT53" s="6">
        <f t="shared" si="23"/>
        <v>16.96666667</v>
      </c>
      <c r="BU53" s="6">
        <v>20.0</v>
      </c>
      <c r="BV53" s="6">
        <v>19.25</v>
      </c>
      <c r="BW53" s="6">
        <v>42.943999999999996</v>
      </c>
      <c r="BX53" s="6">
        <v>40.85333333333333</v>
      </c>
      <c r="BY53" s="6">
        <f t="shared" si="12"/>
        <v>42.944</v>
      </c>
      <c r="BZ53" s="6">
        <f t="shared" si="24"/>
        <v>40.85333333</v>
      </c>
      <c r="CA53" s="6">
        <v>58.099999999999994</v>
      </c>
      <c r="CB53" s="6">
        <v>51.175</v>
      </c>
      <c r="CC53" s="1"/>
      <c r="CD53" s="9">
        <v>0.0</v>
      </c>
      <c r="CE53" s="9">
        <v>0.0</v>
      </c>
      <c r="CF53" s="9">
        <v>0.0</v>
      </c>
      <c r="CG53" s="1"/>
      <c r="CH53" s="53">
        <v>0.86</v>
      </c>
      <c r="CI53" s="33"/>
      <c r="CJ53" s="9"/>
      <c r="CK53" s="9">
        <f t="shared" si="65"/>
        <v>0</v>
      </c>
      <c r="CL53" s="33"/>
      <c r="CM53" s="42">
        <f t="shared" si="14"/>
        <v>0</v>
      </c>
      <c r="CN53" s="37"/>
      <c r="CO53" s="43">
        <v>31.669066666666666</v>
      </c>
      <c r="CP53" s="43">
        <v>32.057542857142856</v>
      </c>
      <c r="CQ53" s="43">
        <v>30.2916</v>
      </c>
      <c r="CR53" s="6">
        <v>24.9853</v>
      </c>
      <c r="CS53" s="6">
        <v>25.421125</v>
      </c>
      <c r="CT53" s="6">
        <v>25.082457142857145</v>
      </c>
      <c r="CU53" s="6">
        <v>25.46998</v>
      </c>
      <c r="CV53" s="6">
        <v>356758.0</v>
      </c>
      <c r="CW53" s="6">
        <v>368706.6</v>
      </c>
      <c r="CX53" s="44">
        <f t="shared" si="26"/>
        <v>0.5908607998</v>
      </c>
      <c r="CY53" s="43">
        <f t="shared" si="27"/>
        <v>7.090329597</v>
      </c>
      <c r="CZ53" s="44">
        <f t="shared" si="28"/>
        <v>0.2794447072</v>
      </c>
      <c r="DA53" s="50">
        <v>438446.75</v>
      </c>
      <c r="DB53" s="43">
        <f t="shared" si="29"/>
        <v>8.713839545</v>
      </c>
      <c r="DC53" s="44">
        <f t="shared" si="30"/>
        <v>0.3421219626</v>
      </c>
      <c r="DD53" s="43">
        <f t="shared" si="67"/>
        <v>5.922224097</v>
      </c>
      <c r="DE53" s="43">
        <v>0.05963096811813878</v>
      </c>
      <c r="DF53" s="43">
        <v>0.038695140186753546</v>
      </c>
      <c r="DG53" s="43">
        <v>0.038695140186753546</v>
      </c>
      <c r="DH53" s="43">
        <v>0.02485135435830239</v>
      </c>
      <c r="DI53" s="1"/>
      <c r="DJ53" s="37">
        <v>29.939773559570312</v>
      </c>
      <c r="DK53" s="37">
        <v>29.957454681396484</v>
      </c>
      <c r="DL53" s="37">
        <v>54.94536590576172</v>
      </c>
      <c r="DM53" s="37"/>
      <c r="DN53" s="37">
        <v>10.183711051940918</v>
      </c>
      <c r="DO53" s="37">
        <v>57.67522048950195</v>
      </c>
      <c r="DP53" s="37">
        <v>40.196495056152344</v>
      </c>
      <c r="DQ53" s="43">
        <f t="shared" si="15"/>
        <v>12.38500595</v>
      </c>
      <c r="DR53" s="1">
        <v>1.0</v>
      </c>
      <c r="DS53" s="37">
        <v>0.3445127308368683</v>
      </c>
      <c r="DT53" s="37">
        <v>9.84000015258789</v>
      </c>
      <c r="DU53" s="1"/>
      <c r="DV53" s="37">
        <v>1.659999966621399</v>
      </c>
      <c r="DW53" s="37">
        <v>27.770000457763672</v>
      </c>
      <c r="DX53" s="37">
        <v>5.96999979019165</v>
      </c>
      <c r="DY53" s="1"/>
      <c r="DZ53" s="24">
        <v>1.9040992169130013E-4</v>
      </c>
      <c r="EA53" s="24">
        <v>0.7778875307814672</v>
      </c>
      <c r="EB53" s="24">
        <v>0.7780779407031586</v>
      </c>
      <c r="EC53" s="1"/>
      <c r="ED53" s="43">
        <v>21.86124610900879</v>
      </c>
      <c r="EE53" s="37">
        <v>0.3199999928474426</v>
      </c>
      <c r="EF53" s="44">
        <f t="shared" si="16"/>
        <v>0.06995598599</v>
      </c>
      <c r="EG53" s="37">
        <v>44.522335052490234</v>
      </c>
      <c r="EH53" s="37">
        <v>21.00844383239746</v>
      </c>
      <c r="EI53" s="43">
        <v>53.27510070800781</v>
      </c>
      <c r="EJ53" s="43">
        <v>0.04293000165939333</v>
      </c>
      <c r="EK53" s="43">
        <v>0.8001450203108789</v>
      </c>
      <c r="EL53" s="43">
        <v>3.841822624206543</v>
      </c>
      <c r="EM53" s="43">
        <v>0.5991973876953125</v>
      </c>
      <c r="EN53" s="1">
        <v>0.25999999046325684</v>
      </c>
      <c r="EO53" s="1"/>
      <c r="EP53" s="1">
        <v>0.23475606060171494</v>
      </c>
      <c r="EQ53" s="1">
        <v>1.5073838850601087E-4</v>
      </c>
      <c r="ER53" s="1"/>
      <c r="ES53" s="1">
        <v>1.5073838850601087E-4</v>
      </c>
      <c r="ET53" s="1">
        <v>37977.89619064331</v>
      </c>
      <c r="EU53" s="1">
        <v>0.0628988000749412</v>
      </c>
      <c r="EV53" s="1">
        <v>28.579999521374702</v>
      </c>
      <c r="EW53" s="1">
        <v>4.733405102307253E-5</v>
      </c>
    </row>
    <row r="54" ht="12.75" customHeight="1">
      <c r="A54" s="1" t="s">
        <v>309</v>
      </c>
      <c r="B54" s="1" t="s">
        <v>311</v>
      </c>
      <c r="C54" s="36" t="s">
        <v>309</v>
      </c>
      <c r="D54" s="1" t="s">
        <v>311</v>
      </c>
      <c r="E54" s="37">
        <v>203436.328125</v>
      </c>
      <c r="F54" s="8">
        <v>203436.32802782697</v>
      </c>
      <c r="G54" s="38">
        <v>78.099998474121</v>
      </c>
      <c r="H54" s="9">
        <v>0.001985235574146447</v>
      </c>
      <c r="I54" s="9">
        <v>0.059823805924884454</v>
      </c>
      <c r="J54" s="9">
        <v>0.007550672968408321</v>
      </c>
      <c r="K54" s="9">
        <v>0.12411767146578478</v>
      </c>
      <c r="L54" s="9">
        <v>0.7998138070395999</v>
      </c>
      <c r="M54" s="37">
        <v>76.19999694824219</v>
      </c>
      <c r="N54" s="37">
        <f t="shared" si="2"/>
        <v>155018.4758</v>
      </c>
      <c r="O54" s="37"/>
      <c r="P54" s="37"/>
      <c r="Q54" s="37"/>
      <c r="R54" s="37"/>
      <c r="S54" s="37">
        <v>95.3499984741211</v>
      </c>
      <c r="T54" s="37">
        <v>0.4300000071525574</v>
      </c>
      <c r="U54" s="37">
        <f t="shared" si="3"/>
        <v>76.62999696</v>
      </c>
      <c r="V54" s="37">
        <v>0.5400000214576721</v>
      </c>
      <c r="W54" s="52"/>
      <c r="X54" s="37">
        <v>6.210000038146973</v>
      </c>
      <c r="Y54" s="37">
        <v>12.619999885559082</v>
      </c>
      <c r="Z54" s="37">
        <v>13.9399995803833</v>
      </c>
      <c r="AA54" s="37">
        <v>2.0</v>
      </c>
      <c r="AB54" s="9">
        <v>0.0063306713710804385</v>
      </c>
      <c r="AC54" s="9">
        <f t="shared" si="4"/>
        <v>0.1379990158</v>
      </c>
      <c r="AD54" s="1" t="s">
        <v>181</v>
      </c>
      <c r="AE54" s="1">
        <v>4.0</v>
      </c>
      <c r="AF54" s="1"/>
      <c r="AG54" s="1"/>
      <c r="AH54" s="40">
        <v>0.303</v>
      </c>
      <c r="AI54" s="40">
        <v>0.292</v>
      </c>
      <c r="AJ54" s="37">
        <f t="shared" si="5"/>
        <v>0.2967944231</v>
      </c>
      <c r="AK54" s="40">
        <f t="shared" si="17"/>
        <v>0.286019708</v>
      </c>
      <c r="AL54" s="37">
        <v>0.53125</v>
      </c>
      <c r="AM54" s="49">
        <v>0.48600000000000004</v>
      </c>
      <c r="AN54" s="37">
        <f t="shared" si="6"/>
        <v>0.5203697599</v>
      </c>
      <c r="AO54" s="37">
        <f t="shared" si="18"/>
        <v>0.4760465003</v>
      </c>
      <c r="AP54" s="37">
        <f t="shared" si="34"/>
        <v>0.6489063334</v>
      </c>
      <c r="AQ54" s="40">
        <v>0.20033333333333334</v>
      </c>
      <c r="AR54" s="40">
        <v>0.19142857142857142</v>
      </c>
      <c r="AS54" s="40">
        <v>0.1975</v>
      </c>
      <c r="AT54" s="51">
        <v>0.18560000000000001</v>
      </c>
      <c r="AU54" s="37">
        <f t="shared" si="35"/>
        <v>0.1962304161</v>
      </c>
      <c r="AV54" s="37">
        <f t="shared" si="36"/>
        <v>0.1875080278</v>
      </c>
      <c r="AW54" s="40">
        <v>0.3001666666666667</v>
      </c>
      <c r="AX54" s="40">
        <v>0.2815714285714286</v>
      </c>
      <c r="AY54" s="40">
        <v>0.3815</v>
      </c>
      <c r="AZ54" s="40">
        <v>0.3392</v>
      </c>
      <c r="BA54" s="37">
        <v>4.433333333333333</v>
      </c>
      <c r="BB54" s="37">
        <v>4.514285714285714</v>
      </c>
      <c r="BC54" s="37">
        <f t="shared" si="7"/>
        <v>4.405387568</v>
      </c>
      <c r="BD54" s="37">
        <f t="shared" si="19"/>
        <v>4.485829661</v>
      </c>
      <c r="BE54" s="37">
        <v>6.0633333333333335</v>
      </c>
      <c r="BF54" s="37">
        <v>6.072857142857144</v>
      </c>
      <c r="BG54" s="37">
        <f t="shared" si="8"/>
        <v>6.025112772</v>
      </c>
      <c r="BH54" s="37">
        <f t="shared" si="20"/>
        <v>6.034576548</v>
      </c>
      <c r="BI54" s="6">
        <v>6.218333333333334</v>
      </c>
      <c r="BJ54" s="6">
        <v>6.248571428571428</v>
      </c>
      <c r="BK54" s="37">
        <f t="shared" si="9"/>
        <v>6.174780431</v>
      </c>
      <c r="BL54" s="37">
        <f t="shared" si="21"/>
        <v>6.20480674</v>
      </c>
      <c r="BM54" s="6">
        <v>8.359166666666667</v>
      </c>
      <c r="BN54" s="6">
        <v>8.292142857142858</v>
      </c>
      <c r="BO54" s="37">
        <f t="shared" si="10"/>
        <v>8.300619472</v>
      </c>
      <c r="BP54" s="37">
        <f t="shared" si="22"/>
        <v>8.234065094</v>
      </c>
      <c r="BQ54" s="6">
        <v>123.33333333333333</v>
      </c>
      <c r="BR54" s="14">
        <v>123.42857142857143</v>
      </c>
      <c r="BS54" s="6">
        <f t="shared" si="11"/>
        <v>123.1660036</v>
      </c>
      <c r="BT54" s="6">
        <f t="shared" si="23"/>
        <v>123.2611125</v>
      </c>
      <c r="BU54" s="6">
        <v>109.25</v>
      </c>
      <c r="BV54" s="6">
        <v>112.2</v>
      </c>
      <c r="BW54" s="6">
        <v>141.25</v>
      </c>
      <c r="BX54" s="6">
        <v>142.92857142857142</v>
      </c>
      <c r="BY54" s="6">
        <f t="shared" si="12"/>
        <v>141.0583622</v>
      </c>
      <c r="BZ54" s="6">
        <f t="shared" si="24"/>
        <v>142.7346563</v>
      </c>
      <c r="CA54" s="6">
        <v>161.75</v>
      </c>
      <c r="CB54" s="6">
        <v>160.0</v>
      </c>
      <c r="CC54" s="1"/>
      <c r="CD54" s="9">
        <v>0.02497616094507471</v>
      </c>
      <c r="CE54" s="9">
        <v>0.007003951138635301</v>
      </c>
      <c r="CF54" s="9">
        <v>0.0016545459844738465</v>
      </c>
      <c r="CG54" s="1"/>
      <c r="CH54" s="53">
        <v>0.82</v>
      </c>
      <c r="CI54" s="33">
        <v>1.0</v>
      </c>
      <c r="CJ54" s="9"/>
      <c r="CK54" s="9">
        <f t="shared" si="65"/>
        <v>0.02048045197</v>
      </c>
      <c r="CL54" s="41">
        <f t="shared" ref="CL54:CL62" si="69">(CE54*CI54)</f>
        <v>0.007003951139</v>
      </c>
      <c r="CM54" s="42">
        <f t="shared" si="14"/>
        <v>0.001356727707</v>
      </c>
      <c r="CN54" s="37"/>
      <c r="CO54" s="43">
        <v>27.773266666666668</v>
      </c>
      <c r="CP54" s="43">
        <v>28.120157142857146</v>
      </c>
      <c r="CQ54" s="43">
        <v>28.119866666666667</v>
      </c>
      <c r="CR54" s="6">
        <v>27.224383333333332</v>
      </c>
      <c r="CS54" s="6">
        <v>28.630975</v>
      </c>
      <c r="CT54" s="6">
        <v>28.08302857142857</v>
      </c>
      <c r="CU54" s="6">
        <v>29.55176</v>
      </c>
      <c r="CV54" s="6">
        <v>91842.14285714286</v>
      </c>
      <c r="CW54" s="6">
        <v>92177.83333333333</v>
      </c>
      <c r="CX54" s="44">
        <f t="shared" si="26"/>
        <v>0.4514539942</v>
      </c>
      <c r="CY54" s="43">
        <f t="shared" si="27"/>
        <v>5.417447931</v>
      </c>
      <c r="CZ54" s="44">
        <f t="shared" si="28"/>
        <v>0.2131081111</v>
      </c>
      <c r="DA54" s="50">
        <v>110657.8</v>
      </c>
      <c r="DB54" s="43">
        <f t="shared" si="29"/>
        <v>6.527317972</v>
      </c>
      <c r="DC54" s="44">
        <f t="shared" si="30"/>
        <v>0.2208774696</v>
      </c>
      <c r="DD54" s="43">
        <f t="shared" si="67"/>
        <v>42.41660856</v>
      </c>
      <c r="DE54" s="43">
        <v>33.92538917614672</v>
      </c>
      <c r="DF54" s="43">
        <v>13.237019754155595</v>
      </c>
      <c r="DG54" s="43">
        <v>10.338112226014614</v>
      </c>
      <c r="DH54" s="43">
        <v>4.44297963261398</v>
      </c>
      <c r="DI54" s="1"/>
      <c r="DJ54" s="37">
        <v>13.930930137634277</v>
      </c>
      <c r="DK54" s="37">
        <v>13.801576614379883</v>
      </c>
      <c r="DL54" s="37">
        <v>3.2200767993927</v>
      </c>
      <c r="DM54" s="37">
        <v>3.1255359649658203</v>
      </c>
      <c r="DN54" s="37">
        <v>3.1255359649658203</v>
      </c>
      <c r="DO54" s="37">
        <v>56.823646545410156</v>
      </c>
      <c r="DP54" s="37">
        <v>56.80519485473633</v>
      </c>
      <c r="DQ54" s="43">
        <f t="shared" si="15"/>
        <v>29.24542332</v>
      </c>
      <c r="DR54" s="1">
        <v>4.0</v>
      </c>
      <c r="DS54" s="37">
        <v>1.7712420225143433</v>
      </c>
      <c r="DT54" s="37">
        <v>14.979999542236328</v>
      </c>
      <c r="DU54" s="1"/>
      <c r="DV54" s="37">
        <v>1.1100000143051147</v>
      </c>
      <c r="DW54" s="37">
        <v>20.219999313354492</v>
      </c>
      <c r="DX54" s="37">
        <v>5.489999771118164</v>
      </c>
      <c r="DY54" s="1"/>
      <c r="DZ54" s="24">
        <v>5.392105341693316E-4</v>
      </c>
      <c r="EA54" s="24">
        <v>0.0</v>
      </c>
      <c r="EB54" s="24">
        <v>5.392105341693316E-4</v>
      </c>
      <c r="EC54" s="1"/>
      <c r="ED54" s="43">
        <v>52.90837860107422</v>
      </c>
      <c r="EE54" s="37">
        <v>76.19999694824219</v>
      </c>
      <c r="EF54" s="44">
        <f t="shared" si="16"/>
        <v>40.31618288</v>
      </c>
      <c r="EG54" s="37">
        <v>3.886251211166382</v>
      </c>
      <c r="EH54" s="37">
        <v>22.39724349975586</v>
      </c>
      <c r="EI54" s="43">
        <v>21.12359619140625</v>
      </c>
      <c r="EJ54" s="43">
        <v>0.05594399895644187</v>
      </c>
      <c r="EK54" s="43">
        <v>9.64634353509522</v>
      </c>
      <c r="EL54" s="43">
        <v>51.22183609008789</v>
      </c>
      <c r="EM54" s="43">
        <v>47.08150100708008</v>
      </c>
      <c r="EN54" s="1">
        <v>49.599998474121094</v>
      </c>
      <c r="EO54" s="1"/>
      <c r="EP54" s="1">
        <v>0.138300032837609</v>
      </c>
      <c r="EQ54" s="1">
        <v>1.3272345692468934E-4</v>
      </c>
      <c r="ER54" s="1"/>
      <c r="ES54" s="1">
        <v>1.3272345692468934E-4</v>
      </c>
      <c r="ET54" s="1">
        <v>300.06854316592216</v>
      </c>
      <c r="EU54" s="1">
        <v>0.0014749998000596893</v>
      </c>
      <c r="EV54" s="1">
        <v>29.26000091433525</v>
      </c>
      <c r="EW54" s="1">
        <v>1.4382879005923137E-4</v>
      </c>
    </row>
    <row r="55" ht="12.75" customHeight="1">
      <c r="A55" s="1" t="s">
        <v>312</v>
      </c>
      <c r="B55" s="1" t="s">
        <v>314</v>
      </c>
      <c r="C55" s="36" t="s">
        <v>312</v>
      </c>
      <c r="D55" s="1" t="s">
        <v>314</v>
      </c>
      <c r="E55" s="37">
        <v>268174.3125</v>
      </c>
      <c r="F55" s="8">
        <v>268174.31281537836</v>
      </c>
      <c r="G55" s="38">
        <v>100.0</v>
      </c>
      <c r="H55" s="9">
        <v>0.0027051508822884744</v>
      </c>
      <c r="I55" s="9">
        <v>0.056661383823531586</v>
      </c>
      <c r="J55" s="9">
        <v>0.008265554519855679</v>
      </c>
      <c r="K55" s="9">
        <v>0.16351899013450616</v>
      </c>
      <c r="L55" s="9">
        <v>0.7582524654380739</v>
      </c>
      <c r="M55" s="37">
        <v>69.75</v>
      </c>
      <c r="N55" s="37">
        <f t="shared" si="2"/>
        <v>187051.583</v>
      </c>
      <c r="O55" s="37"/>
      <c r="P55" s="37"/>
      <c r="Q55" s="37"/>
      <c r="R55" s="37"/>
      <c r="S55" s="37">
        <v>95.70999908447266</v>
      </c>
      <c r="T55" s="37">
        <v>0.36000001430511475</v>
      </c>
      <c r="U55" s="37">
        <f t="shared" si="3"/>
        <v>70.11000001</v>
      </c>
      <c r="V55" s="37">
        <v>0.49000000953674316</v>
      </c>
      <c r="W55" s="37"/>
      <c r="X55" s="37">
        <v>9.180000305175781</v>
      </c>
      <c r="Y55" s="37">
        <v>12.9399995803833</v>
      </c>
      <c r="Z55" s="37">
        <v>18.889999389648438</v>
      </c>
      <c r="AA55" s="37">
        <v>2.0</v>
      </c>
      <c r="AB55" s="9">
        <v>0.00985033175347103</v>
      </c>
      <c r="AC55" s="9">
        <f t="shared" si="4"/>
        <v>0.1816348764</v>
      </c>
      <c r="AD55" s="1" t="s">
        <v>181</v>
      </c>
      <c r="AE55" s="1">
        <v>4.0</v>
      </c>
      <c r="AF55" s="1"/>
      <c r="AG55" s="1"/>
      <c r="AH55" s="40">
        <v>0.3496666666666666</v>
      </c>
      <c r="AI55" s="40">
        <v>0.32499999999999996</v>
      </c>
      <c r="AJ55" s="37">
        <f t="shared" si="5"/>
        <v>0.3474299873</v>
      </c>
      <c r="AK55" s="40">
        <f t="shared" si="17"/>
        <v>0.3229211036</v>
      </c>
      <c r="AL55" s="37">
        <v>0.8386666666666667</v>
      </c>
      <c r="AM55" s="49">
        <v>0.72175</v>
      </c>
      <c r="AN55" s="37">
        <f t="shared" si="6"/>
        <v>0.8333020478</v>
      </c>
      <c r="AO55" s="37">
        <f t="shared" si="18"/>
        <v>0.7171332508</v>
      </c>
      <c r="AP55" s="37">
        <f t="shared" si="34"/>
        <v>0.5705728054</v>
      </c>
      <c r="AQ55" s="40">
        <v>0.187</v>
      </c>
      <c r="AR55" s="40">
        <v>0.17700000000000002</v>
      </c>
      <c r="AS55" s="40">
        <v>0.20333333333333337</v>
      </c>
      <c r="AT55" s="51">
        <v>0.18425000000000002</v>
      </c>
      <c r="AU55" s="37">
        <f t="shared" si="35"/>
        <v>0.185803835</v>
      </c>
      <c r="AV55" s="37">
        <f t="shared" si="36"/>
        <v>0.175867801</v>
      </c>
      <c r="AW55" s="40">
        <v>0.358</v>
      </c>
      <c r="AX55" s="40">
        <v>0.32966666666666666</v>
      </c>
      <c r="AY55" s="40">
        <v>0.51</v>
      </c>
      <c r="AZ55" s="40">
        <v>0.4295</v>
      </c>
      <c r="BA55" s="37">
        <v>5.42</v>
      </c>
      <c r="BB55" s="37">
        <v>5.766666666666667</v>
      </c>
      <c r="BC55" s="37">
        <f t="shared" si="7"/>
        <v>5.42</v>
      </c>
      <c r="BD55" s="37">
        <f t="shared" si="19"/>
        <v>5.766666667</v>
      </c>
      <c r="BE55" s="37">
        <v>9.814</v>
      </c>
      <c r="BF55" s="37">
        <v>10.011666666666667</v>
      </c>
      <c r="BG55" s="37">
        <f t="shared" si="8"/>
        <v>9.814</v>
      </c>
      <c r="BH55" s="37">
        <f t="shared" si="20"/>
        <v>10.01166667</v>
      </c>
      <c r="BI55" s="6">
        <v>7.266</v>
      </c>
      <c r="BJ55" s="6">
        <v>7.55</v>
      </c>
      <c r="BK55" s="37">
        <f t="shared" si="9"/>
        <v>7.266</v>
      </c>
      <c r="BL55" s="37">
        <f t="shared" si="21"/>
        <v>7.55</v>
      </c>
      <c r="BM55" s="6">
        <v>12.026</v>
      </c>
      <c r="BN55" s="6">
        <v>12.776666666666667</v>
      </c>
      <c r="BO55" s="37">
        <f t="shared" si="10"/>
        <v>12.026</v>
      </c>
      <c r="BP55" s="37">
        <f t="shared" si="22"/>
        <v>12.77666667</v>
      </c>
      <c r="BQ55" s="6">
        <v>187.0</v>
      </c>
      <c r="BR55" s="14">
        <v>181.5</v>
      </c>
      <c r="BS55" s="6">
        <f t="shared" si="11"/>
        <v>186.9530917</v>
      </c>
      <c r="BT55" s="6">
        <f t="shared" si="23"/>
        <v>181.4544713</v>
      </c>
      <c r="BU55" s="6">
        <v>209.66666666666666</v>
      </c>
      <c r="BV55" s="6">
        <v>195.75</v>
      </c>
      <c r="BW55" s="6">
        <v>322.96</v>
      </c>
      <c r="BX55" s="6">
        <v>307.1333333333333</v>
      </c>
      <c r="BY55" s="6">
        <f t="shared" si="12"/>
        <v>322.8789866</v>
      </c>
      <c r="BZ55" s="6">
        <f t="shared" si="24"/>
        <v>307.05629</v>
      </c>
      <c r="CA55" s="6">
        <v>456.6666666666667</v>
      </c>
      <c r="CB55" s="6">
        <v>399.5</v>
      </c>
      <c r="CC55" s="1"/>
      <c r="CD55" s="9">
        <v>0.0078007370233350885</v>
      </c>
      <c r="CE55" s="9">
        <v>0.0010718866978603016</v>
      </c>
      <c r="CF55" s="9">
        <v>3.059104539623217E-4</v>
      </c>
      <c r="CG55" s="1"/>
      <c r="CH55" s="9">
        <v>0.82</v>
      </c>
      <c r="CI55" s="33"/>
      <c r="CJ55" s="9"/>
      <c r="CK55" s="9">
        <f t="shared" si="65"/>
        <v>0.006396604359</v>
      </c>
      <c r="CL55" s="41">
        <f t="shared" si="69"/>
        <v>0</v>
      </c>
      <c r="CM55" s="42">
        <f t="shared" si="14"/>
        <v>0.0002508465722</v>
      </c>
      <c r="CN55" s="37"/>
      <c r="CO55" s="43">
        <v>27.153216666666665</v>
      </c>
      <c r="CP55" s="43">
        <v>27.565614285714283</v>
      </c>
      <c r="CQ55" s="43">
        <v>27.102733333333333</v>
      </c>
      <c r="CR55" s="6">
        <v>27.887733333333333</v>
      </c>
      <c r="CS55" s="6">
        <v>29.461625</v>
      </c>
      <c r="CT55" s="6">
        <v>28.569671428571432</v>
      </c>
      <c r="CU55" s="6">
        <v>30.10156</v>
      </c>
      <c r="CV55" s="6">
        <v>172820.66666666666</v>
      </c>
      <c r="CW55" s="6">
        <v>178265.2</v>
      </c>
      <c r="CX55" s="44">
        <f t="shared" si="26"/>
        <v>0.6444340804</v>
      </c>
      <c r="CY55" s="43">
        <f t="shared" si="27"/>
        <v>7.733208965</v>
      </c>
      <c r="CZ55" s="44">
        <f t="shared" si="28"/>
        <v>0.2700993929</v>
      </c>
      <c r="DA55" s="50">
        <v>219769.25</v>
      </c>
      <c r="DB55" s="43">
        <f t="shared" si="29"/>
        <v>9.834017928</v>
      </c>
      <c r="DC55" s="44">
        <f t="shared" si="30"/>
        <v>0.3266946274</v>
      </c>
      <c r="DD55" s="43">
        <f t="shared" si="67"/>
        <v>50.64421804</v>
      </c>
      <c r="DE55" s="43">
        <v>38.40110319249583</v>
      </c>
      <c r="DF55" s="43">
        <v>14.949212614408554</v>
      </c>
      <c r="DG55" s="43">
        <v>14.949212614408554</v>
      </c>
      <c r="DH55" s="43">
        <v>6.214771737468316</v>
      </c>
      <c r="DI55" s="1"/>
      <c r="DJ55" s="37">
        <v>22.654932022094727</v>
      </c>
      <c r="DK55" s="37">
        <v>21.889062881469727</v>
      </c>
      <c r="DL55" s="37">
        <v>3.528456687927246</v>
      </c>
      <c r="DM55" s="37">
        <v>3.484301805496216</v>
      </c>
      <c r="DN55" s="37">
        <v>3.484301805496216</v>
      </c>
      <c r="DO55" s="37">
        <v>49.66683578491211</v>
      </c>
      <c r="DP55" s="37">
        <v>50.112857818603516</v>
      </c>
      <c r="DQ55" s="43">
        <f t="shared" si="15"/>
        <v>27.67823219</v>
      </c>
      <c r="DR55" s="1">
        <v>4.0</v>
      </c>
      <c r="DS55" s="37">
        <v>2.8303616046905518</v>
      </c>
      <c r="DT55" s="37">
        <v>7.619999885559082</v>
      </c>
      <c r="DU55" s="1"/>
      <c r="DV55" s="37">
        <v>1.25</v>
      </c>
      <c r="DW55" s="37">
        <v>19.34000015258789</v>
      </c>
      <c r="DX55" s="37">
        <v>6.480000019073486</v>
      </c>
      <c r="DY55" s="1"/>
      <c r="DZ55" s="24">
        <v>7.906149323032039E-4</v>
      </c>
      <c r="EA55" s="24">
        <v>0.0</v>
      </c>
      <c r="EB55" s="24">
        <v>7.906149323032039E-4</v>
      </c>
      <c r="EC55" s="1"/>
      <c r="ED55" s="43">
        <v>21.32857322692871</v>
      </c>
      <c r="EE55" s="37">
        <v>69.75</v>
      </c>
      <c r="EF55" s="44">
        <f t="shared" si="16"/>
        <v>14.87667983</v>
      </c>
      <c r="EG55" s="37">
        <v>51.75577926635742</v>
      </c>
      <c r="EH55" s="37">
        <v>20.99168586730957</v>
      </c>
      <c r="EI55" s="43">
        <v>25.114744186401367</v>
      </c>
      <c r="EJ55" s="43">
        <v>1.042183922496797</v>
      </c>
      <c r="EK55" s="43">
        <v>19.189303221221927</v>
      </c>
      <c r="EL55" s="43">
        <v>51.459468841552734</v>
      </c>
      <c r="EM55" s="43">
        <v>47.68236541748047</v>
      </c>
      <c r="EN55" s="1">
        <v>42.380001068115234</v>
      </c>
      <c r="EO55" s="1"/>
      <c r="EP55" s="1">
        <v>0.30274501312139285</v>
      </c>
      <c r="EQ55" s="1">
        <v>3.4203261223907013E-4</v>
      </c>
      <c r="ER55" s="1"/>
      <c r="ES55" s="1">
        <v>3.4203261223907013E-4</v>
      </c>
      <c r="ET55" s="1">
        <v>670.5890263058245</v>
      </c>
      <c r="EU55" s="1">
        <v>0.002500571435294342</v>
      </c>
      <c r="EV55" s="1">
        <v>139.1699984818697</v>
      </c>
      <c r="EW55" s="1">
        <v>5.189535008808981E-4</v>
      </c>
    </row>
    <row r="56" ht="12.75" customHeight="1">
      <c r="A56" s="1" t="s">
        <v>315</v>
      </c>
      <c r="B56" s="1" t="s">
        <v>317</v>
      </c>
      <c r="C56" s="36" t="s">
        <v>315</v>
      </c>
      <c r="D56" s="1" t="s">
        <v>317</v>
      </c>
      <c r="E56" s="37">
        <v>108503.34375</v>
      </c>
      <c r="F56" s="54">
        <v>108503.3445647534</v>
      </c>
      <c r="G56" s="55">
        <v>100.0</v>
      </c>
      <c r="H56" s="45">
        <v>0.1968061956678881</v>
      </c>
      <c r="I56" s="45">
        <v>0.463930038413732</v>
      </c>
      <c r="J56" s="45">
        <v>0.12842547622827633</v>
      </c>
      <c r="K56" s="45">
        <v>0.12241177708446536</v>
      </c>
      <c r="L56" s="45">
        <v>0.03977568015841694</v>
      </c>
      <c r="M56" s="46">
        <v>3.700000047683716</v>
      </c>
      <c r="N56" s="37">
        <f t="shared" si="2"/>
        <v>4014.62377</v>
      </c>
      <c r="O56" s="37"/>
      <c r="P56" s="37"/>
      <c r="Q56" s="37"/>
      <c r="R56" s="37"/>
      <c r="S56" s="46">
        <v>47.310001373291016</v>
      </c>
      <c r="T56" s="46">
        <v>0.14000000059604645</v>
      </c>
      <c r="U56" s="37">
        <f t="shared" si="3"/>
        <v>3.840000048</v>
      </c>
      <c r="V56" s="46">
        <v>1.7400000095367432</v>
      </c>
      <c r="W56" s="46"/>
      <c r="X56" s="37">
        <v>0.47999998927116394</v>
      </c>
      <c r="Y56" s="46">
        <v>0.47999998927116394</v>
      </c>
      <c r="Z56" s="46">
        <v>1.1699999570846558</v>
      </c>
      <c r="AA56" s="46"/>
      <c r="AB56" s="45">
        <v>0.04815468564577181</v>
      </c>
      <c r="AC56" s="45">
        <f t="shared" si="4"/>
        <v>0.298991939</v>
      </c>
      <c r="AD56" s="47" t="s">
        <v>65</v>
      </c>
      <c r="AE56" s="1">
        <v>5.0</v>
      </c>
      <c r="AF56" s="9">
        <f>AVERAGE(I54:I57)</f>
        <v>0.3567908436</v>
      </c>
      <c r="AG56" s="1" t="s">
        <v>177</v>
      </c>
      <c r="AH56" s="40">
        <v>0.10226882500000001</v>
      </c>
      <c r="AI56" s="40">
        <v>0.09781506000000001</v>
      </c>
      <c r="AJ56" s="37">
        <f t="shared" si="5"/>
        <v>0.0988034384</v>
      </c>
      <c r="AK56" s="40">
        <f t="shared" si="17"/>
        <v>0.09450058955</v>
      </c>
      <c r="AL56" s="37">
        <v>0.13098940974782466</v>
      </c>
      <c r="AM56" s="49">
        <v>0.11879152779825972</v>
      </c>
      <c r="AN56" s="37">
        <f t="shared" si="6"/>
        <v>0.126550824</v>
      </c>
      <c r="AO56" s="37">
        <f t="shared" si="18"/>
        <v>0.1147662682</v>
      </c>
      <c r="AP56" s="37">
        <f t="shared" si="34"/>
        <v>0</v>
      </c>
      <c r="AR56" s="56"/>
      <c r="AT56" s="51"/>
      <c r="AU56" s="37"/>
      <c r="AV56" s="37"/>
      <c r="AW56" s="40"/>
      <c r="BA56" s="37">
        <v>0.13669783333333332</v>
      </c>
      <c r="BB56" s="37">
        <v>0.13145528571428572</v>
      </c>
      <c r="BC56" s="37">
        <f t="shared" si="7"/>
        <v>0.1366978333</v>
      </c>
      <c r="BD56" s="37">
        <f t="shared" si="19"/>
        <v>0.1314552857</v>
      </c>
      <c r="BE56" s="37">
        <v>0.15458688459941838</v>
      </c>
      <c r="BF56" s="37">
        <v>0.1467887582280729</v>
      </c>
      <c r="BG56" s="37">
        <f t="shared" si="8"/>
        <v>0.1545868846</v>
      </c>
      <c r="BH56" s="37">
        <f t="shared" si="20"/>
        <v>0.1467887582</v>
      </c>
      <c r="BI56" s="6"/>
      <c r="BJ56" s="6"/>
      <c r="BK56" s="37"/>
      <c r="BL56" s="37"/>
      <c r="BM56" s="6"/>
      <c r="BN56" s="6"/>
      <c r="BO56" s="37"/>
      <c r="BP56" s="37"/>
      <c r="BQ56" s="6">
        <v>15.052066666666667</v>
      </c>
      <c r="BR56" s="14">
        <v>14.858914285714286</v>
      </c>
      <c r="BS56" s="6">
        <f t="shared" si="11"/>
        <v>15.04856564</v>
      </c>
      <c r="BT56" s="6">
        <f t="shared" si="23"/>
        <v>14.85545818</v>
      </c>
      <c r="BU56" s="6">
        <v>15.0056</v>
      </c>
      <c r="BV56" s="6">
        <v>14.74448</v>
      </c>
      <c r="BW56" s="6">
        <v>18.71074228336041</v>
      </c>
      <c r="BX56" s="6">
        <v>17.60920767145178</v>
      </c>
      <c r="BY56" s="6">
        <f t="shared" si="12"/>
        <v>18.70639027</v>
      </c>
      <c r="BZ56" s="6">
        <f t="shared" si="24"/>
        <v>17.60511186</v>
      </c>
      <c r="CA56" s="6">
        <v>21.60241190174494</v>
      </c>
      <c r="CB56" s="6">
        <v>19.48192952139595</v>
      </c>
      <c r="CC56" s="1"/>
      <c r="CD56" s="9">
        <v>0.033885072985678805</v>
      </c>
      <c r="CE56" s="9"/>
      <c r="CF56" s="9">
        <v>2.3259461410205727E-4</v>
      </c>
      <c r="CG56" s="1"/>
      <c r="CH56" s="9">
        <v>1.0</v>
      </c>
      <c r="CI56" s="33">
        <v>0.82</v>
      </c>
      <c r="CJ56" s="9"/>
      <c r="CK56" s="9">
        <f t="shared" si="65"/>
        <v>0.03388507299</v>
      </c>
      <c r="CL56" s="41">
        <f t="shared" si="69"/>
        <v>0</v>
      </c>
      <c r="CM56" s="42">
        <f t="shared" si="14"/>
        <v>0.0002325946141</v>
      </c>
      <c r="CN56" s="37"/>
      <c r="CO56" s="43">
        <v>30.46563333333334</v>
      </c>
      <c r="CP56" s="43">
        <v>31.022528571428577</v>
      </c>
      <c r="CQ56" s="43">
        <v>26.233066666666662</v>
      </c>
      <c r="CR56" s="6">
        <v>31.60405</v>
      </c>
      <c r="CS56" s="6">
        <v>31.67595</v>
      </c>
      <c r="CT56" s="6">
        <v>32.17975714285715</v>
      </c>
      <c r="CU56" s="6">
        <v>32.467560000000006</v>
      </c>
      <c r="CV56" s="6">
        <v>44993.218345507594</v>
      </c>
      <c r="CW56" s="6">
        <v>47165.70189207292</v>
      </c>
      <c r="CX56" s="44">
        <f t="shared" si="26"/>
        <v>0.4146712576</v>
      </c>
      <c r="CY56" s="43">
        <f t="shared" si="27"/>
        <v>4.976055091</v>
      </c>
      <c r="CZ56" s="44">
        <f t="shared" si="28"/>
        <v>0.1688995461</v>
      </c>
      <c r="DA56" s="50">
        <v>50012.4455518926</v>
      </c>
      <c r="DB56" s="43">
        <f t="shared" si="29"/>
        <v>5.531159883</v>
      </c>
      <c r="DC56" s="44">
        <f t="shared" si="30"/>
        <v>0.1703595799</v>
      </c>
      <c r="DD56" s="43">
        <f t="shared" si="67"/>
        <v>20.88202846</v>
      </c>
      <c r="DE56" s="43">
        <v>0.8305968849302708</v>
      </c>
      <c r="DF56" s="43">
        <v>0.34421197014540955</v>
      </c>
      <c r="DG56" s="43">
        <v>0.34421197014540955</v>
      </c>
      <c r="DH56" s="43">
        <v>0.12970208482007975</v>
      </c>
      <c r="DI56" s="1"/>
      <c r="DJ56" s="37">
        <v>40.92308807373047</v>
      </c>
      <c r="DK56" s="37">
        <v>33.73275375366211</v>
      </c>
      <c r="DL56" s="37">
        <v>11.108987808227539</v>
      </c>
      <c r="DM56" s="37"/>
      <c r="DN56" s="37">
        <v>4.960363388061523</v>
      </c>
      <c r="DO56" s="37">
        <v>36.119441986083984</v>
      </c>
      <c r="DP56" s="37">
        <v>37.274627685546875</v>
      </c>
      <c r="DQ56" s="43">
        <f t="shared" si="15"/>
        <v>22.95746994</v>
      </c>
      <c r="DR56" s="1">
        <v>5.0</v>
      </c>
      <c r="DS56" s="37">
        <v>3.6819851398468018</v>
      </c>
      <c r="DT56" s="37">
        <v>41.060001373291016</v>
      </c>
      <c r="DU56" s="1"/>
      <c r="DV56" s="37">
        <v>2.069999933242798</v>
      </c>
      <c r="DW56" s="37">
        <v>42.70000076293945</v>
      </c>
      <c r="DX56" s="37">
        <v>4.849999904632568</v>
      </c>
      <c r="DY56" s="1"/>
      <c r="DZ56" s="24">
        <v>0.19031477736956504</v>
      </c>
      <c r="EA56" s="24">
        <v>0.037266601179229725</v>
      </c>
      <c r="EB56" s="24">
        <v>0.22758137854879476</v>
      </c>
      <c r="EC56" s="1"/>
      <c r="ED56" s="43">
        <v>25.474468231201172</v>
      </c>
      <c r="EE56" s="46">
        <v>3.700000047683716</v>
      </c>
      <c r="EF56" s="44">
        <f t="shared" si="16"/>
        <v>0.9425553367</v>
      </c>
      <c r="EG56" s="37">
        <v>52.19158172607422</v>
      </c>
      <c r="EH56" s="37">
        <v>26.465354919433594</v>
      </c>
      <c r="EI56" s="43">
        <v>37.66383361816406</v>
      </c>
      <c r="EJ56" s="43">
        <v>1.4826719609527572</v>
      </c>
      <c r="EK56" s="43">
        <v>5.1385220412044506</v>
      </c>
      <c r="EL56" s="43">
        <v>13.304706573486328</v>
      </c>
      <c r="EM56" s="43">
        <v>6.0888285636901855</v>
      </c>
      <c r="EN56" s="1">
        <v>3.2300000190734863</v>
      </c>
      <c r="EO56" s="1"/>
      <c r="EP56" s="1">
        <v>0.7489169603696918</v>
      </c>
      <c r="EQ56" s="1">
        <v>3.2598018454389695E-4</v>
      </c>
      <c r="ER56" s="1"/>
      <c r="ES56" s="1">
        <v>3.2598018454389695E-4</v>
      </c>
      <c r="ET56" s="1">
        <v>4015.010637283325</v>
      </c>
      <c r="EU56" s="1">
        <v>0.037003565681675545</v>
      </c>
      <c r="EV56" s="1">
        <v>21.309999484568834</v>
      </c>
      <c r="EW56" s="1">
        <v>1.9639947109511728E-4</v>
      </c>
    </row>
    <row r="57" ht="12.75" customHeight="1">
      <c r="A57" s="1" t="s">
        <v>318</v>
      </c>
      <c r="B57" s="1" t="s">
        <v>320</v>
      </c>
      <c r="C57" s="36" t="s">
        <v>318</v>
      </c>
      <c r="D57" s="1" t="s">
        <v>320</v>
      </c>
      <c r="E57" s="37">
        <v>28784.404296875</v>
      </c>
      <c r="F57" s="8">
        <v>28784.403686372898</v>
      </c>
      <c r="G57" s="38">
        <v>100.0</v>
      </c>
      <c r="H57" s="45">
        <v>0.053365051420508396</v>
      </c>
      <c r="I57" s="45">
        <v>0.8467481461385836</v>
      </c>
      <c r="J57" s="45">
        <v>0.05626238662865819</v>
      </c>
      <c r="K57" s="45">
        <v>0.007988918947271707</v>
      </c>
      <c r="L57" s="45">
        <v>0.002410582893180631</v>
      </c>
      <c r="M57" s="46">
        <v>0.07000000029802322</v>
      </c>
      <c r="N57" s="37">
        <f t="shared" si="2"/>
        <v>20.14908309</v>
      </c>
      <c r="O57" s="37"/>
      <c r="P57" s="37"/>
      <c r="Q57" s="37"/>
      <c r="R57" s="37"/>
      <c r="S57" s="46">
        <v>40.279998779296875</v>
      </c>
      <c r="T57" s="46">
        <v>0.0</v>
      </c>
      <c r="U57" s="37">
        <f t="shared" si="3"/>
        <v>0.0700000003</v>
      </c>
      <c r="V57" s="46">
        <v>2.309999942779541</v>
      </c>
      <c r="W57" s="46"/>
      <c r="X57" s="37">
        <v>0.05000000074505806</v>
      </c>
      <c r="Y57" s="46">
        <v>0.05000000074505806</v>
      </c>
      <c r="Z57" s="46">
        <v>0.05000000074505806</v>
      </c>
      <c r="AA57" s="46"/>
      <c r="AB57" s="45">
        <v>0.033091431190681544</v>
      </c>
      <c r="AC57" s="45">
        <f t="shared" si="4"/>
        <v>0.09734273677</v>
      </c>
      <c r="AD57" s="47" t="s">
        <v>65</v>
      </c>
      <c r="AE57" s="1">
        <v>5.0</v>
      </c>
      <c r="AF57" s="1"/>
      <c r="AG57" s="1"/>
      <c r="AH57" s="40">
        <v>0.2001445</v>
      </c>
      <c r="AI57" s="40">
        <v>0.1801156</v>
      </c>
      <c r="AJ57" s="37">
        <f t="shared" si="5"/>
        <v>0.1702246516</v>
      </c>
      <c r="AK57" s="40">
        <f t="shared" si="17"/>
        <v>0.1531898966</v>
      </c>
      <c r="AL57" s="37">
        <v>0.28469001613743744</v>
      </c>
      <c r="AM57" s="49">
        <v>0.2577520129099499</v>
      </c>
      <c r="AN57" s="37">
        <f t="shared" si="6"/>
        <v>0.2421313541</v>
      </c>
      <c r="AO57" s="37">
        <f t="shared" si="18"/>
        <v>0.2192203463</v>
      </c>
      <c r="AP57" s="37">
        <f t="shared" si="34"/>
        <v>0</v>
      </c>
      <c r="AR57" s="56"/>
      <c r="AT57" s="51"/>
      <c r="AU57" s="37"/>
      <c r="AV57" s="37"/>
      <c r="AW57" s="40"/>
      <c r="BA57" s="37">
        <v>0.36403116666666663</v>
      </c>
      <c r="BB57" s="37">
        <v>0.3548838571428571</v>
      </c>
      <c r="BC57" s="37">
        <f t="shared" si="7"/>
        <v>0.2954536876</v>
      </c>
      <c r="BD57" s="37">
        <f t="shared" si="19"/>
        <v>0.2880295806</v>
      </c>
      <c r="BE57" s="37">
        <v>0.49384259024689636</v>
      </c>
      <c r="BF57" s="37">
        <v>0.6090079344973398</v>
      </c>
      <c r="BG57" s="37">
        <f t="shared" si="8"/>
        <v>0.400810776</v>
      </c>
      <c r="BH57" s="37">
        <f t="shared" si="20"/>
        <v>0.4942808653</v>
      </c>
      <c r="BI57" s="6">
        <v>1.8826744999999996</v>
      </c>
      <c r="BJ57" s="6">
        <v>1.8422924285714286</v>
      </c>
      <c r="BK57" s="37">
        <f t="shared" ref="BK57:BK58" si="70">(1-(CL57))*BI57</f>
        <v>1.488602408</v>
      </c>
      <c r="BL57" s="37">
        <f t="shared" ref="BL57:BL58" si="71">(1-(CL57))*BJ57</f>
        <v>1.456672912</v>
      </c>
      <c r="BM57" s="6">
        <v>2.5404152941796365</v>
      </c>
      <c r="BN57" s="6">
        <v>2.606070252153974</v>
      </c>
      <c r="BO57" s="37">
        <f t="shared" ref="BO57:BO58" si="72">(1-(CL57))*BM57</f>
        <v>2.00866816</v>
      </c>
      <c r="BP57" s="37">
        <f t="shared" ref="BP57:BP58" si="73">(1-(CL57))*BN57</f>
        <v>2.060580548</v>
      </c>
      <c r="BQ57" s="6">
        <v>58.0486</v>
      </c>
      <c r="BR57" s="14">
        <v>53.57022857142857</v>
      </c>
      <c r="BS57" s="6">
        <f t="shared" si="11"/>
        <v>57.80005128</v>
      </c>
      <c r="BT57" s="6">
        <f t="shared" si="23"/>
        <v>53.34085505</v>
      </c>
      <c r="BU57" s="6">
        <v>56.0104</v>
      </c>
      <c r="BV57" s="6">
        <v>50.14832</v>
      </c>
      <c r="BW57" s="6">
        <v>81.5221637526635</v>
      </c>
      <c r="BX57" s="6">
        <v>75.44756893085443</v>
      </c>
      <c r="BY57" s="6">
        <f t="shared" si="12"/>
        <v>81.17310745</v>
      </c>
      <c r="BZ57" s="6">
        <f t="shared" si="24"/>
        <v>75.12452243</v>
      </c>
      <c r="CA57" s="6">
        <v>82.14966806837131</v>
      </c>
      <c r="CB57" s="6">
        <v>73.51973445469704</v>
      </c>
      <c r="CC57" s="1"/>
      <c r="CD57" s="9">
        <v>0.14949123471382103</v>
      </c>
      <c r="CE57" s="9">
        <v>0.25526224628948635</v>
      </c>
      <c r="CF57" s="9">
        <v>0.004281735023208742</v>
      </c>
      <c r="CG57" s="1"/>
      <c r="CH57" s="9">
        <v>1.0</v>
      </c>
      <c r="CI57" s="33">
        <v>0.82</v>
      </c>
      <c r="CJ57" s="9"/>
      <c r="CK57" s="9">
        <f t="shared" si="65"/>
        <v>0.1494912347</v>
      </c>
      <c r="CL57" s="41">
        <f t="shared" si="69"/>
        <v>0.209315042</v>
      </c>
      <c r="CM57" s="42">
        <f t="shared" si="14"/>
        <v>0.004281735023</v>
      </c>
      <c r="CN57" s="37"/>
      <c r="CO57" s="43">
        <v>30.76053333333334</v>
      </c>
      <c r="CP57" s="43">
        <v>30.54557142857143</v>
      </c>
      <c r="CQ57" s="43">
        <v>27.694033333333334</v>
      </c>
      <c r="CR57" s="6">
        <v>33.51695</v>
      </c>
      <c r="CS57" s="6">
        <v>32.989475</v>
      </c>
      <c r="CT57" s="6">
        <v>33.85218571428571</v>
      </c>
      <c r="CU57" s="6">
        <v>33.564299999999996</v>
      </c>
      <c r="CV57" s="6">
        <v>14679.296597175218</v>
      </c>
      <c r="CW57" s="6">
        <v>14541.021890536684</v>
      </c>
      <c r="CX57" s="44">
        <f t="shared" si="26"/>
        <v>0.5099739691</v>
      </c>
      <c r="CY57" s="43">
        <f t="shared" si="27"/>
        <v>6.11968763</v>
      </c>
      <c r="CZ57" s="44">
        <f t="shared" si="28"/>
        <v>0.1931966564</v>
      </c>
      <c r="DA57" s="50">
        <v>15117.939201301127</v>
      </c>
      <c r="DB57" s="43">
        <f t="shared" si="29"/>
        <v>6.302554411</v>
      </c>
      <c r="DC57" s="44">
        <f t="shared" si="30"/>
        <v>0.1877755356</v>
      </c>
      <c r="DD57" s="43">
        <f t="shared" si="67"/>
        <v>0</v>
      </c>
      <c r="DE57" s="43">
        <v>0.0</v>
      </c>
      <c r="DF57" s="43">
        <v>0.0</v>
      </c>
      <c r="DG57" s="43">
        <v>0.0</v>
      </c>
      <c r="DH57" s="43">
        <v>0.0</v>
      </c>
      <c r="DI57" s="1"/>
      <c r="DJ57" s="37">
        <v>53.30290222167969</v>
      </c>
      <c r="DK57" s="37">
        <v>17.064102172851562</v>
      </c>
      <c r="DL57" s="37">
        <v>9.998412132263184</v>
      </c>
      <c r="DM57" s="37"/>
      <c r="DN57" s="37">
        <v>65.9484634399414</v>
      </c>
      <c r="DO57" s="37">
        <v>30.510211944580078</v>
      </c>
      <c r="DP57" s="37">
        <v>71.62692260742188</v>
      </c>
      <c r="DQ57" s="43">
        <f t="shared" si="15"/>
        <v>16.18688583</v>
      </c>
      <c r="DR57" s="1">
        <v>5.0</v>
      </c>
      <c r="DS57" s="37">
        <v>5.203161239624023</v>
      </c>
      <c r="DT57" s="37">
        <v>37.93000030517578</v>
      </c>
      <c r="DU57" s="1"/>
      <c r="DV57" s="37">
        <v>2.930000066757202</v>
      </c>
      <c r="DW57" s="37">
        <v>40.470001220703125</v>
      </c>
      <c r="DX57" s="37">
        <v>7.239999771118164</v>
      </c>
      <c r="DY57" s="1"/>
      <c r="DZ57" s="24">
        <v>0.05334890146557149</v>
      </c>
      <c r="EA57" s="24">
        <v>0.0</v>
      </c>
      <c r="EB57" s="24">
        <v>0.05334890146557149</v>
      </c>
      <c r="EC57" s="1"/>
      <c r="ED57" s="43">
        <v>37.65631103515625</v>
      </c>
      <c r="EE57" s="46">
        <v>0.07000000029802322</v>
      </c>
      <c r="EF57" s="44">
        <f t="shared" si="16"/>
        <v>0.02635941784</v>
      </c>
      <c r="EG57" s="37">
        <v>12.858975410461426</v>
      </c>
      <c r="EH57" s="37">
        <v>24.276784896850586</v>
      </c>
      <c r="EI57" s="43">
        <v>7.456756591796875</v>
      </c>
      <c r="EJ57" s="43">
        <v>0.023613000832021242</v>
      </c>
      <c r="EK57" s="43">
        <v>0.0464269995804429</v>
      </c>
      <c r="EL57" s="43">
        <v>0.2249254584312439</v>
      </c>
      <c r="EM57" s="43">
        <v>0.09670408815145493</v>
      </c>
      <c r="EN57" s="1">
        <v>0.20000000298023224</v>
      </c>
      <c r="EO57" s="1"/>
      <c r="EP57" s="1">
        <v>1.661782502192793</v>
      </c>
      <c r="EQ57" s="1">
        <v>5.885726579516702E-4</v>
      </c>
      <c r="ER57" s="1"/>
      <c r="ES57" s="1">
        <v>5.885726579516702E-4</v>
      </c>
      <c r="ET57" s="1">
        <v>3021.9506549835205</v>
      </c>
      <c r="EU57" s="1">
        <v>0.10498569600085797</v>
      </c>
      <c r="EV57" s="1">
        <v>37.53999820351601</v>
      </c>
      <c r="EW57" s="1">
        <v>0.0013041784228897601</v>
      </c>
    </row>
    <row r="58" ht="12.75" customHeight="1">
      <c r="A58" s="1" t="s">
        <v>321</v>
      </c>
      <c r="B58" s="1" t="s">
        <v>323</v>
      </c>
      <c r="C58" s="36" t="s">
        <v>321</v>
      </c>
      <c r="D58" s="1" t="s">
        <v>323</v>
      </c>
      <c r="E58" s="37">
        <v>151795.5625</v>
      </c>
      <c r="F58" s="8">
        <v>151795.56204983877</v>
      </c>
      <c r="G58" s="38">
        <v>100.0</v>
      </c>
      <c r="H58" s="9">
        <v>0.03444583682657544</v>
      </c>
      <c r="I58" s="9">
        <v>0.07008133038843135</v>
      </c>
      <c r="J58" s="9">
        <v>0.10023444032538636</v>
      </c>
      <c r="K58" s="9">
        <v>0.2455483733697936</v>
      </c>
      <c r="L58" s="9">
        <v>0.5175299817370383</v>
      </c>
      <c r="M58" s="37">
        <v>49.290000915527344</v>
      </c>
      <c r="N58" s="37">
        <f t="shared" si="2"/>
        <v>74820.03415</v>
      </c>
      <c r="O58" s="37"/>
      <c r="P58" s="37"/>
      <c r="Q58" s="37"/>
      <c r="R58" s="37"/>
      <c r="S58" s="37">
        <v>84.66999816894531</v>
      </c>
      <c r="T58" s="37">
        <v>0.2199999988079071</v>
      </c>
      <c r="U58" s="37">
        <f t="shared" si="3"/>
        <v>49.51000091</v>
      </c>
      <c r="V58" s="37">
        <v>0.3700000047683716</v>
      </c>
      <c r="W58" s="37"/>
      <c r="X58" s="37">
        <v>12.109999656677246</v>
      </c>
      <c r="Y58" s="37">
        <v>14.380000114440918</v>
      </c>
      <c r="Z58" s="37">
        <v>23.100000381469727</v>
      </c>
      <c r="AA58" s="37">
        <v>2.0</v>
      </c>
      <c r="AB58" s="9">
        <v>0.03182185257425114</v>
      </c>
      <c r="AC58" s="9">
        <f t="shared" si="4"/>
        <v>0.3776046663</v>
      </c>
      <c r="AD58" s="1" t="s">
        <v>148</v>
      </c>
      <c r="AE58" s="1">
        <v>3.0</v>
      </c>
      <c r="AF58" s="1"/>
      <c r="AG58" s="1"/>
      <c r="AH58" s="40">
        <v>0.4675933333333333</v>
      </c>
      <c r="AI58" s="40">
        <v>0.433195</v>
      </c>
      <c r="AJ58" s="37">
        <f t="shared" si="5"/>
        <v>0.4609626374</v>
      </c>
      <c r="AK58" s="40">
        <f t="shared" si="17"/>
        <v>0.4270520888</v>
      </c>
      <c r="AL58" s="37">
        <v>0.9957203253247252</v>
      </c>
      <c r="AM58" s="49">
        <v>0.8667902439935439</v>
      </c>
      <c r="AN58" s="37">
        <f t="shared" si="6"/>
        <v>0.9816005374</v>
      </c>
      <c r="AO58" s="37">
        <f t="shared" si="18"/>
        <v>0.854498746</v>
      </c>
      <c r="AP58" s="37">
        <f t="shared" si="34"/>
        <v>0</v>
      </c>
      <c r="AQ58" s="40"/>
      <c r="AR58" s="56"/>
      <c r="AS58" s="40"/>
      <c r="AT58" s="51"/>
      <c r="AU58" s="37"/>
      <c r="AV58" s="37"/>
      <c r="AW58" s="40"/>
      <c r="AX58" s="40"/>
      <c r="AY58" s="40"/>
      <c r="AZ58" s="40"/>
      <c r="BA58" s="37">
        <v>4.5366</v>
      </c>
      <c r="BB58" s="37">
        <v>4.297166666666667</v>
      </c>
      <c r="BC58" s="37">
        <f t="shared" si="7"/>
        <v>4.420800719</v>
      </c>
      <c r="BD58" s="37">
        <f t="shared" si="19"/>
        <v>4.187479057</v>
      </c>
      <c r="BE58" s="37">
        <v>8.16466809222965</v>
      </c>
      <c r="BF58" s="37">
        <v>7.537223410191374</v>
      </c>
      <c r="BG58" s="37">
        <f t="shared" si="8"/>
        <v>7.956260321</v>
      </c>
      <c r="BH58" s="37">
        <f t="shared" si="20"/>
        <v>7.34483152</v>
      </c>
      <c r="BI58" s="6">
        <v>7.0738</v>
      </c>
      <c r="BJ58" s="6">
        <v>6.794833333333333</v>
      </c>
      <c r="BK58" s="37">
        <f t="shared" si="70"/>
        <v>6.873174727</v>
      </c>
      <c r="BL58" s="37">
        <f t="shared" si="71"/>
        <v>6.60212004</v>
      </c>
      <c r="BM58" s="6">
        <v>12.868546815613161</v>
      </c>
      <c r="BN58" s="6">
        <v>11.990455679677632</v>
      </c>
      <c r="BO58" s="37">
        <f t="shared" si="72"/>
        <v>12.50357244</v>
      </c>
      <c r="BP58" s="37">
        <f t="shared" si="73"/>
        <v>11.6503855</v>
      </c>
      <c r="BQ58" s="6">
        <v>440.0549</v>
      </c>
      <c r="BR58" s="14">
        <v>406.14574999999996</v>
      </c>
      <c r="BS58" s="6">
        <f t="shared" si="11"/>
        <v>439.9758683</v>
      </c>
      <c r="BT58" s="6">
        <f t="shared" si="23"/>
        <v>406.0728082</v>
      </c>
      <c r="BU58" s="6">
        <v>355.49150000000003</v>
      </c>
      <c r="BV58" s="6">
        <v>325.768625</v>
      </c>
      <c r="BW58" s="6">
        <v>948.3001252996739</v>
      </c>
      <c r="BX58" s="6">
        <v>846.4167710830616</v>
      </c>
      <c r="BY58" s="6">
        <f t="shared" si="12"/>
        <v>948.1298152</v>
      </c>
      <c r="BZ58" s="6">
        <f t="shared" si="24"/>
        <v>846.2647587</v>
      </c>
      <c r="CA58" s="6">
        <v>874.7183610213774</v>
      </c>
      <c r="CB58" s="6">
        <v>740.288770766033</v>
      </c>
      <c r="CC58" s="1"/>
      <c r="CD58" s="9">
        <v>0.016488925254500846</v>
      </c>
      <c r="CE58" s="9">
        <v>0.03545217445574081</v>
      </c>
      <c r="CF58" s="9">
        <v>2.088316060004201E-4</v>
      </c>
      <c r="CG58" s="1"/>
      <c r="CH58" s="9">
        <v>0.86</v>
      </c>
      <c r="CI58" s="33">
        <v>0.8</v>
      </c>
      <c r="CJ58" s="9"/>
      <c r="CK58" s="9">
        <f t="shared" si="65"/>
        <v>0.01418047572</v>
      </c>
      <c r="CL58" s="41">
        <f t="shared" si="69"/>
        <v>0.02836173956</v>
      </c>
      <c r="CM58" s="42">
        <f t="shared" si="14"/>
        <v>0.0001795951812</v>
      </c>
      <c r="CN58" s="37"/>
      <c r="CO58" s="43">
        <v>31.329933333333333</v>
      </c>
      <c r="CP58" s="43">
        <v>32.477157142857145</v>
      </c>
      <c r="CQ58" s="43">
        <v>31.622366666666665</v>
      </c>
      <c r="CR58" s="6">
        <v>32.57731666666667</v>
      </c>
      <c r="CS58" s="6">
        <v>32.367925</v>
      </c>
      <c r="CT58" s="6">
        <v>33.181400000000004</v>
      </c>
      <c r="CU58" s="6">
        <v>33.255520000000004</v>
      </c>
      <c r="CV58" s="6">
        <v>96715.68554058108</v>
      </c>
      <c r="CW58" s="6">
        <v>100159.76258662199</v>
      </c>
      <c r="CX58" s="44">
        <f t="shared" si="26"/>
        <v>0.6371443554</v>
      </c>
      <c r="CY58" s="43">
        <f t="shared" si="27"/>
        <v>7.645732265</v>
      </c>
      <c r="CZ58" s="44">
        <f t="shared" si="28"/>
        <v>0.2317627748</v>
      </c>
      <c r="DA58" s="50">
        <v>96476.13219252597</v>
      </c>
      <c r="DB58" s="43">
        <f t="shared" si="29"/>
        <v>7.626794688</v>
      </c>
      <c r="DC58" s="44">
        <f t="shared" si="30"/>
        <v>0.2293392101</v>
      </c>
      <c r="DD58" s="43">
        <f t="shared" si="67"/>
        <v>22.23629527</v>
      </c>
      <c r="DE58" s="43">
        <v>11.507949484231014</v>
      </c>
      <c r="DF58" s="43">
        <v>4.785915412740957</v>
      </c>
      <c r="DG58" s="43">
        <v>4.785915412740957</v>
      </c>
      <c r="DH58" s="43">
        <v>1.6948989583472025</v>
      </c>
      <c r="DI58" s="1"/>
      <c r="DJ58" s="37">
        <v>31.04976463317871</v>
      </c>
      <c r="DK58" s="37">
        <v>31.75168800354004</v>
      </c>
      <c r="DL58" s="37">
        <v>10.23440170288086</v>
      </c>
      <c r="DM58" s="37">
        <v>7.464550971984863</v>
      </c>
      <c r="DN58" s="37">
        <v>7.464550971984863</v>
      </c>
      <c r="DO58" s="37">
        <v>40.469024658203125</v>
      </c>
      <c r="DP58" s="37">
        <v>39.27835464477539</v>
      </c>
      <c r="DQ58" s="43">
        <f t="shared" si="15"/>
        <v>28.48121071</v>
      </c>
      <c r="DR58" s="1">
        <v>3.0</v>
      </c>
      <c r="DS58" s="37">
        <v>3.8181397914886475</v>
      </c>
      <c r="DT58" s="37">
        <v>7.880000114440918</v>
      </c>
      <c r="DU58" s="1"/>
      <c r="DV58" s="37">
        <v>1.3600000143051147</v>
      </c>
      <c r="DW58" s="37">
        <v>25.440000534057617</v>
      </c>
      <c r="DX58" s="37">
        <v>5.360000133514404</v>
      </c>
      <c r="DY58" s="1"/>
      <c r="DZ58" s="24">
        <v>0.027473043772441995</v>
      </c>
      <c r="EA58" s="24">
        <v>0.024404974359356235</v>
      </c>
      <c r="EB58" s="24">
        <v>0.05187801813179823</v>
      </c>
      <c r="EC58" s="1"/>
      <c r="ED58" s="43">
        <v>6.937837600708008</v>
      </c>
      <c r="EE58" s="37">
        <v>49.290000915527344</v>
      </c>
      <c r="EF58" s="44">
        <f t="shared" si="16"/>
        <v>3.419660217</v>
      </c>
      <c r="EG58" s="37">
        <v>0.20927280187606812</v>
      </c>
      <c r="EH58" s="37">
        <v>15.878499031066895</v>
      </c>
      <c r="EI58" s="43">
        <v>48.08369827270508</v>
      </c>
      <c r="EJ58" s="43">
        <v>23.22395813159179</v>
      </c>
      <c r="EK58" s="43">
        <v>44.70131622656248</v>
      </c>
      <c r="EL58" s="43">
        <v>87.8469009399414</v>
      </c>
      <c r="EM58" s="43">
        <v>71.53240966796875</v>
      </c>
      <c r="EN58" s="1">
        <v>32.36000061035156</v>
      </c>
      <c r="EO58" s="1"/>
      <c r="EP58" s="1">
        <v>1.4230407733952968</v>
      </c>
      <c r="EQ58" s="1">
        <v>9.022713512289385E-4</v>
      </c>
      <c r="ER58" s="1"/>
      <c r="ES58" s="1">
        <v>9.022713512289385E-4</v>
      </c>
      <c r="ET58" s="1">
        <v>39381.30326461792</v>
      </c>
      <c r="EU58" s="1">
        <v>0.25943646001777</v>
      </c>
      <c r="EV58" s="1">
        <v>185.06000065803528</v>
      </c>
      <c r="EW58" s="1">
        <v>0.0012191397308260886</v>
      </c>
    </row>
    <row r="59" ht="12.75" customHeight="1">
      <c r="A59" s="1" t="s">
        <v>324</v>
      </c>
      <c r="B59" s="1" t="s">
        <v>326</v>
      </c>
      <c r="C59" s="36" t="s">
        <v>324</v>
      </c>
      <c r="D59" s="1" t="s">
        <v>326</v>
      </c>
      <c r="E59" s="37">
        <v>172864.890625</v>
      </c>
      <c r="F59" s="8">
        <v>172864.89273603118</v>
      </c>
      <c r="G59" s="38">
        <v>100.0</v>
      </c>
      <c r="H59" s="9">
        <v>0.011977538981838419</v>
      </c>
      <c r="I59" s="9">
        <v>0.25078342118890923</v>
      </c>
      <c r="J59" s="9">
        <v>0.08174959823017816</v>
      </c>
      <c r="K59" s="9">
        <v>0.1652077004096454</v>
      </c>
      <c r="L59" s="9">
        <v>0.4714364489347834</v>
      </c>
      <c r="M59" s="37">
        <v>43.04999923706055</v>
      </c>
      <c r="N59" s="37">
        <f t="shared" si="2"/>
        <v>74418.3341</v>
      </c>
      <c r="O59" s="37"/>
      <c r="P59" s="37"/>
      <c r="Q59" s="37"/>
      <c r="R59" s="37"/>
      <c r="S59" s="37">
        <v>91.23999786376953</v>
      </c>
      <c r="T59" s="37">
        <v>0.44999998807907104</v>
      </c>
      <c r="U59" s="37">
        <f t="shared" si="3"/>
        <v>43.49999923</v>
      </c>
      <c r="V59" s="37">
        <v>0.949999988079071</v>
      </c>
      <c r="W59" s="37"/>
      <c r="X59" s="37">
        <v>3.2899999618530273</v>
      </c>
      <c r="Y59" s="37">
        <v>3.2899999618530273</v>
      </c>
      <c r="Z59" s="37">
        <v>6.449999809265137</v>
      </c>
      <c r="AA59" s="37">
        <v>1.0</v>
      </c>
      <c r="AB59" s="9">
        <v>0.016298973293330927</v>
      </c>
      <c r="AC59" s="9">
        <f t="shared" si="4"/>
        <v>0.2632562719</v>
      </c>
      <c r="AD59" s="10" t="s">
        <v>148</v>
      </c>
      <c r="AE59" s="10">
        <v>3.0</v>
      </c>
      <c r="AF59" s="10"/>
      <c r="AG59" s="1"/>
      <c r="AH59" s="40">
        <v>0.14052350000000002</v>
      </c>
      <c r="AI59" s="40">
        <v>0.1364188</v>
      </c>
      <c r="AJ59" s="37">
        <f t="shared" si="5"/>
        <v>0.1395877202</v>
      </c>
      <c r="AK59" s="40">
        <f t="shared" si="17"/>
        <v>0.1355103544</v>
      </c>
      <c r="AL59" s="37">
        <v>0.22583009907250595</v>
      </c>
      <c r="AM59" s="49">
        <v>0.22466407925800475</v>
      </c>
      <c r="AN59" s="37">
        <f t="shared" si="6"/>
        <v>0.2243262422</v>
      </c>
      <c r="AO59" s="37">
        <f t="shared" si="18"/>
        <v>0.2231679872</v>
      </c>
      <c r="AP59" s="37">
        <f t="shared" si="34"/>
        <v>0</v>
      </c>
      <c r="AQ59" s="40"/>
      <c r="AR59" s="56"/>
      <c r="AS59" s="40"/>
      <c r="AT59" s="51"/>
      <c r="AU59" s="37"/>
      <c r="AV59" s="37"/>
      <c r="AW59" s="40"/>
      <c r="AX59" s="40"/>
      <c r="AY59" s="40"/>
      <c r="AZ59" s="40"/>
      <c r="BA59" s="37">
        <v>3.136468333333333</v>
      </c>
      <c r="BB59" s="37">
        <v>3.116972857142857</v>
      </c>
      <c r="BC59" s="37">
        <f t="shared" si="7"/>
        <v>3.078143183</v>
      </c>
      <c r="BD59" s="37">
        <f t="shared" si="19"/>
        <v>3.05901024</v>
      </c>
      <c r="BE59" s="37">
        <v>4.515751657773305</v>
      </c>
      <c r="BF59" s="37">
        <v>4.65635856380569</v>
      </c>
      <c r="BG59" s="37">
        <f t="shared" si="8"/>
        <v>4.431777624</v>
      </c>
      <c r="BH59" s="37">
        <f t="shared" si="20"/>
        <v>4.569769832</v>
      </c>
      <c r="BI59" s="6"/>
      <c r="BJ59" s="6"/>
      <c r="BK59" s="37"/>
      <c r="BL59" s="37"/>
      <c r="BM59" s="6"/>
      <c r="BN59" s="6"/>
      <c r="BO59" s="37"/>
      <c r="BP59" s="37"/>
      <c r="BQ59" s="6">
        <v>27.87223333333333</v>
      </c>
      <c r="BR59" s="14">
        <v>27.590485714285713</v>
      </c>
      <c r="BS59" s="6">
        <f t="shared" si="11"/>
        <v>27.72402167</v>
      </c>
      <c r="BT59" s="6">
        <f t="shared" si="23"/>
        <v>27.44377225</v>
      </c>
      <c r="BU59" s="6">
        <v>25.43835</v>
      </c>
      <c r="BV59" s="6">
        <v>25.53068</v>
      </c>
      <c r="BW59" s="6">
        <v>44.2635247572962</v>
      </c>
      <c r="BX59" s="6">
        <v>44.66873550625389</v>
      </c>
      <c r="BY59" s="6">
        <f t="shared" si="12"/>
        <v>44.02815177</v>
      </c>
      <c r="BZ59" s="6">
        <f t="shared" si="24"/>
        <v>44.4312078</v>
      </c>
      <c r="CA59" s="6">
        <v>43.197163078337844</v>
      </c>
      <c r="CB59" s="6">
        <v>43.97773046267027</v>
      </c>
      <c r="CC59" s="1"/>
      <c r="CD59" s="9">
        <v>0.06659240371909769</v>
      </c>
      <c r="CE59" s="9">
        <v>0.025197566591139902</v>
      </c>
      <c r="CF59" s="9">
        <v>0.053175382039144015</v>
      </c>
      <c r="CG59" s="1"/>
      <c r="CH59" s="9">
        <v>0.1</v>
      </c>
      <c r="CI59" s="33">
        <v>0.82</v>
      </c>
      <c r="CJ59" s="9"/>
      <c r="CK59" s="9">
        <f t="shared" si="65"/>
        <v>0.006659240372</v>
      </c>
      <c r="CL59" s="41">
        <f t="shared" si="69"/>
        <v>0.0206620046</v>
      </c>
      <c r="CM59" s="42">
        <f t="shared" si="14"/>
        <v>0.005317538204</v>
      </c>
      <c r="CN59" s="37"/>
      <c r="CO59" s="43">
        <v>26.41486666666667</v>
      </c>
      <c r="CP59" s="43">
        <v>26.444485714285715</v>
      </c>
      <c r="CQ59" s="43">
        <v>25.407</v>
      </c>
      <c r="CR59" s="6">
        <v>34.586933333333334</v>
      </c>
      <c r="CS59" s="6">
        <v>34.58135</v>
      </c>
      <c r="CT59" s="6">
        <v>35.461014285714285</v>
      </c>
      <c r="CU59" s="6">
        <v>35.80618</v>
      </c>
      <c r="CV59" s="6">
        <v>91590.2500041483</v>
      </c>
      <c r="CW59" s="6">
        <v>90187.02685975244</v>
      </c>
      <c r="CX59" s="44">
        <f t="shared" si="26"/>
        <v>0.5298371957</v>
      </c>
      <c r="CY59" s="43">
        <f t="shared" si="27"/>
        <v>6.358046349</v>
      </c>
      <c r="CZ59" s="44">
        <f t="shared" si="28"/>
        <v>0.1964304585</v>
      </c>
      <c r="DA59" s="50">
        <v>93210.02254778706</v>
      </c>
      <c r="DB59" s="43">
        <f t="shared" si="29"/>
        <v>6.470488327</v>
      </c>
      <c r="DC59" s="44">
        <f t="shared" si="30"/>
        <v>0.1807087024</v>
      </c>
      <c r="DD59" s="43">
        <f t="shared" si="67"/>
        <v>18.83884591</v>
      </c>
      <c r="DE59" s="43">
        <v>8.881318616524352</v>
      </c>
      <c r="DF59" s="43">
        <v>3.717501974107054</v>
      </c>
      <c r="DG59" s="43">
        <v>3.717501974107054</v>
      </c>
      <c r="DH59" s="43">
        <v>1.671556933432626</v>
      </c>
      <c r="DI59" s="1"/>
      <c r="DJ59" s="37">
        <v>44.930267333984375</v>
      </c>
      <c r="DK59" s="37">
        <v>44.21329116821289</v>
      </c>
      <c r="DL59" s="37">
        <v>4.259967803955078</v>
      </c>
      <c r="DM59" s="37">
        <v>3.385016918182373</v>
      </c>
      <c r="DN59" s="37">
        <v>3.385016918182373</v>
      </c>
      <c r="DO59" s="37">
        <v>37.40669250488281</v>
      </c>
      <c r="DP59" s="37">
        <v>37.78239440917969</v>
      </c>
      <c r="DQ59" s="43">
        <f t="shared" si="15"/>
        <v>17.66304016</v>
      </c>
      <c r="DR59" s="10">
        <v>3.0</v>
      </c>
      <c r="DS59" s="37">
        <v>3.2102527618408203</v>
      </c>
      <c r="DT59" s="37">
        <v>37.77000045776367</v>
      </c>
      <c r="DU59" s="1"/>
      <c r="DV59" s="37">
        <v>1.4199999570846558</v>
      </c>
      <c r="DW59" s="37">
        <v>35.59000015258789</v>
      </c>
      <c r="DX59" s="37">
        <v>3.9800000190734863</v>
      </c>
      <c r="DY59" s="1"/>
      <c r="DZ59" s="24">
        <v>0.007598621626943402</v>
      </c>
      <c r="EA59" s="24">
        <v>0.005415709695678449</v>
      </c>
      <c r="EB59" s="24">
        <v>0.013014331322621853</v>
      </c>
      <c r="EC59" s="1"/>
      <c r="ED59" s="43">
        <v>48.58120346069336</v>
      </c>
      <c r="EE59" s="37">
        <v>43.04999923706055</v>
      </c>
      <c r="EF59" s="44">
        <f t="shared" si="16"/>
        <v>20.91420772</v>
      </c>
      <c r="EG59" s="37">
        <v>87.76964569091797</v>
      </c>
      <c r="EH59" s="37">
        <v>47.59038543701172</v>
      </c>
      <c r="EI59" s="43">
        <v>51.480342864990234</v>
      </c>
      <c r="EJ59" s="43">
        <v>15.601014194046002</v>
      </c>
      <c r="EK59" s="43">
        <v>34.27409470646671</v>
      </c>
      <c r="EL59" s="43">
        <v>97.75298309326172</v>
      </c>
      <c r="EM59" s="43">
        <v>86.46285247802734</v>
      </c>
      <c r="EN59" s="1">
        <v>36.209999084472656</v>
      </c>
      <c r="EO59" s="1"/>
      <c r="EP59" s="1">
        <v>0.14546228542409928</v>
      </c>
      <c r="EQ59" s="1">
        <v>7.568598162849643E-5</v>
      </c>
      <c r="ER59" s="1"/>
      <c r="ES59" s="1">
        <v>7.568598162849643E-5</v>
      </c>
      <c r="ET59" s="1">
        <v>10808.782970428467</v>
      </c>
      <c r="EU59" s="1">
        <v>0.06252734606403705</v>
      </c>
      <c r="EV59" s="1">
        <v>37.64000058174133</v>
      </c>
      <c r="EW59" s="1">
        <v>2.177423072203476E-4</v>
      </c>
    </row>
    <row r="60" ht="12.75" customHeight="1">
      <c r="A60" s="1" t="s">
        <v>327</v>
      </c>
      <c r="B60" s="1" t="s">
        <v>329</v>
      </c>
      <c r="C60" s="36" t="s">
        <v>327</v>
      </c>
      <c r="D60" s="1" t="s">
        <v>329</v>
      </c>
      <c r="E60" s="37">
        <v>666629.8125</v>
      </c>
      <c r="F60" s="8">
        <v>666629.8383410597</v>
      </c>
      <c r="G60" s="38">
        <v>100.0</v>
      </c>
      <c r="H60" s="9">
        <v>0.047383394156881066</v>
      </c>
      <c r="I60" s="9">
        <v>0.06531730425947382</v>
      </c>
      <c r="J60" s="9">
        <v>0.08321885412470306</v>
      </c>
      <c r="K60" s="9">
        <v>0.27021932474912097</v>
      </c>
      <c r="L60" s="9">
        <v>0.49451213324410886</v>
      </c>
      <c r="M60" s="37">
        <v>41.36000061035156</v>
      </c>
      <c r="N60" s="37">
        <f t="shared" si="2"/>
        <v>275718.0945</v>
      </c>
      <c r="O60" s="37"/>
      <c r="P60" s="37"/>
      <c r="Q60" s="37"/>
      <c r="R60" s="37"/>
      <c r="S60" s="37">
        <v>71.77999877929688</v>
      </c>
      <c r="T60" s="37">
        <v>3.690000057220459</v>
      </c>
      <c r="U60" s="37">
        <f t="shared" si="3"/>
        <v>45.05000067</v>
      </c>
      <c r="V60" s="37">
        <v>6.409999847412109</v>
      </c>
      <c r="W60" s="37"/>
      <c r="X60" s="37">
        <v>10.210000038146973</v>
      </c>
      <c r="Y60" s="37">
        <v>10.260000228881836</v>
      </c>
      <c r="Z60" s="37">
        <v>11.970000267028809</v>
      </c>
      <c r="AA60" s="37"/>
      <c r="AB60" s="9">
        <v>0.03918958189001757</v>
      </c>
      <c r="AC60" s="9">
        <f t="shared" si="4"/>
        <v>0.3926277608</v>
      </c>
      <c r="AD60" s="1" t="s">
        <v>148</v>
      </c>
      <c r="AE60" s="1">
        <v>3.0</v>
      </c>
      <c r="AF60" s="1"/>
      <c r="AG60" s="1"/>
      <c r="AH60" s="40">
        <v>0.1665</v>
      </c>
      <c r="AI60" s="40">
        <v>0.1528</v>
      </c>
      <c r="AJ60" s="37">
        <f t="shared" si="5"/>
        <v>0.1665</v>
      </c>
      <c r="AK60" s="40">
        <f t="shared" si="17"/>
        <v>0.1528</v>
      </c>
      <c r="AL60" s="37">
        <v>0.33225</v>
      </c>
      <c r="AM60" s="49">
        <v>0.2682</v>
      </c>
      <c r="AN60" s="37">
        <f t="shared" si="6"/>
        <v>0.33225</v>
      </c>
      <c r="AO60" s="37">
        <f t="shared" si="18"/>
        <v>0.2682</v>
      </c>
      <c r="AP60" s="37">
        <f t="shared" si="34"/>
        <v>0.5706806283</v>
      </c>
      <c r="AQ60" s="40">
        <v>0.08366666666666667</v>
      </c>
      <c r="AR60" s="56">
        <v>0.076</v>
      </c>
      <c r="AS60" s="40">
        <v>0.1015</v>
      </c>
      <c r="AT60" s="51">
        <v>0.08720000000000001</v>
      </c>
      <c r="AU60" s="37">
        <f t="shared" ref="AU60:AU62" si="74">(1-CK60)*AQ60</f>
        <v>0.08366666667</v>
      </c>
      <c r="AV60" s="37">
        <f t="shared" ref="AV60:AV62" si="75">(1-CK60)*AR60</f>
        <v>0.076</v>
      </c>
      <c r="AW60" s="40">
        <v>0.157</v>
      </c>
      <c r="AX60" s="40">
        <v>0.13985714285714287</v>
      </c>
      <c r="AY60" s="40">
        <v>0.20725000000000002</v>
      </c>
      <c r="AZ60" s="40">
        <v>0.17320000000000002</v>
      </c>
      <c r="BA60" s="37">
        <v>1.3999999999999997</v>
      </c>
      <c r="BB60" s="37">
        <v>1.357142857142857</v>
      </c>
      <c r="BC60" s="37">
        <f t="shared" si="7"/>
        <v>1.314714367</v>
      </c>
      <c r="BD60" s="37">
        <f t="shared" si="19"/>
        <v>1.274468009</v>
      </c>
      <c r="BE60" s="37">
        <v>2.3935</v>
      </c>
      <c r="BF60" s="37">
        <v>2.2515714285714283</v>
      </c>
      <c r="BG60" s="37">
        <f t="shared" si="8"/>
        <v>2.247692027</v>
      </c>
      <c r="BH60" s="37">
        <f t="shared" si="20"/>
        <v>2.114409504</v>
      </c>
      <c r="BI60" s="6">
        <v>2.48</v>
      </c>
      <c r="BJ60" s="6">
        <v>2.6004761904761904</v>
      </c>
      <c r="BK60" s="37">
        <f t="shared" ref="BK60:BK62" si="76">(1-(CL60))*BI60</f>
        <v>2.312136215</v>
      </c>
      <c r="BL60" s="37">
        <f t="shared" ref="BL60:BL62" si="77">(1-(CL60))*BJ60</f>
        <v>2.424457732</v>
      </c>
      <c r="BM60" s="6">
        <v>4.170166666666667</v>
      </c>
      <c r="BN60" s="6">
        <v>4.383571428571429</v>
      </c>
      <c r="BO60" s="37">
        <f t="shared" ref="BO60:BO62" si="78">(1-(CL60))*BM60</f>
        <v>3.887900553</v>
      </c>
      <c r="BP60" s="37">
        <f t="shared" ref="BP60:BP62" si="79">(1-(CL60))*BN60</f>
        <v>4.086860585</v>
      </c>
      <c r="BQ60" s="6">
        <v>12.833333333333334</v>
      </c>
      <c r="BR60" s="14">
        <v>12.37142857142857</v>
      </c>
      <c r="BS60" s="6">
        <f t="shared" si="11"/>
        <v>12.83333333</v>
      </c>
      <c r="BT60" s="6">
        <f t="shared" si="23"/>
        <v>12.37142857</v>
      </c>
      <c r="BU60" s="6">
        <v>12.75</v>
      </c>
      <c r="BV60" s="6">
        <v>12.120000000000001</v>
      </c>
      <c r="BW60" s="6">
        <v>21.416666666666668</v>
      </c>
      <c r="BX60" s="6">
        <v>20.057142857142857</v>
      </c>
      <c r="BY60" s="6">
        <f t="shared" si="12"/>
        <v>21.41666667</v>
      </c>
      <c r="BZ60" s="6">
        <f t="shared" si="24"/>
        <v>20.05714286</v>
      </c>
      <c r="CA60" s="6">
        <v>24.799999999999997</v>
      </c>
      <c r="CB60" s="6">
        <v>22.22</v>
      </c>
      <c r="CC60" s="1"/>
      <c r="CD60" s="9">
        <v>0.10396871882137122</v>
      </c>
      <c r="CE60" s="9">
        <v>0.08906185539637883</v>
      </c>
      <c r="CF60" s="9">
        <v>0.009160337708352504</v>
      </c>
      <c r="CG60" s="1"/>
      <c r="CH60" s="9"/>
      <c r="CI60" s="33">
        <v>0.76</v>
      </c>
      <c r="CJ60" s="9"/>
      <c r="CK60" s="9">
        <f t="shared" si="65"/>
        <v>0</v>
      </c>
      <c r="CL60" s="41">
        <f t="shared" si="69"/>
        <v>0.0676870101</v>
      </c>
      <c r="CM60" s="42">
        <f t="shared" si="14"/>
        <v>0</v>
      </c>
      <c r="CN60" s="37"/>
      <c r="CO60" s="43">
        <v>29.058383333333335</v>
      </c>
      <c r="CP60" s="43">
        <v>29.09417142857143</v>
      </c>
      <c r="CQ60" s="43">
        <v>26.457800000000002</v>
      </c>
      <c r="CR60" s="6">
        <v>29.023216666666666</v>
      </c>
      <c r="CS60" s="6">
        <v>30.553275</v>
      </c>
      <c r="CT60" s="6">
        <v>29.0722</v>
      </c>
      <c r="CU60" s="6">
        <v>30.315839999999998</v>
      </c>
      <c r="CV60" s="6">
        <v>419184.28571428574</v>
      </c>
      <c r="CW60" s="6">
        <v>420774.5</v>
      </c>
      <c r="CX60" s="44">
        <f t="shared" si="26"/>
        <v>0.6288111657</v>
      </c>
      <c r="CY60" s="43">
        <f t="shared" si="27"/>
        <v>7.545733988</v>
      </c>
      <c r="CZ60" s="44">
        <f t="shared" si="28"/>
        <v>0.2182024122</v>
      </c>
      <c r="DA60" s="50">
        <v>478202.4</v>
      </c>
      <c r="DB60" s="43">
        <f t="shared" si="29"/>
        <v>8.608118734</v>
      </c>
      <c r="DC60" s="44">
        <f t="shared" si="30"/>
        <v>0.2839478878</v>
      </c>
      <c r="DD60" s="43">
        <f t="shared" si="67"/>
        <v>79.52302477</v>
      </c>
      <c r="DE60" s="43">
        <v>39.32510062141527</v>
      </c>
      <c r="DF60" s="43">
        <v>16.981651103664262</v>
      </c>
      <c r="DG60" s="43">
        <v>16.981651103664262</v>
      </c>
      <c r="DH60" s="43">
        <v>7.173390290930004</v>
      </c>
      <c r="DI60" s="1"/>
      <c r="DJ60" s="37">
        <v>51.81987380981445</v>
      </c>
      <c r="DK60" s="37">
        <v>48.893009185791016</v>
      </c>
      <c r="DL60" s="37">
        <v>8.712554931640625</v>
      </c>
      <c r="DM60" s="37">
        <v>4.8550286293029785</v>
      </c>
      <c r="DN60" s="37">
        <v>4.8550286293029785</v>
      </c>
      <c r="DO60" s="37">
        <v>29.276630401611328</v>
      </c>
      <c r="DP60" s="37">
        <v>30.492919921875</v>
      </c>
      <c r="DQ60" s="43">
        <f t="shared" si="15"/>
        <v>18.90349579</v>
      </c>
      <c r="DR60" s="1">
        <v>3.0</v>
      </c>
      <c r="DS60" s="37">
        <v>2.484558582305908</v>
      </c>
      <c r="DT60" s="37">
        <v>13.800000190734863</v>
      </c>
      <c r="DU60" s="1"/>
      <c r="DV60" s="37">
        <v>1.3300000429153442</v>
      </c>
      <c r="DW60" s="37">
        <v>28.110000610351562</v>
      </c>
      <c r="DX60" s="37">
        <v>4.71999979019165</v>
      </c>
      <c r="DY60" s="1"/>
      <c r="DZ60" s="24">
        <v>0.044085076167254364</v>
      </c>
      <c r="EA60" s="24">
        <v>0.014833011718655595</v>
      </c>
      <c r="EB60" s="24">
        <v>0.058918087885909964</v>
      </c>
      <c r="EC60" s="1"/>
      <c r="ED60" s="43">
        <v>51.465763092041016</v>
      </c>
      <c r="EE60" s="37">
        <v>41.36000061035156</v>
      </c>
      <c r="EF60" s="44">
        <f t="shared" si="16"/>
        <v>21.28623993</v>
      </c>
      <c r="EG60" s="37">
        <v>97.7003173828125</v>
      </c>
      <c r="EH60" s="37">
        <v>47.129180908203125</v>
      </c>
      <c r="EI60" s="43">
        <v>42.375850677490234</v>
      </c>
      <c r="EJ60" s="43">
        <v>7.738366032394406</v>
      </c>
      <c r="EK60" s="43">
        <v>40.547194830947845</v>
      </c>
      <c r="EL60" s="43">
        <v>94.03881072998047</v>
      </c>
      <c r="EM60" s="43">
        <v>66.23738861083984</v>
      </c>
      <c r="EN60" s="1">
        <v>34.0099983215332</v>
      </c>
      <c r="EO60" s="1"/>
      <c r="EP60" s="1">
        <v>0.4002442309374284</v>
      </c>
      <c r="EQ60" s="1">
        <v>2.6780131396988955E-4</v>
      </c>
      <c r="ER60" s="1"/>
      <c r="ES60" s="1">
        <v>2.6780131396988955E-4</v>
      </c>
      <c r="ET60" s="1">
        <v>71647.48387813568</v>
      </c>
      <c r="EU60" s="1">
        <v>0.10747716312314173</v>
      </c>
      <c r="EV60" s="1">
        <v>268.35000322572887</v>
      </c>
      <c r="EW60" s="1">
        <v>4.025472425499745E-4</v>
      </c>
    </row>
    <row r="61" ht="12.75" customHeight="1">
      <c r="A61" s="1" t="s">
        <v>330</v>
      </c>
      <c r="B61" s="1" t="s">
        <v>332</v>
      </c>
      <c r="C61" s="36" t="s">
        <v>330</v>
      </c>
      <c r="D61" s="1" t="s">
        <v>332</v>
      </c>
      <c r="E61" s="37">
        <v>1007715.25</v>
      </c>
      <c r="F61" s="8">
        <v>1007715.2345117922</v>
      </c>
      <c r="G61" s="38">
        <v>77.69999694824219</v>
      </c>
      <c r="H61" s="9">
        <v>0.014762098021751595</v>
      </c>
      <c r="I61" s="9">
        <v>0.06900844958169425</v>
      </c>
      <c r="J61" s="9">
        <v>0.007192798605545342</v>
      </c>
      <c r="K61" s="9">
        <v>0.026051163653485178</v>
      </c>
      <c r="L61" s="9">
        <v>0.8553694551578397</v>
      </c>
      <c r="M61" s="37">
        <v>82.52999877929688</v>
      </c>
      <c r="N61" s="37">
        <f t="shared" si="2"/>
        <v>831667.3835</v>
      </c>
      <c r="O61" s="37"/>
      <c r="P61" s="37"/>
      <c r="Q61" s="37"/>
      <c r="R61" s="37"/>
      <c r="S61" s="37">
        <v>99.58000183105469</v>
      </c>
      <c r="T61" s="37">
        <v>0.05000000074505806</v>
      </c>
      <c r="U61" s="37">
        <f t="shared" si="3"/>
        <v>82.57999878</v>
      </c>
      <c r="V61" s="37">
        <v>0.05999999865889549</v>
      </c>
      <c r="W61" s="37"/>
      <c r="X61" s="37">
        <v>42.619998931884766</v>
      </c>
      <c r="Y61" s="37">
        <v>42.650001525878906</v>
      </c>
      <c r="Z61" s="37">
        <v>57.33000183105469</v>
      </c>
      <c r="AA61" s="37">
        <v>4.0</v>
      </c>
      <c r="AB61" s="9">
        <v>0.027070982086113585</v>
      </c>
      <c r="AC61" s="9">
        <f t="shared" si="4"/>
        <v>0.06031494435</v>
      </c>
      <c r="AD61" s="1" t="s">
        <v>181</v>
      </c>
      <c r="AE61" s="1">
        <v>4.0</v>
      </c>
      <c r="AF61" s="1"/>
      <c r="AG61" s="1"/>
      <c r="AH61" s="40">
        <v>0.2766314717809416</v>
      </c>
      <c r="AI61" s="40">
        <v>0.25810517742475325</v>
      </c>
      <c r="AJ61" s="37">
        <f t="shared" si="5"/>
        <v>0.275963749</v>
      </c>
      <c r="AK61" s="40">
        <f t="shared" si="17"/>
        <v>0.2574821727</v>
      </c>
      <c r="AL61" s="37">
        <v>0.6813351324580859</v>
      </c>
      <c r="AM61" s="49">
        <v>0.5866681059664687</v>
      </c>
      <c r="AN61" s="37">
        <f t="shared" si="6"/>
        <v>0.679690551</v>
      </c>
      <c r="AO61" s="37">
        <f t="shared" si="18"/>
        <v>0.5852520283</v>
      </c>
      <c r="AP61" s="37">
        <f t="shared" si="34"/>
        <v>0.285456656</v>
      </c>
      <c r="AQ61" s="40">
        <v>0.08159423114930624</v>
      </c>
      <c r="AR61" s="56">
        <v>0.0753285259577552</v>
      </c>
      <c r="AS61" s="40">
        <v>0.08333333333333333</v>
      </c>
      <c r="AT61" s="51">
        <v>0.0735</v>
      </c>
      <c r="AU61" s="37">
        <f t="shared" si="74"/>
        <v>0.08139728202</v>
      </c>
      <c r="AV61" s="37">
        <f t="shared" si="75"/>
        <v>0.07514670076</v>
      </c>
      <c r="AW61" s="40">
        <v>0.19158223712170566</v>
      </c>
      <c r="AX61" s="40">
        <v>0.1679851976014214</v>
      </c>
      <c r="AY61" s="40">
        <v>0.26333333333333336</v>
      </c>
      <c r="AZ61" s="40">
        <v>0.21000000000000002</v>
      </c>
      <c r="BA61" s="37">
        <v>8.441239291897324</v>
      </c>
      <c r="BB61" s="37">
        <v>9.23534796448342</v>
      </c>
      <c r="BC61" s="37">
        <f t="shared" si="7"/>
        <v>8.379389559</v>
      </c>
      <c r="BD61" s="37">
        <f t="shared" si="19"/>
        <v>9.167679725</v>
      </c>
      <c r="BE61" s="37">
        <v>15.511297383615286</v>
      </c>
      <c r="BF61" s="37">
        <v>15.581112043098816</v>
      </c>
      <c r="BG61" s="37">
        <f t="shared" si="8"/>
        <v>15.39764469</v>
      </c>
      <c r="BH61" s="37">
        <f t="shared" si="20"/>
        <v>15.46694781</v>
      </c>
      <c r="BI61" s="6">
        <v>10.100382497452822</v>
      </c>
      <c r="BJ61" s="6">
        <v>10.894491170038918</v>
      </c>
      <c r="BK61" s="37">
        <f t="shared" si="76"/>
        <v>10.01815313</v>
      </c>
      <c r="BL61" s="37">
        <f t="shared" si="77"/>
        <v>10.8057968</v>
      </c>
      <c r="BM61" s="6">
        <v>18.137022167177197</v>
      </c>
      <c r="BN61" s="6">
        <v>18.206836826660723</v>
      </c>
      <c r="BO61" s="37">
        <f t="shared" si="78"/>
        <v>17.98936481</v>
      </c>
      <c r="BP61" s="37">
        <f t="shared" si="79"/>
        <v>18.05861109</v>
      </c>
      <c r="BQ61" s="6">
        <v>200.96898702381336</v>
      </c>
      <c r="BR61" s="14">
        <v>191.11627459184</v>
      </c>
      <c r="BS61" s="6">
        <f t="shared" si="11"/>
        <v>200.9617395</v>
      </c>
      <c r="BT61" s="6">
        <f t="shared" si="23"/>
        <v>191.1093824</v>
      </c>
      <c r="BU61" s="6">
        <v>213.29043660718472</v>
      </c>
      <c r="BV61" s="6">
        <v>197.03234928574778</v>
      </c>
      <c r="BW61" s="6">
        <v>409.0321662394102</v>
      </c>
      <c r="BX61" s="6">
        <v>371.88471391949446</v>
      </c>
      <c r="BY61" s="6">
        <f t="shared" si="12"/>
        <v>409.0174153</v>
      </c>
      <c r="BZ61" s="6">
        <f t="shared" si="24"/>
        <v>371.8713027</v>
      </c>
      <c r="CA61" s="6">
        <v>530.723630026198</v>
      </c>
      <c r="CB61" s="6">
        <v>454.3789040209584</v>
      </c>
      <c r="CC61" s="1"/>
      <c r="CD61" s="9">
        <v>0.016091752374193902</v>
      </c>
      <c r="CE61" s="9">
        <v>0.010176516012216833</v>
      </c>
      <c r="CF61" s="9">
        <v>2.404195587504293E-4</v>
      </c>
      <c r="CG61" s="1"/>
      <c r="CH61" s="9">
        <v>0.15</v>
      </c>
      <c r="CI61" s="33">
        <v>0.8</v>
      </c>
      <c r="CJ61" s="9"/>
      <c r="CK61" s="9">
        <f t="shared" si="65"/>
        <v>0.002413762856</v>
      </c>
      <c r="CL61" s="41">
        <f t="shared" si="69"/>
        <v>0.00814121281</v>
      </c>
      <c r="CM61" s="42">
        <f t="shared" si="14"/>
        <v>0.00003606293381</v>
      </c>
      <c r="CN61" s="37"/>
      <c r="CO61" s="43">
        <v>28.039666666666665</v>
      </c>
      <c r="CP61" s="43">
        <v>28.462857142857143</v>
      </c>
      <c r="CQ61" s="43">
        <v>26.42386666666667</v>
      </c>
      <c r="CR61" s="6">
        <v>30.172916666666666</v>
      </c>
      <c r="CS61" s="6">
        <v>31.606975000000002</v>
      </c>
      <c r="CT61" s="6">
        <v>30.391885714285714</v>
      </c>
      <c r="CU61" s="6">
        <v>31.62672</v>
      </c>
      <c r="CV61" s="6">
        <v>656326.8571428572</v>
      </c>
      <c r="CW61" s="6">
        <v>697440.8333333334</v>
      </c>
      <c r="CX61" s="44">
        <f t="shared" si="26"/>
        <v>0.6513019102</v>
      </c>
      <c r="CY61" s="43">
        <f t="shared" si="27"/>
        <v>7.815622922</v>
      </c>
      <c r="CZ61" s="44">
        <f t="shared" si="28"/>
        <v>0.2558031151</v>
      </c>
      <c r="DA61" s="50">
        <v>774755.6</v>
      </c>
      <c r="DB61" s="43">
        <f t="shared" si="29"/>
        <v>9.225887316</v>
      </c>
      <c r="DC61" s="44">
        <f t="shared" si="30"/>
        <v>0.2917117967</v>
      </c>
      <c r="DD61" s="43">
        <f t="shared" si="67"/>
        <v>30.03825782</v>
      </c>
      <c r="DE61" s="43">
        <v>25.693808226224675</v>
      </c>
      <c r="DF61" s="43">
        <v>8.198090136521671</v>
      </c>
      <c r="DG61" s="43">
        <v>6.369915785891482</v>
      </c>
      <c r="DH61" s="43">
        <v>1.639496920483025</v>
      </c>
      <c r="DI61" s="1"/>
      <c r="DJ61" s="37">
        <v>30.65431785583496</v>
      </c>
      <c r="DK61" s="37">
        <v>30.363298416137695</v>
      </c>
      <c r="DL61" s="37">
        <v>5.825913906097412</v>
      </c>
      <c r="DM61" s="37">
        <v>5.661607265472412</v>
      </c>
      <c r="DN61" s="37">
        <v>5.661607265472412</v>
      </c>
      <c r="DO61" s="37">
        <v>40.687110900878906</v>
      </c>
      <c r="DP61" s="37">
        <v>40.82564163208008</v>
      </c>
      <c r="DQ61" s="43">
        <f t="shared" si="15"/>
        <v>28.65857124</v>
      </c>
      <c r="DR61" s="1">
        <v>4.0</v>
      </c>
      <c r="DS61" s="37">
        <v>1.9011491537094116</v>
      </c>
      <c r="DT61" s="37">
        <v>17.15999984741211</v>
      </c>
      <c r="DU61" s="1"/>
      <c r="DV61" s="37">
        <v>0.7699999809265137</v>
      </c>
      <c r="DW61" s="37">
        <v>25.760000228881836</v>
      </c>
      <c r="DX61" s="37">
        <v>2.990000009536743</v>
      </c>
      <c r="DY61" s="1"/>
      <c r="DZ61" s="24">
        <v>0.011587554398428696</v>
      </c>
      <c r="EA61" s="24">
        <v>0.0022708133051124522</v>
      </c>
      <c r="EB61" s="24">
        <v>0.013858367703541149</v>
      </c>
      <c r="EC61" s="1"/>
      <c r="ED61" s="43">
        <v>42.633365631103516</v>
      </c>
      <c r="EE61" s="37">
        <v>82.52999877929688</v>
      </c>
      <c r="EF61" s="44">
        <f t="shared" si="16"/>
        <v>35.18531613</v>
      </c>
      <c r="EG61" s="37">
        <v>94.11141204833984</v>
      </c>
      <c r="EH61" s="37">
        <v>37.08381271362305</v>
      </c>
      <c r="EI61" s="43">
        <v>40.54655838012695</v>
      </c>
      <c r="EJ61" s="43">
        <v>12.390559431304936</v>
      </c>
      <c r="EK61" s="43">
        <v>37.47004599948123</v>
      </c>
      <c r="EL61" s="43">
        <v>97.82894134521484</v>
      </c>
      <c r="EM61" s="43">
        <v>96.87586212158203</v>
      </c>
      <c r="EN61" s="1">
        <v>53.209999084472656</v>
      </c>
      <c r="EO61" s="1"/>
      <c r="EP61" s="1">
        <v>2.779049946051848</v>
      </c>
      <c r="EQ61" s="1">
        <v>0.001401218861770718</v>
      </c>
      <c r="ER61" s="1"/>
      <c r="ES61" s="1">
        <v>0.001401218861770718</v>
      </c>
      <c r="ET61" s="1">
        <v>466956.59942162037</v>
      </c>
      <c r="EU61" s="1">
        <v>0.46338150246170173</v>
      </c>
      <c r="EV61" s="1">
        <v>596.9799982607365</v>
      </c>
      <c r="EW61" s="1">
        <v>5.924094206534006E-4</v>
      </c>
    </row>
    <row r="62" ht="12.75" customHeight="1">
      <c r="A62" s="1" t="s">
        <v>333</v>
      </c>
      <c r="B62" s="1" t="s">
        <v>335</v>
      </c>
      <c r="C62" s="36" t="s">
        <v>333</v>
      </c>
      <c r="D62" s="1" t="s">
        <v>335</v>
      </c>
      <c r="E62" s="37">
        <v>148662.65625</v>
      </c>
      <c r="F62" s="8">
        <v>148662.658870659</v>
      </c>
      <c r="G62" s="38">
        <v>100.0</v>
      </c>
      <c r="H62" s="9">
        <v>0.00584176194461781</v>
      </c>
      <c r="I62" s="9">
        <v>0.048762630562551125</v>
      </c>
      <c r="J62" s="9">
        <v>0.02397740344387561</v>
      </c>
      <c r="K62" s="9">
        <v>0.023067853824841646</v>
      </c>
      <c r="L62" s="9">
        <v>0.8481101406561268</v>
      </c>
      <c r="M62" s="37">
        <v>51.880001068115234</v>
      </c>
      <c r="N62" s="37">
        <f t="shared" si="2"/>
        <v>77126.18765</v>
      </c>
      <c r="O62" s="37"/>
      <c r="P62" s="37"/>
      <c r="Q62" s="37"/>
      <c r="R62" s="37"/>
      <c r="S62" s="37">
        <v>66.08999633789062</v>
      </c>
      <c r="T62" s="37">
        <v>21.530000686645508</v>
      </c>
      <c r="U62" s="37">
        <f t="shared" si="3"/>
        <v>73.41000175</v>
      </c>
      <c r="V62" s="37">
        <v>27.43000030517578</v>
      </c>
      <c r="W62" s="37"/>
      <c r="X62" s="37">
        <v>21.079999923706055</v>
      </c>
      <c r="Y62" s="37">
        <v>22.75</v>
      </c>
      <c r="Z62" s="37">
        <v>24.959999084472656</v>
      </c>
      <c r="AA62" s="37">
        <v>3.0</v>
      </c>
      <c r="AB62" s="9">
        <v>0.05012246708179763</v>
      </c>
      <c r="AC62" s="9">
        <f t="shared" si="4"/>
        <v>0.09716772435</v>
      </c>
      <c r="AD62" s="1" t="s">
        <v>181</v>
      </c>
      <c r="AE62" s="1">
        <v>4.0</v>
      </c>
      <c r="AF62" s="1"/>
      <c r="AG62" s="1"/>
      <c r="AH62" s="40">
        <v>0.3805</v>
      </c>
      <c r="AI62" s="40">
        <v>0.368</v>
      </c>
      <c r="AJ62" s="37">
        <f t="shared" si="5"/>
        <v>0.378620157</v>
      </c>
      <c r="AK62" s="40">
        <f t="shared" si="17"/>
        <v>0.3661819127</v>
      </c>
      <c r="AL62" s="37">
        <v>0.49274999999999997</v>
      </c>
      <c r="AM62" s="49">
        <v>0.39679999999999993</v>
      </c>
      <c r="AN62" s="37">
        <f t="shared" si="6"/>
        <v>0.490315591</v>
      </c>
      <c r="AO62" s="37">
        <f t="shared" si="18"/>
        <v>0.3948396276</v>
      </c>
      <c r="AP62" s="37">
        <f t="shared" si="34"/>
        <v>0.7722937431</v>
      </c>
      <c r="AQ62" s="40">
        <v>0.30116666666666664</v>
      </c>
      <c r="AR62" s="56">
        <v>0.3</v>
      </c>
      <c r="AS62" s="40">
        <v>0.28025</v>
      </c>
      <c r="AT62" s="51">
        <v>0.2828</v>
      </c>
      <c r="AU62" s="37">
        <f t="shared" si="74"/>
        <v>0.2996787664</v>
      </c>
      <c r="AV62" s="37">
        <f t="shared" si="75"/>
        <v>0.2985178636</v>
      </c>
      <c r="AW62" s="40">
        <v>0.276104115625</v>
      </c>
      <c r="AX62" s="40">
        <v>0.23837495624999996</v>
      </c>
      <c r="AY62" s="40">
        <v>0.36024999999999996</v>
      </c>
      <c r="AZ62" s="40">
        <v>0.29059999999999997</v>
      </c>
      <c r="BA62" s="37">
        <v>1.3166666666666667</v>
      </c>
      <c r="BB62" s="37">
        <v>1.1787142857142858</v>
      </c>
      <c r="BC62" s="37">
        <f t="shared" si="7"/>
        <v>1.313758526</v>
      </c>
      <c r="BD62" s="37">
        <f t="shared" si="19"/>
        <v>1.176110843</v>
      </c>
      <c r="BE62" s="37">
        <v>1.3744870447916668</v>
      </c>
      <c r="BF62" s="37">
        <v>1.1801317526785715</v>
      </c>
      <c r="BG62" s="37">
        <f t="shared" si="8"/>
        <v>1.371451196</v>
      </c>
      <c r="BH62" s="37">
        <f t="shared" si="20"/>
        <v>1.177525179</v>
      </c>
      <c r="BI62" s="6">
        <v>2.8433333333333333</v>
      </c>
      <c r="BJ62" s="6">
        <v>2.6844285714285716</v>
      </c>
      <c r="BK62" s="37">
        <f t="shared" si="76"/>
        <v>2.836355432</v>
      </c>
      <c r="BL62" s="37">
        <f t="shared" si="77"/>
        <v>2.677840643</v>
      </c>
      <c r="BM62" s="6">
        <v>2.7975691606770834</v>
      </c>
      <c r="BN62" s="6">
        <v>2.4079164234375</v>
      </c>
      <c r="BO62" s="37">
        <f t="shared" si="78"/>
        <v>2.790703571</v>
      </c>
      <c r="BP62" s="37">
        <f t="shared" si="79"/>
        <v>2.402007091</v>
      </c>
      <c r="BQ62" s="6">
        <v>53.166666666666664</v>
      </c>
      <c r="BR62" s="14">
        <v>47.728571428571435</v>
      </c>
      <c r="BS62" s="6">
        <f t="shared" si="11"/>
        <v>53.15591452</v>
      </c>
      <c r="BT62" s="6">
        <f t="shared" si="23"/>
        <v>47.71891905</v>
      </c>
      <c r="BU62" s="6">
        <v>55.75</v>
      </c>
      <c r="BV62" s="6">
        <v>47.62</v>
      </c>
      <c r="BW62" s="6">
        <v>55.41461250052083</v>
      </c>
      <c r="BX62" s="6">
        <v>47.58538214330357</v>
      </c>
      <c r="BY62" s="6">
        <f t="shared" si="12"/>
        <v>55.40340574</v>
      </c>
      <c r="BZ62" s="6">
        <f t="shared" si="24"/>
        <v>47.57575872</v>
      </c>
      <c r="CA62" s="6">
        <v>73.3</v>
      </c>
      <c r="CB62" s="6">
        <v>58.762</v>
      </c>
      <c r="CC62" s="1"/>
      <c r="CD62" s="9">
        <v>0.005952355015987694</v>
      </c>
      <c r="CE62" s="9">
        <v>0.0024789160963564366</v>
      </c>
      <c r="CF62" s="9">
        <v>2.4365636018947755E-4</v>
      </c>
      <c r="CG62" s="1"/>
      <c r="CH62" s="9">
        <v>0.83</v>
      </c>
      <c r="CI62" s="33">
        <v>0.99</v>
      </c>
      <c r="CJ62" s="9"/>
      <c r="CK62" s="9">
        <f t="shared" si="65"/>
        <v>0.004940454663</v>
      </c>
      <c r="CL62" s="41">
        <f t="shared" si="69"/>
        <v>0.002454126935</v>
      </c>
      <c r="CM62" s="42">
        <f t="shared" si="14"/>
        <v>0.000202234779</v>
      </c>
      <c r="CN62" s="37"/>
      <c r="CO62" s="43">
        <v>26.099883333333327</v>
      </c>
      <c r="CP62" s="43">
        <v>26.122099999999996</v>
      </c>
      <c r="CQ62" s="43">
        <v>25.908266666666666</v>
      </c>
      <c r="CR62" s="6">
        <v>23.194799999999997</v>
      </c>
      <c r="CS62" s="6">
        <v>24.871025</v>
      </c>
      <c r="CT62" s="6">
        <v>22.70538571428571</v>
      </c>
      <c r="CU62" s="6">
        <v>23.8506</v>
      </c>
      <c r="CV62" s="6">
        <v>44597.57142857143</v>
      </c>
      <c r="CW62" s="6">
        <v>51595.166666666664</v>
      </c>
      <c r="CX62" s="44">
        <f t="shared" si="26"/>
        <v>0.2999917516</v>
      </c>
      <c r="CY62" s="43">
        <f t="shared" si="27"/>
        <v>3.599901019</v>
      </c>
      <c r="CZ62" s="44">
        <f t="shared" si="28"/>
        <v>0.1138957783</v>
      </c>
      <c r="DA62" s="50">
        <v>56917.2</v>
      </c>
      <c r="DB62" s="43">
        <f t="shared" si="29"/>
        <v>4.594337308</v>
      </c>
      <c r="DC62" s="44">
        <f t="shared" si="30"/>
        <v>0.1926298419</v>
      </c>
      <c r="DD62" s="43">
        <f t="shared" si="67"/>
        <v>0.9484542391</v>
      </c>
      <c r="DE62" s="43">
        <v>0.804393658154877</v>
      </c>
      <c r="DF62" s="43">
        <v>0.39750311509908764</v>
      </c>
      <c r="DG62" s="43">
        <v>0.39750311509908764</v>
      </c>
      <c r="DH62" s="43">
        <v>0.22271012944014085</v>
      </c>
      <c r="DI62" s="1"/>
      <c r="DJ62" s="37">
        <v>36.624168395996094</v>
      </c>
      <c r="DK62" s="37">
        <v>30.365066528320312</v>
      </c>
      <c r="DL62" s="37">
        <v>3.3650710582733154</v>
      </c>
      <c r="DM62" s="37">
        <v>3.0973544120788574</v>
      </c>
      <c r="DN62" s="37">
        <v>3.0973544120788574</v>
      </c>
      <c r="DO62" s="37">
        <v>37.01524353027344</v>
      </c>
      <c r="DP62" s="37">
        <v>40.25130844116211</v>
      </c>
      <c r="DQ62" s="43">
        <f t="shared" si="15"/>
        <v>26.36058807</v>
      </c>
      <c r="DR62" s="1">
        <v>4.0</v>
      </c>
      <c r="DS62" s="37">
        <v>0.5953244566917419</v>
      </c>
      <c r="DT62" s="37">
        <v>15.270000457763672</v>
      </c>
      <c r="DU62" s="1"/>
      <c r="DV62" s="37">
        <v>0.6499999761581421</v>
      </c>
      <c r="DW62" s="37">
        <v>22.75</v>
      </c>
      <c r="DX62" s="37">
        <v>2.869999885559082</v>
      </c>
      <c r="DY62" s="1"/>
      <c r="DZ62" s="24">
        <v>0.0014988716639465134</v>
      </c>
      <c r="EA62" s="24">
        <v>6.178234495819828E-4</v>
      </c>
      <c r="EB62" s="24">
        <v>0.0021166951135284965</v>
      </c>
      <c r="EC62" s="1"/>
      <c r="ED62" s="43">
        <v>61.015716552734375</v>
      </c>
      <c r="EE62" s="37">
        <v>51.880001068115234</v>
      </c>
      <c r="EF62" s="44">
        <f t="shared" si="16"/>
        <v>31.6549544</v>
      </c>
      <c r="EG62" s="37">
        <v>182.6002655029297</v>
      </c>
      <c r="EH62" s="37">
        <v>62.06699752807617</v>
      </c>
      <c r="EI62" s="43">
        <v>60.9650764465332</v>
      </c>
      <c r="EJ62" s="43">
        <v>13.751447985031119</v>
      </c>
      <c r="EK62" s="43">
        <v>58.875349074340775</v>
      </c>
      <c r="EL62" s="43">
        <v>182.4537353515625</v>
      </c>
      <c r="EM62" s="43">
        <v>115.38392639160156</v>
      </c>
      <c r="EN62" s="1">
        <v>42.150001525878906</v>
      </c>
      <c r="EO62" s="1"/>
      <c r="EP62" s="1">
        <v>0.13435160332075194</v>
      </c>
      <c r="EQ62" s="1">
        <v>9.667736208019652E-5</v>
      </c>
      <c r="ER62" s="1"/>
      <c r="ES62" s="1">
        <v>9.667736208019652E-5</v>
      </c>
      <c r="ET62" s="1">
        <v>149.63424253463745</v>
      </c>
      <c r="EU62" s="1">
        <v>0.001006535492310976</v>
      </c>
      <c r="EV62" s="1">
        <v>12.830000154674053</v>
      </c>
      <c r="EW62" s="1">
        <v>8.630277604436323E-5</v>
      </c>
    </row>
    <row r="63" ht="12.75" customHeight="1">
      <c r="A63" s="1"/>
      <c r="B63" s="1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9">
        <f>AVERAGE(CF2:CF62)</f>
        <v>0.002603081234</v>
      </c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44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37"/>
      <c r="DM63" s="37"/>
      <c r="DN63" s="37"/>
      <c r="DO63" s="1"/>
      <c r="DP63" s="1"/>
      <c r="DQ63" s="1"/>
      <c r="DR63" s="1"/>
      <c r="DS63" s="37"/>
      <c r="DT63" s="37"/>
      <c r="DU63" s="1"/>
      <c r="DV63" s="37"/>
      <c r="DW63" s="37"/>
      <c r="DX63" s="37"/>
      <c r="DY63" s="1"/>
      <c r="DZ63" s="1"/>
      <c r="EA63" s="1"/>
      <c r="EB63" s="1"/>
      <c r="EC63" s="1"/>
      <c r="ED63" s="1"/>
      <c r="EE63" s="1"/>
      <c r="EF63" s="1"/>
      <c r="EG63" s="1"/>
      <c r="EH63" s="3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</row>
    <row r="64" ht="12.75" customHeight="1">
      <c r="A64" s="1"/>
      <c r="B64" s="1"/>
      <c r="C64" s="1"/>
      <c r="D64" s="1"/>
      <c r="E64" s="1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37"/>
      <c r="DM64" s="37"/>
      <c r="DN64" s="37"/>
      <c r="DO64" s="1"/>
      <c r="DP64" s="1"/>
      <c r="DQ64" s="1"/>
      <c r="DR64" s="1"/>
      <c r="DS64" s="37"/>
      <c r="DT64" s="37"/>
      <c r="DU64" s="1"/>
      <c r="DV64" s="37"/>
      <c r="DW64" s="37"/>
      <c r="DX64" s="37"/>
      <c r="DY64" s="1"/>
      <c r="DZ64" s="1"/>
      <c r="EA64" s="1"/>
      <c r="EB64" s="1"/>
      <c r="EC64" s="1"/>
      <c r="ED64" s="1"/>
      <c r="EE64" s="1"/>
      <c r="EF64" s="1"/>
      <c r="EG64" s="1"/>
      <c r="EH64" s="37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</row>
    <row r="65" ht="12.75" customHeight="1">
      <c r="A65" s="1"/>
      <c r="B65" s="1"/>
      <c r="C65" s="1"/>
      <c r="D65" s="1"/>
      <c r="E65" s="1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37"/>
      <c r="DM65" s="37"/>
      <c r="DN65" s="37"/>
      <c r="DO65" s="1"/>
      <c r="DP65" s="1"/>
      <c r="DQ65" s="1"/>
      <c r="DR65" s="1"/>
      <c r="DS65" s="37"/>
      <c r="DT65" s="37"/>
      <c r="DU65" s="1"/>
      <c r="DV65" s="37"/>
      <c r="DW65" s="37"/>
      <c r="DX65" s="37"/>
      <c r="DY65" s="1"/>
      <c r="DZ65" s="1"/>
      <c r="EA65" s="1"/>
      <c r="EB65" s="1"/>
      <c r="EC65" s="1"/>
      <c r="ED65" s="1"/>
      <c r="EE65" s="1"/>
      <c r="EF65" s="1"/>
      <c r="EG65" s="1"/>
      <c r="EH65" s="3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37"/>
      <c r="DM66" s="37"/>
      <c r="DN66" s="37"/>
      <c r="DO66" s="1"/>
      <c r="DP66" s="1"/>
      <c r="DQ66" s="1"/>
      <c r="DR66" s="1"/>
      <c r="DS66" s="37"/>
      <c r="DT66" s="37"/>
      <c r="DU66" s="1"/>
      <c r="DV66" s="37"/>
      <c r="DW66" s="37"/>
      <c r="DX66" s="37"/>
      <c r="DY66" s="1"/>
      <c r="DZ66" s="1"/>
      <c r="EA66" s="1"/>
      <c r="EB66" s="1"/>
      <c r="EC66" s="1"/>
      <c r="ED66" s="1"/>
      <c r="EE66" s="1"/>
      <c r="EF66" s="1"/>
      <c r="EG66" s="1"/>
      <c r="EH66" s="37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</row>
    <row r="67" ht="12.75" customHeight="1">
      <c r="A67" s="1"/>
      <c r="B67" s="1"/>
      <c r="C67" s="1"/>
      <c r="D67" s="1"/>
      <c r="E67" s="1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37"/>
      <c r="DM67" s="37"/>
      <c r="DN67" s="37"/>
      <c r="DO67" s="1"/>
      <c r="DP67" s="1"/>
      <c r="DQ67" s="1"/>
      <c r="DR67" s="1"/>
      <c r="DS67" s="37"/>
      <c r="DT67" s="37"/>
      <c r="DU67" s="1"/>
      <c r="DV67" s="37"/>
      <c r="DW67" s="37"/>
      <c r="DX67" s="37"/>
      <c r="DY67" s="1"/>
      <c r="DZ67" s="1"/>
      <c r="EA67" s="1"/>
      <c r="EB67" s="1"/>
      <c r="EC67" s="1"/>
      <c r="ED67" s="1"/>
      <c r="EE67" s="1"/>
      <c r="EF67" s="1"/>
      <c r="EG67" s="1"/>
      <c r="EH67" s="3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</row>
    <row r="68" ht="12.75" customHeight="1">
      <c r="A68" s="1"/>
      <c r="B68" s="1"/>
      <c r="C68" s="1"/>
      <c r="D68" s="1"/>
      <c r="E68" s="1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37"/>
      <c r="DM68" s="37"/>
      <c r="DN68" s="37"/>
      <c r="DO68" s="1"/>
      <c r="DP68" s="1"/>
      <c r="DQ68" s="1"/>
      <c r="DR68" s="1"/>
      <c r="DS68" s="37"/>
      <c r="DT68" s="37"/>
      <c r="DU68" s="1"/>
      <c r="DV68" s="37"/>
      <c r="DW68" s="37"/>
      <c r="DX68" s="37"/>
      <c r="DY68" s="1"/>
      <c r="DZ68" s="1"/>
      <c r="EA68" s="1"/>
      <c r="EB68" s="1"/>
      <c r="EC68" s="1"/>
      <c r="ED68" s="1"/>
      <c r="EE68" s="1"/>
      <c r="EF68" s="1"/>
      <c r="EG68" s="1"/>
      <c r="EH68" s="37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</row>
    <row r="69" ht="12.75" customHeight="1">
      <c r="A69" s="1"/>
      <c r="B69" s="1"/>
      <c r="C69" s="1"/>
      <c r="D69" s="1"/>
      <c r="E69" s="1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37"/>
      <c r="DM69" s="37"/>
      <c r="DN69" s="37"/>
      <c r="DO69" s="1"/>
      <c r="DP69" s="1"/>
      <c r="DQ69" s="1"/>
      <c r="DR69" s="1"/>
      <c r="DS69" s="37"/>
      <c r="DT69" s="37"/>
      <c r="DU69" s="1"/>
      <c r="DV69" s="37"/>
      <c r="DW69" s="37"/>
      <c r="DX69" s="37"/>
      <c r="DY69" s="1"/>
      <c r="DZ69" s="1"/>
      <c r="EA69" s="1"/>
      <c r="EB69" s="1"/>
      <c r="EC69" s="1"/>
      <c r="ED69" s="1"/>
      <c r="EE69" s="1"/>
      <c r="EF69" s="1"/>
      <c r="EG69" s="1"/>
      <c r="EH69" s="3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</row>
    <row r="70" ht="12.75" customHeight="1">
      <c r="A70" s="1"/>
      <c r="B70" s="1"/>
      <c r="C70" s="1"/>
      <c r="D70" s="1"/>
      <c r="E70" s="1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37"/>
      <c r="DM70" s="37"/>
      <c r="DN70" s="37"/>
      <c r="DO70" s="1"/>
      <c r="DP70" s="1"/>
      <c r="DQ70" s="1"/>
      <c r="DR70" s="1"/>
      <c r="DS70" s="37"/>
      <c r="DT70" s="37"/>
      <c r="DU70" s="1"/>
      <c r="DV70" s="37"/>
      <c r="DW70" s="37"/>
      <c r="DX70" s="37"/>
      <c r="DY70" s="1"/>
      <c r="DZ70" s="1"/>
      <c r="EA70" s="1"/>
      <c r="EB70" s="1"/>
      <c r="EC70" s="1"/>
      <c r="ED70" s="1"/>
      <c r="EE70" s="1"/>
      <c r="EF70" s="1"/>
      <c r="EG70" s="1"/>
      <c r="EH70" s="37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</row>
    <row r="71" ht="12.75" customHeight="1">
      <c r="A71" s="1"/>
      <c r="B71" s="1"/>
      <c r="C71" s="1"/>
      <c r="D71" s="1"/>
      <c r="E71" s="1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37"/>
      <c r="DM71" s="37"/>
      <c r="DN71" s="37"/>
      <c r="DO71" s="1"/>
      <c r="DP71" s="1"/>
      <c r="DQ71" s="1"/>
      <c r="DR71" s="1"/>
      <c r="DS71" s="37"/>
      <c r="DT71" s="37"/>
      <c r="DU71" s="1"/>
      <c r="DV71" s="37"/>
      <c r="DW71" s="37"/>
      <c r="DX71" s="37"/>
      <c r="DY71" s="1"/>
      <c r="DZ71" s="1"/>
      <c r="EA71" s="1"/>
      <c r="EB71" s="1"/>
      <c r="EC71" s="1"/>
      <c r="ED71" s="1"/>
      <c r="EE71" s="1"/>
      <c r="EF71" s="1"/>
      <c r="EG71" s="1"/>
      <c r="EH71" s="3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</row>
    <row r="72" ht="12.75" customHeight="1">
      <c r="A72" s="1"/>
      <c r="B72" s="1"/>
      <c r="C72" s="1"/>
      <c r="D72" s="1"/>
      <c r="E72" s="1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37"/>
      <c r="DM72" s="37"/>
      <c r="DN72" s="37"/>
      <c r="DO72" s="1"/>
      <c r="DP72" s="1"/>
      <c r="DQ72" s="1"/>
      <c r="DR72" s="1"/>
      <c r="DS72" s="37"/>
      <c r="DT72" s="37"/>
      <c r="DU72" s="1"/>
      <c r="DV72" s="37"/>
      <c r="DW72" s="37"/>
      <c r="DX72" s="37"/>
      <c r="DY72" s="1"/>
      <c r="DZ72" s="1"/>
      <c r="EA72" s="1"/>
      <c r="EB72" s="1"/>
      <c r="EC72" s="1"/>
      <c r="ED72" s="1"/>
      <c r="EE72" s="1"/>
      <c r="EF72" s="1"/>
      <c r="EG72" s="1"/>
      <c r="EH72" s="37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</row>
    <row r="73" ht="12.75" customHeight="1">
      <c r="A73" s="1"/>
      <c r="B73" s="1"/>
      <c r="C73" s="1"/>
      <c r="D73" s="1"/>
      <c r="E73" s="1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37"/>
      <c r="DM73" s="37"/>
      <c r="DN73" s="37"/>
      <c r="DO73" s="1"/>
      <c r="DP73" s="1"/>
      <c r="DQ73" s="1"/>
      <c r="DR73" s="1"/>
      <c r="DS73" s="37"/>
      <c r="DT73" s="37"/>
      <c r="DU73" s="1"/>
      <c r="DV73" s="37"/>
      <c r="DW73" s="37"/>
      <c r="DX73" s="37"/>
      <c r="DY73" s="1"/>
      <c r="DZ73" s="1"/>
      <c r="EA73" s="1"/>
      <c r="EB73" s="1"/>
      <c r="EC73" s="1"/>
      <c r="ED73" s="1"/>
      <c r="EE73" s="1"/>
      <c r="EF73" s="1"/>
      <c r="EG73" s="1"/>
      <c r="EH73" s="37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</row>
    <row r="74" ht="12.75" customHeight="1">
      <c r="A74" s="1"/>
      <c r="B74" s="1"/>
      <c r="C74" s="1"/>
      <c r="D74" s="1"/>
      <c r="E74" s="1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37"/>
      <c r="DM74" s="37"/>
      <c r="DN74" s="37"/>
      <c r="DO74" s="1"/>
      <c r="DP74" s="1"/>
      <c r="DQ74" s="1"/>
      <c r="DR74" s="1"/>
      <c r="DS74" s="37"/>
      <c r="DT74" s="37"/>
      <c r="DU74" s="1"/>
      <c r="DV74" s="37"/>
      <c r="DW74" s="37"/>
      <c r="DX74" s="37"/>
      <c r="DY74" s="1"/>
      <c r="DZ74" s="1"/>
      <c r="EA74" s="1"/>
      <c r="EB74" s="1"/>
      <c r="EC74" s="1"/>
      <c r="ED74" s="1"/>
      <c r="EE74" s="1"/>
      <c r="EF74" s="1"/>
      <c r="EG74" s="1"/>
      <c r="EH74" s="37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</row>
    <row r="75" ht="12.75" customHeight="1">
      <c r="A75" s="1"/>
      <c r="B75" s="1"/>
      <c r="C75" s="1"/>
      <c r="D75" s="1"/>
      <c r="E75" s="1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37"/>
      <c r="DM75" s="37"/>
      <c r="DN75" s="37"/>
      <c r="DO75" s="1"/>
      <c r="DP75" s="1"/>
      <c r="DQ75" s="1"/>
      <c r="DR75" s="1"/>
      <c r="DS75" s="37"/>
      <c r="DT75" s="37"/>
      <c r="DU75" s="1"/>
      <c r="DV75" s="37"/>
      <c r="DW75" s="37"/>
      <c r="DX75" s="37"/>
      <c r="DY75" s="1"/>
      <c r="DZ75" s="1"/>
      <c r="EA75" s="1"/>
      <c r="EB75" s="1"/>
      <c r="EC75" s="1"/>
      <c r="ED75" s="1"/>
      <c r="EE75" s="1"/>
      <c r="EF75" s="1"/>
      <c r="EG75" s="1"/>
      <c r="EH75" s="37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</row>
    <row r="76" ht="12.75" customHeight="1">
      <c r="A76" s="1"/>
      <c r="B76" s="1"/>
      <c r="C76" s="1"/>
      <c r="D76" s="1"/>
      <c r="E76" s="1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37"/>
      <c r="DM76" s="37"/>
      <c r="DN76" s="37"/>
      <c r="DO76" s="1"/>
      <c r="DP76" s="1"/>
      <c r="DQ76" s="1"/>
      <c r="DR76" s="1"/>
      <c r="DS76" s="37"/>
      <c r="DT76" s="37"/>
      <c r="DU76" s="1"/>
      <c r="DV76" s="37"/>
      <c r="DW76" s="37"/>
      <c r="DX76" s="37"/>
      <c r="DY76" s="1"/>
      <c r="DZ76" s="1"/>
      <c r="EA76" s="1"/>
      <c r="EB76" s="1"/>
      <c r="EC76" s="1"/>
      <c r="ED76" s="1"/>
      <c r="EE76" s="1"/>
      <c r="EF76" s="1"/>
      <c r="EG76" s="1"/>
      <c r="EH76" s="37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</row>
    <row r="77" ht="12.75" customHeight="1">
      <c r="A77" s="1"/>
      <c r="B77" s="1"/>
      <c r="C77" s="1"/>
      <c r="D77" s="1"/>
      <c r="E77" s="1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37"/>
      <c r="DM77" s="37"/>
      <c r="DN77" s="37"/>
      <c r="DO77" s="1"/>
      <c r="DP77" s="1"/>
      <c r="DQ77" s="1"/>
      <c r="DR77" s="1"/>
      <c r="DS77" s="37"/>
      <c r="DT77" s="37"/>
      <c r="DU77" s="1"/>
      <c r="DV77" s="37"/>
      <c r="DW77" s="37"/>
      <c r="DX77" s="37"/>
      <c r="DY77" s="1"/>
      <c r="DZ77" s="1"/>
      <c r="EA77" s="1"/>
      <c r="EB77" s="1"/>
      <c r="EC77" s="1"/>
      <c r="ED77" s="1"/>
      <c r="EE77" s="1"/>
      <c r="EF77" s="1"/>
      <c r="EG77" s="1"/>
      <c r="EH77" s="37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</row>
    <row r="78" ht="12.75" customHeight="1">
      <c r="A78" s="1"/>
      <c r="B78" s="1"/>
      <c r="C78" s="1"/>
      <c r="D78" s="1"/>
      <c r="E78" s="1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37">
        <v>6.16</v>
      </c>
      <c r="BX78" s="37"/>
      <c r="BY78" s="37"/>
      <c r="BZ78" s="37"/>
      <c r="CA78" s="37"/>
      <c r="CB78" s="37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37"/>
      <c r="DM78" s="37"/>
      <c r="DN78" s="37"/>
      <c r="DO78" s="1"/>
      <c r="DP78" s="1"/>
      <c r="DQ78" s="1"/>
      <c r="DR78" s="1"/>
      <c r="DS78" s="37"/>
      <c r="DT78" s="37"/>
      <c r="DU78" s="1"/>
      <c r="DV78" s="37"/>
      <c r="DW78" s="37"/>
      <c r="DX78" s="37"/>
      <c r="DY78" s="1"/>
      <c r="DZ78" s="1"/>
      <c r="EA78" s="1"/>
      <c r="EB78" s="1"/>
      <c r="EC78" s="1"/>
      <c r="ED78" s="1"/>
      <c r="EE78" s="1"/>
      <c r="EF78" s="1"/>
      <c r="EG78" s="1"/>
      <c r="EH78" s="37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</row>
    <row r="79" ht="12.75" customHeight="1">
      <c r="A79" s="1"/>
      <c r="B79" s="1"/>
      <c r="C79" s="1"/>
      <c r="D79" s="1"/>
      <c r="E79" s="1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37">
        <v>6.82</v>
      </c>
      <c r="BX79" s="37"/>
      <c r="BY79" s="37"/>
      <c r="BZ79" s="37"/>
      <c r="CA79" s="37"/>
      <c r="CB79" s="37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37"/>
      <c r="DM79" s="37"/>
      <c r="DN79" s="37"/>
      <c r="DO79" s="1"/>
      <c r="DP79" s="1"/>
      <c r="DQ79" s="1"/>
      <c r="DR79" s="1"/>
      <c r="DS79" s="37"/>
      <c r="DT79" s="37"/>
      <c r="DU79" s="1"/>
      <c r="DV79" s="37"/>
      <c r="DW79" s="37"/>
      <c r="DX79" s="37"/>
      <c r="DY79" s="1"/>
      <c r="DZ79" s="1"/>
      <c r="EA79" s="1"/>
      <c r="EB79" s="1"/>
      <c r="EC79" s="1"/>
      <c r="ED79" s="1"/>
      <c r="EE79" s="1"/>
      <c r="EF79" s="1"/>
      <c r="EG79" s="1"/>
      <c r="EH79" s="37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</row>
    <row r="80" ht="12.75" customHeight="1">
      <c r="A80" s="1"/>
      <c r="B80" s="1"/>
      <c r="C80" s="1"/>
      <c r="D80" s="1"/>
      <c r="E80" s="1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37">
        <v>7.9799999999999995</v>
      </c>
      <c r="BX80" s="37"/>
      <c r="BY80" s="37"/>
      <c r="BZ80" s="37"/>
      <c r="CA80" s="37"/>
      <c r="CB80" s="37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37"/>
      <c r="DM80" s="37"/>
      <c r="DN80" s="37"/>
      <c r="DO80" s="1"/>
      <c r="DP80" s="1"/>
      <c r="DQ80" s="1"/>
      <c r="DR80" s="1"/>
      <c r="DS80" s="37"/>
      <c r="DT80" s="37"/>
      <c r="DU80" s="1"/>
      <c r="DV80" s="37"/>
      <c r="DW80" s="37"/>
      <c r="DX80" s="37"/>
      <c r="DY80" s="1"/>
      <c r="DZ80" s="1"/>
      <c r="EA80" s="1"/>
      <c r="EB80" s="1"/>
      <c r="EC80" s="1"/>
      <c r="ED80" s="1"/>
      <c r="EE80" s="1"/>
      <c r="EF80" s="1"/>
      <c r="EG80" s="1"/>
      <c r="EH80" s="37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</row>
    <row r="81" ht="12.75" customHeight="1">
      <c r="A81" s="1"/>
      <c r="B81" s="1"/>
      <c r="C81" s="1"/>
      <c r="D81" s="1"/>
      <c r="E81" s="1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37">
        <v>8.959999999999999</v>
      </c>
      <c r="BX81" s="37"/>
      <c r="BY81" s="37"/>
      <c r="BZ81" s="37"/>
      <c r="CA81" s="37"/>
      <c r="CB81" s="37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37"/>
      <c r="DM81" s="37"/>
      <c r="DN81" s="37"/>
      <c r="DO81" s="1"/>
      <c r="DP81" s="1"/>
      <c r="DQ81" s="1"/>
      <c r="DR81" s="1"/>
      <c r="DS81" s="37"/>
      <c r="DT81" s="37"/>
      <c r="DU81" s="1"/>
      <c r="DV81" s="37"/>
      <c r="DW81" s="37"/>
      <c r="DX81" s="37"/>
      <c r="DY81" s="1"/>
      <c r="DZ81" s="1"/>
      <c r="EA81" s="1"/>
      <c r="EB81" s="1"/>
      <c r="EC81" s="1"/>
      <c r="ED81" s="1"/>
      <c r="EE81" s="1"/>
      <c r="EF81" s="1"/>
      <c r="EG81" s="1"/>
      <c r="EH81" s="37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</row>
    <row r="82" ht="12.75" customHeight="1">
      <c r="A82" s="1"/>
      <c r="B82" s="1"/>
      <c r="C82" s="1"/>
      <c r="D82" s="1"/>
      <c r="E82" s="1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37">
        <v>10.4</v>
      </c>
      <c r="BX82" s="37"/>
      <c r="BY82" s="37"/>
      <c r="BZ82" s="37"/>
      <c r="CA82" s="37"/>
      <c r="CB82" s="37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37"/>
      <c r="DM82" s="37"/>
      <c r="DN82" s="37"/>
      <c r="DO82" s="1"/>
      <c r="DP82" s="1"/>
      <c r="DQ82" s="1"/>
      <c r="DR82" s="1"/>
      <c r="DS82" s="37"/>
      <c r="DT82" s="37"/>
      <c r="DU82" s="1"/>
      <c r="DV82" s="37"/>
      <c r="DW82" s="37"/>
      <c r="DX82" s="37"/>
      <c r="DY82" s="1"/>
      <c r="DZ82" s="1"/>
      <c r="EA82" s="1"/>
      <c r="EB82" s="1"/>
      <c r="EC82" s="1"/>
      <c r="ED82" s="1"/>
      <c r="EE82" s="1"/>
      <c r="EF82" s="1"/>
      <c r="EG82" s="1"/>
      <c r="EH82" s="37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</row>
    <row r="83" ht="12.75" customHeight="1">
      <c r="A83" s="1"/>
      <c r="B83" s="1"/>
      <c r="C83" s="1"/>
      <c r="D83" s="1"/>
      <c r="E83" s="1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37">
        <v>5.14</v>
      </c>
      <c r="BX83" s="37"/>
      <c r="BY83" s="37"/>
      <c r="BZ83" s="37"/>
      <c r="CA83" s="37"/>
      <c r="CB83" s="37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37"/>
      <c r="DM83" s="37"/>
      <c r="DN83" s="37"/>
      <c r="DO83" s="1"/>
      <c r="DP83" s="1"/>
      <c r="DQ83" s="1"/>
      <c r="DR83" s="1"/>
      <c r="DS83" s="37"/>
      <c r="DT83" s="37"/>
      <c r="DU83" s="1"/>
      <c r="DV83" s="37"/>
      <c r="DW83" s="37"/>
      <c r="DX83" s="37"/>
      <c r="DY83" s="1"/>
      <c r="DZ83" s="1"/>
      <c r="EA83" s="1"/>
      <c r="EB83" s="1"/>
      <c r="EC83" s="1"/>
      <c r="ED83" s="1"/>
      <c r="EE83" s="1"/>
      <c r="EF83" s="1"/>
      <c r="EG83" s="1"/>
      <c r="EH83" s="37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</row>
    <row r="84" ht="12.75" customHeight="1">
      <c r="A84" s="1"/>
      <c r="B84" s="1"/>
      <c r="C84" s="1"/>
      <c r="D84" s="1"/>
      <c r="E84" s="1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37">
        <v>7.32</v>
      </c>
      <c r="BX84" s="37"/>
      <c r="BY84" s="37"/>
      <c r="BZ84" s="37"/>
      <c r="CA84" s="37"/>
      <c r="CB84" s="37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37"/>
      <c r="DM84" s="37"/>
      <c r="DN84" s="37"/>
      <c r="DO84" s="1"/>
      <c r="DP84" s="1"/>
      <c r="DQ84" s="1"/>
      <c r="DR84" s="1"/>
      <c r="DS84" s="37"/>
      <c r="DT84" s="37"/>
      <c r="DU84" s="1"/>
      <c r="DV84" s="37"/>
      <c r="DW84" s="37"/>
      <c r="DX84" s="37"/>
      <c r="DY84" s="1"/>
      <c r="DZ84" s="1"/>
      <c r="EA84" s="1"/>
      <c r="EB84" s="1"/>
      <c r="EC84" s="1"/>
      <c r="ED84" s="1"/>
      <c r="EE84" s="1"/>
      <c r="EF84" s="1"/>
      <c r="EG84" s="1"/>
      <c r="EH84" s="37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</row>
    <row r="85" ht="12.75" customHeight="1">
      <c r="A85" s="1"/>
      <c r="B85" s="1"/>
      <c r="C85" s="1"/>
      <c r="D85" s="1"/>
      <c r="E85" s="1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37">
        <v>3.6</v>
      </c>
      <c r="BX85" s="37"/>
      <c r="BY85" s="37"/>
      <c r="BZ85" s="37"/>
      <c r="CA85" s="37"/>
      <c r="CB85" s="37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37"/>
      <c r="DM85" s="37"/>
      <c r="DN85" s="37"/>
      <c r="DO85" s="1"/>
      <c r="DP85" s="1"/>
      <c r="DQ85" s="1"/>
      <c r="DR85" s="1"/>
      <c r="DS85" s="37"/>
      <c r="DT85" s="37"/>
      <c r="DU85" s="1"/>
      <c r="DV85" s="37"/>
      <c r="DW85" s="37"/>
      <c r="DX85" s="37"/>
      <c r="DY85" s="1"/>
      <c r="DZ85" s="1"/>
      <c r="EA85" s="1"/>
      <c r="EB85" s="1"/>
      <c r="EC85" s="1"/>
      <c r="ED85" s="1"/>
      <c r="EE85" s="1"/>
      <c r="EF85" s="1"/>
      <c r="EG85" s="1"/>
      <c r="EH85" s="37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</row>
    <row r="86" ht="12.75" customHeight="1">
      <c r="A86" s="1"/>
      <c r="B86" s="1"/>
      <c r="C86" s="1"/>
      <c r="D86" s="1"/>
      <c r="E86" s="1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37">
        <v>8.352935776222115</v>
      </c>
      <c r="BX86" s="37"/>
      <c r="BY86" s="37"/>
      <c r="BZ86" s="37"/>
      <c r="CA86" s="37"/>
      <c r="CB86" s="37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37"/>
      <c r="DM86" s="37"/>
      <c r="DN86" s="37"/>
      <c r="DO86" s="1"/>
      <c r="DP86" s="1"/>
      <c r="DQ86" s="1"/>
      <c r="DR86" s="1"/>
      <c r="DS86" s="37"/>
      <c r="DT86" s="37"/>
      <c r="DU86" s="1"/>
      <c r="DV86" s="37"/>
      <c r="DW86" s="37"/>
      <c r="DX86" s="37"/>
      <c r="DY86" s="1"/>
      <c r="DZ86" s="1"/>
      <c r="EA86" s="1"/>
      <c r="EB86" s="1"/>
      <c r="EC86" s="1"/>
      <c r="ED86" s="1"/>
      <c r="EE86" s="1"/>
      <c r="EF86" s="1"/>
      <c r="EG86" s="1"/>
      <c r="EH86" s="37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</row>
    <row r="87" ht="12.75" customHeight="1">
      <c r="A87" s="1"/>
      <c r="B87" s="1"/>
      <c r="C87" s="1"/>
      <c r="D87" s="1"/>
      <c r="E87" s="1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>
        <v>8.33</v>
      </c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37"/>
      <c r="DM87" s="37"/>
      <c r="DN87" s="37"/>
      <c r="DO87" s="1"/>
      <c r="DP87" s="1"/>
      <c r="DQ87" s="1"/>
      <c r="DR87" s="1"/>
      <c r="DS87" s="37"/>
      <c r="DT87" s="37"/>
      <c r="DU87" s="1"/>
      <c r="DV87" s="37"/>
      <c r="DW87" s="37"/>
      <c r="DX87" s="37"/>
      <c r="DY87" s="1"/>
      <c r="DZ87" s="1"/>
      <c r="EA87" s="1"/>
      <c r="EB87" s="1"/>
      <c r="EC87" s="1"/>
      <c r="ED87" s="1"/>
      <c r="EE87" s="1"/>
      <c r="EF87" s="1"/>
      <c r="EG87" s="1"/>
      <c r="EH87" s="37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</row>
    <row r="88" ht="12.75" customHeight="1">
      <c r="A88" s="1"/>
      <c r="B88" s="1"/>
      <c r="C88" s="1"/>
      <c r="D88" s="1"/>
      <c r="E88" s="1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37"/>
      <c r="DM88" s="37"/>
      <c r="DN88" s="37"/>
      <c r="DO88" s="1"/>
      <c r="DP88" s="1"/>
      <c r="DQ88" s="1"/>
      <c r="DR88" s="1"/>
      <c r="DS88" s="37"/>
      <c r="DT88" s="37"/>
      <c r="DU88" s="1"/>
      <c r="DV88" s="37"/>
      <c r="DW88" s="37"/>
      <c r="DX88" s="37"/>
      <c r="DY88" s="1"/>
      <c r="DZ88" s="1"/>
      <c r="EA88" s="1"/>
      <c r="EB88" s="1"/>
      <c r="EC88" s="1"/>
      <c r="ED88" s="1"/>
      <c r="EE88" s="1"/>
      <c r="EF88" s="1"/>
      <c r="EG88" s="1"/>
      <c r="EH88" s="37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</row>
    <row r="89" ht="12.75" customHeight="1">
      <c r="A89" s="1"/>
      <c r="B89" s="1"/>
      <c r="C89" s="1"/>
      <c r="D89" s="1"/>
      <c r="E89" s="1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37"/>
      <c r="DM89" s="37"/>
      <c r="DN89" s="37"/>
      <c r="DO89" s="1"/>
      <c r="DP89" s="1"/>
      <c r="DQ89" s="1"/>
      <c r="DR89" s="1"/>
      <c r="DS89" s="37"/>
      <c r="DT89" s="37"/>
      <c r="DU89" s="1"/>
      <c r="DV89" s="37"/>
      <c r="DW89" s="37"/>
      <c r="DX89" s="37"/>
      <c r="DY89" s="1"/>
      <c r="DZ89" s="1"/>
      <c r="EA89" s="1"/>
      <c r="EB89" s="1"/>
      <c r="EC89" s="1"/>
      <c r="ED89" s="1"/>
      <c r="EE89" s="1"/>
      <c r="EF89" s="1"/>
      <c r="EG89" s="1"/>
      <c r="EH89" s="37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</row>
    <row r="90" ht="12.75" customHeight="1">
      <c r="A90" s="1"/>
      <c r="B90" s="1"/>
      <c r="C90" s="1"/>
      <c r="D90" s="1"/>
      <c r="E90" s="1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37"/>
      <c r="DM90" s="37"/>
      <c r="DN90" s="37"/>
      <c r="DO90" s="1"/>
      <c r="DP90" s="1"/>
      <c r="DQ90" s="1"/>
      <c r="DR90" s="1"/>
      <c r="DS90" s="37"/>
      <c r="DT90" s="37"/>
      <c r="DU90" s="1"/>
      <c r="DV90" s="37"/>
      <c r="DW90" s="37"/>
      <c r="DX90" s="37"/>
      <c r="DY90" s="1"/>
      <c r="DZ90" s="1"/>
      <c r="EA90" s="1"/>
      <c r="EB90" s="1"/>
      <c r="EC90" s="1"/>
      <c r="ED90" s="1"/>
      <c r="EE90" s="1"/>
      <c r="EF90" s="1"/>
      <c r="EG90" s="1"/>
      <c r="EH90" s="37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</row>
    <row r="91" ht="12.75" customHeight="1">
      <c r="A91" s="1"/>
      <c r="B91" s="1"/>
      <c r="C91" s="1"/>
      <c r="D91" s="1"/>
      <c r="E91" s="1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37"/>
      <c r="DM91" s="37"/>
      <c r="DN91" s="37"/>
      <c r="DO91" s="1"/>
      <c r="DP91" s="1"/>
      <c r="DQ91" s="1"/>
      <c r="DR91" s="1"/>
      <c r="DS91" s="37"/>
      <c r="DT91" s="37"/>
      <c r="DU91" s="1"/>
      <c r="DV91" s="37"/>
      <c r="DW91" s="37"/>
      <c r="DX91" s="37"/>
      <c r="DY91" s="1"/>
      <c r="DZ91" s="1"/>
      <c r="EA91" s="1"/>
      <c r="EB91" s="1"/>
      <c r="EC91" s="1"/>
      <c r="ED91" s="1"/>
      <c r="EE91" s="1"/>
      <c r="EF91" s="1"/>
      <c r="EG91" s="1"/>
      <c r="EH91" s="37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</row>
    <row r="92" ht="12.75" customHeight="1">
      <c r="A92" s="1"/>
      <c r="B92" s="1"/>
      <c r="C92" s="1"/>
      <c r="D92" s="1"/>
      <c r="E92" s="1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37"/>
      <c r="DM92" s="37"/>
      <c r="DN92" s="37"/>
      <c r="DO92" s="1"/>
      <c r="DP92" s="1"/>
      <c r="DQ92" s="1"/>
      <c r="DR92" s="1"/>
      <c r="DS92" s="37"/>
      <c r="DT92" s="37"/>
      <c r="DU92" s="1"/>
      <c r="DV92" s="37"/>
      <c r="DW92" s="37"/>
      <c r="DX92" s="37"/>
      <c r="DY92" s="1"/>
      <c r="DZ92" s="1"/>
      <c r="EA92" s="1"/>
      <c r="EB92" s="1"/>
      <c r="EC92" s="1"/>
      <c r="ED92" s="1"/>
      <c r="EE92" s="1"/>
      <c r="EF92" s="1"/>
      <c r="EG92" s="1"/>
      <c r="EH92" s="37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</row>
    <row r="93" ht="12.75" customHeight="1">
      <c r="A93" s="1"/>
      <c r="B93" s="1"/>
      <c r="C93" s="1"/>
      <c r="D93" s="1"/>
      <c r="E93" s="1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37"/>
      <c r="DM93" s="37"/>
      <c r="DN93" s="37"/>
      <c r="DO93" s="1"/>
      <c r="DP93" s="1"/>
      <c r="DQ93" s="1"/>
      <c r="DR93" s="1"/>
      <c r="DS93" s="37"/>
      <c r="DT93" s="37"/>
      <c r="DU93" s="1"/>
      <c r="DV93" s="37"/>
      <c r="DW93" s="37"/>
      <c r="DX93" s="37"/>
      <c r="DY93" s="1"/>
      <c r="DZ93" s="1"/>
      <c r="EA93" s="1"/>
      <c r="EB93" s="1"/>
      <c r="EC93" s="1"/>
      <c r="ED93" s="1"/>
      <c r="EE93" s="1"/>
      <c r="EF93" s="1"/>
      <c r="EG93" s="1"/>
      <c r="EH93" s="37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</row>
    <row r="94" ht="12.75" customHeight="1">
      <c r="A94" s="1"/>
      <c r="B94" s="1"/>
      <c r="C94" s="1"/>
      <c r="D94" s="1"/>
      <c r="E94" s="1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37"/>
      <c r="DM94" s="37"/>
      <c r="DN94" s="37"/>
      <c r="DO94" s="1"/>
      <c r="DP94" s="1"/>
      <c r="DQ94" s="1"/>
      <c r="DR94" s="1"/>
      <c r="DS94" s="37"/>
      <c r="DT94" s="37"/>
      <c r="DU94" s="1"/>
      <c r="DV94" s="37"/>
      <c r="DW94" s="37"/>
      <c r="DX94" s="37"/>
      <c r="DY94" s="1"/>
      <c r="DZ94" s="1"/>
      <c r="EA94" s="1"/>
      <c r="EB94" s="1"/>
      <c r="EC94" s="1"/>
      <c r="ED94" s="1"/>
      <c r="EE94" s="1"/>
      <c r="EF94" s="1"/>
      <c r="EG94" s="1"/>
      <c r="EH94" s="37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</row>
    <row r="95" ht="12.75" customHeight="1">
      <c r="A95" s="1"/>
      <c r="B95" s="1"/>
      <c r="C95" s="1"/>
      <c r="D95" s="1"/>
      <c r="E95" s="1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37"/>
      <c r="DM95" s="37"/>
      <c r="DN95" s="37"/>
      <c r="DO95" s="1"/>
      <c r="DP95" s="1"/>
      <c r="DQ95" s="1"/>
      <c r="DR95" s="1"/>
      <c r="DS95" s="37"/>
      <c r="DT95" s="37"/>
      <c r="DU95" s="1"/>
      <c r="DV95" s="37"/>
      <c r="DW95" s="37"/>
      <c r="DX95" s="37"/>
      <c r="DY95" s="1"/>
      <c r="DZ95" s="1"/>
      <c r="EA95" s="1"/>
      <c r="EB95" s="1"/>
      <c r="EC95" s="1"/>
      <c r="ED95" s="1"/>
      <c r="EE95" s="1"/>
      <c r="EF95" s="1"/>
      <c r="EG95" s="1"/>
      <c r="EH95" s="37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</row>
    <row r="96" ht="12.75" customHeight="1">
      <c r="A96" s="1"/>
      <c r="B96" s="1"/>
      <c r="C96" s="1"/>
      <c r="D96" s="1"/>
      <c r="E96" s="1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37"/>
      <c r="DM96" s="37"/>
      <c r="DN96" s="37"/>
      <c r="DO96" s="1"/>
      <c r="DP96" s="1"/>
      <c r="DQ96" s="1"/>
      <c r="DR96" s="1"/>
      <c r="DS96" s="37"/>
      <c r="DT96" s="37"/>
      <c r="DU96" s="1"/>
      <c r="DV96" s="37"/>
      <c r="DW96" s="37"/>
      <c r="DX96" s="37"/>
      <c r="DY96" s="1"/>
      <c r="DZ96" s="1"/>
      <c r="EA96" s="1"/>
      <c r="EB96" s="1"/>
      <c r="EC96" s="1"/>
      <c r="ED96" s="1"/>
      <c r="EE96" s="1"/>
      <c r="EF96" s="1"/>
      <c r="EG96" s="1"/>
      <c r="EH96" s="37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</row>
    <row r="97" ht="12.75" customHeight="1">
      <c r="A97" s="1"/>
      <c r="B97" s="1"/>
      <c r="C97" s="1"/>
      <c r="D97" s="1"/>
      <c r="E97" s="1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37"/>
      <c r="DM97" s="37"/>
      <c r="DN97" s="37"/>
      <c r="DO97" s="1"/>
      <c r="DP97" s="1"/>
      <c r="DQ97" s="1"/>
      <c r="DR97" s="1"/>
      <c r="DS97" s="37"/>
      <c r="DT97" s="37"/>
      <c r="DU97" s="1"/>
      <c r="DV97" s="37"/>
      <c r="DW97" s="37"/>
      <c r="DX97" s="37"/>
      <c r="DY97" s="1"/>
      <c r="DZ97" s="1"/>
      <c r="EA97" s="1"/>
      <c r="EB97" s="1"/>
      <c r="EC97" s="1"/>
      <c r="ED97" s="1"/>
      <c r="EE97" s="1"/>
      <c r="EF97" s="1"/>
      <c r="EG97" s="1"/>
      <c r="EH97" s="37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ht="12.75" customHeight="1">
      <c r="A98" s="1"/>
      <c r="B98" s="1"/>
      <c r="C98" s="1"/>
      <c r="D98" s="1"/>
      <c r="E98" s="1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37"/>
      <c r="DM98" s="37"/>
      <c r="DN98" s="37"/>
      <c r="DO98" s="1"/>
      <c r="DP98" s="1"/>
      <c r="DQ98" s="1"/>
      <c r="DR98" s="1"/>
      <c r="DS98" s="37"/>
      <c r="DT98" s="37"/>
      <c r="DU98" s="1"/>
      <c r="DV98" s="37"/>
      <c r="DW98" s="37"/>
      <c r="DX98" s="37"/>
      <c r="DY98" s="1"/>
      <c r="DZ98" s="1"/>
      <c r="EA98" s="1"/>
      <c r="EB98" s="1"/>
      <c r="EC98" s="1"/>
      <c r="ED98" s="1"/>
      <c r="EE98" s="1"/>
      <c r="EF98" s="1"/>
      <c r="EG98" s="1"/>
      <c r="EH98" s="37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</row>
    <row r="99" ht="12.75" customHeight="1">
      <c r="A99" s="1"/>
      <c r="B99" s="1"/>
      <c r="C99" s="1"/>
      <c r="D99" s="1"/>
      <c r="E99" s="1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37"/>
      <c r="DM99" s="37"/>
      <c r="DN99" s="37"/>
      <c r="DO99" s="1"/>
      <c r="DP99" s="1"/>
      <c r="DQ99" s="1"/>
      <c r="DR99" s="1"/>
      <c r="DS99" s="37"/>
      <c r="DT99" s="37"/>
      <c r="DU99" s="1"/>
      <c r="DV99" s="37"/>
      <c r="DW99" s="37"/>
      <c r="DX99" s="37"/>
      <c r="DY99" s="1"/>
      <c r="DZ99" s="1"/>
      <c r="EA99" s="1"/>
      <c r="EB99" s="1"/>
      <c r="EC99" s="1"/>
      <c r="ED99" s="1"/>
      <c r="EE99" s="1"/>
      <c r="EF99" s="1"/>
      <c r="EG99" s="1"/>
      <c r="EH99" s="37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ht="12.75" customHeight="1">
      <c r="A100" s="1"/>
      <c r="B100" s="1"/>
      <c r="C100" s="1"/>
      <c r="D100" s="1"/>
      <c r="E100" s="1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37"/>
      <c r="DM100" s="37"/>
      <c r="DN100" s="37"/>
      <c r="DO100" s="1"/>
      <c r="DP100" s="1"/>
      <c r="DQ100" s="1"/>
      <c r="DR100" s="1"/>
      <c r="DS100" s="37"/>
      <c r="DT100" s="37"/>
      <c r="DU100" s="1"/>
      <c r="DV100" s="37"/>
      <c r="DW100" s="37"/>
      <c r="DX100" s="37"/>
      <c r="DY100" s="1"/>
      <c r="DZ100" s="1"/>
      <c r="EA100" s="1"/>
      <c r="EB100" s="1"/>
      <c r="EC100" s="1"/>
      <c r="ED100" s="1"/>
      <c r="EE100" s="1"/>
      <c r="EF100" s="1"/>
      <c r="EG100" s="1"/>
      <c r="EH100" s="37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</row>
    <row r="101" ht="12.75" customHeight="1">
      <c r="A101" s="1"/>
      <c r="B101" s="1"/>
      <c r="C101" s="1"/>
      <c r="D101" s="1"/>
      <c r="E101" s="1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37"/>
      <c r="DM101" s="37"/>
      <c r="DN101" s="37"/>
      <c r="DO101" s="1"/>
      <c r="DP101" s="1"/>
      <c r="DQ101" s="1"/>
      <c r="DR101" s="1"/>
      <c r="DS101" s="37"/>
      <c r="DT101" s="37"/>
      <c r="DU101" s="1"/>
      <c r="DV101" s="37"/>
      <c r="DW101" s="37"/>
      <c r="DX101" s="37"/>
      <c r="DY101" s="1"/>
      <c r="DZ101" s="1"/>
      <c r="EA101" s="1"/>
      <c r="EB101" s="1"/>
      <c r="EC101" s="1"/>
      <c r="ED101" s="1"/>
      <c r="EE101" s="1"/>
      <c r="EF101" s="1"/>
      <c r="EG101" s="1"/>
      <c r="EH101" s="37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</row>
    <row r="102" ht="12.75" customHeight="1">
      <c r="A102" s="1"/>
      <c r="B102" s="1"/>
      <c r="C102" s="1"/>
      <c r="D102" s="1"/>
      <c r="E102" s="1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37"/>
      <c r="DM102" s="37"/>
      <c r="DN102" s="37"/>
      <c r="DO102" s="1"/>
      <c r="DP102" s="1"/>
      <c r="DQ102" s="1"/>
      <c r="DR102" s="1"/>
      <c r="DS102" s="37"/>
      <c r="DT102" s="37"/>
      <c r="DU102" s="1"/>
      <c r="DV102" s="37"/>
      <c r="DW102" s="37"/>
      <c r="DX102" s="37"/>
      <c r="DY102" s="1"/>
      <c r="DZ102" s="1"/>
      <c r="EA102" s="1"/>
      <c r="EB102" s="1"/>
      <c r="EC102" s="1"/>
      <c r="ED102" s="1"/>
      <c r="EE102" s="1"/>
      <c r="EF102" s="1"/>
      <c r="EG102" s="1"/>
      <c r="EH102" s="37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</row>
    <row r="103" ht="12.75" customHeight="1">
      <c r="A103" s="1"/>
      <c r="B103" s="1"/>
      <c r="C103" s="1"/>
      <c r="D103" s="1"/>
      <c r="E103" s="1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37"/>
      <c r="DM103" s="37"/>
      <c r="DN103" s="37"/>
      <c r="DO103" s="1"/>
      <c r="DP103" s="1"/>
      <c r="DQ103" s="1"/>
      <c r="DR103" s="1"/>
      <c r="DS103" s="37"/>
      <c r="DT103" s="37"/>
      <c r="DU103" s="1"/>
      <c r="DV103" s="37"/>
      <c r="DW103" s="37"/>
      <c r="DX103" s="37"/>
      <c r="DY103" s="1"/>
      <c r="DZ103" s="1"/>
      <c r="EA103" s="1"/>
      <c r="EB103" s="1"/>
      <c r="EC103" s="1"/>
      <c r="ED103" s="1"/>
      <c r="EE103" s="1"/>
      <c r="EF103" s="1"/>
      <c r="EG103" s="1"/>
      <c r="EH103" s="37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</row>
    <row r="104" ht="12.75" customHeight="1">
      <c r="A104" s="1"/>
      <c r="B104" s="1"/>
      <c r="C104" s="1"/>
      <c r="D104" s="1"/>
      <c r="E104" s="1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37"/>
      <c r="DM104" s="37"/>
      <c r="DN104" s="37"/>
      <c r="DO104" s="1"/>
      <c r="DP104" s="1"/>
      <c r="DQ104" s="1"/>
      <c r="DR104" s="1"/>
      <c r="DS104" s="37"/>
      <c r="DT104" s="37"/>
      <c r="DU104" s="1"/>
      <c r="DV104" s="37"/>
      <c r="DW104" s="37"/>
      <c r="DX104" s="37"/>
      <c r="DY104" s="1"/>
      <c r="DZ104" s="1"/>
      <c r="EA104" s="1"/>
      <c r="EB104" s="1"/>
      <c r="EC104" s="1"/>
      <c r="ED104" s="1"/>
      <c r="EE104" s="1"/>
      <c r="EF104" s="1"/>
      <c r="EG104" s="1"/>
      <c r="EH104" s="37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</row>
    <row r="105" ht="12.75" customHeight="1">
      <c r="A105" s="1"/>
      <c r="B105" s="1"/>
      <c r="C105" s="1"/>
      <c r="D105" s="1"/>
      <c r="E105" s="1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37"/>
      <c r="DM105" s="37"/>
      <c r="DN105" s="37"/>
      <c r="DO105" s="1"/>
      <c r="DP105" s="1"/>
      <c r="DQ105" s="1"/>
      <c r="DR105" s="1"/>
      <c r="DS105" s="37"/>
      <c r="DT105" s="37"/>
      <c r="DU105" s="1"/>
      <c r="DV105" s="37"/>
      <c r="DW105" s="37"/>
      <c r="DX105" s="37"/>
      <c r="DY105" s="1"/>
      <c r="DZ105" s="1"/>
      <c r="EA105" s="1"/>
      <c r="EB105" s="1"/>
      <c r="EC105" s="1"/>
      <c r="ED105" s="1"/>
      <c r="EE105" s="1"/>
      <c r="EF105" s="1"/>
      <c r="EG105" s="1"/>
      <c r="EH105" s="37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</row>
    <row r="106" ht="12.75" customHeight="1">
      <c r="A106" s="1"/>
      <c r="B106" s="1"/>
      <c r="C106" s="1"/>
      <c r="D106" s="1"/>
      <c r="E106" s="1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37"/>
      <c r="DM106" s="37"/>
      <c r="DN106" s="37"/>
      <c r="DO106" s="1"/>
      <c r="DP106" s="1"/>
      <c r="DQ106" s="1"/>
      <c r="DR106" s="1"/>
      <c r="DS106" s="37"/>
      <c r="DT106" s="37"/>
      <c r="DU106" s="1"/>
      <c r="DV106" s="37"/>
      <c r="DW106" s="37"/>
      <c r="DX106" s="37"/>
      <c r="DY106" s="1"/>
      <c r="DZ106" s="1"/>
      <c r="EA106" s="1"/>
      <c r="EB106" s="1"/>
      <c r="EC106" s="1"/>
      <c r="ED106" s="1"/>
      <c r="EE106" s="1"/>
      <c r="EF106" s="1"/>
      <c r="EG106" s="1"/>
      <c r="EH106" s="37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</row>
    <row r="107" ht="12.75" customHeight="1">
      <c r="A107" s="1"/>
      <c r="B107" s="1"/>
      <c r="C107" s="1"/>
      <c r="D107" s="1"/>
      <c r="E107" s="1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37"/>
      <c r="DM107" s="37"/>
      <c r="DN107" s="37"/>
      <c r="DO107" s="1"/>
      <c r="DP107" s="1"/>
      <c r="DQ107" s="1"/>
      <c r="DR107" s="1"/>
      <c r="DS107" s="37"/>
      <c r="DT107" s="37"/>
      <c r="DU107" s="1"/>
      <c r="DV107" s="37"/>
      <c r="DW107" s="37"/>
      <c r="DX107" s="37"/>
      <c r="DY107" s="1"/>
      <c r="DZ107" s="1"/>
      <c r="EA107" s="1"/>
      <c r="EB107" s="1"/>
      <c r="EC107" s="1"/>
      <c r="ED107" s="1"/>
      <c r="EE107" s="1"/>
      <c r="EF107" s="1"/>
      <c r="EG107" s="1"/>
      <c r="EH107" s="37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</row>
    <row r="108" ht="12.75" customHeight="1">
      <c r="A108" s="1"/>
      <c r="B108" s="1"/>
      <c r="C108" s="1"/>
      <c r="D108" s="1"/>
      <c r="E108" s="1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37"/>
      <c r="DM108" s="37"/>
      <c r="DN108" s="37"/>
      <c r="DO108" s="1"/>
      <c r="DP108" s="1"/>
      <c r="DQ108" s="1"/>
      <c r="DR108" s="1"/>
      <c r="DS108" s="37"/>
      <c r="DT108" s="37"/>
      <c r="DU108" s="1"/>
      <c r="DV108" s="37"/>
      <c r="DW108" s="37"/>
      <c r="DX108" s="37"/>
      <c r="DY108" s="1"/>
      <c r="DZ108" s="1"/>
      <c r="EA108" s="1"/>
      <c r="EB108" s="1"/>
      <c r="EC108" s="1"/>
      <c r="ED108" s="1"/>
      <c r="EE108" s="1"/>
      <c r="EF108" s="1"/>
      <c r="EG108" s="1"/>
      <c r="EH108" s="37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</row>
    <row r="109" ht="12.75" customHeight="1">
      <c r="A109" s="1"/>
      <c r="B109" s="1"/>
      <c r="C109" s="1"/>
      <c r="D109" s="1"/>
      <c r="E109" s="1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37"/>
      <c r="DM109" s="37"/>
      <c r="DN109" s="37"/>
      <c r="DO109" s="1"/>
      <c r="DP109" s="1"/>
      <c r="DQ109" s="1"/>
      <c r="DR109" s="1"/>
      <c r="DS109" s="37"/>
      <c r="DT109" s="37"/>
      <c r="DU109" s="1"/>
      <c r="DV109" s="37"/>
      <c r="DW109" s="37"/>
      <c r="DX109" s="37"/>
      <c r="DY109" s="1"/>
      <c r="DZ109" s="1"/>
      <c r="EA109" s="1"/>
      <c r="EB109" s="1"/>
      <c r="EC109" s="1"/>
      <c r="ED109" s="1"/>
      <c r="EE109" s="1"/>
      <c r="EF109" s="1"/>
      <c r="EG109" s="1"/>
      <c r="EH109" s="37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</row>
    <row r="110" ht="12.75" customHeight="1">
      <c r="A110" s="1"/>
      <c r="B110" s="1"/>
      <c r="C110" s="1"/>
      <c r="D110" s="1"/>
      <c r="E110" s="1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37"/>
      <c r="DM110" s="37"/>
      <c r="DN110" s="37"/>
      <c r="DO110" s="1"/>
      <c r="DP110" s="1"/>
      <c r="DQ110" s="1"/>
      <c r="DR110" s="1"/>
      <c r="DS110" s="37"/>
      <c r="DT110" s="37"/>
      <c r="DU110" s="1"/>
      <c r="DV110" s="37"/>
      <c r="DW110" s="37"/>
      <c r="DX110" s="37"/>
      <c r="DY110" s="1"/>
      <c r="DZ110" s="1"/>
      <c r="EA110" s="1"/>
      <c r="EB110" s="1"/>
      <c r="EC110" s="1"/>
      <c r="ED110" s="1"/>
      <c r="EE110" s="1"/>
      <c r="EF110" s="1"/>
      <c r="EG110" s="1"/>
      <c r="EH110" s="37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</row>
    <row r="111" ht="12.75" customHeight="1">
      <c r="A111" s="1"/>
      <c r="B111" s="1"/>
      <c r="C111" s="1"/>
      <c r="D111" s="1"/>
      <c r="E111" s="1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37"/>
      <c r="DM111" s="37"/>
      <c r="DN111" s="37"/>
      <c r="DO111" s="1"/>
      <c r="DP111" s="1"/>
      <c r="DQ111" s="1"/>
      <c r="DR111" s="1"/>
      <c r="DS111" s="37"/>
      <c r="DT111" s="37"/>
      <c r="DU111" s="1"/>
      <c r="DV111" s="37"/>
      <c r="DW111" s="37"/>
      <c r="DX111" s="37"/>
      <c r="DY111" s="1"/>
      <c r="DZ111" s="1"/>
      <c r="EA111" s="1"/>
      <c r="EB111" s="1"/>
      <c r="EC111" s="1"/>
      <c r="ED111" s="1"/>
      <c r="EE111" s="1"/>
      <c r="EF111" s="1"/>
      <c r="EG111" s="1"/>
      <c r="EH111" s="37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</row>
    <row r="112" ht="12.75" customHeight="1">
      <c r="A112" s="1"/>
      <c r="B112" s="1"/>
      <c r="C112" s="1"/>
      <c r="D112" s="1"/>
      <c r="E112" s="1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37"/>
      <c r="DM112" s="37"/>
      <c r="DN112" s="37"/>
      <c r="DO112" s="1"/>
      <c r="DP112" s="1"/>
      <c r="DQ112" s="1"/>
      <c r="DR112" s="1"/>
      <c r="DS112" s="37"/>
      <c r="DT112" s="37"/>
      <c r="DU112" s="1"/>
      <c r="DV112" s="37"/>
      <c r="DW112" s="37"/>
      <c r="DX112" s="37"/>
      <c r="DY112" s="1"/>
      <c r="DZ112" s="1"/>
      <c r="EA112" s="1"/>
      <c r="EB112" s="1"/>
      <c r="EC112" s="1"/>
      <c r="ED112" s="1"/>
      <c r="EE112" s="1"/>
      <c r="EF112" s="1"/>
      <c r="EG112" s="1"/>
      <c r="EH112" s="37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</row>
    <row r="113" ht="12.75" customHeight="1">
      <c r="A113" s="1"/>
      <c r="B113" s="1"/>
      <c r="C113" s="1"/>
      <c r="D113" s="1"/>
      <c r="E113" s="1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37"/>
      <c r="DM113" s="37"/>
      <c r="DN113" s="37"/>
      <c r="DO113" s="1"/>
      <c r="DP113" s="1"/>
      <c r="DQ113" s="1"/>
      <c r="DR113" s="1"/>
      <c r="DS113" s="37"/>
      <c r="DT113" s="37"/>
      <c r="DU113" s="1"/>
      <c r="DV113" s="37"/>
      <c r="DW113" s="37"/>
      <c r="DX113" s="37"/>
      <c r="DY113" s="1"/>
      <c r="DZ113" s="1"/>
      <c r="EA113" s="1"/>
      <c r="EB113" s="1"/>
      <c r="EC113" s="1"/>
      <c r="ED113" s="1"/>
      <c r="EE113" s="1"/>
      <c r="EF113" s="1"/>
      <c r="EG113" s="1"/>
      <c r="EH113" s="37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</row>
    <row r="114" ht="12.75" customHeight="1">
      <c r="A114" s="1"/>
      <c r="B114" s="1"/>
      <c r="C114" s="1"/>
      <c r="D114" s="1"/>
      <c r="E114" s="1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37"/>
      <c r="DM114" s="37"/>
      <c r="DN114" s="37"/>
      <c r="DO114" s="1"/>
      <c r="DP114" s="1"/>
      <c r="DQ114" s="1"/>
      <c r="DR114" s="1"/>
      <c r="DS114" s="37"/>
      <c r="DT114" s="37"/>
      <c r="DU114" s="1"/>
      <c r="DV114" s="37"/>
      <c r="DW114" s="37"/>
      <c r="DX114" s="37"/>
      <c r="DY114" s="1"/>
      <c r="DZ114" s="1"/>
      <c r="EA114" s="1"/>
      <c r="EB114" s="1"/>
      <c r="EC114" s="1"/>
      <c r="ED114" s="1"/>
      <c r="EE114" s="1"/>
      <c r="EF114" s="1"/>
      <c r="EG114" s="1"/>
      <c r="EH114" s="37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</row>
    <row r="115" ht="12.75" customHeight="1">
      <c r="A115" s="1"/>
      <c r="B115" s="1"/>
      <c r="C115" s="1"/>
      <c r="D115" s="1"/>
      <c r="E115" s="1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37"/>
      <c r="DM115" s="37"/>
      <c r="DN115" s="37"/>
      <c r="DO115" s="1"/>
      <c r="DP115" s="1"/>
      <c r="DQ115" s="1"/>
      <c r="DR115" s="1"/>
      <c r="DS115" s="37"/>
      <c r="DT115" s="37"/>
      <c r="DU115" s="1"/>
      <c r="DV115" s="37"/>
      <c r="DW115" s="37"/>
      <c r="DX115" s="37"/>
      <c r="DY115" s="1"/>
      <c r="DZ115" s="1"/>
      <c r="EA115" s="1"/>
      <c r="EB115" s="1"/>
      <c r="EC115" s="1"/>
      <c r="ED115" s="1"/>
      <c r="EE115" s="1"/>
      <c r="EF115" s="1"/>
      <c r="EG115" s="1"/>
      <c r="EH115" s="37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</row>
    <row r="116" ht="12.75" customHeight="1">
      <c r="A116" s="1"/>
      <c r="B116" s="1"/>
      <c r="C116" s="1"/>
      <c r="D116" s="1"/>
      <c r="E116" s="1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37"/>
      <c r="DM116" s="37"/>
      <c r="DN116" s="37"/>
      <c r="DO116" s="1"/>
      <c r="DP116" s="1"/>
      <c r="DQ116" s="1"/>
      <c r="DR116" s="1"/>
      <c r="DS116" s="37"/>
      <c r="DT116" s="37"/>
      <c r="DU116" s="1"/>
      <c r="DV116" s="37"/>
      <c r="DW116" s="37"/>
      <c r="DX116" s="37"/>
      <c r="DY116" s="1"/>
      <c r="DZ116" s="1"/>
      <c r="EA116" s="1"/>
      <c r="EB116" s="1"/>
      <c r="EC116" s="1"/>
      <c r="ED116" s="1"/>
      <c r="EE116" s="1"/>
      <c r="EF116" s="1"/>
      <c r="EG116" s="1"/>
      <c r="EH116" s="37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</row>
    <row r="117" ht="12.75" customHeight="1">
      <c r="A117" s="1"/>
      <c r="B117" s="1"/>
      <c r="C117" s="1"/>
      <c r="D117" s="1"/>
      <c r="E117" s="1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37"/>
      <c r="DM117" s="37"/>
      <c r="DN117" s="37"/>
      <c r="DO117" s="1"/>
      <c r="DP117" s="1"/>
      <c r="DQ117" s="1"/>
      <c r="DR117" s="1"/>
      <c r="DS117" s="37"/>
      <c r="DT117" s="37"/>
      <c r="DU117" s="1"/>
      <c r="DV117" s="37"/>
      <c r="DW117" s="37"/>
      <c r="DX117" s="37"/>
      <c r="DY117" s="1"/>
      <c r="DZ117" s="1"/>
      <c r="EA117" s="1"/>
      <c r="EB117" s="1"/>
      <c r="EC117" s="1"/>
      <c r="ED117" s="1"/>
      <c r="EE117" s="1"/>
      <c r="EF117" s="1"/>
      <c r="EG117" s="1"/>
      <c r="EH117" s="37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</row>
    <row r="118" ht="12.75" customHeight="1">
      <c r="A118" s="1"/>
      <c r="B118" s="1"/>
      <c r="C118" s="1"/>
      <c r="D118" s="1"/>
      <c r="E118" s="1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37"/>
      <c r="DM118" s="37"/>
      <c r="DN118" s="37"/>
      <c r="DO118" s="1"/>
      <c r="DP118" s="1"/>
      <c r="DQ118" s="1"/>
      <c r="DR118" s="1"/>
      <c r="DS118" s="37"/>
      <c r="DT118" s="37"/>
      <c r="DU118" s="1"/>
      <c r="DV118" s="37"/>
      <c r="DW118" s="37"/>
      <c r="DX118" s="37"/>
      <c r="DY118" s="1"/>
      <c r="DZ118" s="1"/>
      <c r="EA118" s="1"/>
      <c r="EB118" s="1"/>
      <c r="EC118" s="1"/>
      <c r="ED118" s="1"/>
      <c r="EE118" s="1"/>
      <c r="EF118" s="1"/>
      <c r="EG118" s="1"/>
      <c r="EH118" s="37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</row>
    <row r="119" ht="12.75" customHeight="1">
      <c r="A119" s="1"/>
      <c r="B119" s="1"/>
      <c r="C119" s="1"/>
      <c r="D119" s="1"/>
      <c r="E119" s="1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37"/>
      <c r="DM119" s="37"/>
      <c r="DN119" s="37"/>
      <c r="DO119" s="1"/>
      <c r="DP119" s="1"/>
      <c r="DQ119" s="1"/>
      <c r="DR119" s="1"/>
      <c r="DS119" s="37"/>
      <c r="DT119" s="37"/>
      <c r="DU119" s="1"/>
      <c r="DV119" s="37"/>
      <c r="DW119" s="37"/>
      <c r="DX119" s="37"/>
      <c r="DY119" s="1"/>
      <c r="DZ119" s="1"/>
      <c r="EA119" s="1"/>
      <c r="EB119" s="1"/>
      <c r="EC119" s="1"/>
      <c r="ED119" s="1"/>
      <c r="EE119" s="1"/>
      <c r="EF119" s="1"/>
      <c r="EG119" s="1"/>
      <c r="EH119" s="37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</row>
    <row r="120" ht="12.75" customHeight="1">
      <c r="A120" s="1"/>
      <c r="B120" s="1"/>
      <c r="C120" s="1"/>
      <c r="D120" s="1"/>
      <c r="E120" s="1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37"/>
      <c r="DM120" s="37"/>
      <c r="DN120" s="37"/>
      <c r="DO120" s="1"/>
      <c r="DP120" s="1"/>
      <c r="DQ120" s="1"/>
      <c r="DR120" s="1"/>
      <c r="DS120" s="37"/>
      <c r="DT120" s="37"/>
      <c r="DU120" s="1"/>
      <c r="DV120" s="37"/>
      <c r="DW120" s="37"/>
      <c r="DX120" s="37"/>
      <c r="DY120" s="1"/>
      <c r="DZ120" s="1"/>
      <c r="EA120" s="1"/>
      <c r="EB120" s="1"/>
      <c r="EC120" s="1"/>
      <c r="ED120" s="1"/>
      <c r="EE120" s="1"/>
      <c r="EF120" s="1"/>
      <c r="EG120" s="1"/>
      <c r="EH120" s="37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</row>
    <row r="121" ht="12.75" customHeight="1">
      <c r="A121" s="1"/>
      <c r="B121" s="1"/>
      <c r="C121" s="1"/>
      <c r="D121" s="1"/>
      <c r="E121" s="1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37"/>
      <c r="DM121" s="37"/>
      <c r="DN121" s="37"/>
      <c r="DO121" s="1"/>
      <c r="DP121" s="1"/>
      <c r="DQ121" s="1"/>
      <c r="DR121" s="1"/>
      <c r="DS121" s="37"/>
      <c r="DT121" s="37"/>
      <c r="DU121" s="1"/>
      <c r="DV121" s="37"/>
      <c r="DW121" s="37"/>
      <c r="DX121" s="37"/>
      <c r="DY121" s="1"/>
      <c r="DZ121" s="1"/>
      <c r="EA121" s="1"/>
      <c r="EB121" s="1"/>
      <c r="EC121" s="1"/>
      <c r="ED121" s="1"/>
      <c r="EE121" s="1"/>
      <c r="EF121" s="1"/>
      <c r="EG121" s="1"/>
      <c r="EH121" s="37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</row>
    <row r="122" ht="12.75" customHeight="1">
      <c r="A122" s="1"/>
      <c r="B122" s="1"/>
      <c r="C122" s="1"/>
      <c r="D122" s="1"/>
      <c r="E122" s="1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37"/>
      <c r="DM122" s="37"/>
      <c r="DN122" s="37"/>
      <c r="DO122" s="1"/>
      <c r="DP122" s="1"/>
      <c r="DQ122" s="1"/>
      <c r="DR122" s="1"/>
      <c r="DS122" s="37"/>
      <c r="DT122" s="37"/>
      <c r="DU122" s="1"/>
      <c r="DV122" s="37"/>
      <c r="DW122" s="37"/>
      <c r="DX122" s="37"/>
      <c r="DY122" s="1"/>
      <c r="DZ122" s="1"/>
      <c r="EA122" s="1"/>
      <c r="EB122" s="1"/>
      <c r="EC122" s="1"/>
      <c r="ED122" s="1"/>
      <c r="EE122" s="1"/>
      <c r="EF122" s="1"/>
      <c r="EG122" s="1"/>
      <c r="EH122" s="37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</row>
    <row r="123" ht="12.75" customHeight="1">
      <c r="A123" s="1"/>
      <c r="B123" s="1"/>
      <c r="C123" s="1"/>
      <c r="D123" s="1"/>
      <c r="E123" s="1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37"/>
      <c r="DM123" s="37"/>
      <c r="DN123" s="37"/>
      <c r="DO123" s="1"/>
      <c r="DP123" s="1"/>
      <c r="DQ123" s="1"/>
      <c r="DR123" s="1"/>
      <c r="DS123" s="37"/>
      <c r="DT123" s="37"/>
      <c r="DU123" s="1"/>
      <c r="DV123" s="37"/>
      <c r="DW123" s="37"/>
      <c r="DX123" s="37"/>
      <c r="DY123" s="1"/>
      <c r="DZ123" s="1"/>
      <c r="EA123" s="1"/>
      <c r="EB123" s="1"/>
      <c r="EC123" s="1"/>
      <c r="ED123" s="1"/>
      <c r="EE123" s="1"/>
      <c r="EF123" s="1"/>
      <c r="EG123" s="1"/>
      <c r="EH123" s="37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</row>
    <row r="124" ht="12.75" customHeight="1">
      <c r="A124" s="1"/>
      <c r="B124" s="1"/>
      <c r="C124" s="1"/>
      <c r="D124" s="1"/>
      <c r="E124" s="1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37"/>
      <c r="DM124" s="37"/>
      <c r="DN124" s="37"/>
      <c r="DO124" s="1"/>
      <c r="DP124" s="1"/>
      <c r="DQ124" s="1"/>
      <c r="DR124" s="1"/>
      <c r="DS124" s="37"/>
      <c r="DT124" s="37"/>
      <c r="DU124" s="1"/>
      <c r="DV124" s="37"/>
      <c r="DW124" s="37"/>
      <c r="DX124" s="37"/>
      <c r="DY124" s="1"/>
      <c r="DZ124" s="1"/>
      <c r="EA124" s="1"/>
      <c r="EB124" s="1"/>
      <c r="EC124" s="1"/>
      <c r="ED124" s="1"/>
      <c r="EE124" s="1"/>
      <c r="EF124" s="1"/>
      <c r="EG124" s="1"/>
      <c r="EH124" s="37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</row>
    <row r="125" ht="12.75" customHeight="1">
      <c r="A125" s="1"/>
      <c r="B125" s="1"/>
      <c r="C125" s="1"/>
      <c r="D125" s="1"/>
      <c r="E125" s="1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37"/>
      <c r="DM125" s="37"/>
      <c r="DN125" s="37"/>
      <c r="DO125" s="1"/>
      <c r="DP125" s="1"/>
      <c r="DQ125" s="1"/>
      <c r="DR125" s="1"/>
      <c r="DS125" s="37"/>
      <c r="DT125" s="37"/>
      <c r="DU125" s="1"/>
      <c r="DV125" s="37"/>
      <c r="DW125" s="37"/>
      <c r="DX125" s="37"/>
      <c r="DY125" s="1"/>
      <c r="DZ125" s="1"/>
      <c r="EA125" s="1"/>
      <c r="EB125" s="1"/>
      <c r="EC125" s="1"/>
      <c r="ED125" s="1"/>
      <c r="EE125" s="1"/>
      <c r="EF125" s="1"/>
      <c r="EG125" s="1"/>
      <c r="EH125" s="37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</row>
    <row r="126" ht="12.75" customHeight="1">
      <c r="A126" s="1"/>
      <c r="B126" s="1"/>
      <c r="C126" s="1"/>
      <c r="D126" s="1"/>
      <c r="E126" s="1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37"/>
      <c r="DM126" s="37"/>
      <c r="DN126" s="37"/>
      <c r="DO126" s="1"/>
      <c r="DP126" s="1"/>
      <c r="DQ126" s="1"/>
      <c r="DR126" s="1"/>
      <c r="DS126" s="37"/>
      <c r="DT126" s="37"/>
      <c r="DU126" s="1"/>
      <c r="DV126" s="37"/>
      <c r="DW126" s="37"/>
      <c r="DX126" s="37"/>
      <c r="DY126" s="1"/>
      <c r="DZ126" s="1"/>
      <c r="EA126" s="1"/>
      <c r="EB126" s="1"/>
      <c r="EC126" s="1"/>
      <c r="ED126" s="1"/>
      <c r="EE126" s="1"/>
      <c r="EF126" s="1"/>
      <c r="EG126" s="1"/>
      <c r="EH126" s="37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</row>
    <row r="127" ht="12.75" customHeight="1">
      <c r="A127" s="1"/>
      <c r="B127" s="1"/>
      <c r="C127" s="1"/>
      <c r="D127" s="1"/>
      <c r="E127" s="1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37"/>
      <c r="DM127" s="37"/>
      <c r="DN127" s="37"/>
      <c r="DO127" s="1"/>
      <c r="DP127" s="1"/>
      <c r="DQ127" s="1"/>
      <c r="DR127" s="1"/>
      <c r="DS127" s="37"/>
      <c r="DT127" s="37"/>
      <c r="DU127" s="1"/>
      <c r="DV127" s="37"/>
      <c r="DW127" s="37"/>
      <c r="DX127" s="37"/>
      <c r="DY127" s="1"/>
      <c r="DZ127" s="1"/>
      <c r="EA127" s="1"/>
      <c r="EB127" s="1"/>
      <c r="EC127" s="1"/>
      <c r="ED127" s="1"/>
      <c r="EE127" s="1"/>
      <c r="EF127" s="1"/>
      <c r="EG127" s="1"/>
      <c r="EH127" s="37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</row>
    <row r="128" ht="12.75" customHeight="1">
      <c r="A128" s="1"/>
      <c r="B128" s="1"/>
      <c r="C128" s="1"/>
      <c r="D128" s="1"/>
      <c r="E128" s="1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37"/>
      <c r="DM128" s="37"/>
      <c r="DN128" s="37"/>
      <c r="DO128" s="1"/>
      <c r="DP128" s="1"/>
      <c r="DQ128" s="1"/>
      <c r="DR128" s="1"/>
      <c r="DS128" s="37"/>
      <c r="DT128" s="37"/>
      <c r="DU128" s="1"/>
      <c r="DV128" s="37"/>
      <c r="DW128" s="37"/>
      <c r="DX128" s="37"/>
      <c r="DY128" s="1"/>
      <c r="DZ128" s="1"/>
      <c r="EA128" s="1"/>
      <c r="EB128" s="1"/>
      <c r="EC128" s="1"/>
      <c r="ED128" s="1"/>
      <c r="EE128" s="1"/>
      <c r="EF128" s="1"/>
      <c r="EG128" s="1"/>
      <c r="EH128" s="37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</row>
    <row r="129" ht="12.75" customHeight="1">
      <c r="A129" s="1"/>
      <c r="B129" s="1"/>
      <c r="C129" s="1"/>
      <c r="D129" s="1"/>
      <c r="E129" s="1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37"/>
      <c r="DM129" s="37"/>
      <c r="DN129" s="37"/>
      <c r="DO129" s="1"/>
      <c r="DP129" s="1"/>
      <c r="DQ129" s="1"/>
      <c r="DR129" s="1"/>
      <c r="DS129" s="37"/>
      <c r="DT129" s="37"/>
      <c r="DU129" s="1"/>
      <c r="DV129" s="37"/>
      <c r="DW129" s="37"/>
      <c r="DX129" s="37"/>
      <c r="DY129" s="1"/>
      <c r="DZ129" s="1"/>
      <c r="EA129" s="1"/>
      <c r="EB129" s="1"/>
      <c r="EC129" s="1"/>
      <c r="ED129" s="1"/>
      <c r="EE129" s="1"/>
      <c r="EF129" s="1"/>
      <c r="EG129" s="1"/>
      <c r="EH129" s="37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</row>
    <row r="130" ht="12.75" customHeight="1">
      <c r="A130" s="1"/>
      <c r="B130" s="1"/>
      <c r="C130" s="1"/>
      <c r="D130" s="1"/>
      <c r="E130" s="1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37"/>
      <c r="DM130" s="37"/>
      <c r="DN130" s="37"/>
      <c r="DO130" s="1"/>
      <c r="DP130" s="1"/>
      <c r="DQ130" s="1"/>
      <c r="DR130" s="1"/>
      <c r="DS130" s="37"/>
      <c r="DT130" s="37"/>
      <c r="DU130" s="1"/>
      <c r="DV130" s="37"/>
      <c r="DW130" s="37"/>
      <c r="DX130" s="37"/>
      <c r="DY130" s="1"/>
      <c r="DZ130" s="1"/>
      <c r="EA130" s="1"/>
      <c r="EB130" s="1"/>
      <c r="EC130" s="1"/>
      <c r="ED130" s="1"/>
      <c r="EE130" s="1"/>
      <c r="EF130" s="1"/>
      <c r="EG130" s="1"/>
      <c r="EH130" s="37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</row>
    <row r="131" ht="12.75" customHeight="1">
      <c r="A131" s="1"/>
      <c r="B131" s="1"/>
      <c r="C131" s="1"/>
      <c r="D131" s="1"/>
      <c r="E131" s="1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37"/>
      <c r="DM131" s="37"/>
      <c r="DN131" s="37"/>
      <c r="DO131" s="1"/>
      <c r="DP131" s="1"/>
      <c r="DQ131" s="1"/>
      <c r="DR131" s="1"/>
      <c r="DS131" s="37"/>
      <c r="DT131" s="37"/>
      <c r="DU131" s="1"/>
      <c r="DV131" s="37"/>
      <c r="DW131" s="37"/>
      <c r="DX131" s="37"/>
      <c r="DY131" s="1"/>
      <c r="DZ131" s="1"/>
      <c r="EA131" s="1"/>
      <c r="EB131" s="1"/>
      <c r="EC131" s="1"/>
      <c r="ED131" s="1"/>
      <c r="EE131" s="1"/>
      <c r="EF131" s="1"/>
      <c r="EG131" s="1"/>
      <c r="EH131" s="37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</row>
    <row r="132" ht="12.75" customHeight="1">
      <c r="A132" s="1"/>
      <c r="B132" s="1"/>
      <c r="C132" s="1"/>
      <c r="D132" s="1"/>
      <c r="E132" s="1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37"/>
      <c r="DM132" s="37"/>
      <c r="DN132" s="37"/>
      <c r="DO132" s="1"/>
      <c r="DP132" s="1"/>
      <c r="DQ132" s="1"/>
      <c r="DR132" s="1"/>
      <c r="DS132" s="37"/>
      <c r="DT132" s="37"/>
      <c r="DU132" s="1"/>
      <c r="DV132" s="37"/>
      <c r="DW132" s="37"/>
      <c r="DX132" s="37"/>
      <c r="DY132" s="1"/>
      <c r="DZ132" s="1"/>
      <c r="EA132" s="1"/>
      <c r="EB132" s="1"/>
      <c r="EC132" s="1"/>
      <c r="ED132" s="1"/>
      <c r="EE132" s="1"/>
      <c r="EF132" s="1"/>
      <c r="EG132" s="1"/>
      <c r="EH132" s="37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</row>
    <row r="133" ht="12.75" customHeight="1">
      <c r="A133" s="1"/>
      <c r="B133" s="1"/>
      <c r="C133" s="1"/>
      <c r="D133" s="1"/>
      <c r="E133" s="1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37"/>
      <c r="DM133" s="37"/>
      <c r="DN133" s="37"/>
      <c r="DO133" s="1"/>
      <c r="DP133" s="1"/>
      <c r="DQ133" s="1"/>
      <c r="DR133" s="1"/>
      <c r="DS133" s="37"/>
      <c r="DT133" s="37"/>
      <c r="DU133" s="1"/>
      <c r="DV133" s="37"/>
      <c r="DW133" s="37"/>
      <c r="DX133" s="37"/>
      <c r="DY133" s="1"/>
      <c r="DZ133" s="1"/>
      <c r="EA133" s="1"/>
      <c r="EB133" s="1"/>
      <c r="EC133" s="1"/>
      <c r="ED133" s="1"/>
      <c r="EE133" s="1"/>
      <c r="EF133" s="1"/>
      <c r="EG133" s="1"/>
      <c r="EH133" s="37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</row>
    <row r="134" ht="12.75" customHeight="1">
      <c r="A134" s="1"/>
      <c r="B134" s="1"/>
      <c r="C134" s="1"/>
      <c r="D134" s="1"/>
      <c r="E134" s="1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37"/>
      <c r="DM134" s="37"/>
      <c r="DN134" s="37"/>
      <c r="DO134" s="1"/>
      <c r="DP134" s="1"/>
      <c r="DQ134" s="1"/>
      <c r="DR134" s="1"/>
      <c r="DS134" s="37"/>
      <c r="DT134" s="37"/>
      <c r="DU134" s="1"/>
      <c r="DV134" s="37"/>
      <c r="DW134" s="37"/>
      <c r="DX134" s="37"/>
      <c r="DY134" s="1"/>
      <c r="DZ134" s="1"/>
      <c r="EA134" s="1"/>
      <c r="EB134" s="1"/>
      <c r="EC134" s="1"/>
      <c r="ED134" s="1"/>
      <c r="EE134" s="1"/>
      <c r="EF134" s="1"/>
      <c r="EG134" s="1"/>
      <c r="EH134" s="37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</row>
    <row r="135" ht="12.75" customHeight="1">
      <c r="A135" s="1"/>
      <c r="B135" s="1"/>
      <c r="C135" s="1"/>
      <c r="D135" s="1"/>
      <c r="E135" s="1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37"/>
      <c r="DM135" s="37"/>
      <c r="DN135" s="37"/>
      <c r="DO135" s="1"/>
      <c r="DP135" s="1"/>
      <c r="DQ135" s="1"/>
      <c r="DR135" s="1"/>
      <c r="DS135" s="37"/>
      <c r="DT135" s="37"/>
      <c r="DU135" s="1"/>
      <c r="DV135" s="37"/>
      <c r="DW135" s="37"/>
      <c r="DX135" s="37"/>
      <c r="DY135" s="1"/>
      <c r="DZ135" s="1"/>
      <c r="EA135" s="1"/>
      <c r="EB135" s="1"/>
      <c r="EC135" s="1"/>
      <c r="ED135" s="1"/>
      <c r="EE135" s="1"/>
      <c r="EF135" s="1"/>
      <c r="EG135" s="1"/>
      <c r="EH135" s="37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</row>
    <row r="136" ht="12.75" customHeight="1">
      <c r="A136" s="1"/>
      <c r="B136" s="1"/>
      <c r="C136" s="1"/>
      <c r="D136" s="1"/>
      <c r="E136" s="1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37"/>
      <c r="DM136" s="37"/>
      <c r="DN136" s="37"/>
      <c r="DO136" s="1"/>
      <c r="DP136" s="1"/>
      <c r="DQ136" s="1"/>
      <c r="DR136" s="1"/>
      <c r="DS136" s="37"/>
      <c r="DT136" s="37"/>
      <c r="DU136" s="1"/>
      <c r="DV136" s="37"/>
      <c r="DW136" s="37"/>
      <c r="DX136" s="37"/>
      <c r="DY136" s="1"/>
      <c r="DZ136" s="1"/>
      <c r="EA136" s="1"/>
      <c r="EB136" s="1"/>
      <c r="EC136" s="1"/>
      <c r="ED136" s="1"/>
      <c r="EE136" s="1"/>
      <c r="EF136" s="1"/>
      <c r="EG136" s="1"/>
      <c r="EH136" s="37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</row>
    <row r="137" ht="12.75" customHeight="1">
      <c r="A137" s="1"/>
      <c r="B137" s="1"/>
      <c r="C137" s="1"/>
      <c r="D137" s="1"/>
      <c r="E137" s="1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37"/>
      <c r="DM137" s="37"/>
      <c r="DN137" s="37"/>
      <c r="DO137" s="1"/>
      <c r="DP137" s="1"/>
      <c r="DQ137" s="1"/>
      <c r="DR137" s="1"/>
      <c r="DS137" s="37"/>
      <c r="DT137" s="37"/>
      <c r="DU137" s="1"/>
      <c r="DV137" s="37"/>
      <c r="DW137" s="37"/>
      <c r="DX137" s="37"/>
      <c r="DY137" s="1"/>
      <c r="DZ137" s="1"/>
      <c r="EA137" s="1"/>
      <c r="EB137" s="1"/>
      <c r="EC137" s="1"/>
      <c r="ED137" s="1"/>
      <c r="EE137" s="1"/>
      <c r="EF137" s="1"/>
      <c r="EG137" s="1"/>
      <c r="EH137" s="37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</row>
    <row r="138" ht="12.75" customHeight="1">
      <c r="A138" s="1"/>
      <c r="B138" s="1"/>
      <c r="C138" s="1"/>
      <c r="D138" s="1"/>
      <c r="E138" s="1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37"/>
      <c r="DM138" s="37"/>
      <c r="DN138" s="37"/>
      <c r="DO138" s="1"/>
      <c r="DP138" s="1"/>
      <c r="DQ138" s="1"/>
      <c r="DR138" s="1"/>
      <c r="DS138" s="37"/>
      <c r="DT138" s="37"/>
      <c r="DU138" s="1"/>
      <c r="DV138" s="37"/>
      <c r="DW138" s="37"/>
      <c r="DX138" s="37"/>
      <c r="DY138" s="1"/>
      <c r="DZ138" s="1"/>
      <c r="EA138" s="1"/>
      <c r="EB138" s="1"/>
      <c r="EC138" s="1"/>
      <c r="ED138" s="1"/>
      <c r="EE138" s="1"/>
      <c r="EF138" s="1"/>
      <c r="EG138" s="1"/>
      <c r="EH138" s="37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</row>
    <row r="139" ht="12.75" customHeight="1">
      <c r="A139" s="1"/>
      <c r="B139" s="1"/>
      <c r="C139" s="1"/>
      <c r="D139" s="1"/>
      <c r="E139" s="1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37"/>
      <c r="DM139" s="37"/>
      <c r="DN139" s="37"/>
      <c r="DO139" s="1"/>
      <c r="DP139" s="1"/>
      <c r="DQ139" s="1"/>
      <c r="DR139" s="1"/>
      <c r="DS139" s="37"/>
      <c r="DT139" s="37"/>
      <c r="DU139" s="1"/>
      <c r="DV139" s="37"/>
      <c r="DW139" s="37"/>
      <c r="DX139" s="37"/>
      <c r="DY139" s="1"/>
      <c r="DZ139" s="1"/>
      <c r="EA139" s="1"/>
      <c r="EB139" s="1"/>
      <c r="EC139" s="1"/>
      <c r="ED139" s="1"/>
      <c r="EE139" s="1"/>
      <c r="EF139" s="1"/>
      <c r="EG139" s="1"/>
      <c r="EH139" s="37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</row>
    <row r="140" ht="12.75" customHeight="1">
      <c r="A140" s="1"/>
      <c r="B140" s="1"/>
      <c r="C140" s="1"/>
      <c r="D140" s="1"/>
      <c r="E140" s="1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37"/>
      <c r="DM140" s="37"/>
      <c r="DN140" s="37"/>
      <c r="DO140" s="1"/>
      <c r="DP140" s="1"/>
      <c r="DQ140" s="1"/>
      <c r="DR140" s="1"/>
      <c r="DS140" s="37"/>
      <c r="DT140" s="37"/>
      <c r="DU140" s="1"/>
      <c r="DV140" s="37"/>
      <c r="DW140" s="37"/>
      <c r="DX140" s="37"/>
      <c r="DY140" s="1"/>
      <c r="DZ140" s="1"/>
      <c r="EA140" s="1"/>
      <c r="EB140" s="1"/>
      <c r="EC140" s="1"/>
      <c r="ED140" s="1"/>
      <c r="EE140" s="1"/>
      <c r="EF140" s="1"/>
      <c r="EG140" s="1"/>
      <c r="EH140" s="37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</row>
    <row r="141" ht="12.75" customHeight="1">
      <c r="A141" s="1"/>
      <c r="B141" s="1"/>
      <c r="C141" s="1"/>
      <c r="D141" s="1"/>
      <c r="E141" s="1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37"/>
      <c r="DM141" s="37"/>
      <c r="DN141" s="37"/>
      <c r="DO141" s="1"/>
      <c r="DP141" s="1"/>
      <c r="DQ141" s="1"/>
      <c r="DR141" s="1"/>
      <c r="DS141" s="37"/>
      <c r="DT141" s="37"/>
      <c r="DU141" s="1"/>
      <c r="DV141" s="37"/>
      <c r="DW141" s="37"/>
      <c r="DX141" s="37"/>
      <c r="DY141" s="1"/>
      <c r="DZ141" s="1"/>
      <c r="EA141" s="1"/>
      <c r="EB141" s="1"/>
      <c r="EC141" s="1"/>
      <c r="ED141" s="1"/>
      <c r="EE141" s="1"/>
      <c r="EF141" s="1"/>
      <c r="EG141" s="1"/>
      <c r="EH141" s="37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</row>
    <row r="142" ht="12.75" customHeight="1">
      <c r="A142" s="1"/>
      <c r="B142" s="1"/>
      <c r="C142" s="1"/>
      <c r="D142" s="1"/>
      <c r="E142" s="1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37"/>
      <c r="DM142" s="37"/>
      <c r="DN142" s="37"/>
      <c r="DO142" s="1"/>
      <c r="DP142" s="1"/>
      <c r="DQ142" s="1"/>
      <c r="DR142" s="1"/>
      <c r="DS142" s="37"/>
      <c r="DT142" s="37"/>
      <c r="DU142" s="1"/>
      <c r="DV142" s="37"/>
      <c r="DW142" s="37"/>
      <c r="DX142" s="37"/>
      <c r="DY142" s="1"/>
      <c r="DZ142" s="1"/>
      <c r="EA142" s="1"/>
      <c r="EB142" s="1"/>
      <c r="EC142" s="1"/>
      <c r="ED142" s="1"/>
      <c r="EE142" s="1"/>
      <c r="EF142" s="1"/>
      <c r="EG142" s="1"/>
      <c r="EH142" s="37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</row>
    <row r="143" ht="12.75" customHeight="1">
      <c r="A143" s="1"/>
      <c r="B143" s="1"/>
      <c r="C143" s="1"/>
      <c r="D143" s="1"/>
      <c r="E143" s="1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37"/>
      <c r="DM143" s="37"/>
      <c r="DN143" s="37"/>
      <c r="DO143" s="1"/>
      <c r="DP143" s="1"/>
      <c r="DQ143" s="1"/>
      <c r="DR143" s="1"/>
      <c r="DS143" s="37"/>
      <c r="DT143" s="37"/>
      <c r="DU143" s="1"/>
      <c r="DV143" s="37"/>
      <c r="DW143" s="37"/>
      <c r="DX143" s="37"/>
      <c r="DY143" s="1"/>
      <c r="DZ143" s="1"/>
      <c r="EA143" s="1"/>
      <c r="EB143" s="1"/>
      <c r="EC143" s="1"/>
      <c r="ED143" s="1"/>
      <c r="EE143" s="1"/>
      <c r="EF143" s="1"/>
      <c r="EG143" s="1"/>
      <c r="EH143" s="37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</row>
    <row r="144" ht="12.75" customHeight="1">
      <c r="A144" s="1"/>
      <c r="B144" s="1"/>
      <c r="C144" s="1"/>
      <c r="D144" s="1"/>
      <c r="E144" s="1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37"/>
      <c r="DM144" s="37"/>
      <c r="DN144" s="37"/>
      <c r="DO144" s="1"/>
      <c r="DP144" s="1"/>
      <c r="DQ144" s="1"/>
      <c r="DR144" s="1"/>
      <c r="DS144" s="37"/>
      <c r="DT144" s="37"/>
      <c r="DU144" s="1"/>
      <c r="DV144" s="37"/>
      <c r="DW144" s="37"/>
      <c r="DX144" s="37"/>
      <c r="DY144" s="1"/>
      <c r="DZ144" s="1"/>
      <c r="EA144" s="1"/>
      <c r="EB144" s="1"/>
      <c r="EC144" s="1"/>
      <c r="ED144" s="1"/>
      <c r="EE144" s="1"/>
      <c r="EF144" s="1"/>
      <c r="EG144" s="1"/>
      <c r="EH144" s="37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</row>
    <row r="145" ht="12.75" customHeight="1">
      <c r="A145" s="1"/>
      <c r="B145" s="1"/>
      <c r="C145" s="1"/>
      <c r="D145" s="1"/>
      <c r="E145" s="1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37"/>
      <c r="DM145" s="37"/>
      <c r="DN145" s="37"/>
      <c r="DO145" s="1"/>
      <c r="DP145" s="1"/>
      <c r="DQ145" s="1"/>
      <c r="DR145" s="1"/>
      <c r="DS145" s="37"/>
      <c r="DT145" s="37"/>
      <c r="DU145" s="1"/>
      <c r="DV145" s="37"/>
      <c r="DW145" s="37"/>
      <c r="DX145" s="37"/>
      <c r="DY145" s="1"/>
      <c r="DZ145" s="1"/>
      <c r="EA145" s="1"/>
      <c r="EB145" s="1"/>
      <c r="EC145" s="1"/>
      <c r="ED145" s="1"/>
      <c r="EE145" s="1"/>
      <c r="EF145" s="1"/>
      <c r="EG145" s="1"/>
      <c r="EH145" s="37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</row>
    <row r="146" ht="12.75" customHeight="1">
      <c r="A146" s="1"/>
      <c r="B146" s="1"/>
      <c r="C146" s="1"/>
      <c r="D146" s="1"/>
      <c r="E146" s="1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37"/>
      <c r="DM146" s="37"/>
      <c r="DN146" s="37"/>
      <c r="DO146" s="1"/>
      <c r="DP146" s="1"/>
      <c r="DQ146" s="1"/>
      <c r="DR146" s="1"/>
      <c r="DS146" s="37"/>
      <c r="DT146" s="37"/>
      <c r="DU146" s="1"/>
      <c r="DV146" s="37"/>
      <c r="DW146" s="37"/>
      <c r="DX146" s="37"/>
      <c r="DY146" s="1"/>
      <c r="DZ146" s="1"/>
      <c r="EA146" s="1"/>
      <c r="EB146" s="1"/>
      <c r="EC146" s="1"/>
      <c r="ED146" s="1"/>
      <c r="EE146" s="1"/>
      <c r="EF146" s="1"/>
      <c r="EG146" s="1"/>
      <c r="EH146" s="37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</row>
    <row r="147" ht="12.75" customHeight="1">
      <c r="A147" s="1"/>
      <c r="B147" s="1"/>
      <c r="C147" s="1"/>
      <c r="D147" s="1"/>
      <c r="E147" s="1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37"/>
      <c r="DM147" s="37"/>
      <c r="DN147" s="37"/>
      <c r="DO147" s="1"/>
      <c r="DP147" s="1"/>
      <c r="DQ147" s="1"/>
      <c r="DR147" s="1"/>
      <c r="DS147" s="37"/>
      <c r="DT147" s="37"/>
      <c r="DU147" s="1"/>
      <c r="DV147" s="37"/>
      <c r="DW147" s="37"/>
      <c r="DX147" s="37"/>
      <c r="DY147" s="1"/>
      <c r="DZ147" s="1"/>
      <c r="EA147" s="1"/>
      <c r="EB147" s="1"/>
      <c r="EC147" s="1"/>
      <c r="ED147" s="1"/>
      <c r="EE147" s="1"/>
      <c r="EF147" s="1"/>
      <c r="EG147" s="1"/>
      <c r="EH147" s="37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</row>
    <row r="148" ht="12.75" customHeight="1">
      <c r="A148" s="1"/>
      <c r="B148" s="1"/>
      <c r="C148" s="1"/>
      <c r="D148" s="1"/>
      <c r="E148" s="1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37"/>
      <c r="DM148" s="37"/>
      <c r="DN148" s="37"/>
      <c r="DO148" s="1"/>
      <c r="DP148" s="1"/>
      <c r="DQ148" s="1"/>
      <c r="DR148" s="1"/>
      <c r="DS148" s="37"/>
      <c r="DT148" s="37"/>
      <c r="DU148" s="1"/>
      <c r="DV148" s="37"/>
      <c r="DW148" s="37"/>
      <c r="DX148" s="37"/>
      <c r="DY148" s="1"/>
      <c r="DZ148" s="1"/>
      <c r="EA148" s="1"/>
      <c r="EB148" s="1"/>
      <c r="EC148" s="1"/>
      <c r="ED148" s="1"/>
      <c r="EE148" s="1"/>
      <c r="EF148" s="1"/>
      <c r="EG148" s="1"/>
      <c r="EH148" s="37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</row>
    <row r="149" ht="12.75" customHeight="1">
      <c r="A149" s="1"/>
      <c r="B149" s="1"/>
      <c r="C149" s="1"/>
      <c r="D149" s="1"/>
      <c r="E149" s="1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37"/>
      <c r="DM149" s="37"/>
      <c r="DN149" s="37"/>
      <c r="DO149" s="1"/>
      <c r="DP149" s="1"/>
      <c r="DQ149" s="1"/>
      <c r="DR149" s="1"/>
      <c r="DS149" s="37"/>
      <c r="DT149" s="37"/>
      <c r="DU149" s="1"/>
      <c r="DV149" s="37"/>
      <c r="DW149" s="37"/>
      <c r="DX149" s="37"/>
      <c r="DY149" s="1"/>
      <c r="DZ149" s="1"/>
      <c r="EA149" s="1"/>
      <c r="EB149" s="1"/>
      <c r="EC149" s="1"/>
      <c r="ED149" s="1"/>
      <c r="EE149" s="1"/>
      <c r="EF149" s="1"/>
      <c r="EG149" s="1"/>
      <c r="EH149" s="37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</row>
    <row r="150" ht="12.75" customHeight="1">
      <c r="A150" s="1"/>
      <c r="B150" s="1"/>
      <c r="C150" s="1"/>
      <c r="D150" s="1"/>
      <c r="E150" s="1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37"/>
      <c r="DM150" s="37"/>
      <c r="DN150" s="37"/>
      <c r="DO150" s="1"/>
      <c r="DP150" s="1"/>
      <c r="DQ150" s="1"/>
      <c r="DR150" s="1"/>
      <c r="DS150" s="37"/>
      <c r="DT150" s="37"/>
      <c r="DU150" s="1"/>
      <c r="DV150" s="37"/>
      <c r="DW150" s="37"/>
      <c r="DX150" s="37"/>
      <c r="DY150" s="1"/>
      <c r="DZ150" s="1"/>
      <c r="EA150" s="1"/>
      <c r="EB150" s="1"/>
      <c r="EC150" s="1"/>
      <c r="ED150" s="1"/>
      <c r="EE150" s="1"/>
      <c r="EF150" s="1"/>
      <c r="EG150" s="1"/>
      <c r="EH150" s="37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</row>
    <row r="151" ht="12.75" customHeight="1">
      <c r="A151" s="1"/>
      <c r="B151" s="1"/>
      <c r="C151" s="1"/>
      <c r="D151" s="1"/>
      <c r="E151" s="1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37"/>
      <c r="DM151" s="37"/>
      <c r="DN151" s="37"/>
      <c r="DO151" s="1"/>
      <c r="DP151" s="1"/>
      <c r="DQ151" s="1"/>
      <c r="DR151" s="1"/>
      <c r="DS151" s="37"/>
      <c r="DT151" s="37"/>
      <c r="DU151" s="1"/>
      <c r="DV151" s="37"/>
      <c r="DW151" s="37"/>
      <c r="DX151" s="37"/>
      <c r="DY151" s="1"/>
      <c r="DZ151" s="1"/>
      <c r="EA151" s="1"/>
      <c r="EB151" s="1"/>
      <c r="EC151" s="1"/>
      <c r="ED151" s="1"/>
      <c r="EE151" s="1"/>
      <c r="EF151" s="1"/>
      <c r="EG151" s="1"/>
      <c r="EH151" s="37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</row>
    <row r="152" ht="12.75" customHeight="1">
      <c r="A152" s="1"/>
      <c r="B152" s="1"/>
      <c r="C152" s="1"/>
      <c r="D152" s="1"/>
      <c r="E152" s="1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37"/>
      <c r="DM152" s="37"/>
      <c r="DN152" s="37"/>
      <c r="DO152" s="1"/>
      <c r="DP152" s="1"/>
      <c r="DQ152" s="1"/>
      <c r="DR152" s="1"/>
      <c r="DS152" s="37"/>
      <c r="DT152" s="37"/>
      <c r="DU152" s="1"/>
      <c r="DV152" s="37"/>
      <c r="DW152" s="37"/>
      <c r="DX152" s="37"/>
      <c r="DY152" s="1"/>
      <c r="DZ152" s="1"/>
      <c r="EA152" s="1"/>
      <c r="EB152" s="1"/>
      <c r="EC152" s="1"/>
      <c r="ED152" s="1"/>
      <c r="EE152" s="1"/>
      <c r="EF152" s="1"/>
      <c r="EG152" s="1"/>
      <c r="EH152" s="37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</row>
    <row r="153" ht="12.75" customHeight="1">
      <c r="A153" s="1"/>
      <c r="B153" s="1"/>
      <c r="C153" s="1"/>
      <c r="D153" s="1"/>
      <c r="E153" s="1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37"/>
      <c r="DM153" s="37"/>
      <c r="DN153" s="37"/>
      <c r="DO153" s="1"/>
      <c r="DP153" s="1"/>
      <c r="DQ153" s="1"/>
      <c r="DR153" s="1"/>
      <c r="DS153" s="37"/>
      <c r="DT153" s="37"/>
      <c r="DU153" s="1"/>
      <c r="DV153" s="37"/>
      <c r="DW153" s="37"/>
      <c r="DX153" s="37"/>
      <c r="DY153" s="1"/>
      <c r="DZ153" s="1"/>
      <c r="EA153" s="1"/>
      <c r="EB153" s="1"/>
      <c r="EC153" s="1"/>
      <c r="ED153" s="1"/>
      <c r="EE153" s="1"/>
      <c r="EF153" s="1"/>
      <c r="EG153" s="1"/>
      <c r="EH153" s="37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</row>
    <row r="154" ht="12.75" customHeight="1">
      <c r="A154" s="1"/>
      <c r="B154" s="1"/>
      <c r="C154" s="1"/>
      <c r="D154" s="1"/>
      <c r="E154" s="1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37"/>
      <c r="DM154" s="37"/>
      <c r="DN154" s="37"/>
      <c r="DO154" s="1"/>
      <c r="DP154" s="1"/>
      <c r="DQ154" s="1"/>
      <c r="DR154" s="1"/>
      <c r="DS154" s="37"/>
      <c r="DT154" s="37"/>
      <c r="DU154" s="1"/>
      <c r="DV154" s="37"/>
      <c r="DW154" s="37"/>
      <c r="DX154" s="37"/>
      <c r="DY154" s="1"/>
      <c r="DZ154" s="1"/>
      <c r="EA154" s="1"/>
      <c r="EB154" s="1"/>
      <c r="EC154" s="1"/>
      <c r="ED154" s="1"/>
      <c r="EE154" s="1"/>
      <c r="EF154" s="1"/>
      <c r="EG154" s="1"/>
      <c r="EH154" s="37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</row>
    <row r="155" ht="12.75" customHeight="1">
      <c r="A155" s="1"/>
      <c r="B155" s="1"/>
      <c r="C155" s="1"/>
      <c r="D155" s="1"/>
      <c r="E155" s="1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37"/>
      <c r="DM155" s="37"/>
      <c r="DN155" s="37"/>
      <c r="DO155" s="1"/>
      <c r="DP155" s="1"/>
      <c r="DQ155" s="1"/>
      <c r="DR155" s="1"/>
      <c r="DS155" s="37"/>
      <c r="DT155" s="37"/>
      <c r="DU155" s="1"/>
      <c r="DV155" s="37"/>
      <c r="DW155" s="37"/>
      <c r="DX155" s="37"/>
      <c r="DY155" s="1"/>
      <c r="DZ155" s="1"/>
      <c r="EA155" s="1"/>
      <c r="EB155" s="1"/>
      <c r="EC155" s="1"/>
      <c r="ED155" s="1"/>
      <c r="EE155" s="1"/>
      <c r="EF155" s="1"/>
      <c r="EG155" s="1"/>
      <c r="EH155" s="37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</row>
    <row r="156" ht="12.75" customHeight="1">
      <c r="A156" s="1"/>
      <c r="B156" s="1"/>
      <c r="C156" s="1"/>
      <c r="D156" s="1"/>
      <c r="E156" s="1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37"/>
      <c r="DM156" s="37"/>
      <c r="DN156" s="37"/>
      <c r="DO156" s="1"/>
      <c r="DP156" s="1"/>
      <c r="DQ156" s="1"/>
      <c r="DR156" s="1"/>
      <c r="DS156" s="37"/>
      <c r="DT156" s="37"/>
      <c r="DU156" s="1"/>
      <c r="DV156" s="37"/>
      <c r="DW156" s="37"/>
      <c r="DX156" s="37"/>
      <c r="DY156" s="1"/>
      <c r="DZ156" s="1"/>
      <c r="EA156" s="1"/>
      <c r="EB156" s="1"/>
      <c r="EC156" s="1"/>
      <c r="ED156" s="1"/>
      <c r="EE156" s="1"/>
      <c r="EF156" s="1"/>
      <c r="EG156" s="1"/>
      <c r="EH156" s="37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</row>
    <row r="157" ht="12.75" customHeight="1">
      <c r="A157" s="1"/>
      <c r="B157" s="1"/>
      <c r="C157" s="1"/>
      <c r="D157" s="1"/>
      <c r="E157" s="1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37"/>
      <c r="DM157" s="37"/>
      <c r="DN157" s="37"/>
      <c r="DO157" s="1"/>
      <c r="DP157" s="1"/>
      <c r="DQ157" s="1"/>
      <c r="DR157" s="1"/>
      <c r="DS157" s="37"/>
      <c r="DT157" s="37"/>
      <c r="DU157" s="1"/>
      <c r="DV157" s="37"/>
      <c r="DW157" s="37"/>
      <c r="DX157" s="37"/>
      <c r="DY157" s="1"/>
      <c r="DZ157" s="1"/>
      <c r="EA157" s="1"/>
      <c r="EB157" s="1"/>
      <c r="EC157" s="1"/>
      <c r="ED157" s="1"/>
      <c r="EE157" s="1"/>
      <c r="EF157" s="1"/>
      <c r="EG157" s="1"/>
      <c r="EH157" s="37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</row>
    <row r="158" ht="12.75" customHeight="1">
      <c r="A158" s="1"/>
      <c r="B158" s="1"/>
      <c r="C158" s="1"/>
      <c r="D158" s="1"/>
      <c r="E158" s="1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37"/>
      <c r="DM158" s="37"/>
      <c r="DN158" s="37"/>
      <c r="DO158" s="1"/>
      <c r="DP158" s="1"/>
      <c r="DQ158" s="1"/>
      <c r="DR158" s="1"/>
      <c r="DS158" s="37"/>
      <c r="DT158" s="37"/>
      <c r="DU158" s="1"/>
      <c r="DV158" s="37"/>
      <c r="DW158" s="37"/>
      <c r="DX158" s="37"/>
      <c r="DY158" s="1"/>
      <c r="DZ158" s="1"/>
      <c r="EA158" s="1"/>
      <c r="EB158" s="1"/>
      <c r="EC158" s="1"/>
      <c r="ED158" s="1"/>
      <c r="EE158" s="1"/>
      <c r="EF158" s="1"/>
      <c r="EG158" s="1"/>
      <c r="EH158" s="37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</row>
    <row r="159" ht="12.75" customHeight="1">
      <c r="A159" s="1"/>
      <c r="B159" s="1"/>
      <c r="C159" s="1"/>
      <c r="D159" s="1"/>
      <c r="E159" s="1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37"/>
      <c r="DM159" s="37"/>
      <c r="DN159" s="37"/>
      <c r="DO159" s="1"/>
      <c r="DP159" s="1"/>
      <c r="DQ159" s="1"/>
      <c r="DR159" s="1"/>
      <c r="DS159" s="37"/>
      <c r="DT159" s="37"/>
      <c r="DU159" s="1"/>
      <c r="DV159" s="37"/>
      <c r="DW159" s="37"/>
      <c r="DX159" s="37"/>
      <c r="DY159" s="1"/>
      <c r="DZ159" s="1"/>
      <c r="EA159" s="1"/>
      <c r="EB159" s="1"/>
      <c r="EC159" s="1"/>
      <c r="ED159" s="1"/>
      <c r="EE159" s="1"/>
      <c r="EF159" s="1"/>
      <c r="EG159" s="1"/>
      <c r="EH159" s="37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</row>
    <row r="160" ht="12.75" customHeight="1">
      <c r="A160" s="1"/>
      <c r="B160" s="1"/>
      <c r="C160" s="1"/>
      <c r="D160" s="1"/>
      <c r="E160" s="1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37"/>
      <c r="DM160" s="37"/>
      <c r="DN160" s="37"/>
      <c r="DO160" s="1"/>
      <c r="DP160" s="1"/>
      <c r="DQ160" s="1"/>
      <c r="DR160" s="1"/>
      <c r="DS160" s="37"/>
      <c r="DT160" s="37"/>
      <c r="DU160" s="1"/>
      <c r="DV160" s="37"/>
      <c r="DW160" s="37"/>
      <c r="DX160" s="37"/>
      <c r="DY160" s="1"/>
      <c r="DZ160" s="1"/>
      <c r="EA160" s="1"/>
      <c r="EB160" s="1"/>
      <c r="EC160" s="1"/>
      <c r="ED160" s="1"/>
      <c r="EE160" s="1"/>
      <c r="EF160" s="1"/>
      <c r="EG160" s="1"/>
      <c r="EH160" s="37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</row>
    <row r="161" ht="12.75" customHeight="1">
      <c r="A161" s="1"/>
      <c r="B161" s="1"/>
      <c r="C161" s="1"/>
      <c r="D161" s="1"/>
      <c r="E161" s="1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37"/>
      <c r="DM161" s="37"/>
      <c r="DN161" s="37"/>
      <c r="DO161" s="1"/>
      <c r="DP161" s="1"/>
      <c r="DQ161" s="1"/>
      <c r="DR161" s="1"/>
      <c r="DS161" s="37"/>
      <c r="DT161" s="37"/>
      <c r="DU161" s="1"/>
      <c r="DV161" s="37"/>
      <c r="DW161" s="37"/>
      <c r="DX161" s="37"/>
      <c r="DY161" s="1"/>
      <c r="DZ161" s="1"/>
      <c r="EA161" s="1"/>
      <c r="EB161" s="1"/>
      <c r="EC161" s="1"/>
      <c r="ED161" s="1"/>
      <c r="EE161" s="1"/>
      <c r="EF161" s="1"/>
      <c r="EG161" s="1"/>
      <c r="EH161" s="37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</row>
    <row r="162" ht="12.75" customHeight="1">
      <c r="A162" s="1"/>
      <c r="B162" s="1"/>
      <c r="C162" s="1"/>
      <c r="D162" s="1"/>
      <c r="E162" s="1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37"/>
      <c r="DM162" s="37"/>
      <c r="DN162" s="37"/>
      <c r="DO162" s="1"/>
      <c r="DP162" s="1"/>
      <c r="DQ162" s="1"/>
      <c r="DR162" s="1"/>
      <c r="DS162" s="37"/>
      <c r="DT162" s="37"/>
      <c r="DU162" s="1"/>
      <c r="DV162" s="37"/>
      <c r="DW162" s="37"/>
      <c r="DX162" s="37"/>
      <c r="DY162" s="1"/>
      <c r="DZ162" s="1"/>
      <c r="EA162" s="1"/>
      <c r="EB162" s="1"/>
      <c r="EC162" s="1"/>
      <c r="ED162" s="1"/>
      <c r="EE162" s="1"/>
      <c r="EF162" s="1"/>
      <c r="EG162" s="1"/>
      <c r="EH162" s="37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</row>
    <row r="163" ht="12.75" customHeight="1">
      <c r="A163" s="1"/>
      <c r="B163" s="1"/>
      <c r="C163" s="1"/>
      <c r="D163" s="1"/>
      <c r="E163" s="1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37"/>
      <c r="DM163" s="37"/>
      <c r="DN163" s="37"/>
      <c r="DO163" s="1"/>
      <c r="DP163" s="1"/>
      <c r="DQ163" s="1"/>
      <c r="DR163" s="1"/>
      <c r="DS163" s="37"/>
      <c r="DT163" s="37"/>
      <c r="DU163" s="1"/>
      <c r="DV163" s="37"/>
      <c r="DW163" s="37"/>
      <c r="DX163" s="37"/>
      <c r="DY163" s="1"/>
      <c r="DZ163" s="1"/>
      <c r="EA163" s="1"/>
      <c r="EB163" s="1"/>
      <c r="EC163" s="1"/>
      <c r="ED163" s="1"/>
      <c r="EE163" s="1"/>
      <c r="EF163" s="1"/>
      <c r="EG163" s="1"/>
      <c r="EH163" s="37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</row>
    <row r="164" ht="12.75" customHeight="1">
      <c r="A164" s="1"/>
      <c r="B164" s="1"/>
      <c r="C164" s="1"/>
      <c r="D164" s="1"/>
      <c r="E164" s="1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37"/>
      <c r="DM164" s="37"/>
      <c r="DN164" s="37"/>
      <c r="DO164" s="1"/>
      <c r="DP164" s="1"/>
      <c r="DQ164" s="1"/>
      <c r="DR164" s="1"/>
      <c r="DS164" s="37"/>
      <c r="DT164" s="37"/>
      <c r="DU164" s="1"/>
      <c r="DV164" s="37"/>
      <c r="DW164" s="37"/>
      <c r="DX164" s="37"/>
      <c r="DY164" s="1"/>
      <c r="DZ164" s="1"/>
      <c r="EA164" s="1"/>
      <c r="EB164" s="1"/>
      <c r="EC164" s="1"/>
      <c r="ED164" s="1"/>
      <c r="EE164" s="1"/>
      <c r="EF164" s="1"/>
      <c r="EG164" s="1"/>
      <c r="EH164" s="37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</row>
    <row r="165" ht="12.75" customHeight="1">
      <c r="A165" s="1"/>
      <c r="B165" s="1"/>
      <c r="C165" s="1"/>
      <c r="D165" s="1"/>
      <c r="E165" s="1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37"/>
      <c r="DM165" s="37"/>
      <c r="DN165" s="37"/>
      <c r="DO165" s="1"/>
      <c r="DP165" s="1"/>
      <c r="DQ165" s="1"/>
      <c r="DR165" s="1"/>
      <c r="DS165" s="37"/>
      <c r="DT165" s="37"/>
      <c r="DU165" s="1"/>
      <c r="DV165" s="37"/>
      <c r="DW165" s="37"/>
      <c r="DX165" s="37"/>
      <c r="DY165" s="1"/>
      <c r="DZ165" s="1"/>
      <c r="EA165" s="1"/>
      <c r="EB165" s="1"/>
      <c r="EC165" s="1"/>
      <c r="ED165" s="1"/>
      <c r="EE165" s="1"/>
      <c r="EF165" s="1"/>
      <c r="EG165" s="1"/>
      <c r="EH165" s="37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</row>
    <row r="166" ht="12.75" customHeight="1">
      <c r="A166" s="1"/>
      <c r="B166" s="1"/>
      <c r="C166" s="1"/>
      <c r="D166" s="1"/>
      <c r="E166" s="1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37"/>
      <c r="DM166" s="37"/>
      <c r="DN166" s="37"/>
      <c r="DO166" s="1"/>
      <c r="DP166" s="1"/>
      <c r="DQ166" s="1"/>
      <c r="DR166" s="1"/>
      <c r="DS166" s="37"/>
      <c r="DT166" s="37"/>
      <c r="DU166" s="1"/>
      <c r="DV166" s="37"/>
      <c r="DW166" s="37"/>
      <c r="DX166" s="37"/>
      <c r="DY166" s="1"/>
      <c r="DZ166" s="1"/>
      <c r="EA166" s="1"/>
      <c r="EB166" s="1"/>
      <c r="EC166" s="1"/>
      <c r="ED166" s="1"/>
      <c r="EE166" s="1"/>
      <c r="EF166" s="1"/>
      <c r="EG166" s="1"/>
      <c r="EH166" s="37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</row>
    <row r="167" ht="12.75" customHeight="1">
      <c r="A167" s="1"/>
      <c r="B167" s="1"/>
      <c r="C167" s="1"/>
      <c r="D167" s="1"/>
      <c r="E167" s="1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37"/>
      <c r="DM167" s="37"/>
      <c r="DN167" s="37"/>
      <c r="DO167" s="1"/>
      <c r="DP167" s="1"/>
      <c r="DQ167" s="1"/>
      <c r="DR167" s="1"/>
      <c r="DS167" s="37"/>
      <c r="DT167" s="37"/>
      <c r="DU167" s="1"/>
      <c r="DV167" s="37"/>
      <c r="DW167" s="37"/>
      <c r="DX167" s="37"/>
      <c r="DY167" s="1"/>
      <c r="DZ167" s="1"/>
      <c r="EA167" s="1"/>
      <c r="EB167" s="1"/>
      <c r="EC167" s="1"/>
      <c r="ED167" s="1"/>
      <c r="EE167" s="1"/>
      <c r="EF167" s="1"/>
      <c r="EG167" s="1"/>
      <c r="EH167" s="37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</row>
    <row r="168" ht="12.75" customHeight="1">
      <c r="A168" s="1"/>
      <c r="B168" s="1"/>
      <c r="C168" s="1"/>
      <c r="D168" s="1"/>
      <c r="E168" s="1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37"/>
      <c r="DM168" s="37"/>
      <c r="DN168" s="37"/>
      <c r="DO168" s="1"/>
      <c r="DP168" s="1"/>
      <c r="DQ168" s="1"/>
      <c r="DR168" s="1"/>
      <c r="DS168" s="37"/>
      <c r="DT168" s="37"/>
      <c r="DU168" s="1"/>
      <c r="DV168" s="37"/>
      <c r="DW168" s="37"/>
      <c r="DX168" s="37"/>
      <c r="DY168" s="1"/>
      <c r="DZ168" s="1"/>
      <c r="EA168" s="1"/>
      <c r="EB168" s="1"/>
      <c r="EC168" s="1"/>
      <c r="ED168" s="1"/>
      <c r="EE168" s="1"/>
      <c r="EF168" s="1"/>
      <c r="EG168" s="1"/>
      <c r="EH168" s="37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</row>
    <row r="169" ht="12.75" customHeight="1">
      <c r="A169" s="1"/>
      <c r="B169" s="1"/>
      <c r="C169" s="1"/>
      <c r="D169" s="1"/>
      <c r="E169" s="1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37"/>
      <c r="DM169" s="37"/>
      <c r="DN169" s="37"/>
      <c r="DO169" s="1"/>
      <c r="DP169" s="1"/>
      <c r="DQ169" s="1"/>
      <c r="DR169" s="1"/>
      <c r="DS169" s="37"/>
      <c r="DT169" s="37"/>
      <c r="DU169" s="1"/>
      <c r="DV169" s="37"/>
      <c r="DW169" s="37"/>
      <c r="DX169" s="37"/>
      <c r="DY169" s="1"/>
      <c r="DZ169" s="1"/>
      <c r="EA169" s="1"/>
      <c r="EB169" s="1"/>
      <c r="EC169" s="1"/>
      <c r="ED169" s="1"/>
      <c r="EE169" s="1"/>
      <c r="EF169" s="1"/>
      <c r="EG169" s="1"/>
      <c r="EH169" s="37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</row>
    <row r="170" ht="12.75" customHeight="1">
      <c r="A170" s="1"/>
      <c r="B170" s="1"/>
      <c r="C170" s="1"/>
      <c r="D170" s="1"/>
      <c r="E170" s="1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37"/>
      <c r="DM170" s="37"/>
      <c r="DN170" s="37"/>
      <c r="DO170" s="1"/>
      <c r="DP170" s="1"/>
      <c r="DQ170" s="1"/>
      <c r="DR170" s="1"/>
      <c r="DS170" s="37"/>
      <c r="DT170" s="37"/>
      <c r="DU170" s="1"/>
      <c r="DV170" s="37"/>
      <c r="DW170" s="37"/>
      <c r="DX170" s="37"/>
      <c r="DY170" s="1"/>
      <c r="DZ170" s="1"/>
      <c r="EA170" s="1"/>
      <c r="EB170" s="1"/>
      <c r="EC170" s="1"/>
      <c r="ED170" s="1"/>
      <c r="EE170" s="1"/>
      <c r="EF170" s="1"/>
      <c r="EG170" s="1"/>
      <c r="EH170" s="37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</row>
    <row r="171" ht="12.75" customHeight="1">
      <c r="A171" s="1"/>
      <c r="B171" s="1"/>
      <c r="C171" s="1"/>
      <c r="D171" s="1"/>
      <c r="E171" s="1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37"/>
      <c r="DM171" s="37"/>
      <c r="DN171" s="37"/>
      <c r="DO171" s="1"/>
      <c r="DP171" s="1"/>
      <c r="DQ171" s="1"/>
      <c r="DR171" s="1"/>
      <c r="DS171" s="37"/>
      <c r="DT171" s="37"/>
      <c r="DU171" s="1"/>
      <c r="DV171" s="37"/>
      <c r="DW171" s="37"/>
      <c r="DX171" s="37"/>
      <c r="DY171" s="1"/>
      <c r="DZ171" s="1"/>
      <c r="EA171" s="1"/>
      <c r="EB171" s="1"/>
      <c r="EC171" s="1"/>
      <c r="ED171" s="1"/>
      <c r="EE171" s="1"/>
      <c r="EF171" s="1"/>
      <c r="EG171" s="1"/>
      <c r="EH171" s="37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</row>
    <row r="172" ht="12.75" customHeight="1">
      <c r="A172" s="1"/>
      <c r="B172" s="1"/>
      <c r="C172" s="1"/>
      <c r="D172" s="1"/>
      <c r="E172" s="1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37"/>
      <c r="DM172" s="37"/>
      <c r="DN172" s="37"/>
      <c r="DO172" s="1"/>
      <c r="DP172" s="1"/>
      <c r="DQ172" s="1"/>
      <c r="DR172" s="1"/>
      <c r="DS172" s="37"/>
      <c r="DT172" s="37"/>
      <c r="DU172" s="1"/>
      <c r="DV172" s="37"/>
      <c r="DW172" s="37"/>
      <c r="DX172" s="37"/>
      <c r="DY172" s="1"/>
      <c r="DZ172" s="1"/>
      <c r="EA172" s="1"/>
      <c r="EB172" s="1"/>
      <c r="EC172" s="1"/>
      <c r="ED172" s="1"/>
      <c r="EE172" s="1"/>
      <c r="EF172" s="1"/>
      <c r="EG172" s="1"/>
      <c r="EH172" s="37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</row>
    <row r="173" ht="12.75" customHeight="1">
      <c r="A173" s="1"/>
      <c r="B173" s="1"/>
      <c r="C173" s="1"/>
      <c r="D173" s="1"/>
      <c r="E173" s="1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37"/>
      <c r="DM173" s="37"/>
      <c r="DN173" s="37"/>
      <c r="DO173" s="1"/>
      <c r="DP173" s="1"/>
      <c r="DQ173" s="1"/>
      <c r="DR173" s="1"/>
      <c r="DS173" s="37"/>
      <c r="DT173" s="37"/>
      <c r="DU173" s="1"/>
      <c r="DV173" s="37"/>
      <c r="DW173" s="37"/>
      <c r="DX173" s="37"/>
      <c r="DY173" s="1"/>
      <c r="DZ173" s="1"/>
      <c r="EA173" s="1"/>
      <c r="EB173" s="1"/>
      <c r="EC173" s="1"/>
      <c r="ED173" s="1"/>
      <c r="EE173" s="1"/>
      <c r="EF173" s="1"/>
      <c r="EG173" s="1"/>
      <c r="EH173" s="37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</row>
    <row r="174" ht="12.75" customHeight="1">
      <c r="A174" s="1"/>
      <c r="B174" s="1"/>
      <c r="C174" s="1"/>
      <c r="D174" s="1"/>
      <c r="E174" s="1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37"/>
      <c r="DM174" s="37"/>
      <c r="DN174" s="37"/>
      <c r="DO174" s="1"/>
      <c r="DP174" s="1"/>
      <c r="DQ174" s="1"/>
      <c r="DR174" s="1"/>
      <c r="DS174" s="37"/>
      <c r="DT174" s="37"/>
      <c r="DU174" s="1"/>
      <c r="DV174" s="37"/>
      <c r="DW174" s="37"/>
      <c r="DX174" s="37"/>
      <c r="DY174" s="1"/>
      <c r="DZ174" s="1"/>
      <c r="EA174" s="1"/>
      <c r="EB174" s="1"/>
      <c r="EC174" s="1"/>
      <c r="ED174" s="1"/>
      <c r="EE174" s="1"/>
      <c r="EF174" s="1"/>
      <c r="EG174" s="1"/>
      <c r="EH174" s="37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</row>
    <row r="175" ht="12.75" customHeight="1">
      <c r="A175" s="1"/>
      <c r="B175" s="1"/>
      <c r="C175" s="1"/>
      <c r="D175" s="1"/>
      <c r="E175" s="1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37"/>
      <c r="DM175" s="37"/>
      <c r="DN175" s="37"/>
      <c r="DO175" s="1"/>
      <c r="DP175" s="1"/>
      <c r="DQ175" s="1"/>
      <c r="DR175" s="1"/>
      <c r="DS175" s="37"/>
      <c r="DT175" s="37"/>
      <c r="DU175" s="1"/>
      <c r="DV175" s="37"/>
      <c r="DW175" s="37"/>
      <c r="DX175" s="37"/>
      <c r="DY175" s="1"/>
      <c r="DZ175" s="1"/>
      <c r="EA175" s="1"/>
      <c r="EB175" s="1"/>
      <c r="EC175" s="1"/>
      <c r="ED175" s="1"/>
      <c r="EE175" s="1"/>
      <c r="EF175" s="1"/>
      <c r="EG175" s="1"/>
      <c r="EH175" s="37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</row>
    <row r="176" ht="12.75" customHeight="1">
      <c r="A176" s="1"/>
      <c r="B176" s="1"/>
      <c r="C176" s="1"/>
      <c r="D176" s="1"/>
      <c r="E176" s="1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37"/>
      <c r="DM176" s="37"/>
      <c r="DN176" s="37"/>
      <c r="DO176" s="1"/>
      <c r="DP176" s="1"/>
      <c r="DQ176" s="1"/>
      <c r="DR176" s="1"/>
      <c r="DS176" s="37"/>
      <c r="DT176" s="37"/>
      <c r="DU176" s="1"/>
      <c r="DV176" s="37"/>
      <c r="DW176" s="37"/>
      <c r="DX176" s="37"/>
      <c r="DY176" s="1"/>
      <c r="DZ176" s="1"/>
      <c r="EA176" s="1"/>
      <c r="EB176" s="1"/>
      <c r="EC176" s="1"/>
      <c r="ED176" s="1"/>
      <c r="EE176" s="1"/>
      <c r="EF176" s="1"/>
      <c r="EG176" s="1"/>
      <c r="EH176" s="37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</row>
    <row r="177" ht="12.75" customHeight="1">
      <c r="A177" s="1"/>
      <c r="B177" s="1"/>
      <c r="C177" s="1"/>
      <c r="D177" s="1"/>
      <c r="E177" s="1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37"/>
      <c r="DM177" s="37"/>
      <c r="DN177" s="37"/>
      <c r="DO177" s="1"/>
      <c r="DP177" s="1"/>
      <c r="DQ177" s="1"/>
      <c r="DR177" s="1"/>
      <c r="DS177" s="37"/>
      <c r="DT177" s="37"/>
      <c r="DU177" s="1"/>
      <c r="DV177" s="37"/>
      <c r="DW177" s="37"/>
      <c r="DX177" s="37"/>
      <c r="DY177" s="1"/>
      <c r="DZ177" s="1"/>
      <c r="EA177" s="1"/>
      <c r="EB177" s="1"/>
      <c r="EC177" s="1"/>
      <c r="ED177" s="1"/>
      <c r="EE177" s="1"/>
      <c r="EF177" s="1"/>
      <c r="EG177" s="1"/>
      <c r="EH177" s="37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</row>
    <row r="178" ht="12.75" customHeight="1">
      <c r="A178" s="1"/>
      <c r="B178" s="1"/>
      <c r="C178" s="1"/>
      <c r="D178" s="1"/>
      <c r="E178" s="1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37"/>
      <c r="DM178" s="37"/>
      <c r="DN178" s="37"/>
      <c r="DO178" s="1"/>
      <c r="DP178" s="1"/>
      <c r="DQ178" s="1"/>
      <c r="DR178" s="1"/>
      <c r="DS178" s="37"/>
      <c r="DT178" s="37"/>
      <c r="DU178" s="1"/>
      <c r="DV178" s="37"/>
      <c r="DW178" s="37"/>
      <c r="DX178" s="37"/>
      <c r="DY178" s="1"/>
      <c r="DZ178" s="1"/>
      <c r="EA178" s="1"/>
      <c r="EB178" s="1"/>
      <c r="EC178" s="1"/>
      <c r="ED178" s="1"/>
      <c r="EE178" s="1"/>
      <c r="EF178" s="1"/>
      <c r="EG178" s="1"/>
      <c r="EH178" s="37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</row>
    <row r="179" ht="12.75" customHeight="1">
      <c r="A179" s="1"/>
      <c r="B179" s="1"/>
      <c r="C179" s="1"/>
      <c r="D179" s="1"/>
      <c r="E179" s="1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37"/>
      <c r="DM179" s="37"/>
      <c r="DN179" s="37"/>
      <c r="DO179" s="1"/>
      <c r="DP179" s="1"/>
      <c r="DQ179" s="1"/>
      <c r="DR179" s="1"/>
      <c r="DS179" s="37"/>
      <c r="DT179" s="37"/>
      <c r="DU179" s="1"/>
      <c r="DV179" s="37"/>
      <c r="DW179" s="37"/>
      <c r="DX179" s="37"/>
      <c r="DY179" s="1"/>
      <c r="DZ179" s="1"/>
      <c r="EA179" s="1"/>
      <c r="EB179" s="1"/>
      <c r="EC179" s="1"/>
      <c r="ED179" s="1"/>
      <c r="EE179" s="1"/>
      <c r="EF179" s="1"/>
      <c r="EG179" s="1"/>
      <c r="EH179" s="37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</row>
    <row r="180" ht="12.75" customHeight="1">
      <c r="A180" s="1"/>
      <c r="B180" s="1"/>
      <c r="C180" s="1"/>
      <c r="D180" s="1"/>
      <c r="E180" s="1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37"/>
      <c r="DM180" s="37"/>
      <c r="DN180" s="37"/>
      <c r="DO180" s="1"/>
      <c r="DP180" s="1"/>
      <c r="DQ180" s="1"/>
      <c r="DR180" s="1"/>
      <c r="DS180" s="37"/>
      <c r="DT180" s="37"/>
      <c r="DU180" s="1"/>
      <c r="DV180" s="37"/>
      <c r="DW180" s="37"/>
      <c r="DX180" s="37"/>
      <c r="DY180" s="1"/>
      <c r="DZ180" s="1"/>
      <c r="EA180" s="1"/>
      <c r="EB180" s="1"/>
      <c r="EC180" s="1"/>
      <c r="ED180" s="1"/>
      <c r="EE180" s="1"/>
      <c r="EF180" s="1"/>
      <c r="EG180" s="1"/>
      <c r="EH180" s="37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</row>
    <row r="181" ht="12.75" customHeight="1">
      <c r="A181" s="1"/>
      <c r="B181" s="1"/>
      <c r="C181" s="1"/>
      <c r="D181" s="1"/>
      <c r="E181" s="1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37"/>
      <c r="DM181" s="37"/>
      <c r="DN181" s="37"/>
      <c r="DO181" s="1"/>
      <c r="DP181" s="1"/>
      <c r="DQ181" s="1"/>
      <c r="DR181" s="1"/>
      <c r="DS181" s="37"/>
      <c r="DT181" s="37"/>
      <c r="DU181" s="1"/>
      <c r="DV181" s="37"/>
      <c r="DW181" s="37"/>
      <c r="DX181" s="37"/>
      <c r="DY181" s="1"/>
      <c r="DZ181" s="1"/>
      <c r="EA181" s="1"/>
      <c r="EB181" s="1"/>
      <c r="EC181" s="1"/>
      <c r="ED181" s="1"/>
      <c r="EE181" s="1"/>
      <c r="EF181" s="1"/>
      <c r="EG181" s="1"/>
      <c r="EH181" s="37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</row>
    <row r="182" ht="12.75" customHeight="1">
      <c r="A182" s="1"/>
      <c r="B182" s="1"/>
      <c r="C182" s="1"/>
      <c r="D182" s="1"/>
      <c r="E182" s="1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37"/>
      <c r="DM182" s="37"/>
      <c r="DN182" s="37"/>
      <c r="DO182" s="1"/>
      <c r="DP182" s="1"/>
      <c r="DQ182" s="1"/>
      <c r="DR182" s="1"/>
      <c r="DS182" s="37"/>
      <c r="DT182" s="37"/>
      <c r="DU182" s="1"/>
      <c r="DV182" s="37"/>
      <c r="DW182" s="37"/>
      <c r="DX182" s="37"/>
      <c r="DY182" s="1"/>
      <c r="DZ182" s="1"/>
      <c r="EA182" s="1"/>
      <c r="EB182" s="1"/>
      <c r="EC182" s="1"/>
      <c r="ED182" s="1"/>
      <c r="EE182" s="1"/>
      <c r="EF182" s="1"/>
      <c r="EG182" s="1"/>
      <c r="EH182" s="37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</row>
    <row r="183" ht="12.75" customHeight="1">
      <c r="A183" s="1"/>
      <c r="B183" s="1"/>
      <c r="C183" s="1"/>
      <c r="D183" s="1"/>
      <c r="E183" s="1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37"/>
      <c r="DM183" s="37"/>
      <c r="DN183" s="37"/>
      <c r="DO183" s="1"/>
      <c r="DP183" s="1"/>
      <c r="DQ183" s="1"/>
      <c r="DR183" s="1"/>
      <c r="DS183" s="37"/>
      <c r="DT183" s="37"/>
      <c r="DU183" s="1"/>
      <c r="DV183" s="37"/>
      <c r="DW183" s="37"/>
      <c r="DX183" s="37"/>
      <c r="DY183" s="1"/>
      <c r="DZ183" s="1"/>
      <c r="EA183" s="1"/>
      <c r="EB183" s="1"/>
      <c r="EC183" s="1"/>
      <c r="ED183" s="1"/>
      <c r="EE183" s="1"/>
      <c r="EF183" s="1"/>
      <c r="EG183" s="1"/>
      <c r="EH183" s="37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</row>
    <row r="184" ht="12.75" customHeight="1">
      <c r="A184" s="1"/>
      <c r="B184" s="1"/>
      <c r="C184" s="1"/>
      <c r="D184" s="1"/>
      <c r="E184" s="1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37"/>
      <c r="DM184" s="37"/>
      <c r="DN184" s="37"/>
      <c r="DO184" s="1"/>
      <c r="DP184" s="1"/>
      <c r="DQ184" s="1"/>
      <c r="DR184" s="1"/>
      <c r="DS184" s="37"/>
      <c r="DT184" s="37"/>
      <c r="DU184" s="1"/>
      <c r="DV184" s="37"/>
      <c r="DW184" s="37"/>
      <c r="DX184" s="37"/>
      <c r="DY184" s="1"/>
      <c r="DZ184" s="1"/>
      <c r="EA184" s="1"/>
      <c r="EB184" s="1"/>
      <c r="EC184" s="1"/>
      <c r="ED184" s="1"/>
      <c r="EE184" s="1"/>
      <c r="EF184" s="1"/>
      <c r="EG184" s="1"/>
      <c r="EH184" s="37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</row>
    <row r="185" ht="12.75" customHeight="1">
      <c r="A185" s="1"/>
      <c r="B185" s="1"/>
      <c r="C185" s="1"/>
      <c r="D185" s="1"/>
      <c r="E185" s="1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37"/>
      <c r="DM185" s="37"/>
      <c r="DN185" s="37"/>
      <c r="DO185" s="1"/>
      <c r="DP185" s="1"/>
      <c r="DQ185" s="1"/>
      <c r="DR185" s="1"/>
      <c r="DS185" s="37"/>
      <c r="DT185" s="37"/>
      <c r="DU185" s="1"/>
      <c r="DV185" s="37"/>
      <c r="DW185" s="37"/>
      <c r="DX185" s="37"/>
      <c r="DY185" s="1"/>
      <c r="DZ185" s="1"/>
      <c r="EA185" s="1"/>
      <c r="EB185" s="1"/>
      <c r="EC185" s="1"/>
      <c r="ED185" s="1"/>
      <c r="EE185" s="1"/>
      <c r="EF185" s="1"/>
      <c r="EG185" s="1"/>
      <c r="EH185" s="37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</row>
    <row r="186" ht="12.75" customHeight="1">
      <c r="A186" s="1"/>
      <c r="B186" s="1"/>
      <c r="C186" s="1"/>
      <c r="D186" s="1"/>
      <c r="E186" s="1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37"/>
      <c r="DM186" s="37"/>
      <c r="DN186" s="37"/>
      <c r="DO186" s="1"/>
      <c r="DP186" s="1"/>
      <c r="DQ186" s="1"/>
      <c r="DR186" s="1"/>
      <c r="DS186" s="37"/>
      <c r="DT186" s="37"/>
      <c r="DU186" s="1"/>
      <c r="DV186" s="37"/>
      <c r="DW186" s="37"/>
      <c r="DX186" s="37"/>
      <c r="DY186" s="1"/>
      <c r="DZ186" s="1"/>
      <c r="EA186" s="1"/>
      <c r="EB186" s="1"/>
      <c r="EC186" s="1"/>
      <c r="ED186" s="1"/>
      <c r="EE186" s="1"/>
      <c r="EF186" s="1"/>
      <c r="EG186" s="1"/>
      <c r="EH186" s="37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</row>
    <row r="187" ht="12.75" customHeight="1">
      <c r="A187" s="1"/>
      <c r="B187" s="1"/>
      <c r="C187" s="1"/>
      <c r="D187" s="1"/>
      <c r="E187" s="1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37"/>
      <c r="DM187" s="37"/>
      <c r="DN187" s="37"/>
      <c r="DO187" s="1"/>
      <c r="DP187" s="1"/>
      <c r="DQ187" s="1"/>
      <c r="DR187" s="1"/>
      <c r="DS187" s="37"/>
      <c r="DT187" s="37"/>
      <c r="DU187" s="1"/>
      <c r="DV187" s="37"/>
      <c r="DW187" s="37"/>
      <c r="DX187" s="37"/>
      <c r="DY187" s="1"/>
      <c r="DZ187" s="1"/>
      <c r="EA187" s="1"/>
      <c r="EB187" s="1"/>
      <c r="EC187" s="1"/>
      <c r="ED187" s="1"/>
      <c r="EE187" s="1"/>
      <c r="EF187" s="1"/>
      <c r="EG187" s="1"/>
      <c r="EH187" s="37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</row>
    <row r="188" ht="12.75" customHeight="1">
      <c r="A188" s="1"/>
      <c r="B188" s="1"/>
      <c r="C188" s="1"/>
      <c r="D188" s="1"/>
      <c r="E188" s="1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37"/>
      <c r="DM188" s="37"/>
      <c r="DN188" s="37"/>
      <c r="DO188" s="1"/>
      <c r="DP188" s="1"/>
      <c r="DQ188" s="1"/>
      <c r="DR188" s="1"/>
      <c r="DS188" s="37"/>
      <c r="DT188" s="37"/>
      <c r="DU188" s="1"/>
      <c r="DV188" s="37"/>
      <c r="DW188" s="37"/>
      <c r="DX188" s="37"/>
      <c r="DY188" s="1"/>
      <c r="DZ188" s="1"/>
      <c r="EA188" s="1"/>
      <c r="EB188" s="1"/>
      <c r="EC188" s="1"/>
      <c r="ED188" s="1"/>
      <c r="EE188" s="1"/>
      <c r="EF188" s="1"/>
      <c r="EG188" s="1"/>
      <c r="EH188" s="37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</row>
    <row r="189" ht="12.75" customHeight="1">
      <c r="A189" s="1"/>
      <c r="B189" s="1"/>
      <c r="C189" s="1"/>
      <c r="D189" s="1"/>
      <c r="E189" s="1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37"/>
      <c r="DM189" s="37"/>
      <c r="DN189" s="37"/>
      <c r="DO189" s="1"/>
      <c r="DP189" s="1"/>
      <c r="DQ189" s="1"/>
      <c r="DR189" s="1"/>
      <c r="DS189" s="37"/>
      <c r="DT189" s="37"/>
      <c r="DU189" s="1"/>
      <c r="DV189" s="37"/>
      <c r="DW189" s="37"/>
      <c r="DX189" s="37"/>
      <c r="DY189" s="1"/>
      <c r="DZ189" s="1"/>
      <c r="EA189" s="1"/>
      <c r="EB189" s="1"/>
      <c r="EC189" s="1"/>
      <c r="ED189" s="1"/>
      <c r="EE189" s="1"/>
      <c r="EF189" s="1"/>
      <c r="EG189" s="1"/>
      <c r="EH189" s="37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</row>
    <row r="190" ht="12.75" customHeight="1">
      <c r="A190" s="1"/>
      <c r="B190" s="1"/>
      <c r="C190" s="1"/>
      <c r="D190" s="1"/>
      <c r="E190" s="1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37"/>
      <c r="DM190" s="37"/>
      <c r="DN190" s="37"/>
      <c r="DO190" s="1"/>
      <c r="DP190" s="1"/>
      <c r="DQ190" s="1"/>
      <c r="DR190" s="1"/>
      <c r="DS190" s="37"/>
      <c r="DT190" s="37"/>
      <c r="DU190" s="1"/>
      <c r="DV190" s="37"/>
      <c r="DW190" s="37"/>
      <c r="DX190" s="37"/>
      <c r="DY190" s="1"/>
      <c r="DZ190" s="1"/>
      <c r="EA190" s="1"/>
      <c r="EB190" s="1"/>
      <c r="EC190" s="1"/>
      <c r="ED190" s="1"/>
      <c r="EE190" s="1"/>
      <c r="EF190" s="1"/>
      <c r="EG190" s="1"/>
      <c r="EH190" s="37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</row>
    <row r="191" ht="12.75" customHeight="1">
      <c r="A191" s="1"/>
      <c r="B191" s="1"/>
      <c r="C191" s="1"/>
      <c r="D191" s="1"/>
      <c r="E191" s="1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37"/>
      <c r="DM191" s="37"/>
      <c r="DN191" s="37"/>
      <c r="DO191" s="1"/>
      <c r="DP191" s="1"/>
      <c r="DQ191" s="1"/>
      <c r="DR191" s="1"/>
      <c r="DS191" s="37"/>
      <c r="DT191" s="37"/>
      <c r="DU191" s="1"/>
      <c r="DV191" s="37"/>
      <c r="DW191" s="37"/>
      <c r="DX191" s="37"/>
      <c r="DY191" s="1"/>
      <c r="DZ191" s="1"/>
      <c r="EA191" s="1"/>
      <c r="EB191" s="1"/>
      <c r="EC191" s="1"/>
      <c r="ED191" s="1"/>
      <c r="EE191" s="1"/>
      <c r="EF191" s="1"/>
      <c r="EG191" s="1"/>
      <c r="EH191" s="37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</row>
    <row r="192" ht="12.75" customHeight="1">
      <c r="A192" s="1"/>
      <c r="B192" s="1"/>
      <c r="C192" s="1"/>
      <c r="D192" s="1"/>
      <c r="E192" s="1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37"/>
      <c r="DM192" s="37"/>
      <c r="DN192" s="37"/>
      <c r="DO192" s="1"/>
      <c r="DP192" s="1"/>
      <c r="DQ192" s="1"/>
      <c r="DR192" s="1"/>
      <c r="DS192" s="37"/>
      <c r="DT192" s="37"/>
      <c r="DU192" s="1"/>
      <c r="DV192" s="37"/>
      <c r="DW192" s="37"/>
      <c r="DX192" s="37"/>
      <c r="DY192" s="1"/>
      <c r="DZ192" s="1"/>
      <c r="EA192" s="1"/>
      <c r="EB192" s="1"/>
      <c r="EC192" s="1"/>
      <c r="ED192" s="1"/>
      <c r="EE192" s="1"/>
      <c r="EF192" s="1"/>
      <c r="EG192" s="1"/>
      <c r="EH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</row>
    <row r="193" ht="12.75" customHeight="1">
      <c r="A193" s="1"/>
      <c r="B193" s="1"/>
      <c r="C193" s="1"/>
      <c r="D193" s="1"/>
      <c r="E193" s="1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37"/>
      <c r="DM193" s="37"/>
      <c r="DN193" s="37"/>
      <c r="DO193" s="1"/>
      <c r="DP193" s="1"/>
      <c r="DQ193" s="1"/>
      <c r="DR193" s="1"/>
      <c r="DS193" s="37"/>
      <c r="DT193" s="37"/>
      <c r="DU193" s="1"/>
      <c r="DV193" s="37"/>
      <c r="DW193" s="37"/>
      <c r="DX193" s="37"/>
      <c r="DY193" s="1"/>
      <c r="DZ193" s="1"/>
      <c r="EA193" s="1"/>
      <c r="EB193" s="1"/>
      <c r="EC193" s="1"/>
      <c r="ED193" s="1"/>
      <c r="EE193" s="1"/>
      <c r="EF193" s="1"/>
      <c r="EG193" s="1"/>
      <c r="EH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</row>
    <row r="194" ht="12.75" customHeight="1">
      <c r="A194" s="1"/>
      <c r="B194" s="1"/>
      <c r="C194" s="1"/>
      <c r="D194" s="1"/>
      <c r="E194" s="1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37"/>
      <c r="DM194" s="37"/>
      <c r="DN194" s="37"/>
      <c r="DO194" s="1"/>
      <c r="DP194" s="1"/>
      <c r="DQ194" s="1"/>
      <c r="DR194" s="1"/>
      <c r="DS194" s="37"/>
      <c r="DT194" s="37"/>
      <c r="DU194" s="1"/>
      <c r="DV194" s="37"/>
      <c r="DW194" s="37"/>
      <c r="DX194" s="37"/>
      <c r="DY194" s="1"/>
      <c r="DZ194" s="1"/>
      <c r="EA194" s="1"/>
      <c r="EB194" s="1"/>
      <c r="EC194" s="1"/>
      <c r="ED194" s="1"/>
      <c r="EE194" s="1"/>
      <c r="EF194" s="1"/>
      <c r="EG194" s="1"/>
      <c r="EH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</row>
    <row r="195" ht="12.75" customHeight="1">
      <c r="A195" s="1"/>
      <c r="B195" s="1"/>
      <c r="C195" s="1"/>
      <c r="D195" s="1"/>
      <c r="E195" s="1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37"/>
      <c r="DM195" s="37"/>
      <c r="DN195" s="37"/>
      <c r="DO195" s="1"/>
      <c r="DP195" s="1"/>
      <c r="DQ195" s="1"/>
      <c r="DR195" s="1"/>
      <c r="DS195" s="37"/>
      <c r="DT195" s="37"/>
      <c r="DU195" s="1"/>
      <c r="DV195" s="37"/>
      <c r="DW195" s="37"/>
      <c r="DX195" s="37"/>
      <c r="DY195" s="1"/>
      <c r="DZ195" s="1"/>
      <c r="EA195" s="1"/>
      <c r="EB195" s="1"/>
      <c r="EC195" s="1"/>
      <c r="ED195" s="1"/>
      <c r="EE195" s="1"/>
      <c r="EF195" s="1"/>
      <c r="EG195" s="1"/>
      <c r="EH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</row>
    <row r="196" ht="12.75" customHeight="1">
      <c r="A196" s="1"/>
      <c r="B196" s="1"/>
      <c r="C196" s="1"/>
      <c r="D196" s="1"/>
      <c r="E196" s="1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37"/>
      <c r="DM196" s="37"/>
      <c r="DN196" s="37"/>
      <c r="DO196" s="1"/>
      <c r="DP196" s="1"/>
      <c r="DQ196" s="1"/>
      <c r="DR196" s="1"/>
      <c r="DS196" s="37"/>
      <c r="DT196" s="37"/>
      <c r="DU196" s="1"/>
      <c r="DV196" s="37"/>
      <c r="DW196" s="37"/>
      <c r="DX196" s="37"/>
      <c r="DY196" s="1"/>
      <c r="DZ196" s="1"/>
      <c r="EA196" s="1"/>
      <c r="EB196" s="1"/>
      <c r="EC196" s="1"/>
      <c r="ED196" s="1"/>
      <c r="EE196" s="1"/>
      <c r="EF196" s="1"/>
      <c r="EG196" s="1"/>
      <c r="EH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</row>
    <row r="197" ht="12.75" customHeight="1">
      <c r="A197" s="1"/>
      <c r="B197" s="1"/>
      <c r="C197" s="1"/>
      <c r="D197" s="1"/>
      <c r="E197" s="1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37"/>
      <c r="DM197" s="37"/>
      <c r="DN197" s="37"/>
      <c r="DO197" s="1"/>
      <c r="DP197" s="1"/>
      <c r="DQ197" s="1"/>
      <c r="DR197" s="1"/>
      <c r="DS197" s="37"/>
      <c r="DT197" s="37"/>
      <c r="DU197" s="1"/>
      <c r="DV197" s="37"/>
      <c r="DW197" s="37"/>
      <c r="DX197" s="37"/>
      <c r="DY197" s="1"/>
      <c r="DZ197" s="1"/>
      <c r="EA197" s="1"/>
      <c r="EB197" s="1"/>
      <c r="EC197" s="1"/>
      <c r="ED197" s="1"/>
      <c r="EE197" s="1"/>
      <c r="EF197" s="1"/>
      <c r="EG197" s="1"/>
      <c r="EH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</row>
    <row r="198" ht="12.75" customHeight="1">
      <c r="A198" s="1"/>
      <c r="B198" s="1"/>
      <c r="C198" s="1"/>
      <c r="D198" s="1"/>
      <c r="E198" s="1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37"/>
      <c r="DM198" s="37"/>
      <c r="DN198" s="37"/>
      <c r="DO198" s="1"/>
      <c r="DP198" s="1"/>
      <c r="DQ198" s="1"/>
      <c r="DR198" s="1"/>
      <c r="DS198" s="37"/>
      <c r="DT198" s="37"/>
      <c r="DU198" s="1"/>
      <c r="DV198" s="37"/>
      <c r="DW198" s="37"/>
      <c r="DX198" s="37"/>
      <c r="DY198" s="1"/>
      <c r="DZ198" s="1"/>
      <c r="EA198" s="1"/>
      <c r="EB198" s="1"/>
      <c r="EC198" s="1"/>
      <c r="ED198" s="1"/>
      <c r="EE198" s="1"/>
      <c r="EF198" s="1"/>
      <c r="EG198" s="1"/>
      <c r="EH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</row>
    <row r="199" ht="12.75" customHeight="1">
      <c r="A199" s="1"/>
      <c r="B199" s="1"/>
      <c r="C199" s="1"/>
      <c r="D199" s="1"/>
      <c r="E199" s="1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37"/>
      <c r="DM199" s="37"/>
      <c r="DN199" s="37"/>
      <c r="DO199" s="1"/>
      <c r="DP199" s="1"/>
      <c r="DQ199" s="1"/>
      <c r="DR199" s="1"/>
      <c r="DS199" s="37"/>
      <c r="DT199" s="37"/>
      <c r="DU199" s="1"/>
      <c r="DV199" s="37"/>
      <c r="DW199" s="37"/>
      <c r="DX199" s="37"/>
      <c r="DY199" s="1"/>
      <c r="DZ199" s="1"/>
      <c r="EA199" s="1"/>
      <c r="EB199" s="1"/>
      <c r="EC199" s="1"/>
      <c r="ED199" s="1"/>
      <c r="EE199" s="1"/>
      <c r="EF199" s="1"/>
      <c r="EG199" s="1"/>
      <c r="EH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</row>
    <row r="200" ht="12.75" customHeight="1">
      <c r="A200" s="1"/>
      <c r="B200" s="1"/>
      <c r="C200" s="1"/>
      <c r="D200" s="1"/>
      <c r="E200" s="1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37"/>
      <c r="DM200" s="37"/>
      <c r="DN200" s="37"/>
      <c r="DO200" s="1"/>
      <c r="DP200" s="1"/>
      <c r="DQ200" s="1"/>
      <c r="DR200" s="1"/>
      <c r="DS200" s="37"/>
      <c r="DT200" s="37"/>
      <c r="DU200" s="1"/>
      <c r="DV200" s="37"/>
      <c r="DW200" s="37"/>
      <c r="DX200" s="37"/>
      <c r="DY200" s="1"/>
      <c r="DZ200" s="1"/>
      <c r="EA200" s="1"/>
      <c r="EB200" s="1"/>
      <c r="EC200" s="1"/>
      <c r="ED200" s="1"/>
      <c r="EE200" s="1"/>
      <c r="EF200" s="1"/>
      <c r="EG200" s="1"/>
      <c r="EH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</row>
    <row r="201" ht="12.75" customHeight="1">
      <c r="A201" s="1"/>
      <c r="B201" s="1"/>
      <c r="C201" s="1"/>
      <c r="D201" s="1"/>
      <c r="E201" s="1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37"/>
      <c r="DM201" s="37"/>
      <c r="DN201" s="37"/>
      <c r="DO201" s="1"/>
      <c r="DP201" s="1"/>
      <c r="DQ201" s="1"/>
      <c r="DR201" s="1"/>
      <c r="DS201" s="37"/>
      <c r="DT201" s="37"/>
      <c r="DU201" s="1"/>
      <c r="DV201" s="37"/>
      <c r="DW201" s="37"/>
      <c r="DX201" s="37"/>
      <c r="DY201" s="1"/>
      <c r="DZ201" s="1"/>
      <c r="EA201" s="1"/>
      <c r="EB201" s="1"/>
      <c r="EC201" s="1"/>
      <c r="ED201" s="1"/>
      <c r="EE201" s="1"/>
      <c r="EF201" s="1"/>
      <c r="EG201" s="1"/>
      <c r="EH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</row>
    <row r="202" ht="12.75" customHeight="1">
      <c r="A202" s="1"/>
      <c r="B202" s="1"/>
      <c r="C202" s="1"/>
      <c r="D202" s="1"/>
      <c r="E202" s="1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37"/>
      <c r="DM202" s="37"/>
      <c r="DN202" s="37"/>
      <c r="DO202" s="1"/>
      <c r="DP202" s="1"/>
      <c r="DQ202" s="1"/>
      <c r="DR202" s="1"/>
      <c r="DS202" s="37"/>
      <c r="DT202" s="37"/>
      <c r="DU202" s="1"/>
      <c r="DV202" s="37"/>
      <c r="DW202" s="37"/>
      <c r="DX202" s="37"/>
      <c r="DY202" s="1"/>
      <c r="DZ202" s="1"/>
      <c r="EA202" s="1"/>
      <c r="EB202" s="1"/>
      <c r="EC202" s="1"/>
      <c r="ED202" s="1"/>
      <c r="EE202" s="1"/>
      <c r="EF202" s="1"/>
      <c r="EG202" s="1"/>
      <c r="EH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</row>
    <row r="203" ht="12.75" customHeight="1">
      <c r="A203" s="1"/>
      <c r="B203" s="1"/>
      <c r="C203" s="1"/>
      <c r="D203" s="1"/>
      <c r="E203" s="1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37"/>
      <c r="DM203" s="37"/>
      <c r="DN203" s="37"/>
      <c r="DO203" s="1"/>
      <c r="DP203" s="1"/>
      <c r="DQ203" s="1"/>
      <c r="DR203" s="1"/>
      <c r="DS203" s="37"/>
      <c r="DT203" s="37"/>
      <c r="DU203" s="1"/>
      <c r="DV203" s="37"/>
      <c r="DW203" s="37"/>
      <c r="DX203" s="37"/>
      <c r="DY203" s="1"/>
      <c r="DZ203" s="1"/>
      <c r="EA203" s="1"/>
      <c r="EB203" s="1"/>
      <c r="EC203" s="1"/>
      <c r="ED203" s="1"/>
      <c r="EE203" s="1"/>
      <c r="EF203" s="1"/>
      <c r="EG203" s="1"/>
      <c r="EH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</row>
    <row r="204" ht="12.75" customHeight="1">
      <c r="A204" s="1"/>
      <c r="B204" s="1"/>
      <c r="C204" s="1"/>
      <c r="D204" s="1"/>
      <c r="E204" s="1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37"/>
      <c r="DM204" s="37"/>
      <c r="DN204" s="37"/>
      <c r="DO204" s="1"/>
      <c r="DP204" s="1"/>
      <c r="DQ204" s="1"/>
      <c r="DR204" s="1"/>
      <c r="DS204" s="37"/>
      <c r="DT204" s="37"/>
      <c r="DU204" s="1"/>
      <c r="DV204" s="37"/>
      <c r="DW204" s="37"/>
      <c r="DX204" s="37"/>
      <c r="DY204" s="1"/>
      <c r="DZ204" s="1"/>
      <c r="EA204" s="1"/>
      <c r="EB204" s="1"/>
      <c r="EC204" s="1"/>
      <c r="ED204" s="1"/>
      <c r="EE204" s="1"/>
      <c r="EF204" s="1"/>
      <c r="EG204" s="1"/>
      <c r="EH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</row>
    <row r="205" ht="12.75" customHeight="1">
      <c r="A205" s="1"/>
      <c r="B205" s="1"/>
      <c r="C205" s="1"/>
      <c r="D205" s="1"/>
      <c r="E205" s="1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37"/>
      <c r="DM205" s="37"/>
      <c r="DN205" s="37"/>
      <c r="DO205" s="1"/>
      <c r="DP205" s="1"/>
      <c r="DQ205" s="1"/>
      <c r="DR205" s="1"/>
      <c r="DS205" s="37"/>
      <c r="DT205" s="37"/>
      <c r="DU205" s="1"/>
      <c r="DV205" s="37"/>
      <c r="DW205" s="37"/>
      <c r="DX205" s="37"/>
      <c r="DY205" s="1"/>
      <c r="DZ205" s="1"/>
      <c r="EA205" s="1"/>
      <c r="EB205" s="1"/>
      <c r="EC205" s="1"/>
      <c r="ED205" s="1"/>
      <c r="EE205" s="1"/>
      <c r="EF205" s="1"/>
      <c r="EG205" s="1"/>
      <c r="EH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</row>
    <row r="206" ht="12.75" customHeight="1">
      <c r="A206" s="1"/>
      <c r="B206" s="1"/>
      <c r="C206" s="1"/>
      <c r="D206" s="1"/>
      <c r="E206" s="1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37"/>
      <c r="DM206" s="37"/>
      <c r="DN206" s="37"/>
      <c r="DO206" s="1"/>
      <c r="DP206" s="1"/>
      <c r="DQ206" s="1"/>
      <c r="DR206" s="1"/>
      <c r="DS206" s="37"/>
      <c r="DT206" s="37"/>
      <c r="DU206" s="1"/>
      <c r="DV206" s="37"/>
      <c r="DW206" s="37"/>
      <c r="DX206" s="37"/>
      <c r="DY206" s="1"/>
      <c r="DZ206" s="1"/>
      <c r="EA206" s="1"/>
      <c r="EB206" s="1"/>
      <c r="EC206" s="1"/>
      <c r="ED206" s="1"/>
      <c r="EE206" s="1"/>
      <c r="EF206" s="1"/>
      <c r="EG206" s="1"/>
      <c r="EH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</row>
    <row r="207" ht="12.75" customHeight="1">
      <c r="A207" s="1"/>
      <c r="B207" s="1"/>
      <c r="C207" s="1"/>
      <c r="D207" s="1"/>
      <c r="E207" s="1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37"/>
      <c r="DM207" s="37"/>
      <c r="DN207" s="37"/>
      <c r="DO207" s="1"/>
      <c r="DP207" s="1"/>
      <c r="DQ207" s="1"/>
      <c r="DR207" s="1"/>
      <c r="DS207" s="37"/>
      <c r="DT207" s="37"/>
      <c r="DU207" s="1"/>
      <c r="DV207" s="37"/>
      <c r="DW207" s="37"/>
      <c r="DX207" s="37"/>
      <c r="DY207" s="1"/>
      <c r="DZ207" s="1"/>
      <c r="EA207" s="1"/>
      <c r="EB207" s="1"/>
      <c r="EC207" s="1"/>
      <c r="ED207" s="1"/>
      <c r="EE207" s="1"/>
      <c r="EF207" s="1"/>
      <c r="EG207" s="1"/>
      <c r="EH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</row>
    <row r="208" ht="12.75" customHeight="1">
      <c r="A208" s="1"/>
      <c r="B208" s="1"/>
      <c r="C208" s="1"/>
      <c r="D208" s="1"/>
      <c r="E208" s="1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37"/>
      <c r="DM208" s="37"/>
      <c r="DN208" s="37"/>
      <c r="DO208" s="1"/>
      <c r="DP208" s="1"/>
      <c r="DQ208" s="1"/>
      <c r="DR208" s="1"/>
      <c r="DS208" s="37"/>
      <c r="DT208" s="37"/>
      <c r="DU208" s="1"/>
      <c r="DV208" s="37"/>
      <c r="DW208" s="37"/>
      <c r="DX208" s="37"/>
      <c r="DY208" s="1"/>
      <c r="DZ208" s="1"/>
      <c r="EA208" s="1"/>
      <c r="EB208" s="1"/>
      <c r="EC208" s="1"/>
      <c r="ED208" s="1"/>
      <c r="EE208" s="1"/>
      <c r="EF208" s="1"/>
      <c r="EG208" s="1"/>
      <c r="EH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</row>
    <row r="209" ht="12.75" customHeight="1">
      <c r="A209" s="1"/>
      <c r="B209" s="1"/>
      <c r="C209" s="1"/>
      <c r="D209" s="1"/>
      <c r="E209" s="1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37"/>
      <c r="DM209" s="37"/>
      <c r="DN209" s="37"/>
      <c r="DO209" s="1"/>
      <c r="DP209" s="1"/>
      <c r="DQ209" s="1"/>
      <c r="DR209" s="1"/>
      <c r="DS209" s="37"/>
      <c r="DT209" s="37"/>
      <c r="DU209" s="1"/>
      <c r="DV209" s="37"/>
      <c r="DW209" s="37"/>
      <c r="DX209" s="37"/>
      <c r="DY209" s="1"/>
      <c r="DZ209" s="1"/>
      <c r="EA209" s="1"/>
      <c r="EB209" s="1"/>
      <c r="EC209" s="1"/>
      <c r="ED209" s="1"/>
      <c r="EE209" s="1"/>
      <c r="EF209" s="1"/>
      <c r="EG209" s="1"/>
      <c r="EH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</row>
    <row r="210" ht="12.75" customHeight="1">
      <c r="A210" s="1"/>
      <c r="B210" s="1"/>
      <c r="C210" s="1"/>
      <c r="D210" s="1"/>
      <c r="E210" s="1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37"/>
      <c r="DM210" s="37"/>
      <c r="DN210" s="37"/>
      <c r="DO210" s="1"/>
      <c r="DP210" s="1"/>
      <c r="DQ210" s="1"/>
      <c r="DR210" s="1"/>
      <c r="DS210" s="37"/>
      <c r="DT210" s="37"/>
      <c r="DU210" s="1"/>
      <c r="DV210" s="37"/>
      <c r="DW210" s="37"/>
      <c r="DX210" s="37"/>
      <c r="DY210" s="1"/>
      <c r="DZ210" s="1"/>
      <c r="EA210" s="1"/>
      <c r="EB210" s="1"/>
      <c r="EC210" s="1"/>
      <c r="ED210" s="1"/>
      <c r="EE210" s="1"/>
      <c r="EF210" s="1"/>
      <c r="EG210" s="1"/>
      <c r="EH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</row>
    <row r="211" ht="12.75" customHeight="1">
      <c r="A211" s="1"/>
      <c r="B211" s="1"/>
      <c r="C211" s="1"/>
      <c r="D211" s="1"/>
      <c r="E211" s="1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37"/>
      <c r="DM211" s="37"/>
      <c r="DN211" s="37"/>
      <c r="DO211" s="1"/>
      <c r="DP211" s="1"/>
      <c r="DQ211" s="1"/>
      <c r="DR211" s="1"/>
      <c r="DS211" s="37"/>
      <c r="DT211" s="37"/>
      <c r="DU211" s="1"/>
      <c r="DV211" s="37"/>
      <c r="DW211" s="37"/>
      <c r="DX211" s="37"/>
      <c r="DY211" s="1"/>
      <c r="DZ211" s="1"/>
      <c r="EA211" s="1"/>
      <c r="EB211" s="1"/>
      <c r="EC211" s="1"/>
      <c r="ED211" s="1"/>
      <c r="EE211" s="1"/>
      <c r="EF211" s="1"/>
      <c r="EG211" s="1"/>
      <c r="EH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</row>
    <row r="212" ht="12.75" customHeight="1">
      <c r="A212" s="1"/>
      <c r="B212" s="1"/>
      <c r="C212" s="1"/>
      <c r="D212" s="1"/>
      <c r="E212" s="1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37"/>
      <c r="DM212" s="37"/>
      <c r="DN212" s="37"/>
      <c r="DO212" s="1"/>
      <c r="DP212" s="1"/>
      <c r="DQ212" s="1"/>
      <c r="DR212" s="1"/>
      <c r="DS212" s="37"/>
      <c r="DT212" s="37"/>
      <c r="DU212" s="1"/>
      <c r="DV212" s="37"/>
      <c r="DW212" s="37"/>
      <c r="DX212" s="37"/>
      <c r="DY212" s="1"/>
      <c r="DZ212" s="1"/>
      <c r="EA212" s="1"/>
      <c r="EB212" s="1"/>
      <c r="EC212" s="1"/>
      <c r="ED212" s="1"/>
      <c r="EE212" s="1"/>
      <c r="EF212" s="1"/>
      <c r="EG212" s="1"/>
      <c r="EH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</row>
    <row r="213" ht="12.75" customHeight="1">
      <c r="A213" s="1"/>
      <c r="B213" s="1"/>
      <c r="C213" s="1"/>
      <c r="D213" s="1"/>
      <c r="E213" s="1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37"/>
      <c r="DM213" s="37"/>
      <c r="DN213" s="37"/>
      <c r="DO213" s="1"/>
      <c r="DP213" s="1"/>
      <c r="DQ213" s="1"/>
      <c r="DR213" s="1"/>
      <c r="DS213" s="37"/>
      <c r="DT213" s="37"/>
      <c r="DU213" s="1"/>
      <c r="DV213" s="37"/>
      <c r="DW213" s="37"/>
      <c r="DX213" s="37"/>
      <c r="DY213" s="1"/>
      <c r="DZ213" s="1"/>
      <c r="EA213" s="1"/>
      <c r="EB213" s="1"/>
      <c r="EC213" s="1"/>
      <c r="ED213" s="1"/>
      <c r="EE213" s="1"/>
      <c r="EF213" s="1"/>
      <c r="EG213" s="1"/>
      <c r="EH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</row>
    <row r="214" ht="12.75" customHeight="1">
      <c r="A214" s="1"/>
      <c r="B214" s="1"/>
      <c r="C214" s="1"/>
      <c r="D214" s="1"/>
      <c r="E214" s="1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37"/>
      <c r="DM214" s="37"/>
      <c r="DN214" s="37"/>
      <c r="DO214" s="1"/>
      <c r="DP214" s="1"/>
      <c r="DQ214" s="1"/>
      <c r="DR214" s="1"/>
      <c r="DS214" s="37"/>
      <c r="DT214" s="37"/>
      <c r="DU214" s="1"/>
      <c r="DV214" s="37"/>
      <c r="DW214" s="37"/>
      <c r="DX214" s="37"/>
      <c r="DY214" s="1"/>
      <c r="DZ214" s="1"/>
      <c r="EA214" s="1"/>
      <c r="EB214" s="1"/>
      <c r="EC214" s="1"/>
      <c r="ED214" s="1"/>
      <c r="EE214" s="1"/>
      <c r="EF214" s="1"/>
      <c r="EG214" s="1"/>
      <c r="EH214" s="37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</row>
    <row r="215" ht="12.75" customHeight="1">
      <c r="A215" s="1"/>
      <c r="B215" s="1"/>
      <c r="C215" s="1"/>
      <c r="D215" s="1"/>
      <c r="E215" s="1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37"/>
      <c r="DM215" s="37"/>
      <c r="DN215" s="37"/>
      <c r="DO215" s="1"/>
      <c r="DP215" s="1"/>
      <c r="DQ215" s="1"/>
      <c r="DR215" s="1"/>
      <c r="DS215" s="37"/>
      <c r="DT215" s="37"/>
      <c r="DU215" s="1"/>
      <c r="DV215" s="37"/>
      <c r="DW215" s="37"/>
      <c r="DX215" s="37"/>
      <c r="DY215" s="1"/>
      <c r="DZ215" s="1"/>
      <c r="EA215" s="1"/>
      <c r="EB215" s="1"/>
      <c r="EC215" s="1"/>
      <c r="ED215" s="1"/>
      <c r="EE215" s="1"/>
      <c r="EF215" s="1"/>
      <c r="EG215" s="1"/>
      <c r="EH215" s="37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</row>
    <row r="216" ht="12.75" customHeight="1">
      <c r="A216" s="1"/>
      <c r="B216" s="1"/>
      <c r="C216" s="1"/>
      <c r="D216" s="1"/>
      <c r="E216" s="1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37"/>
      <c r="DM216" s="37"/>
      <c r="DN216" s="37"/>
      <c r="DO216" s="1"/>
      <c r="DP216" s="1"/>
      <c r="DQ216" s="1"/>
      <c r="DR216" s="1"/>
      <c r="DS216" s="37"/>
      <c r="DT216" s="37"/>
      <c r="DU216" s="1"/>
      <c r="DV216" s="37"/>
      <c r="DW216" s="37"/>
      <c r="DX216" s="37"/>
      <c r="DY216" s="1"/>
      <c r="DZ216" s="1"/>
      <c r="EA216" s="1"/>
      <c r="EB216" s="1"/>
      <c r="EC216" s="1"/>
      <c r="ED216" s="1"/>
      <c r="EE216" s="1"/>
      <c r="EF216" s="1"/>
      <c r="EG216" s="1"/>
      <c r="EH216" s="37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</row>
    <row r="217" ht="12.75" customHeight="1">
      <c r="A217" s="1"/>
      <c r="B217" s="1"/>
      <c r="C217" s="1"/>
      <c r="D217" s="1"/>
      <c r="E217" s="1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37"/>
      <c r="DM217" s="37"/>
      <c r="DN217" s="37"/>
      <c r="DO217" s="1"/>
      <c r="DP217" s="1"/>
      <c r="DQ217" s="1"/>
      <c r="DR217" s="1"/>
      <c r="DS217" s="37"/>
      <c r="DT217" s="37"/>
      <c r="DU217" s="1"/>
      <c r="DV217" s="37"/>
      <c r="DW217" s="37"/>
      <c r="DX217" s="37"/>
      <c r="DY217" s="1"/>
      <c r="DZ217" s="1"/>
      <c r="EA217" s="1"/>
      <c r="EB217" s="1"/>
      <c r="EC217" s="1"/>
      <c r="ED217" s="1"/>
      <c r="EE217" s="1"/>
      <c r="EF217" s="1"/>
      <c r="EG217" s="1"/>
      <c r="EH217" s="37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</row>
    <row r="218" ht="12.75" customHeight="1">
      <c r="A218" s="1"/>
      <c r="B218" s="1"/>
      <c r="C218" s="1"/>
      <c r="D218" s="1"/>
      <c r="E218" s="1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37"/>
      <c r="DM218" s="37"/>
      <c r="DN218" s="37"/>
      <c r="DO218" s="1"/>
      <c r="DP218" s="1"/>
      <c r="DQ218" s="1"/>
      <c r="DR218" s="1"/>
      <c r="DS218" s="37"/>
      <c r="DT218" s="37"/>
      <c r="DU218" s="1"/>
      <c r="DV218" s="37"/>
      <c r="DW218" s="37"/>
      <c r="DX218" s="37"/>
      <c r="DY218" s="1"/>
      <c r="DZ218" s="1"/>
      <c r="EA218" s="1"/>
      <c r="EB218" s="1"/>
      <c r="EC218" s="1"/>
      <c r="ED218" s="1"/>
      <c r="EE218" s="1"/>
      <c r="EF218" s="1"/>
      <c r="EG218" s="1"/>
      <c r="EH218" s="37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</row>
    <row r="219" ht="12.75" customHeight="1">
      <c r="A219" s="1"/>
      <c r="B219" s="1"/>
      <c r="C219" s="1"/>
      <c r="D219" s="1"/>
      <c r="E219" s="1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37"/>
      <c r="DM219" s="37"/>
      <c r="DN219" s="37"/>
      <c r="DO219" s="1"/>
      <c r="DP219" s="1"/>
      <c r="DQ219" s="1"/>
      <c r="DR219" s="1"/>
      <c r="DS219" s="37"/>
      <c r="DT219" s="37"/>
      <c r="DU219" s="1"/>
      <c r="DV219" s="37"/>
      <c r="DW219" s="37"/>
      <c r="DX219" s="37"/>
      <c r="DY219" s="1"/>
      <c r="DZ219" s="1"/>
      <c r="EA219" s="1"/>
      <c r="EB219" s="1"/>
      <c r="EC219" s="1"/>
      <c r="ED219" s="1"/>
      <c r="EE219" s="1"/>
      <c r="EF219" s="1"/>
      <c r="EG219" s="1"/>
      <c r="EH219" s="37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</row>
    <row r="220" ht="12.75" customHeight="1">
      <c r="A220" s="1"/>
      <c r="B220" s="1"/>
      <c r="C220" s="1"/>
      <c r="D220" s="1"/>
      <c r="E220" s="1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37"/>
      <c r="DM220" s="37"/>
      <c r="DN220" s="37"/>
      <c r="DO220" s="1"/>
      <c r="DP220" s="1"/>
      <c r="DQ220" s="1"/>
      <c r="DR220" s="1"/>
      <c r="DS220" s="37"/>
      <c r="DT220" s="37"/>
      <c r="DU220" s="1"/>
      <c r="DV220" s="37"/>
      <c r="DW220" s="37"/>
      <c r="DX220" s="37"/>
      <c r="DY220" s="1"/>
      <c r="DZ220" s="1"/>
      <c r="EA220" s="1"/>
      <c r="EB220" s="1"/>
      <c r="EC220" s="1"/>
      <c r="ED220" s="1"/>
      <c r="EE220" s="1"/>
      <c r="EF220" s="1"/>
      <c r="EG220" s="1"/>
      <c r="EH220" s="37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</row>
    <row r="221" ht="12.75" customHeight="1">
      <c r="A221" s="1"/>
      <c r="B221" s="1"/>
      <c r="C221" s="1"/>
      <c r="D221" s="1"/>
      <c r="E221" s="1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37"/>
      <c r="DM221" s="37"/>
      <c r="DN221" s="37"/>
      <c r="DO221" s="1"/>
      <c r="DP221" s="1"/>
      <c r="DQ221" s="1"/>
      <c r="DR221" s="1"/>
      <c r="DS221" s="37"/>
      <c r="DT221" s="37"/>
      <c r="DU221" s="1"/>
      <c r="DV221" s="37"/>
      <c r="DW221" s="37"/>
      <c r="DX221" s="37"/>
      <c r="DY221" s="1"/>
      <c r="DZ221" s="1"/>
      <c r="EA221" s="1"/>
      <c r="EB221" s="1"/>
      <c r="EC221" s="1"/>
      <c r="ED221" s="1"/>
      <c r="EE221" s="1"/>
      <c r="EF221" s="1"/>
      <c r="EG221" s="1"/>
      <c r="EH221" s="37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</row>
    <row r="222" ht="12.75" customHeight="1">
      <c r="A222" s="1"/>
      <c r="B222" s="1"/>
      <c r="C222" s="1"/>
      <c r="D222" s="1"/>
      <c r="E222" s="1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37"/>
      <c r="DM222" s="37"/>
      <c r="DN222" s="37"/>
      <c r="DO222" s="1"/>
      <c r="DP222" s="1"/>
      <c r="DQ222" s="1"/>
      <c r="DR222" s="1"/>
      <c r="DS222" s="37"/>
      <c r="DT222" s="37"/>
      <c r="DU222" s="1"/>
      <c r="DV222" s="37"/>
      <c r="DW222" s="37"/>
      <c r="DX222" s="37"/>
      <c r="DY222" s="1"/>
      <c r="DZ222" s="1"/>
      <c r="EA222" s="1"/>
      <c r="EB222" s="1"/>
      <c r="EC222" s="1"/>
      <c r="ED222" s="1"/>
      <c r="EE222" s="1"/>
      <c r="EF222" s="1"/>
      <c r="EG222" s="1"/>
      <c r="EH222" s="37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</row>
    <row r="223" ht="12.75" customHeight="1">
      <c r="A223" s="1"/>
      <c r="B223" s="1"/>
      <c r="C223" s="1"/>
      <c r="D223" s="1"/>
      <c r="E223" s="1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37"/>
      <c r="DM223" s="37"/>
      <c r="DN223" s="37"/>
      <c r="DO223" s="1"/>
      <c r="DP223" s="1"/>
      <c r="DQ223" s="1"/>
      <c r="DR223" s="1"/>
      <c r="DS223" s="37"/>
      <c r="DT223" s="37"/>
      <c r="DU223" s="1"/>
      <c r="DV223" s="37"/>
      <c r="DW223" s="37"/>
      <c r="DX223" s="37"/>
      <c r="DY223" s="1"/>
      <c r="DZ223" s="1"/>
      <c r="EA223" s="1"/>
      <c r="EB223" s="1"/>
      <c r="EC223" s="1"/>
      <c r="ED223" s="1"/>
      <c r="EE223" s="1"/>
      <c r="EF223" s="1"/>
      <c r="EG223" s="1"/>
      <c r="EH223" s="37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</row>
    <row r="224" ht="12.75" customHeight="1">
      <c r="A224" s="1"/>
      <c r="B224" s="1"/>
      <c r="C224" s="1"/>
      <c r="D224" s="1"/>
      <c r="E224" s="1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37"/>
      <c r="DM224" s="37"/>
      <c r="DN224" s="37"/>
      <c r="DO224" s="1"/>
      <c r="DP224" s="1"/>
      <c r="DQ224" s="1"/>
      <c r="DR224" s="1"/>
      <c r="DS224" s="37"/>
      <c r="DT224" s="37"/>
      <c r="DU224" s="1"/>
      <c r="DV224" s="37"/>
      <c r="DW224" s="37"/>
      <c r="DX224" s="37"/>
      <c r="DY224" s="1"/>
      <c r="DZ224" s="1"/>
      <c r="EA224" s="1"/>
      <c r="EB224" s="1"/>
      <c r="EC224" s="1"/>
      <c r="ED224" s="1"/>
      <c r="EE224" s="1"/>
      <c r="EF224" s="1"/>
      <c r="EG224" s="1"/>
      <c r="EH224" s="37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</row>
    <row r="225" ht="12.75" customHeight="1">
      <c r="A225" s="1"/>
      <c r="B225" s="1"/>
      <c r="C225" s="1"/>
      <c r="D225" s="1"/>
      <c r="E225" s="1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37"/>
      <c r="DM225" s="37"/>
      <c r="DN225" s="37"/>
      <c r="DO225" s="1"/>
      <c r="DP225" s="1"/>
      <c r="DQ225" s="1"/>
      <c r="DR225" s="1"/>
      <c r="DS225" s="37"/>
      <c r="DT225" s="37"/>
      <c r="DU225" s="1"/>
      <c r="DV225" s="37"/>
      <c r="DW225" s="37"/>
      <c r="DX225" s="37"/>
      <c r="DY225" s="1"/>
      <c r="DZ225" s="1"/>
      <c r="EA225" s="1"/>
      <c r="EB225" s="1"/>
      <c r="EC225" s="1"/>
      <c r="ED225" s="1"/>
      <c r="EE225" s="1"/>
      <c r="EF225" s="1"/>
      <c r="EG225" s="1"/>
      <c r="EH225" s="37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</row>
    <row r="226" ht="12.75" customHeight="1">
      <c r="A226" s="1"/>
      <c r="B226" s="1"/>
      <c r="C226" s="1"/>
      <c r="D226" s="1"/>
      <c r="E226" s="1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37"/>
      <c r="DM226" s="37"/>
      <c r="DN226" s="37"/>
      <c r="DO226" s="1"/>
      <c r="DP226" s="1"/>
      <c r="DQ226" s="1"/>
      <c r="DR226" s="1"/>
      <c r="DS226" s="37"/>
      <c r="DT226" s="37"/>
      <c r="DU226" s="1"/>
      <c r="DV226" s="37"/>
      <c r="DW226" s="37"/>
      <c r="DX226" s="37"/>
      <c r="DY226" s="1"/>
      <c r="DZ226" s="1"/>
      <c r="EA226" s="1"/>
      <c r="EB226" s="1"/>
      <c r="EC226" s="1"/>
      <c r="ED226" s="1"/>
      <c r="EE226" s="1"/>
      <c r="EF226" s="1"/>
      <c r="EG226" s="1"/>
      <c r="EH226" s="37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</row>
    <row r="227" ht="12.75" customHeight="1">
      <c r="A227" s="1"/>
      <c r="B227" s="1"/>
      <c r="C227" s="1"/>
      <c r="D227" s="1"/>
      <c r="E227" s="1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37"/>
      <c r="DM227" s="37"/>
      <c r="DN227" s="37"/>
      <c r="DO227" s="1"/>
      <c r="DP227" s="1"/>
      <c r="DQ227" s="1"/>
      <c r="DR227" s="1"/>
      <c r="DS227" s="37"/>
      <c r="DT227" s="37"/>
      <c r="DU227" s="1"/>
      <c r="DV227" s="37"/>
      <c r="DW227" s="37"/>
      <c r="DX227" s="37"/>
      <c r="DY227" s="1"/>
      <c r="DZ227" s="1"/>
      <c r="EA227" s="1"/>
      <c r="EB227" s="1"/>
      <c r="EC227" s="1"/>
      <c r="ED227" s="1"/>
      <c r="EE227" s="1"/>
      <c r="EF227" s="1"/>
      <c r="EG227" s="1"/>
      <c r="EH227" s="37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</row>
    <row r="228" ht="12.75" customHeight="1">
      <c r="A228" s="1"/>
      <c r="B228" s="1"/>
      <c r="C228" s="1"/>
      <c r="D228" s="1"/>
      <c r="E228" s="1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37"/>
      <c r="DM228" s="37"/>
      <c r="DN228" s="37"/>
      <c r="DO228" s="1"/>
      <c r="DP228" s="1"/>
      <c r="DQ228" s="1"/>
      <c r="DR228" s="1"/>
      <c r="DS228" s="37"/>
      <c r="DT228" s="37"/>
      <c r="DU228" s="1"/>
      <c r="DV228" s="37"/>
      <c r="DW228" s="37"/>
      <c r="DX228" s="37"/>
      <c r="DY228" s="1"/>
      <c r="DZ228" s="1"/>
      <c r="EA228" s="1"/>
      <c r="EB228" s="1"/>
      <c r="EC228" s="1"/>
      <c r="ED228" s="1"/>
      <c r="EE228" s="1"/>
      <c r="EF228" s="1"/>
      <c r="EG228" s="1"/>
      <c r="EH228" s="37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</row>
    <row r="229" ht="12.75" customHeight="1">
      <c r="A229" s="1"/>
      <c r="B229" s="1"/>
      <c r="C229" s="1"/>
      <c r="D229" s="1"/>
      <c r="E229" s="1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37"/>
      <c r="DM229" s="37"/>
      <c r="DN229" s="37"/>
      <c r="DO229" s="1"/>
      <c r="DP229" s="1"/>
      <c r="DQ229" s="1"/>
      <c r="DR229" s="1"/>
      <c r="DS229" s="37"/>
      <c r="DT229" s="37"/>
      <c r="DU229" s="1"/>
      <c r="DV229" s="37"/>
      <c r="DW229" s="37"/>
      <c r="DX229" s="37"/>
      <c r="DY229" s="1"/>
      <c r="DZ229" s="1"/>
      <c r="EA229" s="1"/>
      <c r="EB229" s="1"/>
      <c r="EC229" s="1"/>
      <c r="ED229" s="1"/>
      <c r="EE229" s="1"/>
      <c r="EF229" s="1"/>
      <c r="EG229" s="1"/>
      <c r="EH229" s="37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</row>
    <row r="230" ht="12.75" customHeight="1">
      <c r="A230" s="1"/>
      <c r="B230" s="1"/>
      <c r="C230" s="1"/>
      <c r="D230" s="1"/>
      <c r="E230" s="1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37"/>
      <c r="DM230" s="37"/>
      <c r="DN230" s="37"/>
      <c r="DO230" s="1"/>
      <c r="DP230" s="1"/>
      <c r="DQ230" s="1"/>
      <c r="DR230" s="1"/>
      <c r="DS230" s="37"/>
      <c r="DT230" s="37"/>
      <c r="DU230" s="1"/>
      <c r="DV230" s="37"/>
      <c r="DW230" s="37"/>
      <c r="DX230" s="37"/>
      <c r="DY230" s="1"/>
      <c r="DZ230" s="1"/>
      <c r="EA230" s="1"/>
      <c r="EB230" s="1"/>
      <c r="EC230" s="1"/>
      <c r="ED230" s="1"/>
      <c r="EE230" s="1"/>
      <c r="EF230" s="1"/>
      <c r="EG230" s="1"/>
      <c r="EH230" s="37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</row>
    <row r="231" ht="12.75" customHeight="1">
      <c r="A231" s="1"/>
      <c r="B231" s="1"/>
      <c r="C231" s="1"/>
      <c r="D231" s="1"/>
      <c r="E231" s="1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37"/>
      <c r="DM231" s="37"/>
      <c r="DN231" s="37"/>
      <c r="DO231" s="1"/>
      <c r="DP231" s="1"/>
      <c r="DQ231" s="1"/>
      <c r="DR231" s="1"/>
      <c r="DS231" s="37"/>
      <c r="DT231" s="37"/>
      <c r="DU231" s="1"/>
      <c r="DV231" s="37"/>
      <c r="DW231" s="37"/>
      <c r="DX231" s="37"/>
      <c r="DY231" s="1"/>
      <c r="DZ231" s="1"/>
      <c r="EA231" s="1"/>
      <c r="EB231" s="1"/>
      <c r="EC231" s="1"/>
      <c r="ED231" s="1"/>
      <c r="EE231" s="1"/>
      <c r="EF231" s="1"/>
      <c r="EG231" s="1"/>
      <c r="EH231" s="37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</row>
    <row r="232" ht="12.75" customHeight="1">
      <c r="A232" s="1"/>
      <c r="B232" s="1"/>
      <c r="C232" s="1"/>
      <c r="D232" s="1"/>
      <c r="E232" s="1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37"/>
      <c r="DM232" s="37"/>
      <c r="DN232" s="37"/>
      <c r="DO232" s="1"/>
      <c r="DP232" s="1"/>
      <c r="DQ232" s="1"/>
      <c r="DR232" s="1"/>
      <c r="DS232" s="37"/>
      <c r="DT232" s="37"/>
      <c r="DU232" s="1"/>
      <c r="DV232" s="37"/>
      <c r="DW232" s="37"/>
      <c r="DX232" s="37"/>
      <c r="DY232" s="1"/>
      <c r="DZ232" s="1"/>
      <c r="EA232" s="1"/>
      <c r="EB232" s="1"/>
      <c r="EC232" s="1"/>
      <c r="ED232" s="1"/>
      <c r="EE232" s="1"/>
      <c r="EF232" s="1"/>
      <c r="EG232" s="1"/>
      <c r="EH232" s="37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</row>
    <row r="233" ht="12.75" customHeight="1">
      <c r="A233" s="1"/>
      <c r="B233" s="1"/>
      <c r="C233" s="1"/>
      <c r="D233" s="1"/>
      <c r="E233" s="1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37"/>
      <c r="DM233" s="37"/>
      <c r="DN233" s="37"/>
      <c r="DO233" s="1"/>
      <c r="DP233" s="1"/>
      <c r="DQ233" s="1"/>
      <c r="DR233" s="1"/>
      <c r="DS233" s="37"/>
      <c r="DT233" s="37"/>
      <c r="DU233" s="1"/>
      <c r="DV233" s="37"/>
      <c r="DW233" s="37"/>
      <c r="DX233" s="37"/>
      <c r="DY233" s="1"/>
      <c r="DZ233" s="1"/>
      <c r="EA233" s="1"/>
      <c r="EB233" s="1"/>
      <c r="EC233" s="1"/>
      <c r="ED233" s="1"/>
      <c r="EE233" s="1"/>
      <c r="EF233" s="1"/>
      <c r="EG233" s="1"/>
      <c r="EH233" s="37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</row>
    <row r="234" ht="12.75" customHeight="1">
      <c r="A234" s="1"/>
      <c r="B234" s="1"/>
      <c r="C234" s="1"/>
      <c r="D234" s="1"/>
      <c r="E234" s="1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37"/>
      <c r="DM234" s="37"/>
      <c r="DN234" s="37"/>
      <c r="DO234" s="1"/>
      <c r="DP234" s="1"/>
      <c r="DQ234" s="1"/>
      <c r="DR234" s="1"/>
      <c r="DS234" s="37"/>
      <c r="DT234" s="37"/>
      <c r="DU234" s="1"/>
      <c r="DV234" s="37"/>
      <c r="DW234" s="37"/>
      <c r="DX234" s="37"/>
      <c r="DY234" s="1"/>
      <c r="DZ234" s="1"/>
      <c r="EA234" s="1"/>
      <c r="EB234" s="1"/>
      <c r="EC234" s="1"/>
      <c r="ED234" s="1"/>
      <c r="EE234" s="1"/>
      <c r="EF234" s="1"/>
      <c r="EG234" s="1"/>
      <c r="EH234" s="37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</row>
    <row r="235" ht="12.75" customHeight="1">
      <c r="A235" s="1"/>
      <c r="B235" s="1"/>
      <c r="C235" s="1"/>
      <c r="D235" s="1"/>
      <c r="E235" s="1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37"/>
      <c r="DM235" s="37"/>
      <c r="DN235" s="37"/>
      <c r="DO235" s="1"/>
      <c r="DP235" s="1"/>
      <c r="DQ235" s="1"/>
      <c r="DR235" s="1"/>
      <c r="DS235" s="37"/>
      <c r="DT235" s="37"/>
      <c r="DU235" s="1"/>
      <c r="DV235" s="37"/>
      <c r="DW235" s="37"/>
      <c r="DX235" s="37"/>
      <c r="DY235" s="1"/>
      <c r="DZ235" s="1"/>
      <c r="EA235" s="1"/>
      <c r="EB235" s="1"/>
      <c r="EC235" s="1"/>
      <c r="ED235" s="1"/>
      <c r="EE235" s="1"/>
      <c r="EF235" s="1"/>
      <c r="EG235" s="1"/>
      <c r="EH235" s="37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</row>
    <row r="236" ht="12.75" customHeight="1">
      <c r="A236" s="1"/>
      <c r="B236" s="1"/>
      <c r="C236" s="1"/>
      <c r="D236" s="1"/>
      <c r="E236" s="1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37"/>
      <c r="DM236" s="37"/>
      <c r="DN236" s="37"/>
      <c r="DO236" s="1"/>
      <c r="DP236" s="1"/>
      <c r="DQ236" s="1"/>
      <c r="DR236" s="1"/>
      <c r="DS236" s="37"/>
      <c r="DT236" s="37"/>
      <c r="DU236" s="1"/>
      <c r="DV236" s="37"/>
      <c r="DW236" s="37"/>
      <c r="DX236" s="37"/>
      <c r="DY236" s="1"/>
      <c r="DZ236" s="1"/>
      <c r="EA236" s="1"/>
      <c r="EB236" s="1"/>
      <c r="EC236" s="1"/>
      <c r="ED236" s="1"/>
      <c r="EE236" s="1"/>
      <c r="EF236" s="1"/>
      <c r="EG236" s="1"/>
      <c r="EH236" s="37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</row>
    <row r="237" ht="12.75" customHeight="1">
      <c r="A237" s="1"/>
      <c r="B237" s="1"/>
      <c r="C237" s="1"/>
      <c r="D237" s="1"/>
      <c r="E237" s="1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37"/>
      <c r="DM237" s="37"/>
      <c r="DN237" s="37"/>
      <c r="DO237" s="1"/>
      <c r="DP237" s="1"/>
      <c r="DQ237" s="1"/>
      <c r="DR237" s="1"/>
      <c r="DS237" s="37"/>
      <c r="DT237" s="37"/>
      <c r="DU237" s="1"/>
      <c r="DV237" s="37"/>
      <c r="DW237" s="37"/>
      <c r="DX237" s="37"/>
      <c r="DY237" s="1"/>
      <c r="DZ237" s="1"/>
      <c r="EA237" s="1"/>
      <c r="EB237" s="1"/>
      <c r="EC237" s="1"/>
      <c r="ED237" s="1"/>
      <c r="EE237" s="1"/>
      <c r="EF237" s="1"/>
      <c r="EG237" s="1"/>
      <c r="EH237" s="37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</row>
    <row r="238" ht="12.75" customHeight="1">
      <c r="A238" s="1"/>
      <c r="B238" s="1"/>
      <c r="C238" s="1"/>
      <c r="D238" s="1"/>
      <c r="E238" s="1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37"/>
      <c r="DM238" s="37"/>
      <c r="DN238" s="37"/>
      <c r="DO238" s="1"/>
      <c r="DP238" s="1"/>
      <c r="DQ238" s="1"/>
      <c r="DR238" s="1"/>
      <c r="DS238" s="37"/>
      <c r="DT238" s="37"/>
      <c r="DU238" s="1"/>
      <c r="DV238" s="37"/>
      <c r="DW238" s="37"/>
      <c r="DX238" s="37"/>
      <c r="DY238" s="1"/>
      <c r="DZ238" s="1"/>
      <c r="EA238" s="1"/>
      <c r="EB238" s="1"/>
      <c r="EC238" s="1"/>
      <c r="ED238" s="1"/>
      <c r="EE238" s="1"/>
      <c r="EF238" s="1"/>
      <c r="EG238" s="1"/>
      <c r="EH238" s="37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</row>
    <row r="239" ht="12.75" customHeight="1">
      <c r="A239" s="1"/>
      <c r="B239" s="1"/>
      <c r="C239" s="1"/>
      <c r="D239" s="1"/>
      <c r="E239" s="1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37"/>
      <c r="DM239" s="37"/>
      <c r="DN239" s="37"/>
      <c r="DO239" s="1"/>
      <c r="DP239" s="1"/>
      <c r="DQ239" s="1"/>
      <c r="DR239" s="1"/>
      <c r="DS239" s="37"/>
      <c r="DT239" s="37"/>
      <c r="DU239" s="1"/>
      <c r="DV239" s="37"/>
      <c r="DW239" s="37"/>
      <c r="DX239" s="37"/>
      <c r="DY239" s="1"/>
      <c r="DZ239" s="1"/>
      <c r="EA239" s="1"/>
      <c r="EB239" s="1"/>
      <c r="EC239" s="1"/>
      <c r="ED239" s="1"/>
      <c r="EE239" s="1"/>
      <c r="EF239" s="1"/>
      <c r="EG239" s="1"/>
      <c r="EH239" s="37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</row>
    <row r="240" ht="12.75" customHeight="1">
      <c r="A240" s="1"/>
      <c r="B240" s="1"/>
      <c r="C240" s="1"/>
      <c r="D240" s="1"/>
      <c r="E240" s="1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37"/>
      <c r="DM240" s="37"/>
      <c r="DN240" s="37"/>
      <c r="DO240" s="1"/>
      <c r="DP240" s="1"/>
      <c r="DQ240" s="1"/>
      <c r="DR240" s="1"/>
      <c r="DS240" s="37"/>
      <c r="DT240" s="37"/>
      <c r="DU240" s="1"/>
      <c r="DV240" s="37"/>
      <c r="DW240" s="37"/>
      <c r="DX240" s="37"/>
      <c r="DY240" s="1"/>
      <c r="DZ240" s="1"/>
      <c r="EA240" s="1"/>
      <c r="EB240" s="1"/>
      <c r="EC240" s="1"/>
      <c r="ED240" s="1"/>
      <c r="EE240" s="1"/>
      <c r="EF240" s="1"/>
      <c r="EG240" s="1"/>
      <c r="EH240" s="37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</row>
    <row r="241" ht="12.75" customHeight="1">
      <c r="A241" s="1"/>
      <c r="B241" s="1"/>
      <c r="C241" s="1"/>
      <c r="D241" s="1"/>
      <c r="E241" s="1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37"/>
      <c r="DM241" s="37"/>
      <c r="DN241" s="37"/>
      <c r="DO241" s="1"/>
      <c r="DP241" s="1"/>
      <c r="DQ241" s="1"/>
      <c r="DR241" s="1"/>
      <c r="DS241" s="37"/>
      <c r="DT241" s="37"/>
      <c r="DU241" s="1"/>
      <c r="DV241" s="37"/>
      <c r="DW241" s="37"/>
      <c r="DX241" s="37"/>
      <c r="DY241" s="1"/>
      <c r="DZ241" s="1"/>
      <c r="EA241" s="1"/>
      <c r="EB241" s="1"/>
      <c r="EC241" s="1"/>
      <c r="ED241" s="1"/>
      <c r="EE241" s="1"/>
      <c r="EF241" s="1"/>
      <c r="EG241" s="1"/>
      <c r="EH241" s="37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</row>
    <row r="242" ht="12.75" customHeight="1">
      <c r="A242" s="1"/>
      <c r="B242" s="1"/>
      <c r="C242" s="1"/>
      <c r="D242" s="1"/>
      <c r="E242" s="1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37"/>
      <c r="DM242" s="37"/>
      <c r="DN242" s="37"/>
      <c r="DO242" s="1"/>
      <c r="DP242" s="1"/>
      <c r="DQ242" s="1"/>
      <c r="DR242" s="1"/>
      <c r="DS242" s="37"/>
      <c r="DT242" s="37"/>
      <c r="DU242" s="1"/>
      <c r="DV242" s="37"/>
      <c r="DW242" s="37"/>
      <c r="DX242" s="37"/>
      <c r="DY242" s="1"/>
      <c r="DZ242" s="1"/>
      <c r="EA242" s="1"/>
      <c r="EB242" s="1"/>
      <c r="EC242" s="1"/>
      <c r="ED242" s="1"/>
      <c r="EE242" s="1"/>
      <c r="EF242" s="1"/>
      <c r="EG242" s="1"/>
      <c r="EH242" s="37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</row>
    <row r="243" ht="12.75" customHeight="1">
      <c r="A243" s="1"/>
      <c r="B243" s="1"/>
      <c r="C243" s="1"/>
      <c r="D243" s="1"/>
      <c r="E243" s="1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37"/>
      <c r="DM243" s="37"/>
      <c r="DN243" s="37"/>
      <c r="DO243" s="1"/>
      <c r="DP243" s="1"/>
      <c r="DQ243" s="1"/>
      <c r="DR243" s="1"/>
      <c r="DS243" s="37"/>
      <c r="DT243" s="37"/>
      <c r="DU243" s="1"/>
      <c r="DV243" s="37"/>
      <c r="DW243" s="37"/>
      <c r="DX243" s="37"/>
      <c r="DY243" s="1"/>
      <c r="DZ243" s="1"/>
      <c r="EA243" s="1"/>
      <c r="EB243" s="1"/>
      <c r="EC243" s="1"/>
      <c r="ED243" s="1"/>
      <c r="EE243" s="1"/>
      <c r="EF243" s="1"/>
      <c r="EG243" s="1"/>
      <c r="EH243" s="37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</row>
    <row r="244" ht="12.75" customHeight="1">
      <c r="A244" s="1"/>
      <c r="B244" s="1"/>
      <c r="C244" s="1"/>
      <c r="D244" s="1"/>
      <c r="E244" s="1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37"/>
      <c r="DM244" s="37"/>
      <c r="DN244" s="37"/>
      <c r="DO244" s="1"/>
      <c r="DP244" s="1"/>
      <c r="DQ244" s="1"/>
      <c r="DR244" s="1"/>
      <c r="DS244" s="37"/>
      <c r="DT244" s="37"/>
      <c r="DU244" s="1"/>
      <c r="DV244" s="37"/>
      <c r="DW244" s="37"/>
      <c r="DX244" s="37"/>
      <c r="DY244" s="1"/>
      <c r="DZ244" s="1"/>
      <c r="EA244" s="1"/>
      <c r="EB244" s="1"/>
      <c r="EC244" s="1"/>
      <c r="ED244" s="1"/>
      <c r="EE244" s="1"/>
      <c r="EF244" s="1"/>
      <c r="EG244" s="1"/>
      <c r="EH244" s="37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</row>
    <row r="245" ht="12.75" customHeight="1">
      <c r="A245" s="1"/>
      <c r="B245" s="1"/>
      <c r="C245" s="1"/>
      <c r="D245" s="1"/>
      <c r="E245" s="1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37"/>
      <c r="DM245" s="37"/>
      <c r="DN245" s="37"/>
      <c r="DO245" s="1"/>
      <c r="DP245" s="1"/>
      <c r="DQ245" s="1"/>
      <c r="DR245" s="1"/>
      <c r="DS245" s="37"/>
      <c r="DT245" s="37"/>
      <c r="DU245" s="1"/>
      <c r="DV245" s="37"/>
      <c r="DW245" s="37"/>
      <c r="DX245" s="37"/>
      <c r="DY245" s="1"/>
      <c r="DZ245" s="1"/>
      <c r="EA245" s="1"/>
      <c r="EB245" s="1"/>
      <c r="EC245" s="1"/>
      <c r="ED245" s="1"/>
      <c r="EE245" s="1"/>
      <c r="EF245" s="1"/>
      <c r="EG245" s="1"/>
      <c r="EH245" s="37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</row>
    <row r="246" ht="12.75" customHeight="1">
      <c r="A246" s="1"/>
      <c r="B246" s="1"/>
      <c r="C246" s="1"/>
      <c r="D246" s="1"/>
      <c r="E246" s="1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37"/>
      <c r="DM246" s="37"/>
      <c r="DN246" s="37"/>
      <c r="DO246" s="1"/>
      <c r="DP246" s="1"/>
      <c r="DQ246" s="1"/>
      <c r="DR246" s="1"/>
      <c r="DS246" s="37"/>
      <c r="DT246" s="37"/>
      <c r="DU246" s="1"/>
      <c r="DV246" s="37"/>
      <c r="DW246" s="37"/>
      <c r="DX246" s="37"/>
      <c r="DY246" s="1"/>
      <c r="DZ246" s="1"/>
      <c r="EA246" s="1"/>
      <c r="EB246" s="1"/>
      <c r="EC246" s="1"/>
      <c r="ED246" s="1"/>
      <c r="EE246" s="1"/>
      <c r="EF246" s="1"/>
      <c r="EG246" s="1"/>
      <c r="EH246" s="37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</row>
    <row r="247" ht="12.75" customHeight="1">
      <c r="A247" s="1"/>
      <c r="B247" s="1"/>
      <c r="C247" s="1"/>
      <c r="D247" s="1"/>
      <c r="E247" s="1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37"/>
      <c r="DM247" s="37"/>
      <c r="DN247" s="37"/>
      <c r="DO247" s="1"/>
      <c r="DP247" s="1"/>
      <c r="DQ247" s="1"/>
      <c r="DR247" s="1"/>
      <c r="DS247" s="37"/>
      <c r="DT247" s="37"/>
      <c r="DU247" s="1"/>
      <c r="DV247" s="37"/>
      <c r="DW247" s="37"/>
      <c r="DX247" s="37"/>
      <c r="DY247" s="1"/>
      <c r="DZ247" s="1"/>
      <c r="EA247" s="1"/>
      <c r="EB247" s="1"/>
      <c r="EC247" s="1"/>
      <c r="ED247" s="1"/>
      <c r="EE247" s="1"/>
      <c r="EF247" s="1"/>
      <c r="EG247" s="1"/>
      <c r="EH247" s="37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</row>
    <row r="248" ht="12.75" customHeight="1">
      <c r="A248" s="1"/>
      <c r="B248" s="1"/>
      <c r="C248" s="1"/>
      <c r="D248" s="1"/>
      <c r="E248" s="1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37"/>
      <c r="DM248" s="37"/>
      <c r="DN248" s="37"/>
      <c r="DO248" s="1"/>
      <c r="DP248" s="1"/>
      <c r="DQ248" s="1"/>
      <c r="DR248" s="1"/>
      <c r="DS248" s="37"/>
      <c r="DT248" s="37"/>
      <c r="DU248" s="1"/>
      <c r="DV248" s="37"/>
      <c r="DW248" s="37"/>
      <c r="DX248" s="37"/>
      <c r="DY248" s="1"/>
      <c r="DZ248" s="1"/>
      <c r="EA248" s="1"/>
      <c r="EB248" s="1"/>
      <c r="EC248" s="1"/>
      <c r="ED248" s="1"/>
      <c r="EE248" s="1"/>
      <c r="EF248" s="1"/>
      <c r="EG248" s="1"/>
      <c r="EH248" s="37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</row>
    <row r="249" ht="12.75" customHeight="1">
      <c r="A249" s="1"/>
      <c r="B249" s="1"/>
      <c r="C249" s="1"/>
      <c r="D249" s="1"/>
      <c r="E249" s="1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37"/>
      <c r="DM249" s="37"/>
      <c r="DN249" s="37"/>
      <c r="DO249" s="1"/>
      <c r="DP249" s="1"/>
      <c r="DQ249" s="1"/>
      <c r="DR249" s="1"/>
      <c r="DS249" s="37"/>
      <c r="DT249" s="37"/>
      <c r="DU249" s="1"/>
      <c r="DV249" s="37"/>
      <c r="DW249" s="37"/>
      <c r="DX249" s="37"/>
      <c r="DY249" s="1"/>
      <c r="DZ249" s="1"/>
      <c r="EA249" s="1"/>
      <c r="EB249" s="1"/>
      <c r="EC249" s="1"/>
      <c r="ED249" s="1"/>
      <c r="EE249" s="1"/>
      <c r="EF249" s="1"/>
      <c r="EG249" s="1"/>
      <c r="EH249" s="37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</row>
    <row r="250" ht="12.75" customHeight="1">
      <c r="A250" s="1"/>
      <c r="B250" s="1"/>
      <c r="C250" s="1"/>
      <c r="D250" s="1"/>
      <c r="E250" s="1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37"/>
      <c r="DM250" s="37"/>
      <c r="DN250" s="37"/>
      <c r="DO250" s="1"/>
      <c r="DP250" s="1"/>
      <c r="DQ250" s="1"/>
      <c r="DR250" s="1"/>
      <c r="DS250" s="37"/>
      <c r="DT250" s="37"/>
      <c r="DU250" s="1"/>
      <c r="DV250" s="37"/>
      <c r="DW250" s="37"/>
      <c r="DX250" s="37"/>
      <c r="DY250" s="1"/>
      <c r="DZ250" s="1"/>
      <c r="EA250" s="1"/>
      <c r="EB250" s="1"/>
      <c r="EC250" s="1"/>
      <c r="ED250" s="1"/>
      <c r="EE250" s="1"/>
      <c r="EF250" s="1"/>
      <c r="EG250" s="1"/>
      <c r="EH250" s="37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</row>
    <row r="251" ht="12.75" customHeight="1">
      <c r="A251" s="1"/>
      <c r="B251" s="1"/>
      <c r="C251" s="1"/>
      <c r="D251" s="1"/>
      <c r="E251" s="1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37"/>
      <c r="DM251" s="37"/>
      <c r="DN251" s="37"/>
      <c r="DO251" s="1"/>
      <c r="DP251" s="1"/>
      <c r="DQ251" s="1"/>
      <c r="DR251" s="1"/>
      <c r="DS251" s="37"/>
      <c r="DT251" s="37"/>
      <c r="DU251" s="1"/>
      <c r="DV251" s="37"/>
      <c r="DW251" s="37"/>
      <c r="DX251" s="37"/>
      <c r="DY251" s="1"/>
      <c r="DZ251" s="1"/>
      <c r="EA251" s="1"/>
      <c r="EB251" s="1"/>
      <c r="EC251" s="1"/>
      <c r="ED251" s="1"/>
      <c r="EE251" s="1"/>
      <c r="EF251" s="1"/>
      <c r="EG251" s="1"/>
      <c r="EH251" s="37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</row>
    <row r="252" ht="12.75" customHeight="1">
      <c r="A252" s="1"/>
      <c r="B252" s="1"/>
      <c r="C252" s="1"/>
      <c r="D252" s="1"/>
      <c r="E252" s="1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37"/>
      <c r="DM252" s="37"/>
      <c r="DN252" s="37"/>
      <c r="DO252" s="1"/>
      <c r="DP252" s="1"/>
      <c r="DQ252" s="1"/>
      <c r="DR252" s="1"/>
      <c r="DS252" s="37"/>
      <c r="DT252" s="37"/>
      <c r="DU252" s="1"/>
      <c r="DV252" s="37"/>
      <c r="DW252" s="37"/>
      <c r="DX252" s="37"/>
      <c r="DY252" s="1"/>
      <c r="DZ252" s="1"/>
      <c r="EA252" s="1"/>
      <c r="EB252" s="1"/>
      <c r="EC252" s="1"/>
      <c r="ED252" s="1"/>
      <c r="EE252" s="1"/>
      <c r="EF252" s="1"/>
      <c r="EG252" s="1"/>
      <c r="EH252" s="37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</row>
    <row r="253" ht="12.75" customHeight="1">
      <c r="A253" s="1"/>
      <c r="B253" s="1"/>
      <c r="C253" s="1"/>
      <c r="D253" s="1"/>
      <c r="E253" s="1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37"/>
      <c r="DM253" s="37"/>
      <c r="DN253" s="37"/>
      <c r="DO253" s="1"/>
      <c r="DP253" s="1"/>
      <c r="DQ253" s="1"/>
      <c r="DR253" s="1"/>
      <c r="DS253" s="37"/>
      <c r="DT253" s="37"/>
      <c r="DU253" s="1"/>
      <c r="DV253" s="37"/>
      <c r="DW253" s="37"/>
      <c r="DX253" s="37"/>
      <c r="DY253" s="1"/>
      <c r="DZ253" s="1"/>
      <c r="EA253" s="1"/>
      <c r="EB253" s="1"/>
      <c r="EC253" s="1"/>
      <c r="ED253" s="1"/>
      <c r="EE253" s="1"/>
      <c r="EF253" s="1"/>
      <c r="EG253" s="1"/>
      <c r="EH253" s="37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</row>
    <row r="254" ht="12.75" customHeight="1">
      <c r="A254" s="1"/>
      <c r="B254" s="1"/>
      <c r="C254" s="1"/>
      <c r="D254" s="1"/>
      <c r="E254" s="1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37"/>
      <c r="DM254" s="37"/>
      <c r="DN254" s="37"/>
      <c r="DO254" s="1"/>
      <c r="DP254" s="1"/>
      <c r="DQ254" s="1"/>
      <c r="DR254" s="1"/>
      <c r="DS254" s="37"/>
      <c r="DT254" s="37"/>
      <c r="DU254" s="1"/>
      <c r="DV254" s="37"/>
      <c r="DW254" s="37"/>
      <c r="DX254" s="37"/>
      <c r="DY254" s="1"/>
      <c r="DZ254" s="1"/>
      <c r="EA254" s="1"/>
      <c r="EB254" s="1"/>
      <c r="EC254" s="1"/>
      <c r="ED254" s="1"/>
      <c r="EE254" s="1"/>
      <c r="EF254" s="1"/>
      <c r="EG254" s="1"/>
      <c r="EH254" s="37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</row>
    <row r="255" ht="12.75" customHeight="1">
      <c r="A255" s="1"/>
      <c r="B255" s="1"/>
      <c r="C255" s="1"/>
      <c r="D255" s="1"/>
      <c r="E255" s="1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37"/>
      <c r="DM255" s="37"/>
      <c r="DN255" s="37"/>
      <c r="DO255" s="1"/>
      <c r="DP255" s="1"/>
      <c r="DQ255" s="1"/>
      <c r="DR255" s="1"/>
      <c r="DS255" s="37"/>
      <c r="DT255" s="37"/>
      <c r="DU255" s="1"/>
      <c r="DV255" s="37"/>
      <c r="DW255" s="37"/>
      <c r="DX255" s="37"/>
      <c r="DY255" s="1"/>
      <c r="DZ255" s="1"/>
      <c r="EA255" s="1"/>
      <c r="EB255" s="1"/>
      <c r="EC255" s="1"/>
      <c r="ED255" s="1"/>
      <c r="EE255" s="1"/>
      <c r="EF255" s="1"/>
      <c r="EG255" s="1"/>
      <c r="EH255" s="37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</row>
    <row r="256" ht="12.75" customHeight="1">
      <c r="A256" s="1"/>
      <c r="B256" s="1"/>
      <c r="C256" s="1"/>
      <c r="D256" s="1"/>
      <c r="E256" s="1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37"/>
      <c r="DM256" s="37"/>
      <c r="DN256" s="37"/>
      <c r="DO256" s="1"/>
      <c r="DP256" s="1"/>
      <c r="DQ256" s="1"/>
      <c r="DR256" s="1"/>
      <c r="DS256" s="37"/>
      <c r="DT256" s="37"/>
      <c r="DU256" s="1"/>
      <c r="DV256" s="37"/>
      <c r="DW256" s="37"/>
      <c r="DX256" s="37"/>
      <c r="DY256" s="1"/>
      <c r="DZ256" s="1"/>
      <c r="EA256" s="1"/>
      <c r="EB256" s="1"/>
      <c r="EC256" s="1"/>
      <c r="ED256" s="1"/>
      <c r="EE256" s="1"/>
      <c r="EF256" s="1"/>
      <c r="EG256" s="1"/>
      <c r="EH256" s="37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</row>
    <row r="257" ht="12.75" customHeight="1">
      <c r="A257" s="1"/>
      <c r="B257" s="1"/>
      <c r="C257" s="1"/>
      <c r="D257" s="1"/>
      <c r="E257" s="1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37"/>
      <c r="DM257" s="37"/>
      <c r="DN257" s="37"/>
      <c r="DO257" s="1"/>
      <c r="DP257" s="1"/>
      <c r="DQ257" s="1"/>
      <c r="DR257" s="1"/>
      <c r="DS257" s="37"/>
      <c r="DT257" s="37"/>
      <c r="DU257" s="1"/>
      <c r="DV257" s="37"/>
      <c r="DW257" s="37"/>
      <c r="DX257" s="37"/>
      <c r="DY257" s="1"/>
      <c r="DZ257" s="1"/>
      <c r="EA257" s="1"/>
      <c r="EB257" s="1"/>
      <c r="EC257" s="1"/>
      <c r="ED257" s="1"/>
      <c r="EE257" s="1"/>
      <c r="EF257" s="1"/>
      <c r="EG257" s="1"/>
      <c r="EH257" s="37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</row>
    <row r="258" ht="12.75" customHeight="1">
      <c r="A258" s="1"/>
      <c r="B258" s="1"/>
      <c r="C258" s="1"/>
      <c r="D258" s="1"/>
      <c r="E258" s="1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37"/>
      <c r="DM258" s="37"/>
      <c r="DN258" s="37"/>
      <c r="DO258" s="1"/>
      <c r="DP258" s="1"/>
      <c r="DQ258" s="1"/>
      <c r="DR258" s="1"/>
      <c r="DS258" s="37"/>
      <c r="DT258" s="37"/>
      <c r="DU258" s="1"/>
      <c r="DV258" s="37"/>
      <c r="DW258" s="37"/>
      <c r="DX258" s="37"/>
      <c r="DY258" s="1"/>
      <c r="DZ258" s="1"/>
      <c r="EA258" s="1"/>
      <c r="EB258" s="1"/>
      <c r="EC258" s="1"/>
      <c r="ED258" s="1"/>
      <c r="EE258" s="1"/>
      <c r="EF258" s="1"/>
      <c r="EG258" s="1"/>
      <c r="EH258" s="37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</row>
    <row r="259" ht="12.75" customHeight="1">
      <c r="A259" s="1"/>
      <c r="B259" s="1"/>
      <c r="C259" s="1"/>
      <c r="D259" s="1"/>
      <c r="E259" s="1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37"/>
      <c r="DM259" s="37"/>
      <c r="DN259" s="37"/>
      <c r="DO259" s="1"/>
      <c r="DP259" s="1"/>
      <c r="DQ259" s="1"/>
      <c r="DR259" s="1"/>
      <c r="DS259" s="37"/>
      <c r="DT259" s="37"/>
      <c r="DU259" s="1"/>
      <c r="DV259" s="37"/>
      <c r="DW259" s="37"/>
      <c r="DX259" s="37"/>
      <c r="DY259" s="1"/>
      <c r="DZ259" s="1"/>
      <c r="EA259" s="1"/>
      <c r="EB259" s="1"/>
      <c r="EC259" s="1"/>
      <c r="ED259" s="1"/>
      <c r="EE259" s="1"/>
      <c r="EF259" s="1"/>
      <c r="EG259" s="1"/>
      <c r="EH259" s="37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</row>
    <row r="260" ht="12.75" customHeight="1">
      <c r="A260" s="1"/>
      <c r="B260" s="1"/>
      <c r="C260" s="1"/>
      <c r="D260" s="1"/>
      <c r="E260" s="1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37"/>
      <c r="DM260" s="37"/>
      <c r="DN260" s="37"/>
      <c r="DO260" s="1"/>
      <c r="DP260" s="1"/>
      <c r="DQ260" s="1"/>
      <c r="DR260" s="1"/>
      <c r="DS260" s="37"/>
      <c r="DT260" s="37"/>
      <c r="DU260" s="1"/>
      <c r="DV260" s="37"/>
      <c r="DW260" s="37"/>
      <c r="DX260" s="37"/>
      <c r="DY260" s="1"/>
      <c r="DZ260" s="1"/>
      <c r="EA260" s="1"/>
      <c r="EB260" s="1"/>
      <c r="EC260" s="1"/>
      <c r="ED260" s="1"/>
      <c r="EE260" s="1"/>
      <c r="EF260" s="1"/>
      <c r="EG260" s="1"/>
      <c r="EH260" s="37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</row>
    <row r="261" ht="12.75" customHeight="1">
      <c r="A261" s="1"/>
      <c r="B261" s="1"/>
      <c r="C261" s="1"/>
      <c r="D261" s="1"/>
      <c r="E261" s="1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37"/>
      <c r="DM261" s="37"/>
      <c r="DN261" s="37"/>
      <c r="DO261" s="1"/>
      <c r="DP261" s="1"/>
      <c r="DQ261" s="1"/>
      <c r="DR261" s="1"/>
      <c r="DS261" s="37"/>
      <c r="DT261" s="37"/>
      <c r="DU261" s="1"/>
      <c r="DV261" s="37"/>
      <c r="DW261" s="37"/>
      <c r="DX261" s="37"/>
      <c r="DY261" s="1"/>
      <c r="DZ261" s="1"/>
      <c r="EA261" s="1"/>
      <c r="EB261" s="1"/>
      <c r="EC261" s="1"/>
      <c r="ED261" s="1"/>
      <c r="EE261" s="1"/>
      <c r="EF261" s="1"/>
      <c r="EG261" s="1"/>
      <c r="EH261" s="37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</row>
    <row r="262" ht="12.75" customHeight="1">
      <c r="A262" s="1"/>
      <c r="B262" s="1"/>
      <c r="C262" s="1"/>
      <c r="D262" s="1"/>
      <c r="E262" s="1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37"/>
      <c r="DM262" s="37"/>
      <c r="DN262" s="37"/>
      <c r="DO262" s="1"/>
      <c r="DP262" s="1"/>
      <c r="DQ262" s="1"/>
      <c r="DR262" s="1"/>
      <c r="DS262" s="37"/>
      <c r="DT262" s="37"/>
      <c r="DU262" s="1"/>
      <c r="DV262" s="37"/>
      <c r="DW262" s="37"/>
      <c r="DX262" s="37"/>
      <c r="DY262" s="1"/>
      <c r="DZ262" s="1"/>
      <c r="EA262" s="1"/>
      <c r="EB262" s="1"/>
      <c r="EC262" s="1"/>
      <c r="ED262" s="1"/>
      <c r="EE262" s="1"/>
      <c r="EF262" s="1"/>
      <c r="EG262" s="1"/>
      <c r="EH262" s="37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</row>
    <row r="263" ht="12.75" customHeight="1">
      <c r="A263" s="1"/>
      <c r="B263" s="1"/>
      <c r="C263" s="1"/>
      <c r="D263" s="1"/>
      <c r="E263" s="1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37"/>
      <c r="DM263" s="37"/>
      <c r="DN263" s="37"/>
      <c r="DO263" s="1"/>
      <c r="DP263" s="1"/>
      <c r="DQ263" s="1"/>
      <c r="DR263" s="1"/>
      <c r="DS263" s="37"/>
      <c r="DT263" s="37"/>
      <c r="DU263" s="1"/>
      <c r="DV263" s="37"/>
      <c r="DW263" s="37"/>
      <c r="DX263" s="37"/>
      <c r="DY263" s="1"/>
      <c r="DZ263" s="1"/>
      <c r="EA263" s="1"/>
      <c r="EB263" s="1"/>
      <c r="EC263" s="1"/>
      <c r="ED263" s="1"/>
      <c r="EE263" s="1"/>
      <c r="EF263" s="1"/>
      <c r="EG263" s="1"/>
      <c r="EH263" s="37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</row>
    <row r="264" ht="12.75" customHeight="1">
      <c r="A264" s="1"/>
      <c r="B264" s="1"/>
      <c r="C264" s="1"/>
      <c r="D264" s="1"/>
      <c r="E264" s="1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37"/>
      <c r="DM264" s="37"/>
      <c r="DN264" s="37"/>
      <c r="DO264" s="1"/>
      <c r="DP264" s="1"/>
      <c r="DQ264" s="1"/>
      <c r="DR264" s="1"/>
      <c r="DS264" s="37"/>
      <c r="DT264" s="37"/>
      <c r="DU264" s="1"/>
      <c r="DV264" s="37"/>
      <c r="DW264" s="37"/>
      <c r="DX264" s="37"/>
      <c r="DY264" s="1"/>
      <c r="DZ264" s="1"/>
      <c r="EA264" s="1"/>
      <c r="EB264" s="1"/>
      <c r="EC264" s="1"/>
      <c r="ED264" s="1"/>
      <c r="EE264" s="1"/>
      <c r="EF264" s="1"/>
      <c r="EG264" s="1"/>
      <c r="EH264" s="37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</row>
    <row r="265" ht="12.75" customHeight="1">
      <c r="A265" s="1"/>
      <c r="B265" s="1"/>
      <c r="C265" s="1"/>
      <c r="D265" s="1"/>
      <c r="E265" s="1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37"/>
      <c r="DM265" s="37"/>
      <c r="DN265" s="37"/>
      <c r="DO265" s="1"/>
      <c r="DP265" s="1"/>
      <c r="DQ265" s="1"/>
      <c r="DR265" s="1"/>
      <c r="DS265" s="37"/>
      <c r="DT265" s="37"/>
      <c r="DU265" s="1"/>
      <c r="DV265" s="37"/>
      <c r="DW265" s="37"/>
      <c r="DX265" s="37"/>
      <c r="DY265" s="1"/>
      <c r="DZ265" s="1"/>
      <c r="EA265" s="1"/>
      <c r="EB265" s="1"/>
      <c r="EC265" s="1"/>
      <c r="ED265" s="1"/>
      <c r="EE265" s="1"/>
      <c r="EF265" s="1"/>
      <c r="EG265" s="1"/>
      <c r="EH265" s="37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</row>
    <row r="266" ht="12.75" customHeight="1">
      <c r="A266" s="1"/>
      <c r="B266" s="1"/>
      <c r="C266" s="1"/>
      <c r="D266" s="1"/>
      <c r="E266" s="1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37"/>
      <c r="DM266" s="37"/>
      <c r="DN266" s="37"/>
      <c r="DO266" s="1"/>
      <c r="DP266" s="1"/>
      <c r="DQ266" s="1"/>
      <c r="DR266" s="1"/>
      <c r="DS266" s="37"/>
      <c r="DT266" s="37"/>
      <c r="DU266" s="1"/>
      <c r="DV266" s="37"/>
      <c r="DW266" s="37"/>
      <c r="DX266" s="37"/>
      <c r="DY266" s="1"/>
      <c r="DZ266" s="1"/>
      <c r="EA266" s="1"/>
      <c r="EB266" s="1"/>
      <c r="EC266" s="1"/>
      <c r="ED266" s="1"/>
      <c r="EE266" s="1"/>
      <c r="EF266" s="1"/>
      <c r="EG266" s="1"/>
      <c r="EH266" s="37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</row>
    <row r="267" ht="12.75" customHeight="1">
      <c r="A267" s="1"/>
      <c r="B267" s="1"/>
      <c r="C267" s="1"/>
      <c r="D267" s="1"/>
      <c r="E267" s="1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37"/>
      <c r="DM267" s="37"/>
      <c r="DN267" s="37"/>
      <c r="DO267" s="1"/>
      <c r="DP267" s="1"/>
      <c r="DQ267" s="1"/>
      <c r="DR267" s="1"/>
      <c r="DS267" s="37"/>
      <c r="DT267" s="37"/>
      <c r="DU267" s="1"/>
      <c r="DV267" s="37"/>
      <c r="DW267" s="37"/>
      <c r="DX267" s="37"/>
      <c r="DY267" s="1"/>
      <c r="DZ267" s="1"/>
      <c r="EA267" s="1"/>
      <c r="EB267" s="1"/>
      <c r="EC267" s="1"/>
      <c r="ED267" s="1"/>
      <c r="EE267" s="1"/>
      <c r="EF267" s="1"/>
      <c r="EG267" s="1"/>
      <c r="EH267" s="37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</row>
    <row r="268" ht="12.75" customHeight="1">
      <c r="A268" s="1"/>
      <c r="B268" s="1"/>
      <c r="C268" s="1"/>
      <c r="D268" s="1"/>
      <c r="E268" s="1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37"/>
      <c r="DM268" s="37"/>
      <c r="DN268" s="37"/>
      <c r="DO268" s="1"/>
      <c r="DP268" s="1"/>
      <c r="DQ268" s="1"/>
      <c r="DR268" s="1"/>
      <c r="DS268" s="37"/>
      <c r="DT268" s="37"/>
      <c r="DU268" s="1"/>
      <c r="DV268" s="37"/>
      <c r="DW268" s="37"/>
      <c r="DX268" s="37"/>
      <c r="DY268" s="1"/>
      <c r="DZ268" s="1"/>
      <c r="EA268" s="1"/>
      <c r="EB268" s="1"/>
      <c r="EC268" s="1"/>
      <c r="ED268" s="1"/>
      <c r="EE268" s="1"/>
      <c r="EF268" s="1"/>
      <c r="EG268" s="1"/>
      <c r="EH268" s="37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</row>
    <row r="269" ht="12.75" customHeight="1">
      <c r="A269" s="1"/>
      <c r="B269" s="1"/>
      <c r="C269" s="1"/>
      <c r="D269" s="1"/>
      <c r="E269" s="1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37"/>
      <c r="DM269" s="37"/>
      <c r="DN269" s="37"/>
      <c r="DO269" s="1"/>
      <c r="DP269" s="1"/>
      <c r="DQ269" s="1"/>
      <c r="DR269" s="1"/>
      <c r="DS269" s="37"/>
      <c r="DT269" s="37"/>
      <c r="DU269" s="1"/>
      <c r="DV269" s="37"/>
      <c r="DW269" s="37"/>
      <c r="DX269" s="37"/>
      <c r="DY269" s="1"/>
      <c r="DZ269" s="1"/>
      <c r="EA269" s="1"/>
      <c r="EB269" s="1"/>
      <c r="EC269" s="1"/>
      <c r="ED269" s="1"/>
      <c r="EE269" s="1"/>
      <c r="EF269" s="1"/>
      <c r="EG269" s="1"/>
      <c r="EH269" s="37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</row>
    <row r="270" ht="12.75" customHeight="1">
      <c r="A270" s="1"/>
      <c r="B270" s="1"/>
      <c r="C270" s="1"/>
      <c r="D270" s="1"/>
      <c r="E270" s="1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37"/>
      <c r="DM270" s="37"/>
      <c r="DN270" s="37"/>
      <c r="DO270" s="1"/>
      <c r="DP270" s="1"/>
      <c r="DQ270" s="1"/>
      <c r="DR270" s="1"/>
      <c r="DS270" s="37"/>
      <c r="DT270" s="37"/>
      <c r="DU270" s="1"/>
      <c r="DV270" s="37"/>
      <c r="DW270" s="37"/>
      <c r="DX270" s="37"/>
      <c r="DY270" s="1"/>
      <c r="DZ270" s="1"/>
      <c r="EA270" s="1"/>
      <c r="EB270" s="1"/>
      <c r="EC270" s="1"/>
      <c r="ED270" s="1"/>
      <c r="EE270" s="1"/>
      <c r="EF270" s="1"/>
      <c r="EG270" s="1"/>
      <c r="EH270" s="37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</row>
    <row r="271" ht="12.75" customHeight="1">
      <c r="A271" s="1"/>
      <c r="B271" s="1"/>
      <c r="C271" s="1"/>
      <c r="D271" s="1"/>
      <c r="E271" s="1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37"/>
      <c r="DM271" s="37"/>
      <c r="DN271" s="37"/>
      <c r="DO271" s="1"/>
      <c r="DP271" s="1"/>
      <c r="DQ271" s="1"/>
      <c r="DR271" s="1"/>
      <c r="DS271" s="37"/>
      <c r="DT271" s="37"/>
      <c r="DU271" s="1"/>
      <c r="DV271" s="37"/>
      <c r="DW271" s="37"/>
      <c r="DX271" s="37"/>
      <c r="DY271" s="1"/>
      <c r="DZ271" s="1"/>
      <c r="EA271" s="1"/>
      <c r="EB271" s="1"/>
      <c r="EC271" s="1"/>
      <c r="ED271" s="1"/>
      <c r="EE271" s="1"/>
      <c r="EF271" s="1"/>
      <c r="EG271" s="1"/>
      <c r="EH271" s="37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</row>
    <row r="272" ht="12.75" customHeight="1">
      <c r="A272" s="1"/>
      <c r="B272" s="1"/>
      <c r="C272" s="1"/>
      <c r="D272" s="1"/>
      <c r="E272" s="1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37"/>
      <c r="DM272" s="37"/>
      <c r="DN272" s="37"/>
      <c r="DO272" s="1"/>
      <c r="DP272" s="1"/>
      <c r="DQ272" s="1"/>
      <c r="DR272" s="1"/>
      <c r="DS272" s="37"/>
      <c r="DT272" s="37"/>
      <c r="DU272" s="1"/>
      <c r="DV272" s="37"/>
      <c r="DW272" s="37"/>
      <c r="DX272" s="37"/>
      <c r="DY272" s="1"/>
      <c r="DZ272" s="1"/>
      <c r="EA272" s="1"/>
      <c r="EB272" s="1"/>
      <c r="EC272" s="1"/>
      <c r="ED272" s="1"/>
      <c r="EE272" s="1"/>
      <c r="EF272" s="1"/>
      <c r="EG272" s="1"/>
      <c r="EH272" s="37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</row>
    <row r="273" ht="12.75" customHeight="1">
      <c r="A273" s="1"/>
      <c r="B273" s="1"/>
      <c r="C273" s="1"/>
      <c r="D273" s="1"/>
      <c r="E273" s="1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37"/>
      <c r="DM273" s="37"/>
      <c r="DN273" s="37"/>
      <c r="DO273" s="1"/>
      <c r="DP273" s="1"/>
      <c r="DQ273" s="1"/>
      <c r="DR273" s="1"/>
      <c r="DS273" s="37"/>
      <c r="DT273" s="37"/>
      <c r="DU273" s="1"/>
      <c r="DV273" s="37"/>
      <c r="DW273" s="37"/>
      <c r="DX273" s="37"/>
      <c r="DY273" s="1"/>
      <c r="DZ273" s="1"/>
      <c r="EA273" s="1"/>
      <c r="EB273" s="1"/>
      <c r="EC273" s="1"/>
      <c r="ED273" s="1"/>
      <c r="EE273" s="1"/>
      <c r="EF273" s="1"/>
      <c r="EG273" s="1"/>
      <c r="EH273" s="37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</row>
    <row r="274" ht="12.75" customHeight="1">
      <c r="A274" s="1"/>
      <c r="B274" s="1"/>
      <c r="C274" s="1"/>
      <c r="D274" s="1"/>
      <c r="E274" s="1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37"/>
      <c r="DM274" s="37"/>
      <c r="DN274" s="37"/>
      <c r="DO274" s="1"/>
      <c r="DP274" s="1"/>
      <c r="DQ274" s="1"/>
      <c r="DR274" s="1"/>
      <c r="DS274" s="37"/>
      <c r="DT274" s="37"/>
      <c r="DU274" s="1"/>
      <c r="DV274" s="37"/>
      <c r="DW274" s="37"/>
      <c r="DX274" s="37"/>
      <c r="DY274" s="1"/>
      <c r="DZ274" s="1"/>
      <c r="EA274" s="1"/>
      <c r="EB274" s="1"/>
      <c r="EC274" s="1"/>
      <c r="ED274" s="1"/>
      <c r="EE274" s="1"/>
      <c r="EF274" s="1"/>
      <c r="EG274" s="1"/>
      <c r="EH274" s="37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</row>
    <row r="275" ht="12.75" customHeight="1">
      <c r="A275" s="1"/>
      <c r="B275" s="1"/>
      <c r="C275" s="1"/>
      <c r="D275" s="1"/>
      <c r="E275" s="1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37"/>
      <c r="DM275" s="37"/>
      <c r="DN275" s="37"/>
      <c r="DO275" s="1"/>
      <c r="DP275" s="1"/>
      <c r="DQ275" s="1"/>
      <c r="DR275" s="1"/>
      <c r="DS275" s="37"/>
      <c r="DT275" s="37"/>
      <c r="DU275" s="1"/>
      <c r="DV275" s="37"/>
      <c r="DW275" s="37"/>
      <c r="DX275" s="37"/>
      <c r="DY275" s="1"/>
      <c r="DZ275" s="1"/>
      <c r="EA275" s="1"/>
      <c r="EB275" s="1"/>
      <c r="EC275" s="1"/>
      <c r="ED275" s="1"/>
      <c r="EE275" s="1"/>
      <c r="EF275" s="1"/>
      <c r="EG275" s="1"/>
      <c r="EH275" s="37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</row>
    <row r="276" ht="12.75" customHeight="1">
      <c r="A276" s="1"/>
      <c r="B276" s="1"/>
      <c r="C276" s="1"/>
      <c r="D276" s="1"/>
      <c r="E276" s="1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37"/>
      <c r="DM276" s="37"/>
      <c r="DN276" s="37"/>
      <c r="DO276" s="1"/>
      <c r="DP276" s="1"/>
      <c r="DQ276" s="1"/>
      <c r="DR276" s="1"/>
      <c r="DS276" s="37"/>
      <c r="DT276" s="37"/>
      <c r="DU276" s="1"/>
      <c r="DV276" s="37"/>
      <c r="DW276" s="37"/>
      <c r="DX276" s="37"/>
      <c r="DY276" s="1"/>
      <c r="DZ276" s="1"/>
      <c r="EA276" s="1"/>
      <c r="EB276" s="1"/>
      <c r="EC276" s="1"/>
      <c r="ED276" s="1"/>
      <c r="EE276" s="1"/>
      <c r="EF276" s="1"/>
      <c r="EG276" s="1"/>
      <c r="EH276" s="37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</row>
    <row r="277" ht="12.75" customHeight="1">
      <c r="A277" s="1"/>
      <c r="B277" s="1"/>
      <c r="C277" s="1"/>
      <c r="D277" s="1"/>
      <c r="E277" s="1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37"/>
      <c r="DM277" s="37"/>
      <c r="DN277" s="37"/>
      <c r="DO277" s="1"/>
      <c r="DP277" s="1"/>
      <c r="DQ277" s="1"/>
      <c r="DR277" s="1"/>
      <c r="DS277" s="37"/>
      <c r="DT277" s="37"/>
      <c r="DU277" s="1"/>
      <c r="DV277" s="37"/>
      <c r="DW277" s="37"/>
      <c r="DX277" s="37"/>
      <c r="DY277" s="1"/>
      <c r="DZ277" s="1"/>
      <c r="EA277" s="1"/>
      <c r="EB277" s="1"/>
      <c r="EC277" s="1"/>
      <c r="ED277" s="1"/>
      <c r="EE277" s="1"/>
      <c r="EF277" s="1"/>
      <c r="EG277" s="1"/>
      <c r="EH277" s="37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</row>
    <row r="278" ht="12.75" customHeight="1">
      <c r="A278" s="1"/>
      <c r="B278" s="1"/>
      <c r="C278" s="1"/>
      <c r="D278" s="1"/>
      <c r="E278" s="1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37"/>
      <c r="DM278" s="37"/>
      <c r="DN278" s="37"/>
      <c r="DO278" s="1"/>
      <c r="DP278" s="1"/>
      <c r="DQ278" s="1"/>
      <c r="DR278" s="1"/>
      <c r="DS278" s="37"/>
      <c r="DT278" s="37"/>
      <c r="DU278" s="1"/>
      <c r="DV278" s="37"/>
      <c r="DW278" s="37"/>
      <c r="DX278" s="37"/>
      <c r="DY278" s="1"/>
      <c r="DZ278" s="1"/>
      <c r="EA278" s="1"/>
      <c r="EB278" s="1"/>
      <c r="EC278" s="1"/>
      <c r="ED278" s="1"/>
      <c r="EE278" s="1"/>
      <c r="EF278" s="1"/>
      <c r="EG278" s="1"/>
      <c r="EH278" s="37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</row>
    <row r="279" ht="12.75" customHeight="1">
      <c r="A279" s="1"/>
      <c r="B279" s="1"/>
      <c r="C279" s="1"/>
      <c r="D279" s="1"/>
      <c r="E279" s="1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37"/>
      <c r="DM279" s="37"/>
      <c r="DN279" s="37"/>
      <c r="DO279" s="1"/>
      <c r="DP279" s="1"/>
      <c r="DQ279" s="1"/>
      <c r="DR279" s="1"/>
      <c r="DS279" s="37"/>
      <c r="DT279" s="37"/>
      <c r="DU279" s="1"/>
      <c r="DV279" s="37"/>
      <c r="DW279" s="37"/>
      <c r="DX279" s="37"/>
      <c r="DY279" s="1"/>
      <c r="DZ279" s="1"/>
      <c r="EA279" s="1"/>
      <c r="EB279" s="1"/>
      <c r="EC279" s="1"/>
      <c r="ED279" s="1"/>
      <c r="EE279" s="1"/>
      <c r="EF279" s="1"/>
      <c r="EG279" s="1"/>
      <c r="EH279" s="37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</row>
    <row r="280" ht="12.75" customHeight="1">
      <c r="A280" s="1"/>
      <c r="B280" s="1"/>
      <c r="C280" s="1"/>
      <c r="D280" s="1"/>
      <c r="E280" s="1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37"/>
      <c r="DM280" s="37"/>
      <c r="DN280" s="37"/>
      <c r="DO280" s="1"/>
      <c r="DP280" s="1"/>
      <c r="DQ280" s="1"/>
      <c r="DR280" s="1"/>
      <c r="DS280" s="37"/>
      <c r="DT280" s="37"/>
      <c r="DU280" s="1"/>
      <c r="DV280" s="37"/>
      <c r="DW280" s="37"/>
      <c r="DX280" s="37"/>
      <c r="DY280" s="1"/>
      <c r="DZ280" s="1"/>
      <c r="EA280" s="1"/>
      <c r="EB280" s="1"/>
      <c r="EC280" s="1"/>
      <c r="ED280" s="1"/>
      <c r="EE280" s="1"/>
      <c r="EF280" s="1"/>
      <c r="EG280" s="1"/>
      <c r="EH280" s="37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</row>
    <row r="281" ht="12.75" customHeight="1">
      <c r="A281" s="1"/>
      <c r="B281" s="1"/>
      <c r="C281" s="1"/>
      <c r="D281" s="1"/>
      <c r="E281" s="1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37"/>
      <c r="DM281" s="37"/>
      <c r="DN281" s="37"/>
      <c r="DO281" s="1"/>
      <c r="DP281" s="1"/>
      <c r="DQ281" s="1"/>
      <c r="DR281" s="1"/>
      <c r="DS281" s="37"/>
      <c r="DT281" s="37"/>
      <c r="DU281" s="1"/>
      <c r="DV281" s="37"/>
      <c r="DW281" s="37"/>
      <c r="DX281" s="37"/>
      <c r="DY281" s="1"/>
      <c r="DZ281" s="1"/>
      <c r="EA281" s="1"/>
      <c r="EB281" s="1"/>
      <c r="EC281" s="1"/>
      <c r="ED281" s="1"/>
      <c r="EE281" s="1"/>
      <c r="EF281" s="1"/>
      <c r="EG281" s="1"/>
      <c r="EH281" s="37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</row>
    <row r="282" ht="12.75" customHeight="1">
      <c r="A282" s="1"/>
      <c r="B282" s="1"/>
      <c r="C282" s="1"/>
      <c r="D282" s="1"/>
      <c r="E282" s="1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37"/>
      <c r="DM282" s="37"/>
      <c r="DN282" s="37"/>
      <c r="DO282" s="1"/>
      <c r="DP282" s="1"/>
      <c r="DQ282" s="1"/>
      <c r="DR282" s="1"/>
      <c r="DS282" s="37"/>
      <c r="DT282" s="37"/>
      <c r="DU282" s="1"/>
      <c r="DV282" s="37"/>
      <c r="DW282" s="37"/>
      <c r="DX282" s="37"/>
      <c r="DY282" s="1"/>
      <c r="DZ282" s="1"/>
      <c r="EA282" s="1"/>
      <c r="EB282" s="1"/>
      <c r="EC282" s="1"/>
      <c r="ED282" s="1"/>
      <c r="EE282" s="1"/>
      <c r="EF282" s="1"/>
      <c r="EG282" s="1"/>
      <c r="EH282" s="37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</row>
    <row r="283" ht="12.75" customHeight="1">
      <c r="A283" s="1"/>
      <c r="B283" s="1"/>
      <c r="C283" s="1"/>
      <c r="D283" s="1"/>
      <c r="E283" s="1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37"/>
      <c r="DM283" s="37"/>
      <c r="DN283" s="37"/>
      <c r="DO283" s="1"/>
      <c r="DP283" s="1"/>
      <c r="DQ283" s="1"/>
      <c r="DR283" s="1"/>
      <c r="DS283" s="37"/>
      <c r="DT283" s="37"/>
      <c r="DU283" s="1"/>
      <c r="DV283" s="37"/>
      <c r="DW283" s="37"/>
      <c r="DX283" s="37"/>
      <c r="DY283" s="1"/>
      <c r="DZ283" s="1"/>
      <c r="EA283" s="1"/>
      <c r="EB283" s="1"/>
      <c r="EC283" s="1"/>
      <c r="ED283" s="1"/>
      <c r="EE283" s="1"/>
      <c r="EF283" s="1"/>
      <c r="EG283" s="1"/>
      <c r="EH283" s="37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</row>
    <row r="284" ht="12.75" customHeight="1">
      <c r="A284" s="1"/>
      <c r="B284" s="1"/>
      <c r="C284" s="1"/>
      <c r="D284" s="1"/>
      <c r="E284" s="1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37"/>
      <c r="DM284" s="37"/>
      <c r="DN284" s="37"/>
      <c r="DO284" s="1"/>
      <c r="DP284" s="1"/>
      <c r="DQ284" s="1"/>
      <c r="DR284" s="1"/>
      <c r="DS284" s="37"/>
      <c r="DT284" s="37"/>
      <c r="DU284" s="1"/>
      <c r="DV284" s="37"/>
      <c r="DW284" s="37"/>
      <c r="DX284" s="37"/>
      <c r="DY284" s="1"/>
      <c r="DZ284" s="1"/>
      <c r="EA284" s="1"/>
      <c r="EB284" s="1"/>
      <c r="EC284" s="1"/>
      <c r="ED284" s="1"/>
      <c r="EE284" s="1"/>
      <c r="EF284" s="1"/>
      <c r="EG284" s="1"/>
      <c r="EH284" s="37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</row>
    <row r="285" ht="12.75" customHeight="1">
      <c r="A285" s="1"/>
      <c r="B285" s="1"/>
      <c r="C285" s="1"/>
      <c r="D285" s="1"/>
      <c r="E285" s="1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37"/>
      <c r="DM285" s="37"/>
      <c r="DN285" s="37"/>
      <c r="DO285" s="1"/>
      <c r="DP285" s="1"/>
      <c r="DQ285" s="1"/>
      <c r="DR285" s="1"/>
      <c r="DS285" s="37"/>
      <c r="DT285" s="37"/>
      <c r="DU285" s="1"/>
      <c r="DV285" s="37"/>
      <c r="DW285" s="37"/>
      <c r="DX285" s="37"/>
      <c r="DY285" s="1"/>
      <c r="DZ285" s="1"/>
      <c r="EA285" s="1"/>
      <c r="EB285" s="1"/>
      <c r="EC285" s="1"/>
      <c r="ED285" s="1"/>
      <c r="EE285" s="1"/>
      <c r="EF285" s="1"/>
      <c r="EG285" s="1"/>
      <c r="EH285" s="37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</row>
    <row r="286" ht="12.75" customHeight="1">
      <c r="A286" s="1"/>
      <c r="B286" s="1"/>
      <c r="C286" s="1"/>
      <c r="D286" s="1"/>
      <c r="E286" s="1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37"/>
      <c r="DM286" s="37"/>
      <c r="DN286" s="37"/>
      <c r="DO286" s="1"/>
      <c r="DP286" s="1"/>
      <c r="DQ286" s="1"/>
      <c r="DR286" s="1"/>
      <c r="DS286" s="37"/>
      <c r="DT286" s="37"/>
      <c r="DU286" s="1"/>
      <c r="DV286" s="37"/>
      <c r="DW286" s="37"/>
      <c r="DX286" s="37"/>
      <c r="DY286" s="1"/>
      <c r="DZ286" s="1"/>
      <c r="EA286" s="1"/>
      <c r="EB286" s="1"/>
      <c r="EC286" s="1"/>
      <c r="ED286" s="1"/>
      <c r="EE286" s="1"/>
      <c r="EF286" s="1"/>
      <c r="EG286" s="1"/>
      <c r="EH286" s="37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</row>
    <row r="287" ht="12.75" customHeight="1">
      <c r="A287" s="1"/>
      <c r="B287" s="1"/>
      <c r="C287" s="1"/>
      <c r="D287" s="1"/>
      <c r="E287" s="1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37"/>
      <c r="DM287" s="37"/>
      <c r="DN287" s="37"/>
      <c r="DO287" s="1"/>
      <c r="DP287" s="1"/>
      <c r="DQ287" s="1"/>
      <c r="DR287" s="1"/>
      <c r="DS287" s="37"/>
      <c r="DT287" s="37"/>
      <c r="DU287" s="1"/>
      <c r="DV287" s="37"/>
      <c r="DW287" s="37"/>
      <c r="DX287" s="37"/>
      <c r="DY287" s="1"/>
      <c r="DZ287" s="1"/>
      <c r="EA287" s="1"/>
      <c r="EB287" s="1"/>
      <c r="EC287" s="1"/>
      <c r="ED287" s="1"/>
      <c r="EE287" s="1"/>
      <c r="EF287" s="1"/>
      <c r="EG287" s="1"/>
      <c r="EH287" s="37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</row>
    <row r="288" ht="12.75" customHeight="1">
      <c r="A288" s="1"/>
      <c r="B288" s="1"/>
      <c r="C288" s="1"/>
      <c r="D288" s="1"/>
      <c r="E288" s="1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37"/>
      <c r="DM288" s="37"/>
      <c r="DN288" s="37"/>
      <c r="DO288" s="1"/>
      <c r="DP288" s="1"/>
      <c r="DQ288" s="1"/>
      <c r="DR288" s="1"/>
      <c r="DS288" s="37"/>
      <c r="DT288" s="37"/>
      <c r="DU288" s="1"/>
      <c r="DV288" s="37"/>
      <c r="DW288" s="37"/>
      <c r="DX288" s="37"/>
      <c r="DY288" s="1"/>
      <c r="DZ288" s="1"/>
      <c r="EA288" s="1"/>
      <c r="EB288" s="1"/>
      <c r="EC288" s="1"/>
      <c r="ED288" s="1"/>
      <c r="EE288" s="1"/>
      <c r="EF288" s="1"/>
      <c r="EG288" s="1"/>
      <c r="EH288" s="37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</row>
    <row r="289" ht="12.75" customHeight="1">
      <c r="A289" s="1"/>
      <c r="B289" s="1"/>
      <c r="C289" s="1"/>
      <c r="D289" s="1"/>
      <c r="E289" s="1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37"/>
      <c r="DM289" s="37"/>
      <c r="DN289" s="37"/>
      <c r="DO289" s="1"/>
      <c r="DP289" s="1"/>
      <c r="DQ289" s="1"/>
      <c r="DR289" s="1"/>
      <c r="DS289" s="37"/>
      <c r="DT289" s="37"/>
      <c r="DU289" s="1"/>
      <c r="DV289" s="37"/>
      <c r="DW289" s="37"/>
      <c r="DX289" s="37"/>
      <c r="DY289" s="1"/>
      <c r="DZ289" s="1"/>
      <c r="EA289" s="1"/>
      <c r="EB289" s="1"/>
      <c r="EC289" s="1"/>
      <c r="ED289" s="1"/>
      <c r="EE289" s="1"/>
      <c r="EF289" s="1"/>
      <c r="EG289" s="1"/>
      <c r="EH289" s="37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</row>
    <row r="290" ht="12.75" customHeight="1">
      <c r="A290" s="1"/>
      <c r="B290" s="1"/>
      <c r="C290" s="1"/>
      <c r="D290" s="1"/>
      <c r="E290" s="1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37"/>
      <c r="DM290" s="37"/>
      <c r="DN290" s="37"/>
      <c r="DO290" s="1"/>
      <c r="DP290" s="1"/>
      <c r="DQ290" s="1"/>
      <c r="DR290" s="1"/>
      <c r="DS290" s="37"/>
      <c r="DT290" s="37"/>
      <c r="DU290" s="1"/>
      <c r="DV290" s="37"/>
      <c r="DW290" s="37"/>
      <c r="DX290" s="37"/>
      <c r="DY290" s="1"/>
      <c r="DZ290" s="1"/>
      <c r="EA290" s="1"/>
      <c r="EB290" s="1"/>
      <c r="EC290" s="1"/>
      <c r="ED290" s="1"/>
      <c r="EE290" s="1"/>
      <c r="EF290" s="1"/>
      <c r="EG290" s="1"/>
      <c r="EH290" s="37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</row>
    <row r="291" ht="12.75" customHeight="1">
      <c r="A291" s="1"/>
      <c r="B291" s="1"/>
      <c r="C291" s="1"/>
      <c r="D291" s="1"/>
      <c r="E291" s="1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37"/>
      <c r="DM291" s="37"/>
      <c r="DN291" s="37"/>
      <c r="DO291" s="1"/>
      <c r="DP291" s="1"/>
      <c r="DQ291" s="1"/>
      <c r="DR291" s="1"/>
      <c r="DS291" s="37"/>
      <c r="DT291" s="37"/>
      <c r="DU291" s="1"/>
      <c r="DV291" s="37"/>
      <c r="DW291" s="37"/>
      <c r="DX291" s="37"/>
      <c r="DY291" s="1"/>
      <c r="DZ291" s="1"/>
      <c r="EA291" s="1"/>
      <c r="EB291" s="1"/>
      <c r="EC291" s="1"/>
      <c r="ED291" s="1"/>
      <c r="EE291" s="1"/>
      <c r="EF291" s="1"/>
      <c r="EG291" s="1"/>
      <c r="EH291" s="37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</row>
    <row r="292" ht="12.75" customHeight="1">
      <c r="A292" s="1"/>
      <c r="B292" s="1"/>
      <c r="C292" s="1"/>
      <c r="D292" s="1"/>
      <c r="E292" s="1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37"/>
      <c r="DM292" s="37"/>
      <c r="DN292" s="37"/>
      <c r="DO292" s="1"/>
      <c r="DP292" s="1"/>
      <c r="DQ292" s="1"/>
      <c r="DR292" s="1"/>
      <c r="DS292" s="37"/>
      <c r="DT292" s="37"/>
      <c r="DU292" s="1"/>
      <c r="DV292" s="37"/>
      <c r="DW292" s="37"/>
      <c r="DX292" s="37"/>
      <c r="DY292" s="1"/>
      <c r="DZ292" s="1"/>
      <c r="EA292" s="1"/>
      <c r="EB292" s="1"/>
      <c r="EC292" s="1"/>
      <c r="ED292" s="1"/>
      <c r="EE292" s="1"/>
      <c r="EF292" s="1"/>
      <c r="EG292" s="1"/>
      <c r="EH292" s="37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</row>
    <row r="293" ht="12.75" customHeight="1">
      <c r="A293" s="1"/>
      <c r="B293" s="1"/>
      <c r="C293" s="1"/>
      <c r="D293" s="1"/>
      <c r="E293" s="1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37"/>
      <c r="DM293" s="37"/>
      <c r="DN293" s="37"/>
      <c r="DO293" s="1"/>
      <c r="DP293" s="1"/>
      <c r="DQ293" s="1"/>
      <c r="DR293" s="1"/>
      <c r="DS293" s="37"/>
      <c r="DT293" s="37"/>
      <c r="DU293" s="1"/>
      <c r="DV293" s="37"/>
      <c r="DW293" s="37"/>
      <c r="DX293" s="37"/>
      <c r="DY293" s="1"/>
      <c r="DZ293" s="1"/>
      <c r="EA293" s="1"/>
      <c r="EB293" s="1"/>
      <c r="EC293" s="1"/>
      <c r="ED293" s="1"/>
      <c r="EE293" s="1"/>
      <c r="EF293" s="1"/>
      <c r="EG293" s="1"/>
      <c r="EH293" s="37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</row>
    <row r="294" ht="12.75" customHeight="1">
      <c r="A294" s="1"/>
      <c r="B294" s="1"/>
      <c r="C294" s="1"/>
      <c r="D294" s="1"/>
      <c r="E294" s="1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37"/>
      <c r="DM294" s="37"/>
      <c r="DN294" s="37"/>
      <c r="DO294" s="1"/>
      <c r="DP294" s="1"/>
      <c r="DQ294" s="1"/>
      <c r="DR294" s="1"/>
      <c r="DS294" s="37"/>
      <c r="DT294" s="37"/>
      <c r="DU294" s="1"/>
      <c r="DV294" s="37"/>
      <c r="DW294" s="37"/>
      <c r="DX294" s="37"/>
      <c r="DY294" s="1"/>
      <c r="DZ294" s="1"/>
      <c r="EA294" s="1"/>
      <c r="EB294" s="1"/>
      <c r="EC294" s="1"/>
      <c r="ED294" s="1"/>
      <c r="EE294" s="1"/>
      <c r="EF294" s="1"/>
      <c r="EG294" s="1"/>
      <c r="EH294" s="37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</row>
    <row r="295" ht="12.75" customHeight="1">
      <c r="A295" s="1"/>
      <c r="B295" s="1"/>
      <c r="C295" s="1"/>
      <c r="D295" s="1"/>
      <c r="E295" s="1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37"/>
      <c r="DM295" s="37"/>
      <c r="DN295" s="37"/>
      <c r="DO295" s="1"/>
      <c r="DP295" s="1"/>
      <c r="DQ295" s="1"/>
      <c r="DR295" s="1"/>
      <c r="DS295" s="37"/>
      <c r="DT295" s="37"/>
      <c r="DU295" s="1"/>
      <c r="DV295" s="37"/>
      <c r="DW295" s="37"/>
      <c r="DX295" s="37"/>
      <c r="DY295" s="1"/>
      <c r="DZ295" s="1"/>
      <c r="EA295" s="1"/>
      <c r="EB295" s="1"/>
      <c r="EC295" s="1"/>
      <c r="ED295" s="1"/>
      <c r="EE295" s="1"/>
      <c r="EF295" s="1"/>
      <c r="EG295" s="1"/>
      <c r="EH295" s="37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</row>
    <row r="296" ht="12.75" customHeight="1">
      <c r="A296" s="1"/>
      <c r="B296" s="1"/>
      <c r="C296" s="1"/>
      <c r="D296" s="1"/>
      <c r="E296" s="1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37"/>
      <c r="DM296" s="37"/>
      <c r="DN296" s="37"/>
      <c r="DO296" s="1"/>
      <c r="DP296" s="1"/>
      <c r="DQ296" s="1"/>
      <c r="DR296" s="1"/>
      <c r="DS296" s="37"/>
      <c r="DT296" s="37"/>
      <c r="DU296" s="1"/>
      <c r="DV296" s="37"/>
      <c r="DW296" s="37"/>
      <c r="DX296" s="37"/>
      <c r="DY296" s="1"/>
      <c r="DZ296" s="1"/>
      <c r="EA296" s="1"/>
      <c r="EB296" s="1"/>
      <c r="EC296" s="1"/>
      <c r="ED296" s="1"/>
      <c r="EE296" s="1"/>
      <c r="EF296" s="1"/>
      <c r="EG296" s="1"/>
      <c r="EH296" s="37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</row>
    <row r="297" ht="12.75" customHeight="1">
      <c r="A297" s="1"/>
      <c r="B297" s="1"/>
      <c r="C297" s="1"/>
      <c r="D297" s="1"/>
      <c r="E297" s="1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37"/>
      <c r="DM297" s="37"/>
      <c r="DN297" s="37"/>
      <c r="DO297" s="1"/>
      <c r="DP297" s="1"/>
      <c r="DQ297" s="1"/>
      <c r="DR297" s="1"/>
      <c r="DS297" s="37"/>
      <c r="DT297" s="37"/>
      <c r="DU297" s="1"/>
      <c r="DV297" s="37"/>
      <c r="DW297" s="37"/>
      <c r="DX297" s="37"/>
      <c r="DY297" s="1"/>
      <c r="DZ297" s="1"/>
      <c r="EA297" s="1"/>
      <c r="EB297" s="1"/>
      <c r="EC297" s="1"/>
      <c r="ED297" s="1"/>
      <c r="EE297" s="1"/>
      <c r="EF297" s="1"/>
      <c r="EG297" s="1"/>
      <c r="EH297" s="37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</row>
    <row r="298" ht="12.75" customHeight="1">
      <c r="A298" s="1"/>
      <c r="B298" s="1"/>
      <c r="C298" s="1"/>
      <c r="D298" s="1"/>
      <c r="E298" s="1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37"/>
      <c r="DM298" s="37"/>
      <c r="DN298" s="37"/>
      <c r="DO298" s="1"/>
      <c r="DP298" s="1"/>
      <c r="DQ298" s="1"/>
      <c r="DR298" s="1"/>
      <c r="DS298" s="37"/>
      <c r="DT298" s="37"/>
      <c r="DU298" s="1"/>
      <c r="DV298" s="37"/>
      <c r="DW298" s="37"/>
      <c r="DX298" s="37"/>
      <c r="DY298" s="1"/>
      <c r="DZ298" s="1"/>
      <c r="EA298" s="1"/>
      <c r="EB298" s="1"/>
      <c r="EC298" s="1"/>
      <c r="ED298" s="1"/>
      <c r="EE298" s="1"/>
      <c r="EF298" s="1"/>
      <c r="EG298" s="1"/>
      <c r="EH298" s="37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</row>
    <row r="299" ht="12.75" customHeight="1">
      <c r="A299" s="1"/>
      <c r="B299" s="1"/>
      <c r="C299" s="1"/>
      <c r="D299" s="1"/>
      <c r="E299" s="1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37"/>
      <c r="DM299" s="37"/>
      <c r="DN299" s="37"/>
      <c r="DO299" s="1"/>
      <c r="DP299" s="1"/>
      <c r="DQ299" s="1"/>
      <c r="DR299" s="1"/>
      <c r="DS299" s="37"/>
      <c r="DT299" s="37"/>
      <c r="DU299" s="1"/>
      <c r="DV299" s="37"/>
      <c r="DW299" s="37"/>
      <c r="DX299" s="37"/>
      <c r="DY299" s="1"/>
      <c r="DZ299" s="1"/>
      <c r="EA299" s="1"/>
      <c r="EB299" s="1"/>
      <c r="EC299" s="1"/>
      <c r="ED299" s="1"/>
      <c r="EE299" s="1"/>
      <c r="EF299" s="1"/>
      <c r="EG299" s="1"/>
      <c r="EH299" s="37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</row>
    <row r="300" ht="12.75" customHeight="1">
      <c r="A300" s="1"/>
      <c r="B300" s="1"/>
      <c r="C300" s="1"/>
      <c r="D300" s="1"/>
      <c r="E300" s="1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37"/>
      <c r="DM300" s="37"/>
      <c r="DN300" s="37"/>
      <c r="DO300" s="1"/>
      <c r="DP300" s="1"/>
      <c r="DQ300" s="1"/>
      <c r="DR300" s="1"/>
      <c r="DS300" s="37"/>
      <c r="DT300" s="37"/>
      <c r="DU300" s="1"/>
      <c r="DV300" s="37"/>
      <c r="DW300" s="37"/>
      <c r="DX300" s="37"/>
      <c r="DY300" s="1"/>
      <c r="DZ300" s="1"/>
      <c r="EA300" s="1"/>
      <c r="EB300" s="1"/>
      <c r="EC300" s="1"/>
      <c r="ED300" s="1"/>
      <c r="EE300" s="1"/>
      <c r="EF300" s="1"/>
      <c r="EG300" s="1"/>
      <c r="EH300" s="37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</row>
    <row r="301" ht="12.75" customHeight="1">
      <c r="A301" s="1"/>
      <c r="B301" s="1"/>
      <c r="C301" s="1"/>
      <c r="D301" s="1"/>
      <c r="E301" s="1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37"/>
      <c r="DM301" s="37"/>
      <c r="DN301" s="37"/>
      <c r="DO301" s="1"/>
      <c r="DP301" s="1"/>
      <c r="DQ301" s="1"/>
      <c r="DR301" s="1"/>
      <c r="DS301" s="37"/>
      <c r="DT301" s="37"/>
      <c r="DU301" s="1"/>
      <c r="DV301" s="37"/>
      <c r="DW301" s="37"/>
      <c r="DX301" s="37"/>
      <c r="DY301" s="1"/>
      <c r="DZ301" s="1"/>
      <c r="EA301" s="1"/>
      <c r="EB301" s="1"/>
      <c r="EC301" s="1"/>
      <c r="ED301" s="1"/>
      <c r="EE301" s="1"/>
      <c r="EF301" s="1"/>
      <c r="EG301" s="1"/>
      <c r="EH301" s="37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</row>
    <row r="302" ht="12.75" customHeight="1">
      <c r="A302" s="1"/>
      <c r="B302" s="1"/>
      <c r="C302" s="1"/>
      <c r="D302" s="1"/>
      <c r="E302" s="1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37"/>
      <c r="DM302" s="37"/>
      <c r="DN302" s="37"/>
      <c r="DO302" s="1"/>
      <c r="DP302" s="1"/>
      <c r="DQ302" s="1"/>
      <c r="DR302" s="1"/>
      <c r="DS302" s="37"/>
      <c r="DT302" s="37"/>
      <c r="DU302" s="1"/>
      <c r="DV302" s="37"/>
      <c r="DW302" s="37"/>
      <c r="DX302" s="37"/>
      <c r="DY302" s="1"/>
      <c r="DZ302" s="1"/>
      <c r="EA302" s="1"/>
      <c r="EB302" s="1"/>
      <c r="EC302" s="1"/>
      <c r="ED302" s="1"/>
      <c r="EE302" s="1"/>
      <c r="EF302" s="1"/>
      <c r="EG302" s="1"/>
      <c r="EH302" s="37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</row>
    <row r="303" ht="12.75" customHeight="1">
      <c r="A303" s="1"/>
      <c r="B303" s="1"/>
      <c r="C303" s="1"/>
      <c r="D303" s="1"/>
      <c r="E303" s="1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37"/>
      <c r="DM303" s="37"/>
      <c r="DN303" s="37"/>
      <c r="DO303" s="1"/>
      <c r="DP303" s="1"/>
      <c r="DQ303" s="1"/>
      <c r="DR303" s="1"/>
      <c r="DS303" s="37"/>
      <c r="DT303" s="37"/>
      <c r="DU303" s="1"/>
      <c r="DV303" s="37"/>
      <c r="DW303" s="37"/>
      <c r="DX303" s="37"/>
      <c r="DY303" s="1"/>
      <c r="DZ303" s="1"/>
      <c r="EA303" s="1"/>
      <c r="EB303" s="1"/>
      <c r="EC303" s="1"/>
      <c r="ED303" s="1"/>
      <c r="EE303" s="1"/>
      <c r="EF303" s="1"/>
      <c r="EG303" s="1"/>
      <c r="EH303" s="37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</row>
    <row r="304" ht="12.75" customHeight="1">
      <c r="A304" s="1"/>
      <c r="B304" s="1"/>
      <c r="C304" s="1"/>
      <c r="D304" s="1"/>
      <c r="E304" s="1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37"/>
      <c r="DM304" s="37"/>
      <c r="DN304" s="37"/>
      <c r="DO304" s="1"/>
      <c r="DP304" s="1"/>
      <c r="DQ304" s="1"/>
      <c r="DR304" s="1"/>
      <c r="DS304" s="37"/>
      <c r="DT304" s="37"/>
      <c r="DU304" s="1"/>
      <c r="DV304" s="37"/>
      <c r="DW304" s="37"/>
      <c r="DX304" s="37"/>
      <c r="DY304" s="1"/>
      <c r="DZ304" s="1"/>
      <c r="EA304" s="1"/>
      <c r="EB304" s="1"/>
      <c r="EC304" s="1"/>
      <c r="ED304" s="1"/>
      <c r="EE304" s="1"/>
      <c r="EF304" s="1"/>
      <c r="EG304" s="1"/>
      <c r="EH304" s="37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</row>
    <row r="305" ht="12.75" customHeight="1">
      <c r="A305" s="1"/>
      <c r="B305" s="1"/>
      <c r="C305" s="1"/>
      <c r="D305" s="1"/>
      <c r="E305" s="1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37"/>
      <c r="DM305" s="37"/>
      <c r="DN305" s="37"/>
      <c r="DO305" s="1"/>
      <c r="DP305" s="1"/>
      <c r="DQ305" s="1"/>
      <c r="DR305" s="1"/>
      <c r="DS305" s="37"/>
      <c r="DT305" s="37"/>
      <c r="DU305" s="1"/>
      <c r="DV305" s="37"/>
      <c r="DW305" s="37"/>
      <c r="DX305" s="37"/>
      <c r="DY305" s="1"/>
      <c r="DZ305" s="1"/>
      <c r="EA305" s="1"/>
      <c r="EB305" s="1"/>
      <c r="EC305" s="1"/>
      <c r="ED305" s="1"/>
      <c r="EE305" s="1"/>
      <c r="EF305" s="1"/>
      <c r="EG305" s="1"/>
      <c r="EH305" s="37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</row>
    <row r="306" ht="12.75" customHeight="1">
      <c r="A306" s="1"/>
      <c r="B306" s="1"/>
      <c r="C306" s="1"/>
      <c r="D306" s="1"/>
      <c r="E306" s="1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37"/>
      <c r="DM306" s="37"/>
      <c r="DN306" s="37"/>
      <c r="DO306" s="1"/>
      <c r="DP306" s="1"/>
      <c r="DQ306" s="1"/>
      <c r="DR306" s="1"/>
      <c r="DS306" s="37"/>
      <c r="DT306" s="37"/>
      <c r="DU306" s="1"/>
      <c r="DV306" s="37"/>
      <c r="DW306" s="37"/>
      <c r="DX306" s="37"/>
      <c r="DY306" s="1"/>
      <c r="DZ306" s="1"/>
      <c r="EA306" s="1"/>
      <c r="EB306" s="1"/>
      <c r="EC306" s="1"/>
      <c r="ED306" s="1"/>
      <c r="EE306" s="1"/>
      <c r="EF306" s="1"/>
      <c r="EG306" s="1"/>
      <c r="EH306" s="37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</row>
    <row r="307" ht="12.75" customHeight="1">
      <c r="A307" s="1"/>
      <c r="B307" s="1"/>
      <c r="C307" s="1"/>
      <c r="D307" s="1"/>
      <c r="E307" s="1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37"/>
      <c r="DM307" s="37"/>
      <c r="DN307" s="37"/>
      <c r="DO307" s="1"/>
      <c r="DP307" s="1"/>
      <c r="DQ307" s="1"/>
      <c r="DR307" s="1"/>
      <c r="DS307" s="37"/>
      <c r="DT307" s="37"/>
      <c r="DU307" s="1"/>
      <c r="DV307" s="37"/>
      <c r="DW307" s="37"/>
      <c r="DX307" s="37"/>
      <c r="DY307" s="1"/>
      <c r="DZ307" s="1"/>
      <c r="EA307" s="1"/>
      <c r="EB307" s="1"/>
      <c r="EC307" s="1"/>
      <c r="ED307" s="1"/>
      <c r="EE307" s="1"/>
      <c r="EF307" s="1"/>
      <c r="EG307" s="1"/>
      <c r="EH307" s="37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</row>
    <row r="308" ht="12.75" customHeight="1">
      <c r="A308" s="1"/>
      <c r="B308" s="1"/>
      <c r="C308" s="1"/>
      <c r="D308" s="1"/>
      <c r="E308" s="1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37"/>
      <c r="DM308" s="37"/>
      <c r="DN308" s="37"/>
      <c r="DO308" s="1"/>
      <c r="DP308" s="1"/>
      <c r="DQ308" s="1"/>
      <c r="DR308" s="1"/>
      <c r="DS308" s="37"/>
      <c r="DT308" s="37"/>
      <c r="DU308" s="1"/>
      <c r="DV308" s="37"/>
      <c r="DW308" s="37"/>
      <c r="DX308" s="37"/>
      <c r="DY308" s="1"/>
      <c r="DZ308" s="1"/>
      <c r="EA308" s="1"/>
      <c r="EB308" s="1"/>
      <c r="EC308" s="1"/>
      <c r="ED308" s="1"/>
      <c r="EE308" s="1"/>
      <c r="EF308" s="1"/>
      <c r="EG308" s="1"/>
      <c r="EH308" s="37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</row>
    <row r="309" ht="12.75" customHeight="1">
      <c r="A309" s="1"/>
      <c r="B309" s="1"/>
      <c r="C309" s="1"/>
      <c r="D309" s="1"/>
      <c r="E309" s="1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37"/>
      <c r="DM309" s="37"/>
      <c r="DN309" s="37"/>
      <c r="DO309" s="1"/>
      <c r="DP309" s="1"/>
      <c r="DQ309" s="1"/>
      <c r="DR309" s="1"/>
      <c r="DS309" s="37"/>
      <c r="DT309" s="37"/>
      <c r="DU309" s="1"/>
      <c r="DV309" s="37"/>
      <c r="DW309" s="37"/>
      <c r="DX309" s="37"/>
      <c r="DY309" s="1"/>
      <c r="DZ309" s="1"/>
      <c r="EA309" s="1"/>
      <c r="EB309" s="1"/>
      <c r="EC309" s="1"/>
      <c r="ED309" s="1"/>
      <c r="EE309" s="1"/>
      <c r="EF309" s="1"/>
      <c r="EG309" s="1"/>
      <c r="EH309" s="37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</row>
    <row r="310" ht="12.75" customHeight="1">
      <c r="A310" s="1"/>
      <c r="B310" s="1"/>
      <c r="C310" s="1"/>
      <c r="D310" s="1"/>
      <c r="E310" s="1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37"/>
      <c r="DM310" s="37"/>
      <c r="DN310" s="37"/>
      <c r="DO310" s="1"/>
      <c r="DP310" s="1"/>
      <c r="DQ310" s="1"/>
      <c r="DR310" s="1"/>
      <c r="DS310" s="37"/>
      <c r="DT310" s="37"/>
      <c r="DU310" s="1"/>
      <c r="DV310" s="37"/>
      <c r="DW310" s="37"/>
      <c r="DX310" s="37"/>
      <c r="DY310" s="1"/>
      <c r="DZ310" s="1"/>
      <c r="EA310" s="1"/>
      <c r="EB310" s="1"/>
      <c r="EC310" s="1"/>
      <c r="ED310" s="1"/>
      <c r="EE310" s="1"/>
      <c r="EF310" s="1"/>
      <c r="EG310" s="1"/>
      <c r="EH310" s="37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</row>
    <row r="311" ht="12.75" customHeight="1">
      <c r="A311" s="1"/>
      <c r="B311" s="1"/>
      <c r="C311" s="1"/>
      <c r="D311" s="1"/>
      <c r="E311" s="1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37"/>
      <c r="DM311" s="37"/>
      <c r="DN311" s="37"/>
      <c r="DO311" s="1"/>
      <c r="DP311" s="1"/>
      <c r="DQ311" s="1"/>
      <c r="DR311" s="1"/>
      <c r="DS311" s="37"/>
      <c r="DT311" s="37"/>
      <c r="DU311" s="1"/>
      <c r="DV311" s="37"/>
      <c r="DW311" s="37"/>
      <c r="DX311" s="37"/>
      <c r="DY311" s="1"/>
      <c r="DZ311" s="1"/>
      <c r="EA311" s="1"/>
      <c r="EB311" s="1"/>
      <c r="EC311" s="1"/>
      <c r="ED311" s="1"/>
      <c r="EE311" s="1"/>
      <c r="EF311" s="1"/>
      <c r="EG311" s="1"/>
      <c r="EH311" s="37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</row>
    <row r="312" ht="12.75" customHeight="1">
      <c r="A312" s="1"/>
      <c r="B312" s="1"/>
      <c r="C312" s="1"/>
      <c r="D312" s="1"/>
      <c r="E312" s="1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37"/>
      <c r="DM312" s="37"/>
      <c r="DN312" s="37"/>
      <c r="DO312" s="1"/>
      <c r="DP312" s="1"/>
      <c r="DQ312" s="1"/>
      <c r="DR312" s="1"/>
      <c r="DS312" s="37"/>
      <c r="DT312" s="37"/>
      <c r="DU312" s="1"/>
      <c r="DV312" s="37"/>
      <c r="DW312" s="37"/>
      <c r="DX312" s="37"/>
      <c r="DY312" s="1"/>
      <c r="DZ312" s="1"/>
      <c r="EA312" s="1"/>
      <c r="EB312" s="1"/>
      <c r="EC312" s="1"/>
      <c r="ED312" s="1"/>
      <c r="EE312" s="1"/>
      <c r="EF312" s="1"/>
      <c r="EG312" s="1"/>
      <c r="EH312" s="37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</row>
    <row r="313" ht="12.75" customHeight="1">
      <c r="A313" s="1"/>
      <c r="B313" s="1"/>
      <c r="C313" s="1"/>
      <c r="D313" s="1"/>
      <c r="E313" s="1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37"/>
      <c r="DM313" s="37"/>
      <c r="DN313" s="37"/>
      <c r="DO313" s="1"/>
      <c r="DP313" s="1"/>
      <c r="DQ313" s="1"/>
      <c r="DR313" s="1"/>
      <c r="DS313" s="37"/>
      <c r="DT313" s="37"/>
      <c r="DU313" s="1"/>
      <c r="DV313" s="37"/>
      <c r="DW313" s="37"/>
      <c r="DX313" s="37"/>
      <c r="DY313" s="1"/>
      <c r="DZ313" s="1"/>
      <c r="EA313" s="1"/>
      <c r="EB313" s="1"/>
      <c r="EC313" s="1"/>
      <c r="ED313" s="1"/>
      <c r="EE313" s="1"/>
      <c r="EF313" s="1"/>
      <c r="EG313" s="1"/>
      <c r="EH313" s="37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</row>
    <row r="314" ht="12.75" customHeight="1">
      <c r="A314" s="1"/>
      <c r="B314" s="1"/>
      <c r="C314" s="1"/>
      <c r="D314" s="1"/>
      <c r="E314" s="1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37"/>
      <c r="DM314" s="37"/>
      <c r="DN314" s="37"/>
      <c r="DO314" s="1"/>
      <c r="DP314" s="1"/>
      <c r="DQ314" s="1"/>
      <c r="DR314" s="1"/>
      <c r="DS314" s="37"/>
      <c r="DT314" s="37"/>
      <c r="DU314" s="1"/>
      <c r="DV314" s="37"/>
      <c r="DW314" s="37"/>
      <c r="DX314" s="37"/>
      <c r="DY314" s="1"/>
      <c r="DZ314" s="1"/>
      <c r="EA314" s="1"/>
      <c r="EB314" s="1"/>
      <c r="EC314" s="1"/>
      <c r="ED314" s="1"/>
      <c r="EE314" s="1"/>
      <c r="EF314" s="1"/>
      <c r="EG314" s="1"/>
      <c r="EH314" s="37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</row>
    <row r="315" ht="12.75" customHeight="1">
      <c r="A315" s="1"/>
      <c r="B315" s="1"/>
      <c r="C315" s="1"/>
      <c r="D315" s="1"/>
      <c r="E315" s="1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37"/>
      <c r="DM315" s="37"/>
      <c r="DN315" s="37"/>
      <c r="DO315" s="1"/>
      <c r="DP315" s="1"/>
      <c r="DQ315" s="1"/>
      <c r="DR315" s="1"/>
      <c r="DS315" s="37"/>
      <c r="DT315" s="37"/>
      <c r="DU315" s="1"/>
      <c r="DV315" s="37"/>
      <c r="DW315" s="37"/>
      <c r="DX315" s="37"/>
      <c r="DY315" s="1"/>
      <c r="DZ315" s="1"/>
      <c r="EA315" s="1"/>
      <c r="EB315" s="1"/>
      <c r="EC315" s="1"/>
      <c r="ED315" s="1"/>
      <c r="EE315" s="1"/>
      <c r="EF315" s="1"/>
      <c r="EG315" s="1"/>
      <c r="EH315" s="37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</row>
    <row r="316" ht="12.75" customHeight="1">
      <c r="A316" s="1"/>
      <c r="B316" s="1"/>
      <c r="C316" s="1"/>
      <c r="D316" s="1"/>
      <c r="E316" s="1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37"/>
      <c r="DM316" s="37"/>
      <c r="DN316" s="37"/>
      <c r="DO316" s="1"/>
      <c r="DP316" s="1"/>
      <c r="DQ316" s="1"/>
      <c r="DR316" s="1"/>
      <c r="DS316" s="37"/>
      <c r="DT316" s="37"/>
      <c r="DU316" s="1"/>
      <c r="DV316" s="37"/>
      <c r="DW316" s="37"/>
      <c r="DX316" s="37"/>
      <c r="DY316" s="1"/>
      <c r="DZ316" s="1"/>
      <c r="EA316" s="1"/>
      <c r="EB316" s="1"/>
      <c r="EC316" s="1"/>
      <c r="ED316" s="1"/>
      <c r="EE316" s="1"/>
      <c r="EF316" s="1"/>
      <c r="EG316" s="1"/>
      <c r="EH316" s="37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</row>
    <row r="317" ht="12.75" customHeight="1">
      <c r="A317" s="1"/>
      <c r="B317" s="1"/>
      <c r="C317" s="1"/>
      <c r="D317" s="1"/>
      <c r="E317" s="1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37"/>
      <c r="DM317" s="37"/>
      <c r="DN317" s="37"/>
      <c r="DO317" s="1"/>
      <c r="DP317" s="1"/>
      <c r="DQ317" s="1"/>
      <c r="DR317" s="1"/>
      <c r="DS317" s="37"/>
      <c r="DT317" s="37"/>
      <c r="DU317" s="1"/>
      <c r="DV317" s="37"/>
      <c r="DW317" s="37"/>
      <c r="DX317" s="37"/>
      <c r="DY317" s="1"/>
      <c r="DZ317" s="1"/>
      <c r="EA317" s="1"/>
      <c r="EB317" s="1"/>
      <c r="EC317" s="1"/>
      <c r="ED317" s="1"/>
      <c r="EE317" s="1"/>
      <c r="EF317" s="1"/>
      <c r="EG317" s="1"/>
      <c r="EH317" s="37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</row>
    <row r="318" ht="12.75" customHeight="1">
      <c r="A318" s="1"/>
      <c r="B318" s="1"/>
      <c r="C318" s="1"/>
      <c r="D318" s="1"/>
      <c r="E318" s="1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37"/>
      <c r="DM318" s="37"/>
      <c r="DN318" s="37"/>
      <c r="DO318" s="1"/>
      <c r="DP318" s="1"/>
      <c r="DQ318" s="1"/>
      <c r="DR318" s="1"/>
      <c r="DS318" s="37"/>
      <c r="DT318" s="37"/>
      <c r="DU318" s="1"/>
      <c r="DV318" s="37"/>
      <c r="DW318" s="37"/>
      <c r="DX318" s="37"/>
      <c r="DY318" s="1"/>
      <c r="DZ318" s="1"/>
      <c r="EA318" s="1"/>
      <c r="EB318" s="1"/>
      <c r="EC318" s="1"/>
      <c r="ED318" s="1"/>
      <c r="EE318" s="1"/>
      <c r="EF318" s="1"/>
      <c r="EG318" s="1"/>
      <c r="EH318" s="37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</row>
    <row r="319" ht="12.75" customHeight="1">
      <c r="A319" s="1"/>
      <c r="B319" s="1"/>
      <c r="C319" s="1"/>
      <c r="D319" s="1"/>
      <c r="E319" s="1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37"/>
      <c r="DM319" s="37"/>
      <c r="DN319" s="37"/>
      <c r="DO319" s="1"/>
      <c r="DP319" s="1"/>
      <c r="DQ319" s="1"/>
      <c r="DR319" s="1"/>
      <c r="DS319" s="37"/>
      <c r="DT319" s="37"/>
      <c r="DU319" s="1"/>
      <c r="DV319" s="37"/>
      <c r="DW319" s="37"/>
      <c r="DX319" s="37"/>
      <c r="DY319" s="1"/>
      <c r="DZ319" s="1"/>
      <c r="EA319" s="1"/>
      <c r="EB319" s="1"/>
      <c r="EC319" s="1"/>
      <c r="ED319" s="1"/>
      <c r="EE319" s="1"/>
      <c r="EF319" s="1"/>
      <c r="EG319" s="1"/>
      <c r="EH319" s="37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</row>
    <row r="320" ht="12.75" customHeight="1">
      <c r="A320" s="1"/>
      <c r="B320" s="1"/>
      <c r="C320" s="1"/>
      <c r="D320" s="1"/>
      <c r="E320" s="1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37"/>
      <c r="DM320" s="37"/>
      <c r="DN320" s="37"/>
      <c r="DO320" s="1"/>
      <c r="DP320" s="1"/>
      <c r="DQ320" s="1"/>
      <c r="DR320" s="1"/>
      <c r="DS320" s="37"/>
      <c r="DT320" s="37"/>
      <c r="DU320" s="1"/>
      <c r="DV320" s="37"/>
      <c r="DW320" s="37"/>
      <c r="DX320" s="37"/>
      <c r="DY320" s="1"/>
      <c r="DZ320" s="1"/>
      <c r="EA320" s="1"/>
      <c r="EB320" s="1"/>
      <c r="EC320" s="1"/>
      <c r="ED320" s="1"/>
      <c r="EE320" s="1"/>
      <c r="EF320" s="1"/>
      <c r="EG320" s="1"/>
      <c r="EH320" s="37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</row>
    <row r="321" ht="12.75" customHeight="1">
      <c r="A321" s="1"/>
      <c r="B321" s="1"/>
      <c r="C321" s="1"/>
      <c r="D321" s="1"/>
      <c r="E321" s="1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37"/>
      <c r="DM321" s="37"/>
      <c r="DN321" s="37"/>
      <c r="DO321" s="1"/>
      <c r="DP321" s="1"/>
      <c r="DQ321" s="1"/>
      <c r="DR321" s="1"/>
      <c r="DS321" s="37"/>
      <c r="DT321" s="37"/>
      <c r="DU321" s="1"/>
      <c r="DV321" s="37"/>
      <c r="DW321" s="37"/>
      <c r="DX321" s="37"/>
      <c r="DY321" s="1"/>
      <c r="DZ321" s="1"/>
      <c r="EA321" s="1"/>
      <c r="EB321" s="1"/>
      <c r="EC321" s="1"/>
      <c r="ED321" s="1"/>
      <c r="EE321" s="1"/>
      <c r="EF321" s="1"/>
      <c r="EG321" s="1"/>
      <c r="EH321" s="37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</row>
    <row r="322" ht="12.75" customHeight="1">
      <c r="A322" s="1"/>
      <c r="B322" s="1"/>
      <c r="C322" s="1"/>
      <c r="D322" s="1"/>
      <c r="E322" s="1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37"/>
      <c r="DM322" s="37"/>
      <c r="DN322" s="37"/>
      <c r="DO322" s="1"/>
      <c r="DP322" s="1"/>
      <c r="DQ322" s="1"/>
      <c r="DR322" s="1"/>
      <c r="DS322" s="37"/>
      <c r="DT322" s="37"/>
      <c r="DU322" s="1"/>
      <c r="DV322" s="37"/>
      <c r="DW322" s="37"/>
      <c r="DX322" s="37"/>
      <c r="DY322" s="1"/>
      <c r="DZ322" s="1"/>
      <c r="EA322" s="1"/>
      <c r="EB322" s="1"/>
      <c r="EC322" s="1"/>
      <c r="ED322" s="1"/>
      <c r="EE322" s="1"/>
      <c r="EF322" s="1"/>
      <c r="EG322" s="1"/>
      <c r="EH322" s="37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</row>
    <row r="323" ht="12.75" customHeight="1">
      <c r="A323" s="1"/>
      <c r="B323" s="1"/>
      <c r="C323" s="1"/>
      <c r="D323" s="1"/>
      <c r="E323" s="1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37"/>
      <c r="DM323" s="37"/>
      <c r="DN323" s="37"/>
      <c r="DO323" s="1"/>
      <c r="DP323" s="1"/>
      <c r="DQ323" s="1"/>
      <c r="DR323" s="1"/>
      <c r="DS323" s="37"/>
      <c r="DT323" s="37"/>
      <c r="DU323" s="1"/>
      <c r="DV323" s="37"/>
      <c r="DW323" s="37"/>
      <c r="DX323" s="37"/>
      <c r="DY323" s="1"/>
      <c r="DZ323" s="1"/>
      <c r="EA323" s="1"/>
      <c r="EB323" s="1"/>
      <c r="EC323" s="1"/>
      <c r="ED323" s="1"/>
      <c r="EE323" s="1"/>
      <c r="EF323" s="1"/>
      <c r="EG323" s="1"/>
      <c r="EH323" s="37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</row>
    <row r="324" ht="12.75" customHeight="1">
      <c r="A324" s="1"/>
      <c r="B324" s="1"/>
      <c r="C324" s="1"/>
      <c r="D324" s="1"/>
      <c r="E324" s="1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37"/>
      <c r="DM324" s="37"/>
      <c r="DN324" s="37"/>
      <c r="DO324" s="1"/>
      <c r="DP324" s="1"/>
      <c r="DQ324" s="1"/>
      <c r="DR324" s="1"/>
      <c r="DS324" s="37"/>
      <c r="DT324" s="37"/>
      <c r="DU324" s="1"/>
      <c r="DV324" s="37"/>
      <c r="DW324" s="37"/>
      <c r="DX324" s="37"/>
      <c r="DY324" s="1"/>
      <c r="DZ324" s="1"/>
      <c r="EA324" s="1"/>
      <c r="EB324" s="1"/>
      <c r="EC324" s="1"/>
      <c r="ED324" s="1"/>
      <c r="EE324" s="1"/>
      <c r="EF324" s="1"/>
      <c r="EG324" s="1"/>
      <c r="EH324" s="37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</row>
    <row r="325" ht="12.75" customHeight="1">
      <c r="A325" s="1"/>
      <c r="B325" s="1"/>
      <c r="C325" s="1"/>
      <c r="D325" s="1"/>
      <c r="E325" s="1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37"/>
      <c r="DM325" s="37"/>
      <c r="DN325" s="37"/>
      <c r="DO325" s="1"/>
      <c r="DP325" s="1"/>
      <c r="DQ325" s="1"/>
      <c r="DR325" s="1"/>
      <c r="DS325" s="37"/>
      <c r="DT325" s="37"/>
      <c r="DU325" s="1"/>
      <c r="DV325" s="37"/>
      <c r="DW325" s="37"/>
      <c r="DX325" s="37"/>
      <c r="DY325" s="1"/>
      <c r="DZ325" s="1"/>
      <c r="EA325" s="1"/>
      <c r="EB325" s="1"/>
      <c r="EC325" s="1"/>
      <c r="ED325" s="1"/>
      <c r="EE325" s="1"/>
      <c r="EF325" s="1"/>
      <c r="EG325" s="1"/>
      <c r="EH325" s="37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</row>
    <row r="326" ht="12.75" customHeight="1">
      <c r="A326" s="1"/>
      <c r="B326" s="1"/>
      <c r="C326" s="1"/>
      <c r="D326" s="1"/>
      <c r="E326" s="1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37"/>
      <c r="DM326" s="37"/>
      <c r="DN326" s="37"/>
      <c r="DO326" s="1"/>
      <c r="DP326" s="1"/>
      <c r="DQ326" s="1"/>
      <c r="DR326" s="1"/>
      <c r="DS326" s="37"/>
      <c r="DT326" s="37"/>
      <c r="DU326" s="1"/>
      <c r="DV326" s="37"/>
      <c r="DW326" s="37"/>
      <c r="DX326" s="37"/>
      <c r="DY326" s="1"/>
      <c r="DZ326" s="1"/>
      <c r="EA326" s="1"/>
      <c r="EB326" s="1"/>
      <c r="EC326" s="1"/>
      <c r="ED326" s="1"/>
      <c r="EE326" s="1"/>
      <c r="EF326" s="1"/>
      <c r="EG326" s="1"/>
      <c r="EH326" s="37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</row>
    <row r="327" ht="12.75" customHeight="1">
      <c r="A327" s="1"/>
      <c r="B327" s="1"/>
      <c r="C327" s="1"/>
      <c r="D327" s="1"/>
      <c r="E327" s="1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37"/>
      <c r="DM327" s="37"/>
      <c r="DN327" s="37"/>
      <c r="DO327" s="1"/>
      <c r="DP327" s="1"/>
      <c r="DQ327" s="1"/>
      <c r="DR327" s="1"/>
      <c r="DS327" s="37"/>
      <c r="DT327" s="37"/>
      <c r="DU327" s="1"/>
      <c r="DV327" s="37"/>
      <c r="DW327" s="37"/>
      <c r="DX327" s="37"/>
      <c r="DY327" s="1"/>
      <c r="DZ327" s="1"/>
      <c r="EA327" s="1"/>
      <c r="EB327" s="1"/>
      <c r="EC327" s="1"/>
      <c r="ED327" s="1"/>
      <c r="EE327" s="1"/>
      <c r="EF327" s="1"/>
      <c r="EG327" s="1"/>
      <c r="EH327" s="37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</row>
    <row r="328" ht="12.75" customHeight="1">
      <c r="A328" s="1"/>
      <c r="B328" s="1"/>
      <c r="C328" s="1"/>
      <c r="D328" s="1"/>
      <c r="E328" s="1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37"/>
      <c r="DM328" s="37"/>
      <c r="DN328" s="37"/>
      <c r="DO328" s="1"/>
      <c r="DP328" s="1"/>
      <c r="DQ328" s="1"/>
      <c r="DR328" s="1"/>
      <c r="DS328" s="37"/>
      <c r="DT328" s="37"/>
      <c r="DU328" s="1"/>
      <c r="DV328" s="37"/>
      <c r="DW328" s="37"/>
      <c r="DX328" s="37"/>
      <c r="DY328" s="1"/>
      <c r="DZ328" s="1"/>
      <c r="EA328" s="1"/>
      <c r="EB328" s="1"/>
      <c r="EC328" s="1"/>
      <c r="ED328" s="1"/>
      <c r="EE328" s="1"/>
      <c r="EF328" s="1"/>
      <c r="EG328" s="1"/>
      <c r="EH328" s="37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</row>
    <row r="329" ht="12.75" customHeight="1">
      <c r="A329" s="1"/>
      <c r="B329" s="1"/>
      <c r="C329" s="1"/>
      <c r="D329" s="1"/>
      <c r="E329" s="1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37"/>
      <c r="DM329" s="37"/>
      <c r="DN329" s="37"/>
      <c r="DO329" s="1"/>
      <c r="DP329" s="1"/>
      <c r="DQ329" s="1"/>
      <c r="DR329" s="1"/>
      <c r="DS329" s="37"/>
      <c r="DT329" s="37"/>
      <c r="DU329" s="1"/>
      <c r="DV329" s="37"/>
      <c r="DW329" s="37"/>
      <c r="DX329" s="37"/>
      <c r="DY329" s="1"/>
      <c r="DZ329" s="1"/>
      <c r="EA329" s="1"/>
      <c r="EB329" s="1"/>
      <c r="EC329" s="1"/>
      <c r="ED329" s="1"/>
      <c r="EE329" s="1"/>
      <c r="EF329" s="1"/>
      <c r="EG329" s="1"/>
      <c r="EH329" s="37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</row>
    <row r="330" ht="12.75" customHeight="1">
      <c r="A330" s="1"/>
      <c r="B330" s="1"/>
      <c r="C330" s="1"/>
      <c r="D330" s="1"/>
      <c r="E330" s="1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37"/>
      <c r="DM330" s="37"/>
      <c r="DN330" s="37"/>
      <c r="DO330" s="1"/>
      <c r="DP330" s="1"/>
      <c r="DQ330" s="1"/>
      <c r="DR330" s="1"/>
      <c r="DS330" s="37"/>
      <c r="DT330" s="37"/>
      <c r="DU330" s="1"/>
      <c r="DV330" s="37"/>
      <c r="DW330" s="37"/>
      <c r="DX330" s="37"/>
      <c r="DY330" s="1"/>
      <c r="DZ330" s="1"/>
      <c r="EA330" s="1"/>
      <c r="EB330" s="1"/>
      <c r="EC330" s="1"/>
      <c r="ED330" s="1"/>
      <c r="EE330" s="1"/>
      <c r="EF330" s="1"/>
      <c r="EG330" s="1"/>
      <c r="EH330" s="37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</row>
    <row r="331" ht="12.75" customHeight="1">
      <c r="A331" s="1"/>
      <c r="B331" s="1"/>
      <c r="C331" s="1"/>
      <c r="D331" s="1"/>
      <c r="E331" s="1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37"/>
      <c r="DM331" s="37"/>
      <c r="DN331" s="37"/>
      <c r="DO331" s="1"/>
      <c r="DP331" s="1"/>
      <c r="DQ331" s="1"/>
      <c r="DR331" s="1"/>
      <c r="DS331" s="37"/>
      <c r="DT331" s="37"/>
      <c r="DU331" s="1"/>
      <c r="DV331" s="37"/>
      <c r="DW331" s="37"/>
      <c r="DX331" s="37"/>
      <c r="DY331" s="1"/>
      <c r="DZ331" s="1"/>
      <c r="EA331" s="1"/>
      <c r="EB331" s="1"/>
      <c r="EC331" s="1"/>
      <c r="ED331" s="1"/>
      <c r="EE331" s="1"/>
      <c r="EF331" s="1"/>
      <c r="EG331" s="1"/>
      <c r="EH331" s="37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</row>
    <row r="332" ht="12.75" customHeight="1">
      <c r="A332" s="1"/>
      <c r="B332" s="1"/>
      <c r="C332" s="1"/>
      <c r="D332" s="1"/>
      <c r="E332" s="1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37"/>
      <c r="DM332" s="37"/>
      <c r="DN332" s="37"/>
      <c r="DO332" s="1"/>
      <c r="DP332" s="1"/>
      <c r="DQ332" s="1"/>
      <c r="DR332" s="1"/>
      <c r="DS332" s="37"/>
      <c r="DT332" s="37"/>
      <c r="DU332" s="1"/>
      <c r="DV332" s="37"/>
      <c r="DW332" s="37"/>
      <c r="DX332" s="37"/>
      <c r="DY332" s="1"/>
      <c r="DZ332" s="1"/>
      <c r="EA332" s="1"/>
      <c r="EB332" s="1"/>
      <c r="EC332" s="1"/>
      <c r="ED332" s="1"/>
      <c r="EE332" s="1"/>
      <c r="EF332" s="1"/>
      <c r="EG332" s="1"/>
      <c r="EH332" s="37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</row>
    <row r="333" ht="12.75" customHeight="1">
      <c r="A333" s="1"/>
      <c r="B333" s="1"/>
      <c r="C333" s="1"/>
      <c r="D333" s="1"/>
      <c r="E333" s="1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37"/>
      <c r="DM333" s="37"/>
      <c r="DN333" s="37"/>
      <c r="DO333" s="1"/>
      <c r="DP333" s="1"/>
      <c r="DQ333" s="1"/>
      <c r="DR333" s="1"/>
      <c r="DS333" s="37"/>
      <c r="DT333" s="37"/>
      <c r="DU333" s="1"/>
      <c r="DV333" s="37"/>
      <c r="DW333" s="37"/>
      <c r="DX333" s="37"/>
      <c r="DY333" s="1"/>
      <c r="DZ333" s="1"/>
      <c r="EA333" s="1"/>
      <c r="EB333" s="1"/>
      <c r="EC333" s="1"/>
      <c r="ED333" s="1"/>
      <c r="EE333" s="1"/>
      <c r="EF333" s="1"/>
      <c r="EG333" s="1"/>
      <c r="EH333" s="37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</row>
    <row r="334" ht="12.75" customHeight="1">
      <c r="A334" s="1"/>
      <c r="B334" s="1"/>
      <c r="C334" s="1"/>
      <c r="D334" s="1"/>
      <c r="E334" s="1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37"/>
      <c r="DM334" s="37"/>
      <c r="DN334" s="37"/>
      <c r="DO334" s="1"/>
      <c r="DP334" s="1"/>
      <c r="DQ334" s="1"/>
      <c r="DR334" s="1"/>
      <c r="DS334" s="37"/>
      <c r="DT334" s="37"/>
      <c r="DU334" s="1"/>
      <c r="DV334" s="37"/>
      <c r="DW334" s="37"/>
      <c r="DX334" s="37"/>
      <c r="DY334" s="1"/>
      <c r="DZ334" s="1"/>
      <c r="EA334" s="1"/>
      <c r="EB334" s="1"/>
      <c r="EC334" s="1"/>
      <c r="ED334" s="1"/>
      <c r="EE334" s="1"/>
      <c r="EF334" s="1"/>
      <c r="EG334" s="1"/>
      <c r="EH334" s="37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</row>
    <row r="335" ht="12.75" customHeight="1">
      <c r="A335" s="1"/>
      <c r="B335" s="1"/>
      <c r="C335" s="1"/>
      <c r="D335" s="1"/>
      <c r="E335" s="1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37"/>
      <c r="DM335" s="37"/>
      <c r="DN335" s="37"/>
      <c r="DO335" s="1"/>
      <c r="DP335" s="1"/>
      <c r="DQ335" s="1"/>
      <c r="DR335" s="1"/>
      <c r="DS335" s="37"/>
      <c r="DT335" s="37"/>
      <c r="DU335" s="1"/>
      <c r="DV335" s="37"/>
      <c r="DW335" s="37"/>
      <c r="DX335" s="37"/>
      <c r="DY335" s="1"/>
      <c r="DZ335" s="1"/>
      <c r="EA335" s="1"/>
      <c r="EB335" s="1"/>
      <c r="EC335" s="1"/>
      <c r="ED335" s="1"/>
      <c r="EE335" s="1"/>
      <c r="EF335" s="1"/>
      <c r="EG335" s="1"/>
      <c r="EH335" s="37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</row>
    <row r="336" ht="12.75" customHeight="1">
      <c r="A336" s="1"/>
      <c r="B336" s="1"/>
      <c r="C336" s="1"/>
      <c r="D336" s="1"/>
      <c r="E336" s="1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37"/>
      <c r="DM336" s="37"/>
      <c r="DN336" s="37"/>
      <c r="DO336" s="1"/>
      <c r="DP336" s="1"/>
      <c r="DQ336" s="1"/>
      <c r="DR336" s="1"/>
      <c r="DS336" s="37"/>
      <c r="DT336" s="37"/>
      <c r="DU336" s="1"/>
      <c r="DV336" s="37"/>
      <c r="DW336" s="37"/>
      <c r="DX336" s="37"/>
      <c r="DY336" s="1"/>
      <c r="DZ336" s="1"/>
      <c r="EA336" s="1"/>
      <c r="EB336" s="1"/>
      <c r="EC336" s="1"/>
      <c r="ED336" s="1"/>
      <c r="EE336" s="1"/>
      <c r="EF336" s="1"/>
      <c r="EG336" s="1"/>
      <c r="EH336" s="37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</row>
    <row r="337" ht="12.75" customHeight="1">
      <c r="A337" s="1"/>
      <c r="B337" s="1"/>
      <c r="C337" s="1"/>
      <c r="D337" s="1"/>
      <c r="E337" s="1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37"/>
      <c r="DM337" s="37"/>
      <c r="DN337" s="37"/>
      <c r="DO337" s="1"/>
      <c r="DP337" s="1"/>
      <c r="DQ337" s="1"/>
      <c r="DR337" s="1"/>
      <c r="DS337" s="37"/>
      <c r="DT337" s="37"/>
      <c r="DU337" s="1"/>
      <c r="DV337" s="37"/>
      <c r="DW337" s="37"/>
      <c r="DX337" s="37"/>
      <c r="DY337" s="1"/>
      <c r="DZ337" s="1"/>
      <c r="EA337" s="1"/>
      <c r="EB337" s="1"/>
      <c r="EC337" s="1"/>
      <c r="ED337" s="1"/>
      <c r="EE337" s="1"/>
      <c r="EF337" s="1"/>
      <c r="EG337" s="1"/>
      <c r="EH337" s="37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</row>
    <row r="338" ht="12.75" customHeight="1">
      <c r="A338" s="1"/>
      <c r="B338" s="1"/>
      <c r="C338" s="1"/>
      <c r="D338" s="1"/>
      <c r="E338" s="1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37"/>
      <c r="DM338" s="37"/>
      <c r="DN338" s="37"/>
      <c r="DO338" s="1"/>
      <c r="DP338" s="1"/>
      <c r="DQ338" s="1"/>
      <c r="DR338" s="1"/>
      <c r="DS338" s="37"/>
      <c r="DT338" s="37"/>
      <c r="DU338" s="1"/>
      <c r="DV338" s="37"/>
      <c r="DW338" s="37"/>
      <c r="DX338" s="37"/>
      <c r="DY338" s="1"/>
      <c r="DZ338" s="1"/>
      <c r="EA338" s="1"/>
      <c r="EB338" s="1"/>
      <c r="EC338" s="1"/>
      <c r="ED338" s="1"/>
      <c r="EE338" s="1"/>
      <c r="EF338" s="1"/>
      <c r="EG338" s="1"/>
      <c r="EH338" s="37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</row>
    <row r="339" ht="12.75" customHeight="1">
      <c r="A339" s="1"/>
      <c r="B339" s="1"/>
      <c r="C339" s="1"/>
      <c r="D339" s="1"/>
      <c r="E339" s="1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37"/>
      <c r="DM339" s="37"/>
      <c r="DN339" s="37"/>
      <c r="DO339" s="1"/>
      <c r="DP339" s="1"/>
      <c r="DQ339" s="1"/>
      <c r="DR339" s="1"/>
      <c r="DS339" s="37"/>
      <c r="DT339" s="37"/>
      <c r="DU339" s="1"/>
      <c r="DV339" s="37"/>
      <c r="DW339" s="37"/>
      <c r="DX339" s="37"/>
      <c r="DY339" s="1"/>
      <c r="DZ339" s="1"/>
      <c r="EA339" s="1"/>
      <c r="EB339" s="1"/>
      <c r="EC339" s="1"/>
      <c r="ED339" s="1"/>
      <c r="EE339" s="1"/>
      <c r="EF339" s="1"/>
      <c r="EG339" s="1"/>
      <c r="EH339" s="37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</row>
    <row r="340" ht="12.75" customHeight="1">
      <c r="A340" s="1"/>
      <c r="B340" s="1"/>
      <c r="C340" s="1"/>
      <c r="D340" s="1"/>
      <c r="E340" s="1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37"/>
      <c r="DM340" s="37"/>
      <c r="DN340" s="37"/>
      <c r="DO340" s="1"/>
      <c r="DP340" s="1"/>
      <c r="DQ340" s="1"/>
      <c r="DR340" s="1"/>
      <c r="DS340" s="37"/>
      <c r="DT340" s="37"/>
      <c r="DU340" s="1"/>
      <c r="DV340" s="37"/>
      <c r="DW340" s="37"/>
      <c r="DX340" s="37"/>
      <c r="DY340" s="1"/>
      <c r="DZ340" s="1"/>
      <c r="EA340" s="1"/>
      <c r="EB340" s="1"/>
      <c r="EC340" s="1"/>
      <c r="ED340" s="1"/>
      <c r="EE340" s="1"/>
      <c r="EF340" s="1"/>
      <c r="EG340" s="1"/>
      <c r="EH340" s="37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</row>
    <row r="341" ht="12.75" customHeight="1">
      <c r="A341" s="1"/>
      <c r="B341" s="1"/>
      <c r="C341" s="1"/>
      <c r="D341" s="1"/>
      <c r="E341" s="1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37"/>
      <c r="DM341" s="37"/>
      <c r="DN341" s="37"/>
      <c r="DO341" s="1"/>
      <c r="DP341" s="1"/>
      <c r="DQ341" s="1"/>
      <c r="DR341" s="1"/>
      <c r="DS341" s="37"/>
      <c r="DT341" s="37"/>
      <c r="DU341" s="1"/>
      <c r="DV341" s="37"/>
      <c r="DW341" s="37"/>
      <c r="DX341" s="37"/>
      <c r="DY341" s="1"/>
      <c r="DZ341" s="1"/>
      <c r="EA341" s="1"/>
      <c r="EB341" s="1"/>
      <c r="EC341" s="1"/>
      <c r="ED341" s="1"/>
      <c r="EE341" s="1"/>
      <c r="EF341" s="1"/>
      <c r="EG341" s="1"/>
      <c r="EH341" s="37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</row>
    <row r="342" ht="12.75" customHeight="1">
      <c r="A342" s="1"/>
      <c r="B342" s="1"/>
      <c r="C342" s="1"/>
      <c r="D342" s="1"/>
      <c r="E342" s="1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37"/>
      <c r="DM342" s="37"/>
      <c r="DN342" s="37"/>
      <c r="DO342" s="1"/>
      <c r="DP342" s="1"/>
      <c r="DQ342" s="1"/>
      <c r="DR342" s="1"/>
      <c r="DS342" s="37"/>
      <c r="DT342" s="37"/>
      <c r="DU342" s="1"/>
      <c r="DV342" s="37"/>
      <c r="DW342" s="37"/>
      <c r="DX342" s="37"/>
      <c r="DY342" s="1"/>
      <c r="DZ342" s="1"/>
      <c r="EA342" s="1"/>
      <c r="EB342" s="1"/>
      <c r="EC342" s="1"/>
      <c r="ED342" s="1"/>
      <c r="EE342" s="1"/>
      <c r="EF342" s="1"/>
      <c r="EG342" s="1"/>
      <c r="EH342" s="37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</row>
    <row r="343" ht="12.75" customHeight="1">
      <c r="A343" s="1"/>
      <c r="B343" s="1"/>
      <c r="C343" s="1"/>
      <c r="D343" s="1"/>
      <c r="E343" s="1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37"/>
      <c r="DM343" s="37"/>
      <c r="DN343" s="37"/>
      <c r="DO343" s="1"/>
      <c r="DP343" s="1"/>
      <c r="DQ343" s="1"/>
      <c r="DR343" s="1"/>
      <c r="DS343" s="37"/>
      <c r="DT343" s="37"/>
      <c r="DU343" s="1"/>
      <c r="DV343" s="37"/>
      <c r="DW343" s="37"/>
      <c r="DX343" s="37"/>
      <c r="DY343" s="1"/>
      <c r="DZ343" s="1"/>
      <c r="EA343" s="1"/>
      <c r="EB343" s="1"/>
      <c r="EC343" s="1"/>
      <c r="ED343" s="1"/>
      <c r="EE343" s="1"/>
      <c r="EF343" s="1"/>
      <c r="EG343" s="1"/>
      <c r="EH343" s="37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</row>
    <row r="344" ht="12.75" customHeight="1">
      <c r="A344" s="1"/>
      <c r="B344" s="1"/>
      <c r="C344" s="1"/>
      <c r="D344" s="1"/>
      <c r="E344" s="1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37"/>
      <c r="DM344" s="37"/>
      <c r="DN344" s="37"/>
      <c r="DO344" s="1"/>
      <c r="DP344" s="1"/>
      <c r="DQ344" s="1"/>
      <c r="DR344" s="1"/>
      <c r="DS344" s="37"/>
      <c r="DT344" s="37"/>
      <c r="DU344" s="1"/>
      <c r="DV344" s="37"/>
      <c r="DW344" s="37"/>
      <c r="DX344" s="37"/>
      <c r="DY344" s="1"/>
      <c r="DZ344" s="1"/>
      <c r="EA344" s="1"/>
      <c r="EB344" s="1"/>
      <c r="EC344" s="1"/>
      <c r="ED344" s="1"/>
      <c r="EE344" s="1"/>
      <c r="EF344" s="1"/>
      <c r="EG344" s="1"/>
      <c r="EH344" s="37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</row>
    <row r="345" ht="12.75" customHeight="1">
      <c r="A345" s="1"/>
      <c r="B345" s="1"/>
      <c r="C345" s="1"/>
      <c r="D345" s="1"/>
      <c r="E345" s="1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37"/>
      <c r="DM345" s="37"/>
      <c r="DN345" s="37"/>
      <c r="DO345" s="1"/>
      <c r="DP345" s="1"/>
      <c r="DQ345" s="1"/>
      <c r="DR345" s="1"/>
      <c r="DS345" s="37"/>
      <c r="DT345" s="37"/>
      <c r="DU345" s="1"/>
      <c r="DV345" s="37"/>
      <c r="DW345" s="37"/>
      <c r="DX345" s="37"/>
      <c r="DY345" s="1"/>
      <c r="DZ345" s="1"/>
      <c r="EA345" s="1"/>
      <c r="EB345" s="1"/>
      <c r="EC345" s="1"/>
      <c r="ED345" s="1"/>
      <c r="EE345" s="1"/>
      <c r="EF345" s="1"/>
      <c r="EG345" s="1"/>
      <c r="EH345" s="37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</row>
    <row r="346" ht="12.75" customHeight="1">
      <c r="A346" s="1"/>
      <c r="B346" s="1"/>
      <c r="C346" s="1"/>
      <c r="D346" s="1"/>
      <c r="E346" s="1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37"/>
      <c r="DM346" s="37"/>
      <c r="DN346" s="37"/>
      <c r="DO346" s="1"/>
      <c r="DP346" s="1"/>
      <c r="DQ346" s="1"/>
      <c r="DR346" s="1"/>
      <c r="DS346" s="37"/>
      <c r="DT346" s="37"/>
      <c r="DU346" s="1"/>
      <c r="DV346" s="37"/>
      <c r="DW346" s="37"/>
      <c r="DX346" s="37"/>
      <c r="DY346" s="1"/>
      <c r="DZ346" s="1"/>
      <c r="EA346" s="1"/>
      <c r="EB346" s="1"/>
      <c r="EC346" s="1"/>
      <c r="ED346" s="1"/>
      <c r="EE346" s="1"/>
      <c r="EF346" s="1"/>
      <c r="EG346" s="1"/>
      <c r="EH346" s="37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</row>
    <row r="347" ht="12.75" customHeight="1">
      <c r="A347" s="1"/>
      <c r="B347" s="1"/>
      <c r="C347" s="1"/>
      <c r="D347" s="1"/>
      <c r="E347" s="1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37"/>
      <c r="DM347" s="37"/>
      <c r="DN347" s="37"/>
      <c r="DO347" s="1"/>
      <c r="DP347" s="1"/>
      <c r="DQ347" s="1"/>
      <c r="DR347" s="1"/>
      <c r="DS347" s="37"/>
      <c r="DT347" s="37"/>
      <c r="DU347" s="1"/>
      <c r="DV347" s="37"/>
      <c r="DW347" s="37"/>
      <c r="DX347" s="37"/>
      <c r="DY347" s="1"/>
      <c r="DZ347" s="1"/>
      <c r="EA347" s="1"/>
      <c r="EB347" s="1"/>
      <c r="EC347" s="1"/>
      <c r="ED347" s="1"/>
      <c r="EE347" s="1"/>
      <c r="EF347" s="1"/>
      <c r="EG347" s="1"/>
      <c r="EH347" s="37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</row>
    <row r="348" ht="12.75" customHeight="1">
      <c r="A348" s="1"/>
      <c r="B348" s="1"/>
      <c r="C348" s="1"/>
      <c r="D348" s="1"/>
      <c r="E348" s="1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37"/>
      <c r="DM348" s="37"/>
      <c r="DN348" s="37"/>
      <c r="DO348" s="1"/>
      <c r="DP348" s="1"/>
      <c r="DQ348" s="1"/>
      <c r="DR348" s="1"/>
      <c r="DS348" s="37"/>
      <c r="DT348" s="37"/>
      <c r="DU348" s="1"/>
      <c r="DV348" s="37"/>
      <c r="DW348" s="37"/>
      <c r="DX348" s="37"/>
      <c r="DY348" s="1"/>
      <c r="DZ348" s="1"/>
      <c r="EA348" s="1"/>
      <c r="EB348" s="1"/>
      <c r="EC348" s="1"/>
      <c r="ED348" s="1"/>
      <c r="EE348" s="1"/>
      <c r="EF348" s="1"/>
      <c r="EG348" s="1"/>
      <c r="EH348" s="37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</row>
    <row r="349" ht="12.75" customHeight="1">
      <c r="A349" s="1"/>
      <c r="B349" s="1"/>
      <c r="C349" s="1"/>
      <c r="D349" s="1"/>
      <c r="E349" s="1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37"/>
      <c r="DM349" s="37"/>
      <c r="DN349" s="37"/>
      <c r="DO349" s="1"/>
      <c r="DP349" s="1"/>
      <c r="DQ349" s="1"/>
      <c r="DR349" s="1"/>
      <c r="DS349" s="37"/>
      <c r="DT349" s="37"/>
      <c r="DU349" s="1"/>
      <c r="DV349" s="37"/>
      <c r="DW349" s="37"/>
      <c r="DX349" s="37"/>
      <c r="DY349" s="1"/>
      <c r="DZ349" s="1"/>
      <c r="EA349" s="1"/>
      <c r="EB349" s="1"/>
      <c r="EC349" s="1"/>
      <c r="ED349" s="1"/>
      <c r="EE349" s="1"/>
      <c r="EF349" s="1"/>
      <c r="EG349" s="1"/>
      <c r="EH349" s="37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</row>
    <row r="350" ht="12.75" customHeight="1">
      <c r="A350" s="1"/>
      <c r="B350" s="1"/>
      <c r="C350" s="1"/>
      <c r="D350" s="1"/>
      <c r="E350" s="1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37"/>
      <c r="DM350" s="37"/>
      <c r="DN350" s="37"/>
      <c r="DO350" s="1"/>
      <c r="DP350" s="1"/>
      <c r="DQ350" s="1"/>
      <c r="DR350" s="1"/>
      <c r="DS350" s="37"/>
      <c r="DT350" s="37"/>
      <c r="DU350" s="1"/>
      <c r="DV350" s="37"/>
      <c r="DW350" s="37"/>
      <c r="DX350" s="37"/>
      <c r="DY350" s="1"/>
      <c r="DZ350" s="1"/>
      <c r="EA350" s="1"/>
      <c r="EB350" s="1"/>
      <c r="EC350" s="1"/>
      <c r="ED350" s="1"/>
      <c r="EE350" s="1"/>
      <c r="EF350" s="1"/>
      <c r="EG350" s="1"/>
      <c r="EH350" s="37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</row>
    <row r="351" ht="12.75" customHeight="1">
      <c r="A351" s="1"/>
      <c r="B351" s="1"/>
      <c r="C351" s="1"/>
      <c r="D351" s="1"/>
      <c r="E351" s="1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37"/>
      <c r="DM351" s="37"/>
      <c r="DN351" s="37"/>
      <c r="DO351" s="1"/>
      <c r="DP351" s="1"/>
      <c r="DQ351" s="1"/>
      <c r="DR351" s="1"/>
      <c r="DS351" s="37"/>
      <c r="DT351" s="37"/>
      <c r="DU351" s="1"/>
      <c r="DV351" s="37"/>
      <c r="DW351" s="37"/>
      <c r="DX351" s="37"/>
      <c r="DY351" s="1"/>
      <c r="DZ351" s="1"/>
      <c r="EA351" s="1"/>
      <c r="EB351" s="1"/>
      <c r="EC351" s="1"/>
      <c r="ED351" s="1"/>
      <c r="EE351" s="1"/>
      <c r="EF351" s="1"/>
      <c r="EG351" s="1"/>
      <c r="EH351" s="37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</row>
    <row r="352" ht="12.75" customHeight="1">
      <c r="A352" s="1"/>
      <c r="B352" s="1"/>
      <c r="C352" s="1"/>
      <c r="D352" s="1"/>
      <c r="E352" s="1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37"/>
      <c r="DM352" s="37"/>
      <c r="DN352" s="37"/>
      <c r="DO352" s="1"/>
      <c r="DP352" s="1"/>
      <c r="DQ352" s="1"/>
      <c r="DR352" s="1"/>
      <c r="DS352" s="37"/>
      <c r="DT352" s="37"/>
      <c r="DU352" s="1"/>
      <c r="DV352" s="37"/>
      <c r="DW352" s="37"/>
      <c r="DX352" s="37"/>
      <c r="DY352" s="1"/>
      <c r="DZ352" s="1"/>
      <c r="EA352" s="1"/>
      <c r="EB352" s="1"/>
      <c r="EC352" s="1"/>
      <c r="ED352" s="1"/>
      <c r="EE352" s="1"/>
      <c r="EF352" s="1"/>
      <c r="EG352" s="1"/>
      <c r="EH352" s="37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</row>
    <row r="353" ht="12.75" customHeight="1">
      <c r="A353" s="1"/>
      <c r="B353" s="1"/>
      <c r="C353" s="1"/>
      <c r="D353" s="1"/>
      <c r="E353" s="1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37"/>
      <c r="DM353" s="37"/>
      <c r="DN353" s="37"/>
      <c r="DO353" s="1"/>
      <c r="DP353" s="1"/>
      <c r="DQ353" s="1"/>
      <c r="DR353" s="1"/>
      <c r="DS353" s="37"/>
      <c r="DT353" s="37"/>
      <c r="DU353" s="1"/>
      <c r="DV353" s="37"/>
      <c r="DW353" s="37"/>
      <c r="DX353" s="37"/>
      <c r="DY353" s="1"/>
      <c r="DZ353" s="1"/>
      <c r="EA353" s="1"/>
      <c r="EB353" s="1"/>
      <c r="EC353" s="1"/>
      <c r="ED353" s="1"/>
      <c r="EE353" s="1"/>
      <c r="EF353" s="1"/>
      <c r="EG353" s="1"/>
      <c r="EH353" s="37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</row>
    <row r="354" ht="12.75" customHeight="1">
      <c r="A354" s="1"/>
      <c r="B354" s="1"/>
      <c r="C354" s="1"/>
      <c r="D354" s="1"/>
      <c r="E354" s="1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37"/>
      <c r="DM354" s="37"/>
      <c r="DN354" s="37"/>
      <c r="DO354" s="1"/>
      <c r="DP354" s="1"/>
      <c r="DQ354" s="1"/>
      <c r="DR354" s="1"/>
      <c r="DS354" s="37"/>
      <c r="DT354" s="37"/>
      <c r="DU354" s="1"/>
      <c r="DV354" s="37"/>
      <c r="DW354" s="37"/>
      <c r="DX354" s="37"/>
      <c r="DY354" s="1"/>
      <c r="DZ354" s="1"/>
      <c r="EA354" s="1"/>
      <c r="EB354" s="1"/>
      <c r="EC354" s="1"/>
      <c r="ED354" s="1"/>
      <c r="EE354" s="1"/>
      <c r="EF354" s="1"/>
      <c r="EG354" s="1"/>
      <c r="EH354" s="37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</row>
    <row r="355" ht="12.75" customHeight="1">
      <c r="A355" s="1"/>
      <c r="B355" s="1"/>
      <c r="C355" s="1"/>
      <c r="D355" s="1"/>
      <c r="E355" s="1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37"/>
      <c r="DM355" s="37"/>
      <c r="DN355" s="37"/>
      <c r="DO355" s="1"/>
      <c r="DP355" s="1"/>
      <c r="DQ355" s="1"/>
      <c r="DR355" s="1"/>
      <c r="DS355" s="37"/>
      <c r="DT355" s="37"/>
      <c r="DU355" s="1"/>
      <c r="DV355" s="37"/>
      <c r="DW355" s="37"/>
      <c r="DX355" s="37"/>
      <c r="DY355" s="1"/>
      <c r="DZ355" s="1"/>
      <c r="EA355" s="1"/>
      <c r="EB355" s="1"/>
      <c r="EC355" s="1"/>
      <c r="ED355" s="1"/>
      <c r="EE355" s="1"/>
      <c r="EF355" s="1"/>
      <c r="EG355" s="1"/>
      <c r="EH355" s="37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</row>
    <row r="356" ht="12.75" customHeight="1">
      <c r="A356" s="1"/>
      <c r="B356" s="1"/>
      <c r="C356" s="1"/>
      <c r="D356" s="1"/>
      <c r="E356" s="1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37"/>
      <c r="DM356" s="37"/>
      <c r="DN356" s="37"/>
      <c r="DO356" s="1"/>
      <c r="DP356" s="1"/>
      <c r="DQ356" s="1"/>
      <c r="DR356" s="1"/>
      <c r="DS356" s="37"/>
      <c r="DT356" s="37"/>
      <c r="DU356" s="1"/>
      <c r="DV356" s="37"/>
      <c r="DW356" s="37"/>
      <c r="DX356" s="37"/>
      <c r="DY356" s="1"/>
      <c r="DZ356" s="1"/>
      <c r="EA356" s="1"/>
      <c r="EB356" s="1"/>
      <c r="EC356" s="1"/>
      <c r="ED356" s="1"/>
      <c r="EE356" s="1"/>
      <c r="EF356" s="1"/>
      <c r="EG356" s="1"/>
      <c r="EH356" s="37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</row>
    <row r="357" ht="12.75" customHeight="1">
      <c r="A357" s="1"/>
      <c r="B357" s="1"/>
      <c r="C357" s="1"/>
      <c r="D357" s="1"/>
      <c r="E357" s="1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37"/>
      <c r="DM357" s="37"/>
      <c r="DN357" s="37"/>
      <c r="DO357" s="1"/>
      <c r="DP357" s="1"/>
      <c r="DQ357" s="1"/>
      <c r="DR357" s="1"/>
      <c r="DS357" s="37"/>
      <c r="DT357" s="37"/>
      <c r="DU357" s="1"/>
      <c r="DV357" s="37"/>
      <c r="DW357" s="37"/>
      <c r="DX357" s="37"/>
      <c r="DY357" s="1"/>
      <c r="DZ357" s="1"/>
      <c r="EA357" s="1"/>
      <c r="EB357" s="1"/>
      <c r="EC357" s="1"/>
      <c r="ED357" s="1"/>
      <c r="EE357" s="1"/>
      <c r="EF357" s="1"/>
      <c r="EG357" s="1"/>
      <c r="EH357" s="37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</row>
    <row r="358" ht="12.75" customHeight="1">
      <c r="A358" s="1"/>
      <c r="B358" s="1"/>
      <c r="C358" s="1"/>
      <c r="D358" s="1"/>
      <c r="E358" s="1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37"/>
      <c r="DM358" s="37"/>
      <c r="DN358" s="37"/>
      <c r="DO358" s="1"/>
      <c r="DP358" s="1"/>
      <c r="DQ358" s="1"/>
      <c r="DR358" s="1"/>
      <c r="DS358" s="37"/>
      <c r="DT358" s="37"/>
      <c r="DU358" s="1"/>
      <c r="DV358" s="37"/>
      <c r="DW358" s="37"/>
      <c r="DX358" s="37"/>
      <c r="DY358" s="1"/>
      <c r="DZ358" s="1"/>
      <c r="EA358" s="1"/>
      <c r="EB358" s="1"/>
      <c r="EC358" s="1"/>
      <c r="ED358" s="1"/>
      <c r="EE358" s="1"/>
      <c r="EF358" s="1"/>
      <c r="EG358" s="1"/>
      <c r="EH358" s="37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</row>
    <row r="359" ht="12.75" customHeight="1">
      <c r="A359" s="1"/>
      <c r="B359" s="1"/>
      <c r="C359" s="1"/>
      <c r="D359" s="1"/>
      <c r="E359" s="1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37"/>
      <c r="DM359" s="37"/>
      <c r="DN359" s="37"/>
      <c r="DO359" s="1"/>
      <c r="DP359" s="1"/>
      <c r="DQ359" s="1"/>
      <c r="DR359" s="1"/>
      <c r="DS359" s="37"/>
      <c r="DT359" s="37"/>
      <c r="DU359" s="1"/>
      <c r="DV359" s="37"/>
      <c r="DW359" s="37"/>
      <c r="DX359" s="37"/>
      <c r="DY359" s="1"/>
      <c r="DZ359" s="1"/>
      <c r="EA359" s="1"/>
      <c r="EB359" s="1"/>
      <c r="EC359" s="1"/>
      <c r="ED359" s="1"/>
      <c r="EE359" s="1"/>
      <c r="EF359" s="1"/>
      <c r="EG359" s="1"/>
      <c r="EH359" s="37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</row>
    <row r="360" ht="12.75" customHeight="1">
      <c r="A360" s="1"/>
      <c r="B360" s="1"/>
      <c r="C360" s="1"/>
      <c r="D360" s="1"/>
      <c r="E360" s="1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37"/>
      <c r="DM360" s="37"/>
      <c r="DN360" s="37"/>
      <c r="DO360" s="1"/>
      <c r="DP360" s="1"/>
      <c r="DQ360" s="1"/>
      <c r="DR360" s="1"/>
      <c r="DS360" s="37"/>
      <c r="DT360" s="37"/>
      <c r="DU360" s="1"/>
      <c r="DV360" s="37"/>
      <c r="DW360" s="37"/>
      <c r="DX360" s="37"/>
      <c r="DY360" s="1"/>
      <c r="DZ360" s="1"/>
      <c r="EA360" s="1"/>
      <c r="EB360" s="1"/>
      <c r="EC360" s="1"/>
      <c r="ED360" s="1"/>
      <c r="EE360" s="1"/>
      <c r="EF360" s="1"/>
      <c r="EG360" s="1"/>
      <c r="EH360" s="37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</row>
    <row r="361" ht="12.75" customHeight="1">
      <c r="A361" s="1"/>
      <c r="B361" s="1"/>
      <c r="C361" s="1"/>
      <c r="D361" s="1"/>
      <c r="E361" s="1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37"/>
      <c r="DM361" s="37"/>
      <c r="DN361" s="37"/>
      <c r="DO361" s="1"/>
      <c r="DP361" s="1"/>
      <c r="DQ361" s="1"/>
      <c r="DR361" s="1"/>
      <c r="DS361" s="37"/>
      <c r="DT361" s="37"/>
      <c r="DU361" s="1"/>
      <c r="DV361" s="37"/>
      <c r="DW361" s="37"/>
      <c r="DX361" s="37"/>
      <c r="DY361" s="1"/>
      <c r="DZ361" s="1"/>
      <c r="EA361" s="1"/>
      <c r="EB361" s="1"/>
      <c r="EC361" s="1"/>
      <c r="ED361" s="1"/>
      <c r="EE361" s="1"/>
      <c r="EF361" s="1"/>
      <c r="EG361" s="1"/>
      <c r="EH361" s="37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</row>
    <row r="362" ht="12.75" customHeight="1">
      <c r="A362" s="1"/>
      <c r="B362" s="1"/>
      <c r="C362" s="1"/>
      <c r="D362" s="1"/>
      <c r="E362" s="1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37"/>
      <c r="DM362" s="37"/>
      <c r="DN362" s="37"/>
      <c r="DO362" s="1"/>
      <c r="DP362" s="1"/>
      <c r="DQ362" s="1"/>
      <c r="DR362" s="1"/>
      <c r="DS362" s="37"/>
      <c r="DT362" s="37"/>
      <c r="DU362" s="1"/>
      <c r="DV362" s="37"/>
      <c r="DW362" s="37"/>
      <c r="DX362" s="37"/>
      <c r="DY362" s="1"/>
      <c r="DZ362" s="1"/>
      <c r="EA362" s="1"/>
      <c r="EB362" s="1"/>
      <c r="EC362" s="1"/>
      <c r="ED362" s="1"/>
      <c r="EE362" s="1"/>
      <c r="EF362" s="1"/>
      <c r="EG362" s="1"/>
      <c r="EH362" s="37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</row>
    <row r="363" ht="12.75" customHeight="1">
      <c r="A363" s="1"/>
      <c r="B363" s="1"/>
      <c r="C363" s="1"/>
      <c r="D363" s="1"/>
      <c r="E363" s="1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37"/>
      <c r="DM363" s="37"/>
      <c r="DN363" s="37"/>
      <c r="DO363" s="1"/>
      <c r="DP363" s="1"/>
      <c r="DQ363" s="1"/>
      <c r="DR363" s="1"/>
      <c r="DS363" s="37"/>
      <c r="DT363" s="37"/>
      <c r="DU363" s="1"/>
      <c r="DV363" s="37"/>
      <c r="DW363" s="37"/>
      <c r="DX363" s="37"/>
      <c r="DY363" s="1"/>
      <c r="DZ363" s="1"/>
      <c r="EA363" s="1"/>
      <c r="EB363" s="1"/>
      <c r="EC363" s="1"/>
      <c r="ED363" s="1"/>
      <c r="EE363" s="1"/>
      <c r="EF363" s="1"/>
      <c r="EG363" s="1"/>
      <c r="EH363" s="37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</row>
    <row r="364" ht="12.75" customHeight="1">
      <c r="A364" s="1"/>
      <c r="B364" s="1"/>
      <c r="C364" s="1"/>
      <c r="D364" s="1"/>
      <c r="E364" s="1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37"/>
      <c r="DM364" s="37"/>
      <c r="DN364" s="37"/>
      <c r="DO364" s="1"/>
      <c r="DP364" s="1"/>
      <c r="DQ364" s="1"/>
      <c r="DR364" s="1"/>
      <c r="DS364" s="37"/>
      <c r="DT364" s="37"/>
      <c r="DU364" s="1"/>
      <c r="DV364" s="37"/>
      <c r="DW364" s="37"/>
      <c r="DX364" s="37"/>
      <c r="DY364" s="1"/>
      <c r="DZ364" s="1"/>
      <c r="EA364" s="1"/>
      <c r="EB364" s="1"/>
      <c r="EC364" s="1"/>
      <c r="ED364" s="1"/>
      <c r="EE364" s="1"/>
      <c r="EF364" s="1"/>
      <c r="EG364" s="1"/>
      <c r="EH364" s="37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</row>
    <row r="365" ht="12.75" customHeight="1">
      <c r="A365" s="1"/>
      <c r="B365" s="1"/>
      <c r="C365" s="1"/>
      <c r="D365" s="1"/>
      <c r="E365" s="1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37"/>
      <c r="DM365" s="37"/>
      <c r="DN365" s="37"/>
      <c r="DO365" s="1"/>
      <c r="DP365" s="1"/>
      <c r="DQ365" s="1"/>
      <c r="DR365" s="1"/>
      <c r="DS365" s="37"/>
      <c r="DT365" s="37"/>
      <c r="DU365" s="1"/>
      <c r="DV365" s="37"/>
      <c r="DW365" s="37"/>
      <c r="DX365" s="37"/>
      <c r="DY365" s="1"/>
      <c r="DZ365" s="1"/>
      <c r="EA365" s="1"/>
      <c r="EB365" s="1"/>
      <c r="EC365" s="1"/>
      <c r="ED365" s="1"/>
      <c r="EE365" s="1"/>
      <c r="EF365" s="1"/>
      <c r="EG365" s="1"/>
      <c r="EH365" s="37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</row>
    <row r="366" ht="12.75" customHeight="1">
      <c r="A366" s="1"/>
      <c r="B366" s="1"/>
      <c r="C366" s="1"/>
      <c r="D366" s="1"/>
      <c r="E366" s="1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37"/>
      <c r="DM366" s="37"/>
      <c r="DN366" s="37"/>
      <c r="DO366" s="1"/>
      <c r="DP366" s="1"/>
      <c r="DQ366" s="1"/>
      <c r="DR366" s="1"/>
      <c r="DS366" s="37"/>
      <c r="DT366" s="37"/>
      <c r="DU366" s="1"/>
      <c r="DV366" s="37"/>
      <c r="DW366" s="37"/>
      <c r="DX366" s="37"/>
      <c r="DY366" s="1"/>
      <c r="DZ366" s="1"/>
      <c r="EA366" s="1"/>
      <c r="EB366" s="1"/>
      <c r="EC366" s="1"/>
      <c r="ED366" s="1"/>
      <c r="EE366" s="1"/>
      <c r="EF366" s="1"/>
      <c r="EG366" s="1"/>
      <c r="EH366" s="37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</row>
    <row r="367" ht="12.75" customHeight="1">
      <c r="A367" s="1"/>
      <c r="B367" s="1"/>
      <c r="C367" s="1"/>
      <c r="D367" s="1"/>
      <c r="E367" s="1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37"/>
      <c r="DM367" s="37"/>
      <c r="DN367" s="37"/>
      <c r="DO367" s="1"/>
      <c r="DP367" s="1"/>
      <c r="DQ367" s="1"/>
      <c r="DR367" s="1"/>
      <c r="DS367" s="37"/>
      <c r="DT367" s="37"/>
      <c r="DU367" s="1"/>
      <c r="DV367" s="37"/>
      <c r="DW367" s="37"/>
      <c r="DX367" s="37"/>
      <c r="DY367" s="1"/>
      <c r="DZ367" s="1"/>
      <c r="EA367" s="1"/>
      <c r="EB367" s="1"/>
      <c r="EC367" s="1"/>
      <c r="ED367" s="1"/>
      <c r="EE367" s="1"/>
      <c r="EF367" s="1"/>
      <c r="EG367" s="1"/>
      <c r="EH367" s="37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</row>
    <row r="368" ht="12.75" customHeight="1">
      <c r="A368" s="1"/>
      <c r="B368" s="1"/>
      <c r="C368" s="1"/>
      <c r="D368" s="1"/>
      <c r="E368" s="1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37"/>
      <c r="DM368" s="37"/>
      <c r="DN368" s="37"/>
      <c r="DO368" s="1"/>
      <c r="DP368" s="1"/>
      <c r="DQ368" s="1"/>
      <c r="DR368" s="1"/>
      <c r="DS368" s="37"/>
      <c r="DT368" s="37"/>
      <c r="DU368" s="1"/>
      <c r="DV368" s="37"/>
      <c r="DW368" s="37"/>
      <c r="DX368" s="37"/>
      <c r="DY368" s="1"/>
      <c r="DZ368" s="1"/>
      <c r="EA368" s="1"/>
      <c r="EB368" s="1"/>
      <c r="EC368" s="1"/>
      <c r="ED368" s="1"/>
      <c r="EE368" s="1"/>
      <c r="EF368" s="1"/>
      <c r="EG368" s="1"/>
      <c r="EH368" s="37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</row>
    <row r="369" ht="12.75" customHeight="1">
      <c r="A369" s="1"/>
      <c r="B369" s="1"/>
      <c r="C369" s="1"/>
      <c r="D369" s="1"/>
      <c r="E369" s="1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37"/>
      <c r="DM369" s="37"/>
      <c r="DN369" s="37"/>
      <c r="DO369" s="1"/>
      <c r="DP369" s="1"/>
      <c r="DQ369" s="1"/>
      <c r="DR369" s="1"/>
      <c r="DS369" s="37"/>
      <c r="DT369" s="37"/>
      <c r="DU369" s="1"/>
      <c r="DV369" s="37"/>
      <c r="DW369" s="37"/>
      <c r="DX369" s="37"/>
      <c r="DY369" s="1"/>
      <c r="DZ369" s="1"/>
      <c r="EA369" s="1"/>
      <c r="EB369" s="1"/>
      <c r="EC369" s="1"/>
      <c r="ED369" s="1"/>
      <c r="EE369" s="1"/>
      <c r="EF369" s="1"/>
      <c r="EG369" s="1"/>
      <c r="EH369" s="37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</row>
    <row r="370" ht="12.75" customHeight="1">
      <c r="A370" s="1"/>
      <c r="B370" s="1"/>
      <c r="C370" s="1"/>
      <c r="D370" s="1"/>
      <c r="E370" s="1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37"/>
      <c r="DM370" s="37"/>
      <c r="DN370" s="37"/>
      <c r="DO370" s="1"/>
      <c r="DP370" s="1"/>
      <c r="DQ370" s="1"/>
      <c r="DR370" s="1"/>
      <c r="DS370" s="37"/>
      <c r="DT370" s="37"/>
      <c r="DU370" s="1"/>
      <c r="DV370" s="37"/>
      <c r="DW370" s="37"/>
      <c r="DX370" s="37"/>
      <c r="DY370" s="1"/>
      <c r="DZ370" s="1"/>
      <c r="EA370" s="1"/>
      <c r="EB370" s="1"/>
      <c r="EC370" s="1"/>
      <c r="ED370" s="1"/>
      <c r="EE370" s="1"/>
      <c r="EF370" s="1"/>
      <c r="EG370" s="1"/>
      <c r="EH370" s="37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</row>
    <row r="371" ht="12.75" customHeight="1">
      <c r="A371" s="1"/>
      <c r="B371" s="1"/>
      <c r="C371" s="1"/>
      <c r="D371" s="1"/>
      <c r="E371" s="1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37"/>
      <c r="DM371" s="37"/>
      <c r="DN371" s="37"/>
      <c r="DO371" s="1"/>
      <c r="DP371" s="1"/>
      <c r="DQ371" s="1"/>
      <c r="DR371" s="1"/>
      <c r="DS371" s="37"/>
      <c r="DT371" s="37"/>
      <c r="DU371" s="1"/>
      <c r="DV371" s="37"/>
      <c r="DW371" s="37"/>
      <c r="DX371" s="37"/>
      <c r="DY371" s="1"/>
      <c r="DZ371" s="1"/>
      <c r="EA371" s="1"/>
      <c r="EB371" s="1"/>
      <c r="EC371" s="1"/>
      <c r="ED371" s="1"/>
      <c r="EE371" s="1"/>
      <c r="EF371" s="1"/>
      <c r="EG371" s="1"/>
      <c r="EH371" s="37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</row>
    <row r="372" ht="12.75" customHeight="1">
      <c r="A372" s="1"/>
      <c r="B372" s="1"/>
      <c r="C372" s="1"/>
      <c r="D372" s="1"/>
      <c r="E372" s="1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37"/>
      <c r="DM372" s="37"/>
      <c r="DN372" s="37"/>
      <c r="DO372" s="1"/>
      <c r="DP372" s="1"/>
      <c r="DQ372" s="1"/>
      <c r="DR372" s="1"/>
      <c r="DS372" s="37"/>
      <c r="DT372" s="37"/>
      <c r="DU372" s="1"/>
      <c r="DV372" s="37"/>
      <c r="DW372" s="37"/>
      <c r="DX372" s="37"/>
      <c r="DY372" s="1"/>
      <c r="DZ372" s="1"/>
      <c r="EA372" s="1"/>
      <c r="EB372" s="1"/>
      <c r="EC372" s="1"/>
      <c r="ED372" s="1"/>
      <c r="EE372" s="1"/>
      <c r="EF372" s="1"/>
      <c r="EG372" s="1"/>
      <c r="EH372" s="37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</row>
    <row r="373" ht="12.75" customHeight="1">
      <c r="A373" s="1"/>
      <c r="B373" s="1"/>
      <c r="C373" s="1"/>
      <c r="D373" s="1"/>
      <c r="E373" s="1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37"/>
      <c r="DM373" s="37"/>
      <c r="DN373" s="37"/>
      <c r="DO373" s="1"/>
      <c r="DP373" s="1"/>
      <c r="DQ373" s="1"/>
      <c r="DR373" s="1"/>
      <c r="DS373" s="37"/>
      <c r="DT373" s="37"/>
      <c r="DU373" s="1"/>
      <c r="DV373" s="37"/>
      <c r="DW373" s="37"/>
      <c r="DX373" s="37"/>
      <c r="DY373" s="1"/>
      <c r="DZ373" s="1"/>
      <c r="EA373" s="1"/>
      <c r="EB373" s="1"/>
      <c r="EC373" s="1"/>
      <c r="ED373" s="1"/>
      <c r="EE373" s="1"/>
      <c r="EF373" s="1"/>
      <c r="EG373" s="1"/>
      <c r="EH373" s="37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</row>
    <row r="374" ht="12.75" customHeight="1">
      <c r="A374" s="1"/>
      <c r="B374" s="1"/>
      <c r="C374" s="1"/>
      <c r="D374" s="1"/>
      <c r="E374" s="1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37"/>
      <c r="DM374" s="37"/>
      <c r="DN374" s="37"/>
      <c r="DO374" s="1"/>
      <c r="DP374" s="1"/>
      <c r="DQ374" s="1"/>
      <c r="DR374" s="1"/>
      <c r="DS374" s="37"/>
      <c r="DT374" s="37"/>
      <c r="DU374" s="1"/>
      <c r="DV374" s="37"/>
      <c r="DW374" s="37"/>
      <c r="DX374" s="37"/>
      <c r="DY374" s="1"/>
      <c r="DZ374" s="1"/>
      <c r="EA374" s="1"/>
      <c r="EB374" s="1"/>
      <c r="EC374" s="1"/>
      <c r="ED374" s="1"/>
      <c r="EE374" s="1"/>
      <c r="EF374" s="1"/>
      <c r="EG374" s="1"/>
      <c r="EH374" s="37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</row>
    <row r="375" ht="12.75" customHeight="1">
      <c r="A375" s="1"/>
      <c r="B375" s="1"/>
      <c r="C375" s="1"/>
      <c r="D375" s="1"/>
      <c r="E375" s="1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37"/>
      <c r="DM375" s="37"/>
      <c r="DN375" s="37"/>
      <c r="DO375" s="1"/>
      <c r="DP375" s="1"/>
      <c r="DQ375" s="1"/>
      <c r="DR375" s="1"/>
      <c r="DS375" s="37"/>
      <c r="DT375" s="37"/>
      <c r="DU375" s="1"/>
      <c r="DV375" s="37"/>
      <c r="DW375" s="37"/>
      <c r="DX375" s="37"/>
      <c r="DY375" s="1"/>
      <c r="DZ375" s="1"/>
      <c r="EA375" s="1"/>
      <c r="EB375" s="1"/>
      <c r="EC375" s="1"/>
      <c r="ED375" s="1"/>
      <c r="EE375" s="1"/>
      <c r="EF375" s="1"/>
      <c r="EG375" s="1"/>
      <c r="EH375" s="37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</row>
    <row r="376" ht="12.75" customHeight="1">
      <c r="A376" s="1"/>
      <c r="B376" s="1"/>
      <c r="C376" s="1"/>
      <c r="D376" s="1"/>
      <c r="E376" s="1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37"/>
      <c r="DM376" s="37"/>
      <c r="DN376" s="37"/>
      <c r="DO376" s="1"/>
      <c r="DP376" s="1"/>
      <c r="DQ376" s="1"/>
      <c r="DR376" s="1"/>
      <c r="DS376" s="37"/>
      <c r="DT376" s="37"/>
      <c r="DU376" s="1"/>
      <c r="DV376" s="37"/>
      <c r="DW376" s="37"/>
      <c r="DX376" s="37"/>
      <c r="DY376" s="1"/>
      <c r="DZ376" s="1"/>
      <c r="EA376" s="1"/>
      <c r="EB376" s="1"/>
      <c r="EC376" s="1"/>
      <c r="ED376" s="1"/>
      <c r="EE376" s="1"/>
      <c r="EF376" s="1"/>
      <c r="EG376" s="1"/>
      <c r="EH376" s="37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</row>
    <row r="377" ht="12.75" customHeight="1">
      <c r="A377" s="1"/>
      <c r="B377" s="1"/>
      <c r="C377" s="1"/>
      <c r="D377" s="1"/>
      <c r="E377" s="1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37"/>
      <c r="DM377" s="37"/>
      <c r="DN377" s="37"/>
      <c r="DO377" s="1"/>
      <c r="DP377" s="1"/>
      <c r="DQ377" s="1"/>
      <c r="DR377" s="1"/>
      <c r="DS377" s="37"/>
      <c r="DT377" s="37"/>
      <c r="DU377" s="1"/>
      <c r="DV377" s="37"/>
      <c r="DW377" s="37"/>
      <c r="DX377" s="37"/>
      <c r="DY377" s="1"/>
      <c r="DZ377" s="1"/>
      <c r="EA377" s="1"/>
      <c r="EB377" s="1"/>
      <c r="EC377" s="1"/>
      <c r="ED377" s="1"/>
      <c r="EE377" s="1"/>
      <c r="EF377" s="1"/>
      <c r="EG377" s="1"/>
      <c r="EH377" s="37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</row>
    <row r="378" ht="12.75" customHeight="1">
      <c r="A378" s="1"/>
      <c r="B378" s="1"/>
      <c r="C378" s="1"/>
      <c r="D378" s="1"/>
      <c r="E378" s="1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37"/>
      <c r="DM378" s="37"/>
      <c r="DN378" s="37"/>
      <c r="DO378" s="1"/>
      <c r="DP378" s="1"/>
      <c r="DQ378" s="1"/>
      <c r="DR378" s="1"/>
      <c r="DS378" s="37"/>
      <c r="DT378" s="37"/>
      <c r="DU378" s="1"/>
      <c r="DV378" s="37"/>
      <c r="DW378" s="37"/>
      <c r="DX378" s="37"/>
      <c r="DY378" s="1"/>
      <c r="DZ378" s="1"/>
      <c r="EA378" s="1"/>
      <c r="EB378" s="1"/>
      <c r="EC378" s="1"/>
      <c r="ED378" s="1"/>
      <c r="EE378" s="1"/>
      <c r="EF378" s="1"/>
      <c r="EG378" s="1"/>
      <c r="EH378" s="37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</row>
    <row r="379" ht="12.75" customHeight="1">
      <c r="A379" s="1"/>
      <c r="B379" s="1"/>
      <c r="C379" s="1"/>
      <c r="D379" s="1"/>
      <c r="E379" s="1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37"/>
      <c r="DM379" s="37"/>
      <c r="DN379" s="37"/>
      <c r="DO379" s="1"/>
      <c r="DP379" s="1"/>
      <c r="DQ379" s="1"/>
      <c r="DR379" s="1"/>
      <c r="DS379" s="37"/>
      <c r="DT379" s="37"/>
      <c r="DU379" s="1"/>
      <c r="DV379" s="37"/>
      <c r="DW379" s="37"/>
      <c r="DX379" s="37"/>
      <c r="DY379" s="1"/>
      <c r="DZ379" s="1"/>
      <c r="EA379" s="1"/>
      <c r="EB379" s="1"/>
      <c r="EC379" s="1"/>
      <c r="ED379" s="1"/>
      <c r="EE379" s="1"/>
      <c r="EF379" s="1"/>
      <c r="EG379" s="1"/>
      <c r="EH379" s="37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</row>
    <row r="380" ht="12.75" customHeight="1">
      <c r="A380" s="1"/>
      <c r="B380" s="1"/>
      <c r="C380" s="1"/>
      <c r="D380" s="1"/>
      <c r="E380" s="1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37"/>
      <c r="DM380" s="37"/>
      <c r="DN380" s="37"/>
      <c r="DO380" s="1"/>
      <c r="DP380" s="1"/>
      <c r="DQ380" s="1"/>
      <c r="DR380" s="1"/>
      <c r="DS380" s="37"/>
      <c r="DT380" s="37"/>
      <c r="DU380" s="1"/>
      <c r="DV380" s="37"/>
      <c r="DW380" s="37"/>
      <c r="DX380" s="37"/>
      <c r="DY380" s="1"/>
      <c r="DZ380" s="1"/>
      <c r="EA380" s="1"/>
      <c r="EB380" s="1"/>
      <c r="EC380" s="1"/>
      <c r="ED380" s="1"/>
      <c r="EE380" s="1"/>
      <c r="EF380" s="1"/>
      <c r="EG380" s="1"/>
      <c r="EH380" s="37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</row>
    <row r="381" ht="12.75" customHeight="1">
      <c r="A381" s="1"/>
      <c r="B381" s="1"/>
      <c r="C381" s="1"/>
      <c r="D381" s="1"/>
      <c r="E381" s="1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37"/>
      <c r="DM381" s="37"/>
      <c r="DN381" s="37"/>
      <c r="DO381" s="1"/>
      <c r="DP381" s="1"/>
      <c r="DQ381" s="1"/>
      <c r="DR381" s="1"/>
      <c r="DS381" s="37"/>
      <c r="DT381" s="37"/>
      <c r="DU381" s="1"/>
      <c r="DV381" s="37"/>
      <c r="DW381" s="37"/>
      <c r="DX381" s="37"/>
      <c r="DY381" s="1"/>
      <c r="DZ381" s="1"/>
      <c r="EA381" s="1"/>
      <c r="EB381" s="1"/>
      <c r="EC381" s="1"/>
      <c r="ED381" s="1"/>
      <c r="EE381" s="1"/>
      <c r="EF381" s="1"/>
      <c r="EG381" s="1"/>
      <c r="EH381" s="37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</row>
    <row r="382" ht="12.75" customHeight="1">
      <c r="A382" s="1"/>
      <c r="B382" s="1"/>
      <c r="C382" s="1"/>
      <c r="D382" s="1"/>
      <c r="E382" s="1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37"/>
      <c r="DM382" s="37"/>
      <c r="DN382" s="37"/>
      <c r="DO382" s="1"/>
      <c r="DP382" s="1"/>
      <c r="DQ382" s="1"/>
      <c r="DR382" s="1"/>
      <c r="DS382" s="37"/>
      <c r="DT382" s="37"/>
      <c r="DU382" s="1"/>
      <c r="DV382" s="37"/>
      <c r="DW382" s="37"/>
      <c r="DX382" s="37"/>
      <c r="DY382" s="1"/>
      <c r="DZ382" s="1"/>
      <c r="EA382" s="1"/>
      <c r="EB382" s="1"/>
      <c r="EC382" s="1"/>
      <c r="ED382" s="1"/>
      <c r="EE382" s="1"/>
      <c r="EF382" s="1"/>
      <c r="EG382" s="1"/>
      <c r="EH382" s="37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</row>
    <row r="383" ht="12.75" customHeight="1">
      <c r="A383" s="1"/>
      <c r="B383" s="1"/>
      <c r="C383" s="1"/>
      <c r="D383" s="1"/>
      <c r="E383" s="1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37"/>
      <c r="DM383" s="37"/>
      <c r="DN383" s="37"/>
      <c r="DO383" s="1"/>
      <c r="DP383" s="1"/>
      <c r="DQ383" s="1"/>
      <c r="DR383" s="1"/>
      <c r="DS383" s="37"/>
      <c r="DT383" s="37"/>
      <c r="DU383" s="1"/>
      <c r="DV383" s="37"/>
      <c r="DW383" s="37"/>
      <c r="DX383" s="37"/>
      <c r="DY383" s="1"/>
      <c r="DZ383" s="1"/>
      <c r="EA383" s="1"/>
      <c r="EB383" s="1"/>
      <c r="EC383" s="1"/>
      <c r="ED383" s="1"/>
      <c r="EE383" s="1"/>
      <c r="EF383" s="1"/>
      <c r="EG383" s="1"/>
      <c r="EH383" s="37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</row>
    <row r="384" ht="12.75" customHeight="1">
      <c r="A384" s="1"/>
      <c r="B384" s="1"/>
      <c r="C384" s="1"/>
      <c r="D384" s="1"/>
      <c r="E384" s="1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37"/>
      <c r="DM384" s="37"/>
      <c r="DN384" s="37"/>
      <c r="DO384" s="1"/>
      <c r="DP384" s="1"/>
      <c r="DQ384" s="1"/>
      <c r="DR384" s="1"/>
      <c r="DS384" s="37"/>
      <c r="DT384" s="37"/>
      <c r="DU384" s="1"/>
      <c r="DV384" s="37"/>
      <c r="DW384" s="37"/>
      <c r="DX384" s="37"/>
      <c r="DY384" s="1"/>
      <c r="DZ384" s="1"/>
      <c r="EA384" s="1"/>
      <c r="EB384" s="1"/>
      <c r="EC384" s="1"/>
      <c r="ED384" s="1"/>
      <c r="EE384" s="1"/>
      <c r="EF384" s="1"/>
      <c r="EG384" s="1"/>
      <c r="EH384" s="37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</row>
    <row r="385" ht="12.75" customHeight="1">
      <c r="A385" s="1"/>
      <c r="B385" s="1"/>
      <c r="C385" s="1"/>
      <c r="D385" s="1"/>
      <c r="E385" s="1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37"/>
      <c r="DM385" s="37"/>
      <c r="DN385" s="37"/>
      <c r="DO385" s="1"/>
      <c r="DP385" s="1"/>
      <c r="DQ385" s="1"/>
      <c r="DR385" s="1"/>
      <c r="DS385" s="37"/>
      <c r="DT385" s="37"/>
      <c r="DU385" s="1"/>
      <c r="DV385" s="37"/>
      <c r="DW385" s="37"/>
      <c r="DX385" s="37"/>
      <c r="DY385" s="1"/>
      <c r="DZ385" s="1"/>
      <c r="EA385" s="1"/>
      <c r="EB385" s="1"/>
      <c r="EC385" s="1"/>
      <c r="ED385" s="1"/>
      <c r="EE385" s="1"/>
      <c r="EF385" s="1"/>
      <c r="EG385" s="1"/>
      <c r="EH385" s="37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</row>
    <row r="386" ht="12.75" customHeight="1">
      <c r="A386" s="1"/>
      <c r="B386" s="1"/>
      <c r="C386" s="1"/>
      <c r="D386" s="1"/>
      <c r="E386" s="1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37"/>
      <c r="DM386" s="37"/>
      <c r="DN386" s="37"/>
      <c r="DO386" s="1"/>
      <c r="DP386" s="1"/>
      <c r="DQ386" s="1"/>
      <c r="DR386" s="1"/>
      <c r="DS386" s="37"/>
      <c r="DT386" s="37"/>
      <c r="DU386" s="1"/>
      <c r="DV386" s="37"/>
      <c r="DW386" s="37"/>
      <c r="DX386" s="37"/>
      <c r="DY386" s="1"/>
      <c r="DZ386" s="1"/>
      <c r="EA386" s="1"/>
      <c r="EB386" s="1"/>
      <c r="EC386" s="1"/>
      <c r="ED386" s="1"/>
      <c r="EE386" s="1"/>
      <c r="EF386" s="1"/>
      <c r="EG386" s="1"/>
      <c r="EH386" s="37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</row>
    <row r="387" ht="12.75" customHeight="1">
      <c r="A387" s="1"/>
      <c r="B387" s="1"/>
      <c r="C387" s="1"/>
      <c r="D387" s="1"/>
      <c r="E387" s="1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37"/>
      <c r="DM387" s="37"/>
      <c r="DN387" s="37"/>
      <c r="DO387" s="1"/>
      <c r="DP387" s="1"/>
      <c r="DQ387" s="1"/>
      <c r="DR387" s="1"/>
      <c r="DS387" s="37"/>
      <c r="DT387" s="37"/>
      <c r="DU387" s="1"/>
      <c r="DV387" s="37"/>
      <c r="DW387" s="37"/>
      <c r="DX387" s="37"/>
      <c r="DY387" s="1"/>
      <c r="DZ387" s="1"/>
      <c r="EA387" s="1"/>
      <c r="EB387" s="1"/>
      <c r="EC387" s="1"/>
      <c r="ED387" s="1"/>
      <c r="EE387" s="1"/>
      <c r="EF387" s="1"/>
      <c r="EG387" s="1"/>
      <c r="EH387" s="37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</row>
    <row r="388" ht="12.75" customHeight="1">
      <c r="A388" s="1"/>
      <c r="B388" s="1"/>
      <c r="C388" s="1"/>
      <c r="D388" s="1"/>
      <c r="E388" s="1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37"/>
      <c r="DM388" s="37"/>
      <c r="DN388" s="37"/>
      <c r="DO388" s="1"/>
      <c r="DP388" s="1"/>
      <c r="DQ388" s="1"/>
      <c r="DR388" s="1"/>
      <c r="DS388" s="37"/>
      <c r="DT388" s="37"/>
      <c r="DU388" s="1"/>
      <c r="DV388" s="37"/>
      <c r="DW388" s="37"/>
      <c r="DX388" s="37"/>
      <c r="DY388" s="1"/>
      <c r="DZ388" s="1"/>
      <c r="EA388" s="1"/>
      <c r="EB388" s="1"/>
      <c r="EC388" s="1"/>
      <c r="ED388" s="1"/>
      <c r="EE388" s="1"/>
      <c r="EF388" s="1"/>
      <c r="EG388" s="1"/>
      <c r="EH388" s="37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</row>
    <row r="389" ht="12.75" customHeight="1">
      <c r="A389" s="1"/>
      <c r="B389" s="1"/>
      <c r="C389" s="1"/>
      <c r="D389" s="1"/>
      <c r="E389" s="1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37"/>
      <c r="DM389" s="37"/>
      <c r="DN389" s="37"/>
      <c r="DO389" s="1"/>
      <c r="DP389" s="1"/>
      <c r="DQ389" s="1"/>
      <c r="DR389" s="1"/>
      <c r="DS389" s="37"/>
      <c r="DT389" s="37"/>
      <c r="DU389" s="1"/>
      <c r="DV389" s="37"/>
      <c r="DW389" s="37"/>
      <c r="DX389" s="37"/>
      <c r="DY389" s="1"/>
      <c r="DZ389" s="1"/>
      <c r="EA389" s="1"/>
      <c r="EB389" s="1"/>
      <c r="EC389" s="1"/>
      <c r="ED389" s="1"/>
      <c r="EE389" s="1"/>
      <c r="EF389" s="1"/>
      <c r="EG389" s="1"/>
      <c r="EH389" s="37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</row>
    <row r="390" ht="12.75" customHeight="1">
      <c r="A390" s="1"/>
      <c r="B390" s="1"/>
      <c r="C390" s="1"/>
      <c r="D390" s="1"/>
      <c r="E390" s="1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37"/>
      <c r="DM390" s="37"/>
      <c r="DN390" s="37"/>
      <c r="DO390" s="1"/>
      <c r="DP390" s="1"/>
      <c r="DQ390" s="1"/>
      <c r="DR390" s="1"/>
      <c r="DS390" s="37"/>
      <c r="DT390" s="37"/>
      <c r="DU390" s="1"/>
      <c r="DV390" s="37"/>
      <c r="DW390" s="37"/>
      <c r="DX390" s="37"/>
      <c r="DY390" s="1"/>
      <c r="DZ390" s="1"/>
      <c r="EA390" s="1"/>
      <c r="EB390" s="1"/>
      <c r="EC390" s="1"/>
      <c r="ED390" s="1"/>
      <c r="EE390" s="1"/>
      <c r="EF390" s="1"/>
      <c r="EG390" s="1"/>
      <c r="EH390" s="37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</row>
    <row r="391" ht="12.75" customHeight="1">
      <c r="A391" s="1"/>
      <c r="B391" s="1"/>
      <c r="C391" s="1"/>
      <c r="D391" s="1"/>
      <c r="E391" s="1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37"/>
      <c r="DM391" s="37"/>
      <c r="DN391" s="37"/>
      <c r="DO391" s="1"/>
      <c r="DP391" s="1"/>
      <c r="DQ391" s="1"/>
      <c r="DR391" s="1"/>
      <c r="DS391" s="37"/>
      <c r="DT391" s="37"/>
      <c r="DU391" s="1"/>
      <c r="DV391" s="37"/>
      <c r="DW391" s="37"/>
      <c r="DX391" s="37"/>
      <c r="DY391" s="1"/>
      <c r="DZ391" s="1"/>
      <c r="EA391" s="1"/>
      <c r="EB391" s="1"/>
      <c r="EC391" s="1"/>
      <c r="ED391" s="1"/>
      <c r="EE391" s="1"/>
      <c r="EF391" s="1"/>
      <c r="EG391" s="1"/>
      <c r="EH391" s="37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</row>
    <row r="392" ht="12.75" customHeight="1">
      <c r="A392" s="1"/>
      <c r="B392" s="1"/>
      <c r="C392" s="1"/>
      <c r="D392" s="1"/>
      <c r="E392" s="1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37"/>
      <c r="DM392" s="37"/>
      <c r="DN392" s="37"/>
      <c r="DO392" s="1"/>
      <c r="DP392" s="1"/>
      <c r="DQ392" s="1"/>
      <c r="DR392" s="1"/>
      <c r="DS392" s="37"/>
      <c r="DT392" s="37"/>
      <c r="DU392" s="1"/>
      <c r="DV392" s="37"/>
      <c r="DW392" s="37"/>
      <c r="DX392" s="37"/>
      <c r="DY392" s="1"/>
      <c r="DZ392" s="1"/>
      <c r="EA392" s="1"/>
      <c r="EB392" s="1"/>
      <c r="EC392" s="1"/>
      <c r="ED392" s="1"/>
      <c r="EE392" s="1"/>
      <c r="EF392" s="1"/>
      <c r="EG392" s="1"/>
      <c r="EH392" s="37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</row>
    <row r="393" ht="12.75" customHeight="1">
      <c r="A393" s="1"/>
      <c r="B393" s="1"/>
      <c r="C393" s="1"/>
      <c r="D393" s="1"/>
      <c r="E393" s="1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37"/>
      <c r="DM393" s="37"/>
      <c r="DN393" s="37"/>
      <c r="DO393" s="1"/>
      <c r="DP393" s="1"/>
      <c r="DQ393" s="1"/>
      <c r="DR393" s="1"/>
      <c r="DS393" s="37"/>
      <c r="DT393" s="37"/>
      <c r="DU393" s="1"/>
      <c r="DV393" s="37"/>
      <c r="DW393" s="37"/>
      <c r="DX393" s="37"/>
      <c r="DY393" s="1"/>
      <c r="DZ393" s="1"/>
      <c r="EA393" s="1"/>
      <c r="EB393" s="1"/>
      <c r="EC393" s="1"/>
      <c r="ED393" s="1"/>
      <c r="EE393" s="1"/>
      <c r="EF393" s="1"/>
      <c r="EG393" s="1"/>
      <c r="EH393" s="37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</row>
    <row r="394" ht="12.75" customHeight="1">
      <c r="A394" s="1"/>
      <c r="B394" s="1"/>
      <c r="C394" s="1"/>
      <c r="D394" s="1"/>
      <c r="E394" s="1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37"/>
      <c r="DM394" s="37"/>
      <c r="DN394" s="37"/>
      <c r="DO394" s="1"/>
      <c r="DP394" s="1"/>
      <c r="DQ394" s="1"/>
      <c r="DR394" s="1"/>
      <c r="DS394" s="37"/>
      <c r="DT394" s="37"/>
      <c r="DU394" s="1"/>
      <c r="DV394" s="37"/>
      <c r="DW394" s="37"/>
      <c r="DX394" s="37"/>
      <c r="DY394" s="1"/>
      <c r="DZ394" s="1"/>
      <c r="EA394" s="1"/>
      <c r="EB394" s="1"/>
      <c r="EC394" s="1"/>
      <c r="ED394" s="1"/>
      <c r="EE394" s="1"/>
      <c r="EF394" s="1"/>
      <c r="EG394" s="1"/>
      <c r="EH394" s="37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</row>
    <row r="395" ht="12.75" customHeight="1">
      <c r="A395" s="1"/>
      <c r="B395" s="1"/>
      <c r="C395" s="1"/>
      <c r="D395" s="1"/>
      <c r="E395" s="1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37"/>
      <c r="DM395" s="37"/>
      <c r="DN395" s="37"/>
      <c r="DO395" s="1"/>
      <c r="DP395" s="1"/>
      <c r="DQ395" s="1"/>
      <c r="DR395" s="1"/>
      <c r="DS395" s="37"/>
      <c r="DT395" s="37"/>
      <c r="DU395" s="1"/>
      <c r="DV395" s="37"/>
      <c r="DW395" s="37"/>
      <c r="DX395" s="37"/>
      <c r="DY395" s="1"/>
      <c r="DZ395" s="1"/>
      <c r="EA395" s="1"/>
      <c r="EB395" s="1"/>
      <c r="EC395" s="1"/>
      <c r="ED395" s="1"/>
      <c r="EE395" s="1"/>
      <c r="EF395" s="1"/>
      <c r="EG395" s="1"/>
      <c r="EH395" s="37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</row>
    <row r="396" ht="12.75" customHeight="1">
      <c r="A396" s="1"/>
      <c r="B396" s="1"/>
      <c r="C396" s="1"/>
      <c r="D396" s="1"/>
      <c r="E396" s="1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37"/>
      <c r="DM396" s="37"/>
      <c r="DN396" s="37"/>
      <c r="DO396" s="1"/>
      <c r="DP396" s="1"/>
      <c r="DQ396" s="1"/>
      <c r="DR396" s="1"/>
      <c r="DS396" s="37"/>
      <c r="DT396" s="37"/>
      <c r="DU396" s="1"/>
      <c r="DV396" s="37"/>
      <c r="DW396" s="37"/>
      <c r="DX396" s="37"/>
      <c r="DY396" s="1"/>
      <c r="DZ396" s="1"/>
      <c r="EA396" s="1"/>
      <c r="EB396" s="1"/>
      <c r="EC396" s="1"/>
      <c r="ED396" s="1"/>
      <c r="EE396" s="1"/>
      <c r="EF396" s="1"/>
      <c r="EG396" s="1"/>
      <c r="EH396" s="37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</row>
    <row r="397" ht="12.75" customHeight="1">
      <c r="A397" s="1"/>
      <c r="B397" s="1"/>
      <c r="C397" s="1"/>
      <c r="D397" s="1"/>
      <c r="E397" s="1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37"/>
      <c r="DM397" s="37"/>
      <c r="DN397" s="37"/>
      <c r="DO397" s="1"/>
      <c r="DP397" s="1"/>
      <c r="DQ397" s="1"/>
      <c r="DR397" s="1"/>
      <c r="DS397" s="37"/>
      <c r="DT397" s="37"/>
      <c r="DU397" s="1"/>
      <c r="DV397" s="37"/>
      <c r="DW397" s="37"/>
      <c r="DX397" s="37"/>
      <c r="DY397" s="1"/>
      <c r="DZ397" s="1"/>
      <c r="EA397" s="1"/>
      <c r="EB397" s="1"/>
      <c r="EC397" s="1"/>
      <c r="ED397" s="1"/>
      <c r="EE397" s="1"/>
      <c r="EF397" s="1"/>
      <c r="EG397" s="1"/>
      <c r="EH397" s="37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</row>
    <row r="398" ht="12.75" customHeight="1">
      <c r="A398" s="1"/>
      <c r="B398" s="1"/>
      <c r="C398" s="1"/>
      <c r="D398" s="1"/>
      <c r="E398" s="1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37"/>
      <c r="DM398" s="37"/>
      <c r="DN398" s="37"/>
      <c r="DO398" s="1"/>
      <c r="DP398" s="1"/>
      <c r="DQ398" s="1"/>
      <c r="DR398" s="1"/>
      <c r="DS398" s="37"/>
      <c r="DT398" s="37"/>
      <c r="DU398" s="1"/>
      <c r="DV398" s="37"/>
      <c r="DW398" s="37"/>
      <c r="DX398" s="37"/>
      <c r="DY398" s="1"/>
      <c r="DZ398" s="1"/>
      <c r="EA398" s="1"/>
      <c r="EB398" s="1"/>
      <c r="EC398" s="1"/>
      <c r="ED398" s="1"/>
      <c r="EE398" s="1"/>
      <c r="EF398" s="1"/>
      <c r="EG398" s="1"/>
      <c r="EH398" s="37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</row>
    <row r="399" ht="12.75" customHeight="1">
      <c r="A399" s="1"/>
      <c r="B399" s="1"/>
      <c r="C399" s="1"/>
      <c r="D399" s="1"/>
      <c r="E399" s="1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37"/>
      <c r="DM399" s="37"/>
      <c r="DN399" s="37"/>
      <c r="DO399" s="1"/>
      <c r="DP399" s="1"/>
      <c r="DQ399" s="1"/>
      <c r="DR399" s="1"/>
      <c r="DS399" s="37"/>
      <c r="DT399" s="37"/>
      <c r="DU399" s="1"/>
      <c r="DV399" s="37"/>
      <c r="DW399" s="37"/>
      <c r="DX399" s="37"/>
      <c r="DY399" s="1"/>
      <c r="DZ399" s="1"/>
      <c r="EA399" s="1"/>
      <c r="EB399" s="1"/>
      <c r="EC399" s="1"/>
      <c r="ED399" s="1"/>
      <c r="EE399" s="1"/>
      <c r="EF399" s="1"/>
      <c r="EG399" s="1"/>
      <c r="EH399" s="37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</row>
    <row r="400" ht="12.75" customHeight="1">
      <c r="A400" s="1"/>
      <c r="B400" s="1"/>
      <c r="C400" s="1"/>
      <c r="D400" s="1"/>
      <c r="E400" s="1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37"/>
      <c r="DM400" s="37"/>
      <c r="DN400" s="37"/>
      <c r="DO400" s="1"/>
      <c r="DP400" s="1"/>
      <c r="DQ400" s="1"/>
      <c r="DR400" s="1"/>
      <c r="DS400" s="37"/>
      <c r="DT400" s="37"/>
      <c r="DU400" s="1"/>
      <c r="DV400" s="37"/>
      <c r="DW400" s="37"/>
      <c r="DX400" s="37"/>
      <c r="DY400" s="1"/>
      <c r="DZ400" s="1"/>
      <c r="EA400" s="1"/>
      <c r="EB400" s="1"/>
      <c r="EC400" s="1"/>
      <c r="ED400" s="1"/>
      <c r="EE400" s="1"/>
      <c r="EF400" s="1"/>
      <c r="EG400" s="1"/>
      <c r="EH400" s="37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</row>
    <row r="401" ht="12.75" customHeight="1">
      <c r="A401" s="1"/>
      <c r="B401" s="1"/>
      <c r="C401" s="1"/>
      <c r="D401" s="1"/>
      <c r="E401" s="1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37"/>
      <c r="DM401" s="37"/>
      <c r="DN401" s="37"/>
      <c r="DO401" s="1"/>
      <c r="DP401" s="1"/>
      <c r="DQ401" s="1"/>
      <c r="DR401" s="1"/>
      <c r="DS401" s="37"/>
      <c r="DT401" s="37"/>
      <c r="DU401" s="1"/>
      <c r="DV401" s="37"/>
      <c r="DW401" s="37"/>
      <c r="DX401" s="37"/>
      <c r="DY401" s="1"/>
      <c r="DZ401" s="1"/>
      <c r="EA401" s="1"/>
      <c r="EB401" s="1"/>
      <c r="EC401" s="1"/>
      <c r="ED401" s="1"/>
      <c r="EE401" s="1"/>
      <c r="EF401" s="1"/>
      <c r="EG401" s="1"/>
      <c r="EH401" s="37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</row>
    <row r="402" ht="12.75" customHeight="1">
      <c r="A402" s="1"/>
      <c r="B402" s="1"/>
      <c r="C402" s="1"/>
      <c r="D402" s="1"/>
      <c r="E402" s="1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37"/>
      <c r="DM402" s="37"/>
      <c r="DN402" s="37"/>
      <c r="DO402" s="1"/>
      <c r="DP402" s="1"/>
      <c r="DQ402" s="1"/>
      <c r="DR402" s="1"/>
      <c r="DS402" s="37"/>
      <c r="DT402" s="37"/>
      <c r="DU402" s="1"/>
      <c r="DV402" s="37"/>
      <c r="DW402" s="37"/>
      <c r="DX402" s="37"/>
      <c r="DY402" s="1"/>
      <c r="DZ402" s="1"/>
      <c r="EA402" s="1"/>
      <c r="EB402" s="1"/>
      <c r="EC402" s="1"/>
      <c r="ED402" s="1"/>
      <c r="EE402" s="1"/>
      <c r="EF402" s="1"/>
      <c r="EG402" s="1"/>
      <c r="EH402" s="37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</row>
    <row r="403" ht="12.75" customHeight="1">
      <c r="A403" s="1"/>
      <c r="B403" s="1"/>
      <c r="C403" s="1"/>
      <c r="D403" s="1"/>
      <c r="E403" s="1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37"/>
      <c r="DM403" s="37"/>
      <c r="DN403" s="37"/>
      <c r="DO403" s="1"/>
      <c r="DP403" s="1"/>
      <c r="DQ403" s="1"/>
      <c r="DR403" s="1"/>
      <c r="DS403" s="37"/>
      <c r="DT403" s="37"/>
      <c r="DU403" s="1"/>
      <c r="DV403" s="37"/>
      <c r="DW403" s="37"/>
      <c r="DX403" s="37"/>
      <c r="DY403" s="1"/>
      <c r="DZ403" s="1"/>
      <c r="EA403" s="1"/>
      <c r="EB403" s="1"/>
      <c r="EC403" s="1"/>
      <c r="ED403" s="1"/>
      <c r="EE403" s="1"/>
      <c r="EF403" s="1"/>
      <c r="EG403" s="1"/>
      <c r="EH403" s="37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</row>
    <row r="404" ht="12.75" customHeight="1">
      <c r="A404" s="1"/>
      <c r="B404" s="1"/>
      <c r="C404" s="1"/>
      <c r="D404" s="1"/>
      <c r="E404" s="1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37"/>
      <c r="DM404" s="37"/>
      <c r="DN404" s="37"/>
      <c r="DO404" s="1"/>
      <c r="DP404" s="1"/>
      <c r="DQ404" s="1"/>
      <c r="DR404" s="1"/>
      <c r="DS404" s="37"/>
      <c r="DT404" s="37"/>
      <c r="DU404" s="1"/>
      <c r="DV404" s="37"/>
      <c r="DW404" s="37"/>
      <c r="DX404" s="37"/>
      <c r="DY404" s="1"/>
      <c r="DZ404" s="1"/>
      <c r="EA404" s="1"/>
      <c r="EB404" s="1"/>
      <c r="EC404" s="1"/>
      <c r="ED404" s="1"/>
      <c r="EE404" s="1"/>
      <c r="EF404" s="1"/>
      <c r="EG404" s="1"/>
      <c r="EH404" s="37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</row>
    <row r="405" ht="12.75" customHeight="1">
      <c r="A405" s="1"/>
      <c r="B405" s="1"/>
      <c r="C405" s="1"/>
      <c r="D405" s="1"/>
      <c r="E405" s="1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37"/>
      <c r="DM405" s="37"/>
      <c r="DN405" s="37"/>
      <c r="DO405" s="1"/>
      <c r="DP405" s="1"/>
      <c r="DQ405" s="1"/>
      <c r="DR405" s="1"/>
      <c r="DS405" s="37"/>
      <c r="DT405" s="37"/>
      <c r="DU405" s="1"/>
      <c r="DV405" s="37"/>
      <c r="DW405" s="37"/>
      <c r="DX405" s="37"/>
      <c r="DY405" s="1"/>
      <c r="DZ405" s="1"/>
      <c r="EA405" s="1"/>
      <c r="EB405" s="1"/>
      <c r="EC405" s="1"/>
      <c r="ED405" s="1"/>
      <c r="EE405" s="1"/>
      <c r="EF405" s="1"/>
      <c r="EG405" s="1"/>
      <c r="EH405" s="37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</row>
    <row r="406" ht="12.75" customHeight="1">
      <c r="A406" s="1"/>
      <c r="B406" s="1"/>
      <c r="C406" s="1"/>
      <c r="D406" s="1"/>
      <c r="E406" s="1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37"/>
      <c r="DM406" s="37"/>
      <c r="DN406" s="37"/>
      <c r="DO406" s="1"/>
      <c r="DP406" s="1"/>
      <c r="DQ406" s="1"/>
      <c r="DR406" s="1"/>
      <c r="DS406" s="37"/>
      <c r="DT406" s="37"/>
      <c r="DU406" s="1"/>
      <c r="DV406" s="37"/>
      <c r="DW406" s="37"/>
      <c r="DX406" s="37"/>
      <c r="DY406" s="1"/>
      <c r="DZ406" s="1"/>
      <c r="EA406" s="1"/>
      <c r="EB406" s="1"/>
      <c r="EC406" s="1"/>
      <c r="ED406" s="1"/>
      <c r="EE406" s="1"/>
      <c r="EF406" s="1"/>
      <c r="EG406" s="1"/>
      <c r="EH406" s="37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</row>
    <row r="407" ht="12.75" customHeight="1">
      <c r="A407" s="1"/>
      <c r="B407" s="1"/>
      <c r="C407" s="1"/>
      <c r="D407" s="1"/>
      <c r="E407" s="1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37"/>
      <c r="DM407" s="37"/>
      <c r="DN407" s="37"/>
      <c r="DO407" s="1"/>
      <c r="DP407" s="1"/>
      <c r="DQ407" s="1"/>
      <c r="DR407" s="1"/>
      <c r="DS407" s="37"/>
      <c r="DT407" s="37"/>
      <c r="DU407" s="1"/>
      <c r="DV407" s="37"/>
      <c r="DW407" s="37"/>
      <c r="DX407" s="37"/>
      <c r="DY407" s="1"/>
      <c r="DZ407" s="1"/>
      <c r="EA407" s="1"/>
      <c r="EB407" s="1"/>
      <c r="EC407" s="1"/>
      <c r="ED407" s="1"/>
      <c r="EE407" s="1"/>
      <c r="EF407" s="1"/>
      <c r="EG407" s="1"/>
      <c r="EH407" s="37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</row>
    <row r="408" ht="12.75" customHeight="1">
      <c r="A408" s="1"/>
      <c r="B408" s="1"/>
      <c r="C408" s="1"/>
      <c r="D408" s="1"/>
      <c r="E408" s="1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37"/>
      <c r="DM408" s="37"/>
      <c r="DN408" s="37"/>
      <c r="DO408" s="1"/>
      <c r="DP408" s="1"/>
      <c r="DQ408" s="1"/>
      <c r="DR408" s="1"/>
      <c r="DS408" s="37"/>
      <c r="DT408" s="37"/>
      <c r="DU408" s="1"/>
      <c r="DV408" s="37"/>
      <c r="DW408" s="37"/>
      <c r="DX408" s="37"/>
      <c r="DY408" s="1"/>
      <c r="DZ408" s="1"/>
      <c r="EA408" s="1"/>
      <c r="EB408" s="1"/>
      <c r="EC408" s="1"/>
      <c r="ED408" s="1"/>
      <c r="EE408" s="1"/>
      <c r="EF408" s="1"/>
      <c r="EG408" s="1"/>
      <c r="EH408" s="37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</row>
    <row r="409" ht="12.75" customHeight="1">
      <c r="A409" s="1"/>
      <c r="B409" s="1"/>
      <c r="C409" s="1"/>
      <c r="D409" s="1"/>
      <c r="E409" s="1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37"/>
      <c r="DM409" s="37"/>
      <c r="DN409" s="37"/>
      <c r="DO409" s="1"/>
      <c r="DP409" s="1"/>
      <c r="DQ409" s="1"/>
      <c r="DR409" s="1"/>
      <c r="DS409" s="37"/>
      <c r="DT409" s="37"/>
      <c r="DU409" s="1"/>
      <c r="DV409" s="37"/>
      <c r="DW409" s="37"/>
      <c r="DX409" s="37"/>
      <c r="DY409" s="1"/>
      <c r="DZ409" s="1"/>
      <c r="EA409" s="1"/>
      <c r="EB409" s="1"/>
      <c r="EC409" s="1"/>
      <c r="ED409" s="1"/>
      <c r="EE409" s="1"/>
      <c r="EF409" s="1"/>
      <c r="EG409" s="1"/>
      <c r="EH409" s="37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</row>
    <row r="410" ht="12.75" customHeight="1">
      <c r="A410" s="1"/>
      <c r="B410" s="1"/>
      <c r="C410" s="1"/>
      <c r="D410" s="1"/>
      <c r="E410" s="1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37"/>
      <c r="DM410" s="37"/>
      <c r="DN410" s="37"/>
      <c r="DO410" s="1"/>
      <c r="DP410" s="1"/>
      <c r="DQ410" s="1"/>
      <c r="DR410" s="1"/>
      <c r="DS410" s="37"/>
      <c r="DT410" s="37"/>
      <c r="DU410" s="1"/>
      <c r="DV410" s="37"/>
      <c r="DW410" s="37"/>
      <c r="DX410" s="37"/>
      <c r="DY410" s="1"/>
      <c r="DZ410" s="1"/>
      <c r="EA410" s="1"/>
      <c r="EB410" s="1"/>
      <c r="EC410" s="1"/>
      <c r="ED410" s="1"/>
      <c r="EE410" s="1"/>
      <c r="EF410" s="1"/>
      <c r="EG410" s="1"/>
      <c r="EH410" s="37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</row>
    <row r="411" ht="12.75" customHeight="1">
      <c r="A411" s="1"/>
      <c r="B411" s="1"/>
      <c r="C411" s="1"/>
      <c r="D411" s="1"/>
      <c r="E411" s="1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37"/>
      <c r="DM411" s="37"/>
      <c r="DN411" s="37"/>
      <c r="DO411" s="1"/>
      <c r="DP411" s="1"/>
      <c r="DQ411" s="1"/>
      <c r="DR411" s="1"/>
      <c r="DS411" s="37"/>
      <c r="DT411" s="37"/>
      <c r="DU411" s="1"/>
      <c r="DV411" s="37"/>
      <c r="DW411" s="37"/>
      <c r="DX411" s="37"/>
      <c r="DY411" s="1"/>
      <c r="DZ411" s="1"/>
      <c r="EA411" s="1"/>
      <c r="EB411" s="1"/>
      <c r="EC411" s="1"/>
      <c r="ED411" s="1"/>
      <c r="EE411" s="1"/>
      <c r="EF411" s="1"/>
      <c r="EG411" s="1"/>
      <c r="EH411" s="37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</row>
    <row r="412" ht="12.75" customHeight="1">
      <c r="A412" s="1"/>
      <c r="B412" s="1"/>
      <c r="C412" s="1"/>
      <c r="D412" s="1"/>
      <c r="E412" s="1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37"/>
      <c r="DM412" s="37"/>
      <c r="DN412" s="37"/>
      <c r="DO412" s="1"/>
      <c r="DP412" s="1"/>
      <c r="DQ412" s="1"/>
      <c r="DR412" s="1"/>
      <c r="DS412" s="37"/>
      <c r="DT412" s="37"/>
      <c r="DU412" s="1"/>
      <c r="DV412" s="37"/>
      <c r="DW412" s="37"/>
      <c r="DX412" s="37"/>
      <c r="DY412" s="1"/>
      <c r="DZ412" s="1"/>
      <c r="EA412" s="1"/>
      <c r="EB412" s="1"/>
      <c r="EC412" s="1"/>
      <c r="ED412" s="1"/>
      <c r="EE412" s="1"/>
      <c r="EF412" s="1"/>
      <c r="EG412" s="1"/>
      <c r="EH412" s="37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</row>
    <row r="413" ht="12.75" customHeight="1">
      <c r="A413" s="1"/>
      <c r="B413" s="1"/>
      <c r="C413" s="1"/>
      <c r="D413" s="1"/>
      <c r="E413" s="1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37"/>
      <c r="DM413" s="37"/>
      <c r="DN413" s="37"/>
      <c r="DO413" s="1"/>
      <c r="DP413" s="1"/>
      <c r="DQ413" s="1"/>
      <c r="DR413" s="1"/>
      <c r="DS413" s="37"/>
      <c r="DT413" s="37"/>
      <c r="DU413" s="1"/>
      <c r="DV413" s="37"/>
      <c r="DW413" s="37"/>
      <c r="DX413" s="37"/>
      <c r="DY413" s="1"/>
      <c r="DZ413" s="1"/>
      <c r="EA413" s="1"/>
      <c r="EB413" s="1"/>
      <c r="EC413" s="1"/>
      <c r="ED413" s="1"/>
      <c r="EE413" s="1"/>
      <c r="EF413" s="1"/>
      <c r="EG413" s="1"/>
      <c r="EH413" s="37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</row>
    <row r="414" ht="12.75" customHeight="1">
      <c r="A414" s="1"/>
      <c r="B414" s="1"/>
      <c r="C414" s="1"/>
      <c r="D414" s="1"/>
      <c r="E414" s="1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37"/>
      <c r="DM414" s="37"/>
      <c r="DN414" s="37"/>
      <c r="DO414" s="1"/>
      <c r="DP414" s="1"/>
      <c r="DQ414" s="1"/>
      <c r="DR414" s="1"/>
      <c r="DS414" s="37"/>
      <c r="DT414" s="37"/>
      <c r="DU414" s="1"/>
      <c r="DV414" s="37"/>
      <c r="DW414" s="37"/>
      <c r="DX414" s="37"/>
      <c r="DY414" s="1"/>
      <c r="DZ414" s="1"/>
      <c r="EA414" s="1"/>
      <c r="EB414" s="1"/>
      <c r="EC414" s="1"/>
      <c r="ED414" s="1"/>
      <c r="EE414" s="1"/>
      <c r="EF414" s="1"/>
      <c r="EG414" s="1"/>
      <c r="EH414" s="37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</row>
    <row r="415" ht="12.75" customHeight="1">
      <c r="A415" s="1"/>
      <c r="B415" s="1"/>
      <c r="C415" s="1"/>
      <c r="D415" s="1"/>
      <c r="E415" s="1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37"/>
      <c r="DM415" s="37"/>
      <c r="DN415" s="37"/>
      <c r="DO415" s="1"/>
      <c r="DP415" s="1"/>
      <c r="DQ415" s="1"/>
      <c r="DR415" s="1"/>
      <c r="DS415" s="37"/>
      <c r="DT415" s="37"/>
      <c r="DU415" s="1"/>
      <c r="DV415" s="37"/>
      <c r="DW415" s="37"/>
      <c r="DX415" s="37"/>
      <c r="DY415" s="1"/>
      <c r="DZ415" s="1"/>
      <c r="EA415" s="1"/>
      <c r="EB415" s="1"/>
      <c r="EC415" s="1"/>
      <c r="ED415" s="1"/>
      <c r="EE415" s="1"/>
      <c r="EF415" s="1"/>
      <c r="EG415" s="1"/>
      <c r="EH415" s="37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</row>
    <row r="416" ht="12.75" customHeight="1">
      <c r="A416" s="1"/>
      <c r="B416" s="1"/>
      <c r="C416" s="1"/>
      <c r="D416" s="1"/>
      <c r="E416" s="1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37"/>
      <c r="DM416" s="37"/>
      <c r="DN416" s="37"/>
      <c r="DO416" s="1"/>
      <c r="DP416" s="1"/>
      <c r="DQ416" s="1"/>
      <c r="DR416" s="1"/>
      <c r="DS416" s="37"/>
      <c r="DT416" s="37"/>
      <c r="DU416" s="1"/>
      <c r="DV416" s="37"/>
      <c r="DW416" s="37"/>
      <c r="DX416" s="37"/>
      <c r="DY416" s="1"/>
      <c r="DZ416" s="1"/>
      <c r="EA416" s="1"/>
      <c r="EB416" s="1"/>
      <c r="EC416" s="1"/>
      <c r="ED416" s="1"/>
      <c r="EE416" s="1"/>
      <c r="EF416" s="1"/>
      <c r="EG416" s="1"/>
      <c r="EH416" s="37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</row>
    <row r="417" ht="12.75" customHeight="1">
      <c r="A417" s="1"/>
      <c r="B417" s="1"/>
      <c r="C417" s="1"/>
      <c r="D417" s="1"/>
      <c r="E417" s="1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37"/>
      <c r="DM417" s="37"/>
      <c r="DN417" s="37"/>
      <c r="DO417" s="1"/>
      <c r="DP417" s="1"/>
      <c r="DQ417" s="1"/>
      <c r="DR417" s="1"/>
      <c r="DS417" s="37"/>
      <c r="DT417" s="37"/>
      <c r="DU417" s="1"/>
      <c r="DV417" s="37"/>
      <c r="DW417" s="37"/>
      <c r="DX417" s="37"/>
      <c r="DY417" s="1"/>
      <c r="DZ417" s="1"/>
      <c r="EA417" s="1"/>
      <c r="EB417" s="1"/>
      <c r="EC417" s="1"/>
      <c r="ED417" s="1"/>
      <c r="EE417" s="1"/>
      <c r="EF417" s="1"/>
      <c r="EG417" s="1"/>
      <c r="EH417" s="37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</row>
    <row r="418" ht="12.75" customHeight="1">
      <c r="A418" s="1"/>
      <c r="B418" s="1"/>
      <c r="C418" s="1"/>
      <c r="D418" s="1"/>
      <c r="E418" s="1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37"/>
      <c r="DM418" s="37"/>
      <c r="DN418" s="37"/>
      <c r="DO418" s="1"/>
      <c r="DP418" s="1"/>
      <c r="DQ418" s="1"/>
      <c r="DR418" s="1"/>
      <c r="DS418" s="37"/>
      <c r="DT418" s="37"/>
      <c r="DU418" s="1"/>
      <c r="DV418" s="37"/>
      <c r="DW418" s="37"/>
      <c r="DX418" s="37"/>
      <c r="DY418" s="1"/>
      <c r="DZ418" s="1"/>
      <c r="EA418" s="1"/>
      <c r="EB418" s="1"/>
      <c r="EC418" s="1"/>
      <c r="ED418" s="1"/>
      <c r="EE418" s="1"/>
      <c r="EF418" s="1"/>
      <c r="EG418" s="1"/>
      <c r="EH418" s="37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</row>
    <row r="419" ht="12.75" customHeight="1">
      <c r="A419" s="1"/>
      <c r="B419" s="1"/>
      <c r="C419" s="1"/>
      <c r="D419" s="1"/>
      <c r="E419" s="1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37"/>
      <c r="DM419" s="37"/>
      <c r="DN419" s="37"/>
      <c r="DO419" s="1"/>
      <c r="DP419" s="1"/>
      <c r="DQ419" s="1"/>
      <c r="DR419" s="1"/>
      <c r="DS419" s="37"/>
      <c r="DT419" s="37"/>
      <c r="DU419" s="1"/>
      <c r="DV419" s="37"/>
      <c r="DW419" s="37"/>
      <c r="DX419" s="37"/>
      <c r="DY419" s="1"/>
      <c r="DZ419" s="1"/>
      <c r="EA419" s="1"/>
      <c r="EB419" s="1"/>
      <c r="EC419" s="1"/>
      <c r="ED419" s="1"/>
      <c r="EE419" s="1"/>
      <c r="EF419" s="1"/>
      <c r="EG419" s="1"/>
      <c r="EH419" s="37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</row>
    <row r="420" ht="12.75" customHeight="1">
      <c r="A420" s="1"/>
      <c r="B420" s="1"/>
      <c r="C420" s="1"/>
      <c r="D420" s="1"/>
      <c r="E420" s="1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37"/>
      <c r="DM420" s="37"/>
      <c r="DN420" s="37"/>
      <c r="DO420" s="1"/>
      <c r="DP420" s="1"/>
      <c r="DQ420" s="1"/>
      <c r="DR420" s="1"/>
      <c r="DS420" s="37"/>
      <c r="DT420" s="37"/>
      <c r="DU420" s="1"/>
      <c r="DV420" s="37"/>
      <c r="DW420" s="37"/>
      <c r="DX420" s="37"/>
      <c r="DY420" s="1"/>
      <c r="DZ420" s="1"/>
      <c r="EA420" s="1"/>
      <c r="EB420" s="1"/>
      <c r="EC420" s="1"/>
      <c r="ED420" s="1"/>
      <c r="EE420" s="1"/>
      <c r="EF420" s="1"/>
      <c r="EG420" s="1"/>
      <c r="EH420" s="37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</row>
    <row r="421" ht="12.75" customHeight="1">
      <c r="A421" s="1"/>
      <c r="B421" s="1"/>
      <c r="C421" s="1"/>
      <c r="D421" s="1"/>
      <c r="E421" s="1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37"/>
      <c r="DM421" s="37"/>
      <c r="DN421" s="37"/>
      <c r="DO421" s="1"/>
      <c r="DP421" s="1"/>
      <c r="DQ421" s="1"/>
      <c r="DR421" s="1"/>
      <c r="DS421" s="37"/>
      <c r="DT421" s="37"/>
      <c r="DU421" s="1"/>
      <c r="DV421" s="37"/>
      <c r="DW421" s="37"/>
      <c r="DX421" s="37"/>
      <c r="DY421" s="1"/>
      <c r="DZ421" s="1"/>
      <c r="EA421" s="1"/>
      <c r="EB421" s="1"/>
      <c r="EC421" s="1"/>
      <c r="ED421" s="1"/>
      <c r="EE421" s="1"/>
      <c r="EF421" s="1"/>
      <c r="EG421" s="1"/>
      <c r="EH421" s="37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</row>
    <row r="422" ht="12.75" customHeight="1">
      <c r="A422" s="1"/>
      <c r="B422" s="1"/>
      <c r="C422" s="1"/>
      <c r="D422" s="1"/>
      <c r="E422" s="1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37"/>
      <c r="DM422" s="37"/>
      <c r="DN422" s="37"/>
      <c r="DO422" s="1"/>
      <c r="DP422" s="1"/>
      <c r="DQ422" s="1"/>
      <c r="DR422" s="1"/>
      <c r="DS422" s="37"/>
      <c r="DT422" s="37"/>
      <c r="DU422" s="1"/>
      <c r="DV422" s="37"/>
      <c r="DW422" s="37"/>
      <c r="DX422" s="37"/>
      <c r="DY422" s="1"/>
      <c r="DZ422" s="1"/>
      <c r="EA422" s="1"/>
      <c r="EB422" s="1"/>
      <c r="EC422" s="1"/>
      <c r="ED422" s="1"/>
      <c r="EE422" s="1"/>
      <c r="EF422" s="1"/>
      <c r="EG422" s="1"/>
      <c r="EH422" s="37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</row>
    <row r="423" ht="12.75" customHeight="1">
      <c r="A423" s="1"/>
      <c r="B423" s="1"/>
      <c r="C423" s="1"/>
      <c r="D423" s="1"/>
      <c r="E423" s="1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37"/>
      <c r="DM423" s="37"/>
      <c r="DN423" s="37"/>
      <c r="DO423" s="1"/>
      <c r="DP423" s="1"/>
      <c r="DQ423" s="1"/>
      <c r="DR423" s="1"/>
      <c r="DS423" s="37"/>
      <c r="DT423" s="37"/>
      <c r="DU423" s="1"/>
      <c r="DV423" s="37"/>
      <c r="DW423" s="37"/>
      <c r="DX423" s="37"/>
      <c r="DY423" s="1"/>
      <c r="DZ423" s="1"/>
      <c r="EA423" s="1"/>
      <c r="EB423" s="1"/>
      <c r="EC423" s="1"/>
      <c r="ED423" s="1"/>
      <c r="EE423" s="1"/>
      <c r="EF423" s="1"/>
      <c r="EG423" s="1"/>
      <c r="EH423" s="37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</row>
    <row r="424" ht="12.75" customHeight="1">
      <c r="A424" s="1"/>
      <c r="B424" s="1"/>
      <c r="C424" s="1"/>
      <c r="D424" s="1"/>
      <c r="E424" s="1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37"/>
      <c r="DM424" s="37"/>
      <c r="DN424" s="37"/>
      <c r="DO424" s="1"/>
      <c r="DP424" s="1"/>
      <c r="DQ424" s="1"/>
      <c r="DR424" s="1"/>
      <c r="DS424" s="37"/>
      <c r="DT424" s="37"/>
      <c r="DU424" s="1"/>
      <c r="DV424" s="37"/>
      <c r="DW424" s="37"/>
      <c r="DX424" s="37"/>
      <c r="DY424" s="1"/>
      <c r="DZ424" s="1"/>
      <c r="EA424" s="1"/>
      <c r="EB424" s="1"/>
      <c r="EC424" s="1"/>
      <c r="ED424" s="1"/>
      <c r="EE424" s="1"/>
      <c r="EF424" s="1"/>
      <c r="EG424" s="1"/>
      <c r="EH424" s="37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</row>
    <row r="425" ht="12.75" customHeight="1">
      <c r="A425" s="1"/>
      <c r="B425" s="1"/>
      <c r="C425" s="1"/>
      <c r="D425" s="1"/>
      <c r="E425" s="1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37"/>
      <c r="DM425" s="37"/>
      <c r="DN425" s="37"/>
      <c r="DO425" s="1"/>
      <c r="DP425" s="1"/>
      <c r="DQ425" s="1"/>
      <c r="DR425" s="1"/>
      <c r="DS425" s="37"/>
      <c r="DT425" s="37"/>
      <c r="DU425" s="1"/>
      <c r="DV425" s="37"/>
      <c r="DW425" s="37"/>
      <c r="DX425" s="37"/>
      <c r="DY425" s="1"/>
      <c r="DZ425" s="1"/>
      <c r="EA425" s="1"/>
      <c r="EB425" s="1"/>
      <c r="EC425" s="1"/>
      <c r="ED425" s="1"/>
      <c r="EE425" s="1"/>
      <c r="EF425" s="1"/>
      <c r="EG425" s="1"/>
      <c r="EH425" s="37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</row>
    <row r="426" ht="12.75" customHeight="1">
      <c r="A426" s="1"/>
      <c r="B426" s="1"/>
      <c r="C426" s="1"/>
      <c r="D426" s="1"/>
      <c r="E426" s="1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37"/>
      <c r="DM426" s="37"/>
      <c r="DN426" s="37"/>
      <c r="DO426" s="1"/>
      <c r="DP426" s="1"/>
      <c r="DQ426" s="1"/>
      <c r="DR426" s="1"/>
      <c r="DS426" s="37"/>
      <c r="DT426" s="37"/>
      <c r="DU426" s="1"/>
      <c r="DV426" s="37"/>
      <c r="DW426" s="37"/>
      <c r="DX426" s="37"/>
      <c r="DY426" s="1"/>
      <c r="DZ426" s="1"/>
      <c r="EA426" s="1"/>
      <c r="EB426" s="1"/>
      <c r="EC426" s="1"/>
      <c r="ED426" s="1"/>
      <c r="EE426" s="1"/>
      <c r="EF426" s="1"/>
      <c r="EG426" s="1"/>
      <c r="EH426" s="37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</row>
    <row r="427" ht="12.75" customHeight="1">
      <c r="A427" s="1"/>
      <c r="B427" s="1"/>
      <c r="C427" s="1"/>
      <c r="D427" s="1"/>
      <c r="E427" s="1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37"/>
      <c r="DM427" s="37"/>
      <c r="DN427" s="37"/>
      <c r="DO427" s="1"/>
      <c r="DP427" s="1"/>
      <c r="DQ427" s="1"/>
      <c r="DR427" s="1"/>
      <c r="DS427" s="37"/>
      <c r="DT427" s="37"/>
      <c r="DU427" s="1"/>
      <c r="DV427" s="37"/>
      <c r="DW427" s="37"/>
      <c r="DX427" s="37"/>
      <c r="DY427" s="1"/>
      <c r="DZ427" s="1"/>
      <c r="EA427" s="1"/>
      <c r="EB427" s="1"/>
      <c r="EC427" s="1"/>
      <c r="ED427" s="1"/>
      <c r="EE427" s="1"/>
      <c r="EF427" s="1"/>
      <c r="EG427" s="1"/>
      <c r="EH427" s="37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</row>
    <row r="428" ht="12.75" customHeight="1">
      <c r="A428" s="1"/>
      <c r="B428" s="1"/>
      <c r="C428" s="1"/>
      <c r="D428" s="1"/>
      <c r="E428" s="1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37"/>
      <c r="DM428" s="37"/>
      <c r="DN428" s="37"/>
      <c r="DO428" s="1"/>
      <c r="DP428" s="1"/>
      <c r="DQ428" s="1"/>
      <c r="DR428" s="1"/>
      <c r="DS428" s="37"/>
      <c r="DT428" s="37"/>
      <c r="DU428" s="1"/>
      <c r="DV428" s="37"/>
      <c r="DW428" s="37"/>
      <c r="DX428" s="37"/>
      <c r="DY428" s="1"/>
      <c r="DZ428" s="1"/>
      <c r="EA428" s="1"/>
      <c r="EB428" s="1"/>
      <c r="EC428" s="1"/>
      <c r="ED428" s="1"/>
      <c r="EE428" s="1"/>
      <c r="EF428" s="1"/>
      <c r="EG428" s="1"/>
      <c r="EH428" s="37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</row>
    <row r="429" ht="12.75" customHeight="1">
      <c r="A429" s="1"/>
      <c r="B429" s="1"/>
      <c r="C429" s="1"/>
      <c r="D429" s="1"/>
      <c r="E429" s="1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37"/>
      <c r="DM429" s="37"/>
      <c r="DN429" s="37"/>
      <c r="DO429" s="1"/>
      <c r="DP429" s="1"/>
      <c r="DQ429" s="1"/>
      <c r="DR429" s="1"/>
      <c r="DS429" s="37"/>
      <c r="DT429" s="37"/>
      <c r="DU429" s="1"/>
      <c r="DV429" s="37"/>
      <c r="DW429" s="37"/>
      <c r="DX429" s="37"/>
      <c r="DY429" s="1"/>
      <c r="DZ429" s="1"/>
      <c r="EA429" s="1"/>
      <c r="EB429" s="1"/>
      <c r="EC429" s="1"/>
      <c r="ED429" s="1"/>
      <c r="EE429" s="1"/>
      <c r="EF429" s="1"/>
      <c r="EG429" s="1"/>
      <c r="EH429" s="37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</row>
    <row r="430" ht="12.75" customHeight="1">
      <c r="A430" s="1"/>
      <c r="B430" s="1"/>
      <c r="C430" s="1"/>
      <c r="D430" s="1"/>
      <c r="E430" s="1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37"/>
      <c r="DM430" s="37"/>
      <c r="DN430" s="37"/>
      <c r="DO430" s="1"/>
      <c r="DP430" s="1"/>
      <c r="DQ430" s="1"/>
      <c r="DR430" s="1"/>
      <c r="DS430" s="37"/>
      <c r="DT430" s="37"/>
      <c r="DU430" s="1"/>
      <c r="DV430" s="37"/>
      <c r="DW430" s="37"/>
      <c r="DX430" s="37"/>
      <c r="DY430" s="1"/>
      <c r="DZ430" s="1"/>
      <c r="EA430" s="1"/>
      <c r="EB430" s="1"/>
      <c r="EC430" s="1"/>
      <c r="ED430" s="1"/>
      <c r="EE430" s="1"/>
      <c r="EF430" s="1"/>
      <c r="EG430" s="1"/>
      <c r="EH430" s="37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</row>
    <row r="431" ht="12.75" customHeight="1">
      <c r="A431" s="1"/>
      <c r="B431" s="1"/>
      <c r="C431" s="1"/>
      <c r="D431" s="1"/>
      <c r="E431" s="1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37"/>
      <c r="DM431" s="37"/>
      <c r="DN431" s="37"/>
      <c r="DO431" s="1"/>
      <c r="DP431" s="1"/>
      <c r="DQ431" s="1"/>
      <c r="DR431" s="1"/>
      <c r="DS431" s="37"/>
      <c r="DT431" s="37"/>
      <c r="DU431" s="1"/>
      <c r="DV431" s="37"/>
      <c r="DW431" s="37"/>
      <c r="DX431" s="37"/>
      <c r="DY431" s="1"/>
      <c r="DZ431" s="1"/>
      <c r="EA431" s="1"/>
      <c r="EB431" s="1"/>
      <c r="EC431" s="1"/>
      <c r="ED431" s="1"/>
      <c r="EE431" s="1"/>
      <c r="EF431" s="1"/>
      <c r="EG431" s="1"/>
      <c r="EH431" s="37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</row>
    <row r="432" ht="12.75" customHeight="1">
      <c r="A432" s="1"/>
      <c r="B432" s="1"/>
      <c r="C432" s="1"/>
      <c r="D432" s="1"/>
      <c r="E432" s="1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37"/>
      <c r="DM432" s="37"/>
      <c r="DN432" s="37"/>
      <c r="DO432" s="1"/>
      <c r="DP432" s="1"/>
      <c r="DQ432" s="1"/>
      <c r="DR432" s="1"/>
      <c r="DS432" s="37"/>
      <c r="DT432" s="37"/>
      <c r="DU432" s="1"/>
      <c r="DV432" s="37"/>
      <c r="DW432" s="37"/>
      <c r="DX432" s="37"/>
      <c r="DY432" s="1"/>
      <c r="DZ432" s="1"/>
      <c r="EA432" s="1"/>
      <c r="EB432" s="1"/>
      <c r="EC432" s="1"/>
      <c r="ED432" s="1"/>
      <c r="EE432" s="1"/>
      <c r="EF432" s="1"/>
      <c r="EG432" s="1"/>
      <c r="EH432" s="37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</row>
    <row r="433" ht="12.75" customHeight="1">
      <c r="A433" s="1"/>
      <c r="B433" s="1"/>
      <c r="C433" s="1"/>
      <c r="D433" s="1"/>
      <c r="E433" s="1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37"/>
      <c r="DM433" s="37"/>
      <c r="DN433" s="37"/>
      <c r="DO433" s="1"/>
      <c r="DP433" s="1"/>
      <c r="DQ433" s="1"/>
      <c r="DR433" s="1"/>
      <c r="DS433" s="37"/>
      <c r="DT433" s="37"/>
      <c r="DU433" s="1"/>
      <c r="DV433" s="37"/>
      <c r="DW433" s="37"/>
      <c r="DX433" s="37"/>
      <c r="DY433" s="1"/>
      <c r="DZ433" s="1"/>
      <c r="EA433" s="1"/>
      <c r="EB433" s="1"/>
      <c r="EC433" s="1"/>
      <c r="ED433" s="1"/>
      <c r="EE433" s="1"/>
      <c r="EF433" s="1"/>
      <c r="EG433" s="1"/>
      <c r="EH433" s="37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</row>
    <row r="434" ht="12.75" customHeight="1">
      <c r="A434" s="1"/>
      <c r="B434" s="1"/>
      <c r="C434" s="1"/>
      <c r="D434" s="1"/>
      <c r="E434" s="1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37"/>
      <c r="DM434" s="37"/>
      <c r="DN434" s="37"/>
      <c r="DO434" s="1"/>
      <c r="DP434" s="1"/>
      <c r="DQ434" s="1"/>
      <c r="DR434" s="1"/>
      <c r="DS434" s="37"/>
      <c r="DT434" s="37"/>
      <c r="DU434" s="1"/>
      <c r="DV434" s="37"/>
      <c r="DW434" s="37"/>
      <c r="DX434" s="37"/>
      <c r="DY434" s="1"/>
      <c r="DZ434" s="1"/>
      <c r="EA434" s="1"/>
      <c r="EB434" s="1"/>
      <c r="EC434" s="1"/>
      <c r="ED434" s="1"/>
      <c r="EE434" s="1"/>
      <c r="EF434" s="1"/>
      <c r="EG434" s="1"/>
      <c r="EH434" s="37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</row>
    <row r="435" ht="12.75" customHeight="1">
      <c r="A435" s="1"/>
      <c r="B435" s="1"/>
      <c r="C435" s="1"/>
      <c r="D435" s="1"/>
      <c r="E435" s="1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37"/>
      <c r="DM435" s="37"/>
      <c r="DN435" s="37"/>
      <c r="DO435" s="1"/>
      <c r="DP435" s="1"/>
      <c r="DQ435" s="1"/>
      <c r="DR435" s="1"/>
      <c r="DS435" s="37"/>
      <c r="DT435" s="37"/>
      <c r="DU435" s="1"/>
      <c r="DV435" s="37"/>
      <c r="DW435" s="37"/>
      <c r="DX435" s="37"/>
      <c r="DY435" s="1"/>
      <c r="DZ435" s="1"/>
      <c r="EA435" s="1"/>
      <c r="EB435" s="1"/>
      <c r="EC435" s="1"/>
      <c r="ED435" s="1"/>
      <c r="EE435" s="1"/>
      <c r="EF435" s="1"/>
      <c r="EG435" s="1"/>
      <c r="EH435" s="37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</row>
    <row r="436" ht="12.75" customHeight="1">
      <c r="A436" s="1"/>
      <c r="B436" s="1"/>
      <c r="C436" s="1"/>
      <c r="D436" s="1"/>
      <c r="E436" s="1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37"/>
      <c r="DM436" s="37"/>
      <c r="DN436" s="37"/>
      <c r="DO436" s="1"/>
      <c r="DP436" s="1"/>
      <c r="DQ436" s="1"/>
      <c r="DR436" s="1"/>
      <c r="DS436" s="37"/>
      <c r="DT436" s="37"/>
      <c r="DU436" s="1"/>
      <c r="DV436" s="37"/>
      <c r="DW436" s="37"/>
      <c r="DX436" s="37"/>
      <c r="DY436" s="1"/>
      <c r="DZ436" s="1"/>
      <c r="EA436" s="1"/>
      <c r="EB436" s="1"/>
      <c r="EC436" s="1"/>
      <c r="ED436" s="1"/>
      <c r="EE436" s="1"/>
      <c r="EF436" s="1"/>
      <c r="EG436" s="1"/>
      <c r="EH436" s="37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</row>
    <row r="437" ht="12.75" customHeight="1">
      <c r="A437" s="1"/>
      <c r="B437" s="1"/>
      <c r="C437" s="1"/>
      <c r="D437" s="1"/>
      <c r="E437" s="1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37"/>
      <c r="DM437" s="37"/>
      <c r="DN437" s="37"/>
      <c r="DO437" s="1"/>
      <c r="DP437" s="1"/>
      <c r="DQ437" s="1"/>
      <c r="DR437" s="1"/>
      <c r="DS437" s="37"/>
      <c r="DT437" s="37"/>
      <c r="DU437" s="1"/>
      <c r="DV437" s="37"/>
      <c r="DW437" s="37"/>
      <c r="DX437" s="37"/>
      <c r="DY437" s="1"/>
      <c r="DZ437" s="1"/>
      <c r="EA437" s="1"/>
      <c r="EB437" s="1"/>
      <c r="EC437" s="1"/>
      <c r="ED437" s="1"/>
      <c r="EE437" s="1"/>
      <c r="EF437" s="1"/>
      <c r="EG437" s="1"/>
      <c r="EH437" s="37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</row>
    <row r="438" ht="12.75" customHeight="1">
      <c r="A438" s="1"/>
      <c r="B438" s="1"/>
      <c r="C438" s="1"/>
      <c r="D438" s="1"/>
      <c r="E438" s="1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37"/>
      <c r="DM438" s="37"/>
      <c r="DN438" s="37"/>
      <c r="DO438" s="1"/>
      <c r="DP438" s="1"/>
      <c r="DQ438" s="1"/>
      <c r="DR438" s="1"/>
      <c r="DS438" s="37"/>
      <c r="DT438" s="37"/>
      <c r="DU438" s="1"/>
      <c r="DV438" s="37"/>
      <c r="DW438" s="37"/>
      <c r="DX438" s="37"/>
      <c r="DY438" s="1"/>
      <c r="DZ438" s="1"/>
      <c r="EA438" s="1"/>
      <c r="EB438" s="1"/>
      <c r="EC438" s="1"/>
      <c r="ED438" s="1"/>
      <c r="EE438" s="1"/>
      <c r="EF438" s="1"/>
      <c r="EG438" s="1"/>
      <c r="EH438" s="37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</row>
    <row r="439" ht="12.75" customHeight="1">
      <c r="A439" s="1"/>
      <c r="B439" s="1"/>
      <c r="C439" s="1"/>
      <c r="D439" s="1"/>
      <c r="E439" s="1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37"/>
      <c r="DM439" s="37"/>
      <c r="DN439" s="37"/>
      <c r="DO439" s="1"/>
      <c r="DP439" s="1"/>
      <c r="DQ439" s="1"/>
      <c r="DR439" s="1"/>
      <c r="DS439" s="37"/>
      <c r="DT439" s="37"/>
      <c r="DU439" s="1"/>
      <c r="DV439" s="37"/>
      <c r="DW439" s="37"/>
      <c r="DX439" s="37"/>
      <c r="DY439" s="1"/>
      <c r="DZ439" s="1"/>
      <c r="EA439" s="1"/>
      <c r="EB439" s="1"/>
      <c r="EC439" s="1"/>
      <c r="ED439" s="1"/>
      <c r="EE439" s="1"/>
      <c r="EF439" s="1"/>
      <c r="EG439" s="1"/>
      <c r="EH439" s="37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</row>
    <row r="440" ht="12.75" customHeight="1">
      <c r="A440" s="1"/>
      <c r="B440" s="1"/>
      <c r="C440" s="1"/>
      <c r="D440" s="1"/>
      <c r="E440" s="1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37"/>
      <c r="DM440" s="37"/>
      <c r="DN440" s="37"/>
      <c r="DO440" s="1"/>
      <c r="DP440" s="1"/>
      <c r="DQ440" s="1"/>
      <c r="DR440" s="1"/>
      <c r="DS440" s="37"/>
      <c r="DT440" s="37"/>
      <c r="DU440" s="1"/>
      <c r="DV440" s="37"/>
      <c r="DW440" s="37"/>
      <c r="DX440" s="37"/>
      <c r="DY440" s="1"/>
      <c r="DZ440" s="1"/>
      <c r="EA440" s="1"/>
      <c r="EB440" s="1"/>
      <c r="EC440" s="1"/>
      <c r="ED440" s="1"/>
      <c r="EE440" s="1"/>
      <c r="EF440" s="1"/>
      <c r="EG440" s="1"/>
      <c r="EH440" s="37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</row>
    <row r="441" ht="12.75" customHeight="1">
      <c r="A441" s="1"/>
      <c r="B441" s="1"/>
      <c r="C441" s="1"/>
      <c r="D441" s="1"/>
      <c r="E441" s="1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37"/>
      <c r="DM441" s="37"/>
      <c r="DN441" s="37"/>
      <c r="DO441" s="1"/>
      <c r="DP441" s="1"/>
      <c r="DQ441" s="1"/>
      <c r="DR441" s="1"/>
      <c r="DS441" s="37"/>
      <c r="DT441" s="37"/>
      <c r="DU441" s="1"/>
      <c r="DV441" s="37"/>
      <c r="DW441" s="37"/>
      <c r="DX441" s="37"/>
      <c r="DY441" s="1"/>
      <c r="DZ441" s="1"/>
      <c r="EA441" s="1"/>
      <c r="EB441" s="1"/>
      <c r="EC441" s="1"/>
      <c r="ED441" s="1"/>
      <c r="EE441" s="1"/>
      <c r="EF441" s="1"/>
      <c r="EG441" s="1"/>
      <c r="EH441" s="37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</row>
    <row r="442" ht="12.75" customHeight="1">
      <c r="A442" s="1"/>
      <c r="B442" s="1"/>
      <c r="C442" s="1"/>
      <c r="D442" s="1"/>
      <c r="E442" s="1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37"/>
      <c r="DM442" s="37"/>
      <c r="DN442" s="37"/>
      <c r="DO442" s="1"/>
      <c r="DP442" s="1"/>
      <c r="DQ442" s="1"/>
      <c r="DR442" s="1"/>
      <c r="DS442" s="37"/>
      <c r="DT442" s="37"/>
      <c r="DU442" s="1"/>
      <c r="DV442" s="37"/>
      <c r="DW442" s="37"/>
      <c r="DX442" s="37"/>
      <c r="DY442" s="1"/>
      <c r="DZ442" s="1"/>
      <c r="EA442" s="1"/>
      <c r="EB442" s="1"/>
      <c r="EC442" s="1"/>
      <c r="ED442" s="1"/>
      <c r="EE442" s="1"/>
      <c r="EF442" s="1"/>
      <c r="EG442" s="1"/>
      <c r="EH442" s="37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</row>
    <row r="443" ht="12.75" customHeight="1">
      <c r="A443" s="1"/>
      <c r="B443" s="1"/>
      <c r="C443" s="1"/>
      <c r="D443" s="1"/>
      <c r="E443" s="1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37"/>
      <c r="DM443" s="37"/>
      <c r="DN443" s="37"/>
      <c r="DO443" s="1"/>
      <c r="DP443" s="1"/>
      <c r="DQ443" s="1"/>
      <c r="DR443" s="1"/>
      <c r="DS443" s="37"/>
      <c r="DT443" s="37"/>
      <c r="DU443" s="1"/>
      <c r="DV443" s="37"/>
      <c r="DW443" s="37"/>
      <c r="DX443" s="37"/>
      <c r="DY443" s="1"/>
      <c r="DZ443" s="1"/>
      <c r="EA443" s="1"/>
      <c r="EB443" s="1"/>
      <c r="EC443" s="1"/>
      <c r="ED443" s="1"/>
      <c r="EE443" s="1"/>
      <c r="EF443" s="1"/>
      <c r="EG443" s="1"/>
      <c r="EH443" s="37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</row>
    <row r="444" ht="12.75" customHeight="1">
      <c r="A444" s="1"/>
      <c r="B444" s="1"/>
      <c r="C444" s="1"/>
      <c r="D444" s="1"/>
      <c r="E444" s="1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37"/>
      <c r="DM444" s="37"/>
      <c r="DN444" s="37"/>
      <c r="DO444" s="1"/>
      <c r="DP444" s="1"/>
      <c r="DQ444" s="1"/>
      <c r="DR444" s="1"/>
      <c r="DS444" s="37"/>
      <c r="DT444" s="37"/>
      <c r="DU444" s="1"/>
      <c r="DV444" s="37"/>
      <c r="DW444" s="37"/>
      <c r="DX444" s="37"/>
      <c r="DY444" s="1"/>
      <c r="DZ444" s="1"/>
      <c r="EA444" s="1"/>
      <c r="EB444" s="1"/>
      <c r="EC444" s="1"/>
      <c r="ED444" s="1"/>
      <c r="EE444" s="1"/>
      <c r="EF444" s="1"/>
      <c r="EG444" s="1"/>
      <c r="EH444" s="37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</row>
    <row r="445" ht="12.75" customHeight="1">
      <c r="A445" s="1"/>
      <c r="B445" s="1"/>
      <c r="C445" s="1"/>
      <c r="D445" s="1"/>
      <c r="E445" s="1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37"/>
      <c r="DM445" s="37"/>
      <c r="DN445" s="37"/>
      <c r="DO445" s="1"/>
      <c r="DP445" s="1"/>
      <c r="DQ445" s="1"/>
      <c r="DR445" s="1"/>
      <c r="DS445" s="37"/>
      <c r="DT445" s="37"/>
      <c r="DU445" s="1"/>
      <c r="DV445" s="37"/>
      <c r="DW445" s="37"/>
      <c r="DX445" s="37"/>
      <c r="DY445" s="1"/>
      <c r="DZ445" s="1"/>
      <c r="EA445" s="1"/>
      <c r="EB445" s="1"/>
      <c r="EC445" s="1"/>
      <c r="ED445" s="1"/>
      <c r="EE445" s="1"/>
      <c r="EF445" s="1"/>
      <c r="EG445" s="1"/>
      <c r="EH445" s="37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</row>
    <row r="446" ht="12.75" customHeight="1">
      <c r="A446" s="1"/>
      <c r="B446" s="1"/>
      <c r="C446" s="1"/>
      <c r="D446" s="1"/>
      <c r="E446" s="1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37"/>
      <c r="DM446" s="37"/>
      <c r="DN446" s="37"/>
      <c r="DO446" s="1"/>
      <c r="DP446" s="1"/>
      <c r="DQ446" s="1"/>
      <c r="DR446" s="1"/>
      <c r="DS446" s="37"/>
      <c r="DT446" s="37"/>
      <c r="DU446" s="1"/>
      <c r="DV446" s="37"/>
      <c r="DW446" s="37"/>
      <c r="DX446" s="37"/>
      <c r="DY446" s="1"/>
      <c r="DZ446" s="1"/>
      <c r="EA446" s="1"/>
      <c r="EB446" s="1"/>
      <c r="EC446" s="1"/>
      <c r="ED446" s="1"/>
      <c r="EE446" s="1"/>
      <c r="EF446" s="1"/>
      <c r="EG446" s="1"/>
      <c r="EH446" s="37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</row>
    <row r="447" ht="12.75" customHeight="1">
      <c r="A447" s="1"/>
      <c r="B447" s="1"/>
      <c r="C447" s="1"/>
      <c r="D447" s="1"/>
      <c r="E447" s="1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37"/>
      <c r="DM447" s="37"/>
      <c r="DN447" s="37"/>
      <c r="DO447" s="1"/>
      <c r="DP447" s="1"/>
      <c r="DQ447" s="1"/>
      <c r="DR447" s="1"/>
      <c r="DS447" s="37"/>
      <c r="DT447" s="37"/>
      <c r="DU447" s="1"/>
      <c r="DV447" s="37"/>
      <c r="DW447" s="37"/>
      <c r="DX447" s="37"/>
      <c r="DY447" s="1"/>
      <c r="DZ447" s="1"/>
      <c r="EA447" s="1"/>
      <c r="EB447" s="1"/>
      <c r="EC447" s="1"/>
      <c r="ED447" s="1"/>
      <c r="EE447" s="1"/>
      <c r="EF447" s="1"/>
      <c r="EG447" s="1"/>
      <c r="EH447" s="37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</row>
    <row r="448" ht="12.75" customHeight="1">
      <c r="A448" s="1"/>
      <c r="B448" s="1"/>
      <c r="C448" s="1"/>
      <c r="D448" s="1"/>
      <c r="E448" s="1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37"/>
      <c r="DM448" s="37"/>
      <c r="DN448" s="37"/>
      <c r="DO448" s="1"/>
      <c r="DP448" s="1"/>
      <c r="DQ448" s="1"/>
      <c r="DR448" s="1"/>
      <c r="DS448" s="37"/>
      <c r="DT448" s="37"/>
      <c r="DU448" s="1"/>
      <c r="DV448" s="37"/>
      <c r="DW448" s="37"/>
      <c r="DX448" s="37"/>
      <c r="DY448" s="1"/>
      <c r="DZ448" s="1"/>
      <c r="EA448" s="1"/>
      <c r="EB448" s="1"/>
      <c r="EC448" s="1"/>
      <c r="ED448" s="1"/>
      <c r="EE448" s="1"/>
      <c r="EF448" s="1"/>
      <c r="EG448" s="1"/>
      <c r="EH448" s="37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</row>
    <row r="449" ht="12.75" customHeight="1">
      <c r="A449" s="1"/>
      <c r="B449" s="1"/>
      <c r="C449" s="1"/>
      <c r="D449" s="1"/>
      <c r="E449" s="1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37"/>
      <c r="DM449" s="37"/>
      <c r="DN449" s="37"/>
      <c r="DO449" s="1"/>
      <c r="DP449" s="1"/>
      <c r="DQ449" s="1"/>
      <c r="DR449" s="1"/>
      <c r="DS449" s="37"/>
      <c r="DT449" s="37"/>
      <c r="DU449" s="1"/>
      <c r="DV449" s="37"/>
      <c r="DW449" s="37"/>
      <c r="DX449" s="37"/>
      <c r="DY449" s="1"/>
      <c r="DZ449" s="1"/>
      <c r="EA449" s="1"/>
      <c r="EB449" s="1"/>
      <c r="EC449" s="1"/>
      <c r="ED449" s="1"/>
      <c r="EE449" s="1"/>
      <c r="EF449" s="1"/>
      <c r="EG449" s="1"/>
      <c r="EH449" s="37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</row>
    <row r="450" ht="12.75" customHeight="1">
      <c r="A450" s="1"/>
      <c r="B450" s="1"/>
      <c r="C450" s="1"/>
      <c r="D450" s="1"/>
      <c r="E450" s="1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37"/>
      <c r="DM450" s="37"/>
      <c r="DN450" s="37"/>
      <c r="DO450" s="1"/>
      <c r="DP450" s="1"/>
      <c r="DQ450" s="1"/>
      <c r="DR450" s="1"/>
      <c r="DS450" s="37"/>
      <c r="DT450" s="37"/>
      <c r="DU450" s="1"/>
      <c r="DV450" s="37"/>
      <c r="DW450" s="37"/>
      <c r="DX450" s="37"/>
      <c r="DY450" s="1"/>
      <c r="DZ450" s="1"/>
      <c r="EA450" s="1"/>
      <c r="EB450" s="1"/>
      <c r="EC450" s="1"/>
      <c r="ED450" s="1"/>
      <c r="EE450" s="1"/>
      <c r="EF450" s="1"/>
      <c r="EG450" s="1"/>
      <c r="EH450" s="37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</row>
    <row r="451" ht="12.75" customHeight="1">
      <c r="A451" s="1"/>
      <c r="B451" s="1"/>
      <c r="C451" s="1"/>
      <c r="D451" s="1"/>
      <c r="E451" s="1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37"/>
      <c r="DM451" s="37"/>
      <c r="DN451" s="37"/>
      <c r="DO451" s="1"/>
      <c r="DP451" s="1"/>
      <c r="DQ451" s="1"/>
      <c r="DR451" s="1"/>
      <c r="DS451" s="37"/>
      <c r="DT451" s="37"/>
      <c r="DU451" s="1"/>
      <c r="DV451" s="37"/>
      <c r="DW451" s="37"/>
      <c r="DX451" s="37"/>
      <c r="DY451" s="1"/>
      <c r="DZ451" s="1"/>
      <c r="EA451" s="1"/>
      <c r="EB451" s="1"/>
      <c r="EC451" s="1"/>
      <c r="ED451" s="1"/>
      <c r="EE451" s="1"/>
      <c r="EF451" s="1"/>
      <c r="EG451" s="1"/>
      <c r="EH451" s="37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</row>
    <row r="452" ht="12.75" customHeight="1">
      <c r="A452" s="1"/>
      <c r="B452" s="1"/>
      <c r="C452" s="1"/>
      <c r="D452" s="1"/>
      <c r="E452" s="1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37"/>
      <c r="DM452" s="37"/>
      <c r="DN452" s="37"/>
      <c r="DO452" s="1"/>
      <c r="DP452" s="1"/>
      <c r="DQ452" s="1"/>
      <c r="DR452" s="1"/>
      <c r="DS452" s="37"/>
      <c r="DT452" s="37"/>
      <c r="DU452" s="1"/>
      <c r="DV452" s="37"/>
      <c r="DW452" s="37"/>
      <c r="DX452" s="37"/>
      <c r="DY452" s="1"/>
      <c r="DZ452" s="1"/>
      <c r="EA452" s="1"/>
      <c r="EB452" s="1"/>
      <c r="EC452" s="1"/>
      <c r="ED452" s="1"/>
      <c r="EE452" s="1"/>
      <c r="EF452" s="1"/>
      <c r="EG452" s="1"/>
      <c r="EH452" s="37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</row>
    <row r="453" ht="12.75" customHeight="1">
      <c r="A453" s="1"/>
      <c r="B453" s="1"/>
      <c r="C453" s="1"/>
      <c r="D453" s="1"/>
      <c r="E453" s="1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37"/>
      <c r="DM453" s="37"/>
      <c r="DN453" s="37"/>
      <c r="DO453" s="1"/>
      <c r="DP453" s="1"/>
      <c r="DQ453" s="1"/>
      <c r="DR453" s="1"/>
      <c r="DS453" s="37"/>
      <c r="DT453" s="37"/>
      <c r="DU453" s="1"/>
      <c r="DV453" s="37"/>
      <c r="DW453" s="37"/>
      <c r="DX453" s="37"/>
      <c r="DY453" s="1"/>
      <c r="DZ453" s="1"/>
      <c r="EA453" s="1"/>
      <c r="EB453" s="1"/>
      <c r="EC453" s="1"/>
      <c r="ED453" s="1"/>
      <c r="EE453" s="1"/>
      <c r="EF453" s="1"/>
      <c r="EG453" s="1"/>
      <c r="EH453" s="37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</row>
    <row r="454" ht="12.75" customHeight="1">
      <c r="A454" s="1"/>
      <c r="B454" s="1"/>
      <c r="C454" s="1"/>
      <c r="D454" s="1"/>
      <c r="E454" s="1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37"/>
      <c r="DM454" s="37"/>
      <c r="DN454" s="37"/>
      <c r="DO454" s="1"/>
      <c r="DP454" s="1"/>
      <c r="DQ454" s="1"/>
      <c r="DR454" s="1"/>
      <c r="DS454" s="37"/>
      <c r="DT454" s="37"/>
      <c r="DU454" s="1"/>
      <c r="DV454" s="37"/>
      <c r="DW454" s="37"/>
      <c r="DX454" s="37"/>
      <c r="DY454" s="1"/>
      <c r="DZ454" s="1"/>
      <c r="EA454" s="1"/>
      <c r="EB454" s="1"/>
      <c r="EC454" s="1"/>
      <c r="ED454" s="1"/>
      <c r="EE454" s="1"/>
      <c r="EF454" s="1"/>
      <c r="EG454" s="1"/>
      <c r="EH454" s="37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</row>
    <row r="455" ht="12.75" customHeight="1">
      <c r="A455" s="1"/>
      <c r="B455" s="1"/>
      <c r="C455" s="1"/>
      <c r="D455" s="1"/>
      <c r="E455" s="1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37"/>
      <c r="DM455" s="37"/>
      <c r="DN455" s="37"/>
      <c r="DO455" s="1"/>
      <c r="DP455" s="1"/>
      <c r="DQ455" s="1"/>
      <c r="DR455" s="1"/>
      <c r="DS455" s="37"/>
      <c r="DT455" s="37"/>
      <c r="DU455" s="1"/>
      <c r="DV455" s="37"/>
      <c r="DW455" s="37"/>
      <c r="DX455" s="37"/>
      <c r="DY455" s="1"/>
      <c r="DZ455" s="1"/>
      <c r="EA455" s="1"/>
      <c r="EB455" s="1"/>
      <c r="EC455" s="1"/>
      <c r="ED455" s="1"/>
      <c r="EE455" s="1"/>
      <c r="EF455" s="1"/>
      <c r="EG455" s="1"/>
      <c r="EH455" s="37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</row>
    <row r="456" ht="12.75" customHeight="1">
      <c r="A456" s="1"/>
      <c r="B456" s="1"/>
      <c r="C456" s="1"/>
      <c r="D456" s="1"/>
      <c r="E456" s="1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37"/>
      <c r="DM456" s="37"/>
      <c r="DN456" s="37"/>
      <c r="DO456" s="1"/>
      <c r="DP456" s="1"/>
      <c r="DQ456" s="1"/>
      <c r="DR456" s="1"/>
      <c r="DS456" s="37"/>
      <c r="DT456" s="37"/>
      <c r="DU456" s="1"/>
      <c r="DV456" s="37"/>
      <c r="DW456" s="37"/>
      <c r="DX456" s="37"/>
      <c r="DY456" s="1"/>
      <c r="DZ456" s="1"/>
      <c r="EA456" s="1"/>
      <c r="EB456" s="1"/>
      <c r="EC456" s="1"/>
      <c r="ED456" s="1"/>
      <c r="EE456" s="1"/>
      <c r="EF456" s="1"/>
      <c r="EG456" s="1"/>
      <c r="EH456" s="37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</row>
    <row r="457" ht="12.75" customHeight="1">
      <c r="A457" s="1"/>
      <c r="B457" s="1"/>
      <c r="C457" s="1"/>
      <c r="D457" s="1"/>
      <c r="E457" s="1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37"/>
      <c r="DM457" s="37"/>
      <c r="DN457" s="37"/>
      <c r="DO457" s="1"/>
      <c r="DP457" s="1"/>
      <c r="DQ457" s="1"/>
      <c r="DR457" s="1"/>
      <c r="DS457" s="37"/>
      <c r="DT457" s="37"/>
      <c r="DU457" s="1"/>
      <c r="DV457" s="37"/>
      <c r="DW457" s="37"/>
      <c r="DX457" s="37"/>
      <c r="DY457" s="1"/>
      <c r="DZ457" s="1"/>
      <c r="EA457" s="1"/>
      <c r="EB457" s="1"/>
      <c r="EC457" s="1"/>
      <c r="ED457" s="1"/>
      <c r="EE457" s="1"/>
      <c r="EF457" s="1"/>
      <c r="EG457" s="1"/>
      <c r="EH457" s="37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</row>
    <row r="458" ht="12.75" customHeight="1">
      <c r="A458" s="1"/>
      <c r="B458" s="1"/>
      <c r="C458" s="1"/>
      <c r="D458" s="1"/>
      <c r="E458" s="1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37"/>
      <c r="DM458" s="37"/>
      <c r="DN458" s="37"/>
      <c r="DO458" s="1"/>
      <c r="DP458" s="1"/>
      <c r="DQ458" s="1"/>
      <c r="DR458" s="1"/>
      <c r="DS458" s="37"/>
      <c r="DT458" s="37"/>
      <c r="DU458" s="1"/>
      <c r="DV458" s="37"/>
      <c r="DW458" s="37"/>
      <c r="DX458" s="37"/>
      <c r="DY458" s="1"/>
      <c r="DZ458" s="1"/>
      <c r="EA458" s="1"/>
      <c r="EB458" s="1"/>
      <c r="EC458" s="1"/>
      <c r="ED458" s="1"/>
      <c r="EE458" s="1"/>
      <c r="EF458" s="1"/>
      <c r="EG458" s="1"/>
      <c r="EH458" s="37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</row>
    <row r="459" ht="12.75" customHeight="1">
      <c r="A459" s="1"/>
      <c r="B459" s="1"/>
      <c r="C459" s="1"/>
      <c r="D459" s="1"/>
      <c r="E459" s="1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37"/>
      <c r="DM459" s="37"/>
      <c r="DN459" s="37"/>
      <c r="DO459" s="1"/>
      <c r="DP459" s="1"/>
      <c r="DQ459" s="1"/>
      <c r="DR459" s="1"/>
      <c r="DS459" s="37"/>
      <c r="DT459" s="37"/>
      <c r="DU459" s="1"/>
      <c r="DV459" s="37"/>
      <c r="DW459" s="37"/>
      <c r="DX459" s="37"/>
      <c r="DY459" s="1"/>
      <c r="DZ459" s="1"/>
      <c r="EA459" s="1"/>
      <c r="EB459" s="1"/>
      <c r="EC459" s="1"/>
      <c r="ED459" s="1"/>
      <c r="EE459" s="1"/>
      <c r="EF459" s="1"/>
      <c r="EG459" s="1"/>
      <c r="EH459" s="37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</row>
    <row r="460" ht="12.75" customHeight="1">
      <c r="A460" s="1"/>
      <c r="B460" s="1"/>
      <c r="C460" s="1"/>
      <c r="D460" s="1"/>
      <c r="E460" s="1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37"/>
      <c r="DM460" s="37"/>
      <c r="DN460" s="37"/>
      <c r="DO460" s="1"/>
      <c r="DP460" s="1"/>
      <c r="DQ460" s="1"/>
      <c r="DR460" s="1"/>
      <c r="DS460" s="37"/>
      <c r="DT460" s="37"/>
      <c r="DU460" s="1"/>
      <c r="DV460" s="37"/>
      <c r="DW460" s="37"/>
      <c r="DX460" s="37"/>
      <c r="DY460" s="1"/>
      <c r="DZ460" s="1"/>
      <c r="EA460" s="1"/>
      <c r="EB460" s="1"/>
      <c r="EC460" s="1"/>
      <c r="ED460" s="1"/>
      <c r="EE460" s="1"/>
      <c r="EF460" s="1"/>
      <c r="EG460" s="1"/>
      <c r="EH460" s="37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</row>
    <row r="461" ht="12.75" customHeight="1">
      <c r="A461" s="1"/>
      <c r="B461" s="1"/>
      <c r="C461" s="1"/>
      <c r="D461" s="1"/>
      <c r="E461" s="1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37"/>
      <c r="DM461" s="37"/>
      <c r="DN461" s="37"/>
      <c r="DO461" s="1"/>
      <c r="DP461" s="1"/>
      <c r="DQ461" s="1"/>
      <c r="DR461" s="1"/>
      <c r="DS461" s="37"/>
      <c r="DT461" s="37"/>
      <c r="DU461" s="1"/>
      <c r="DV461" s="37"/>
      <c r="DW461" s="37"/>
      <c r="DX461" s="37"/>
      <c r="DY461" s="1"/>
      <c r="DZ461" s="1"/>
      <c r="EA461" s="1"/>
      <c r="EB461" s="1"/>
      <c r="EC461" s="1"/>
      <c r="ED461" s="1"/>
      <c r="EE461" s="1"/>
      <c r="EF461" s="1"/>
      <c r="EG461" s="1"/>
      <c r="EH461" s="37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</row>
    <row r="462" ht="12.75" customHeight="1">
      <c r="A462" s="1"/>
      <c r="B462" s="1"/>
      <c r="C462" s="1"/>
      <c r="D462" s="1"/>
      <c r="E462" s="1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37"/>
      <c r="DM462" s="37"/>
      <c r="DN462" s="37"/>
      <c r="DO462" s="1"/>
      <c r="DP462" s="1"/>
      <c r="DQ462" s="1"/>
      <c r="DR462" s="1"/>
      <c r="DS462" s="37"/>
      <c r="DT462" s="37"/>
      <c r="DU462" s="1"/>
      <c r="DV462" s="37"/>
      <c r="DW462" s="37"/>
      <c r="DX462" s="37"/>
      <c r="DY462" s="1"/>
      <c r="DZ462" s="1"/>
      <c r="EA462" s="1"/>
      <c r="EB462" s="1"/>
      <c r="EC462" s="1"/>
      <c r="ED462" s="1"/>
      <c r="EE462" s="1"/>
      <c r="EF462" s="1"/>
      <c r="EG462" s="1"/>
      <c r="EH462" s="37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</row>
    <row r="463" ht="12.75" customHeight="1">
      <c r="A463" s="1"/>
      <c r="B463" s="1"/>
      <c r="C463" s="1"/>
      <c r="D463" s="1"/>
      <c r="E463" s="1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37"/>
      <c r="DM463" s="37"/>
      <c r="DN463" s="37"/>
      <c r="DO463" s="1"/>
      <c r="DP463" s="1"/>
      <c r="DQ463" s="1"/>
      <c r="DR463" s="1"/>
      <c r="DS463" s="37"/>
      <c r="DT463" s="37"/>
      <c r="DU463" s="1"/>
      <c r="DV463" s="37"/>
      <c r="DW463" s="37"/>
      <c r="DX463" s="37"/>
      <c r="DY463" s="1"/>
      <c r="DZ463" s="1"/>
      <c r="EA463" s="1"/>
      <c r="EB463" s="1"/>
      <c r="EC463" s="1"/>
      <c r="ED463" s="1"/>
      <c r="EE463" s="1"/>
      <c r="EF463" s="1"/>
      <c r="EG463" s="1"/>
      <c r="EH463" s="37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</row>
    <row r="464" ht="12.75" customHeight="1">
      <c r="A464" s="1"/>
      <c r="B464" s="1"/>
      <c r="C464" s="1"/>
      <c r="D464" s="1"/>
      <c r="E464" s="1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37"/>
      <c r="DM464" s="37"/>
      <c r="DN464" s="37"/>
      <c r="DO464" s="1"/>
      <c r="DP464" s="1"/>
      <c r="DQ464" s="1"/>
      <c r="DR464" s="1"/>
      <c r="DS464" s="37"/>
      <c r="DT464" s="37"/>
      <c r="DU464" s="1"/>
      <c r="DV464" s="37"/>
      <c r="DW464" s="37"/>
      <c r="DX464" s="37"/>
      <c r="DY464" s="1"/>
      <c r="DZ464" s="1"/>
      <c r="EA464" s="1"/>
      <c r="EB464" s="1"/>
      <c r="EC464" s="1"/>
      <c r="ED464" s="1"/>
      <c r="EE464" s="1"/>
      <c r="EF464" s="1"/>
      <c r="EG464" s="1"/>
      <c r="EH464" s="37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</row>
    <row r="465" ht="12.75" customHeight="1">
      <c r="A465" s="1"/>
      <c r="B465" s="1"/>
      <c r="C465" s="1"/>
      <c r="D465" s="1"/>
      <c r="E465" s="1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37"/>
      <c r="DM465" s="37"/>
      <c r="DN465" s="37"/>
      <c r="DO465" s="1"/>
      <c r="DP465" s="1"/>
      <c r="DQ465" s="1"/>
      <c r="DR465" s="1"/>
      <c r="DS465" s="37"/>
      <c r="DT465" s="37"/>
      <c r="DU465" s="1"/>
      <c r="DV465" s="37"/>
      <c r="DW465" s="37"/>
      <c r="DX465" s="37"/>
      <c r="DY465" s="1"/>
      <c r="DZ465" s="1"/>
      <c r="EA465" s="1"/>
      <c r="EB465" s="1"/>
      <c r="EC465" s="1"/>
      <c r="ED465" s="1"/>
      <c r="EE465" s="1"/>
      <c r="EF465" s="1"/>
      <c r="EG465" s="1"/>
      <c r="EH465" s="37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</row>
    <row r="466" ht="12.75" customHeight="1">
      <c r="A466" s="1"/>
      <c r="B466" s="1"/>
      <c r="C466" s="1"/>
      <c r="D466" s="1"/>
      <c r="E466" s="1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37"/>
      <c r="DM466" s="37"/>
      <c r="DN466" s="37"/>
      <c r="DO466" s="1"/>
      <c r="DP466" s="1"/>
      <c r="DQ466" s="1"/>
      <c r="DR466" s="1"/>
      <c r="DS466" s="37"/>
      <c r="DT466" s="37"/>
      <c r="DU466" s="1"/>
      <c r="DV466" s="37"/>
      <c r="DW466" s="37"/>
      <c r="DX466" s="37"/>
      <c r="DY466" s="1"/>
      <c r="DZ466" s="1"/>
      <c r="EA466" s="1"/>
      <c r="EB466" s="1"/>
      <c r="EC466" s="1"/>
      <c r="ED466" s="1"/>
      <c r="EE466" s="1"/>
      <c r="EF466" s="1"/>
      <c r="EG466" s="1"/>
      <c r="EH466" s="37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</row>
    <row r="467" ht="12.75" customHeight="1">
      <c r="A467" s="1"/>
      <c r="B467" s="1"/>
      <c r="C467" s="1"/>
      <c r="D467" s="1"/>
      <c r="E467" s="1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37"/>
      <c r="DM467" s="37"/>
      <c r="DN467" s="37"/>
      <c r="DO467" s="1"/>
      <c r="DP467" s="1"/>
      <c r="DQ467" s="1"/>
      <c r="DR467" s="1"/>
      <c r="DS467" s="37"/>
      <c r="DT467" s="37"/>
      <c r="DU467" s="1"/>
      <c r="DV467" s="37"/>
      <c r="DW467" s="37"/>
      <c r="DX467" s="37"/>
      <c r="DY467" s="1"/>
      <c r="DZ467" s="1"/>
      <c r="EA467" s="1"/>
      <c r="EB467" s="1"/>
      <c r="EC467" s="1"/>
      <c r="ED467" s="1"/>
      <c r="EE467" s="1"/>
      <c r="EF467" s="1"/>
      <c r="EG467" s="1"/>
      <c r="EH467" s="37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</row>
    <row r="468" ht="12.75" customHeight="1">
      <c r="A468" s="1"/>
      <c r="B468" s="1"/>
      <c r="C468" s="1"/>
      <c r="D468" s="1"/>
      <c r="E468" s="1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37"/>
      <c r="DM468" s="37"/>
      <c r="DN468" s="37"/>
      <c r="DO468" s="1"/>
      <c r="DP468" s="1"/>
      <c r="DQ468" s="1"/>
      <c r="DR468" s="1"/>
      <c r="DS468" s="37"/>
      <c r="DT468" s="37"/>
      <c r="DU468" s="1"/>
      <c r="DV468" s="37"/>
      <c r="DW468" s="37"/>
      <c r="DX468" s="37"/>
      <c r="DY468" s="1"/>
      <c r="DZ468" s="1"/>
      <c r="EA468" s="1"/>
      <c r="EB468" s="1"/>
      <c r="EC468" s="1"/>
      <c r="ED468" s="1"/>
      <c r="EE468" s="1"/>
      <c r="EF468" s="1"/>
      <c r="EG468" s="1"/>
      <c r="EH468" s="37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</row>
    <row r="469" ht="12.75" customHeight="1">
      <c r="A469" s="1"/>
      <c r="B469" s="1"/>
      <c r="C469" s="1"/>
      <c r="D469" s="1"/>
      <c r="E469" s="1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37"/>
      <c r="DM469" s="37"/>
      <c r="DN469" s="37"/>
      <c r="DO469" s="1"/>
      <c r="DP469" s="1"/>
      <c r="DQ469" s="1"/>
      <c r="DR469" s="1"/>
      <c r="DS469" s="37"/>
      <c r="DT469" s="37"/>
      <c r="DU469" s="1"/>
      <c r="DV469" s="37"/>
      <c r="DW469" s="37"/>
      <c r="DX469" s="37"/>
      <c r="DY469" s="1"/>
      <c r="DZ469" s="1"/>
      <c r="EA469" s="1"/>
      <c r="EB469" s="1"/>
      <c r="EC469" s="1"/>
      <c r="ED469" s="1"/>
      <c r="EE469" s="1"/>
      <c r="EF469" s="1"/>
      <c r="EG469" s="1"/>
      <c r="EH469" s="37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</row>
    <row r="470" ht="12.75" customHeight="1">
      <c r="A470" s="1"/>
      <c r="B470" s="1"/>
      <c r="C470" s="1"/>
      <c r="D470" s="1"/>
      <c r="E470" s="1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37"/>
      <c r="DM470" s="37"/>
      <c r="DN470" s="37"/>
      <c r="DO470" s="1"/>
      <c r="DP470" s="1"/>
      <c r="DQ470" s="1"/>
      <c r="DR470" s="1"/>
      <c r="DS470" s="37"/>
      <c r="DT470" s="37"/>
      <c r="DU470" s="1"/>
      <c r="DV470" s="37"/>
      <c r="DW470" s="37"/>
      <c r="DX470" s="37"/>
      <c r="DY470" s="1"/>
      <c r="DZ470" s="1"/>
      <c r="EA470" s="1"/>
      <c r="EB470" s="1"/>
      <c r="EC470" s="1"/>
      <c r="ED470" s="1"/>
      <c r="EE470" s="1"/>
      <c r="EF470" s="1"/>
      <c r="EG470" s="1"/>
      <c r="EH470" s="37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</row>
    <row r="471" ht="12.75" customHeight="1">
      <c r="A471" s="1"/>
      <c r="B471" s="1"/>
      <c r="C471" s="1"/>
      <c r="D471" s="1"/>
      <c r="E471" s="1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37"/>
      <c r="DM471" s="37"/>
      <c r="DN471" s="37"/>
      <c r="DO471" s="1"/>
      <c r="DP471" s="1"/>
      <c r="DQ471" s="1"/>
      <c r="DR471" s="1"/>
      <c r="DS471" s="37"/>
      <c r="DT471" s="37"/>
      <c r="DU471" s="1"/>
      <c r="DV471" s="37"/>
      <c r="DW471" s="37"/>
      <c r="DX471" s="37"/>
      <c r="DY471" s="1"/>
      <c r="DZ471" s="1"/>
      <c r="EA471" s="1"/>
      <c r="EB471" s="1"/>
      <c r="EC471" s="1"/>
      <c r="ED471" s="1"/>
      <c r="EE471" s="1"/>
      <c r="EF471" s="1"/>
      <c r="EG471" s="1"/>
      <c r="EH471" s="37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</row>
    <row r="472" ht="12.75" customHeight="1">
      <c r="A472" s="1"/>
      <c r="B472" s="1"/>
      <c r="C472" s="1"/>
      <c r="D472" s="1"/>
      <c r="E472" s="1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37"/>
      <c r="DM472" s="37"/>
      <c r="DN472" s="37"/>
      <c r="DO472" s="1"/>
      <c r="DP472" s="1"/>
      <c r="DQ472" s="1"/>
      <c r="DR472" s="1"/>
      <c r="DS472" s="37"/>
      <c r="DT472" s="37"/>
      <c r="DU472" s="1"/>
      <c r="DV472" s="37"/>
      <c r="DW472" s="37"/>
      <c r="DX472" s="37"/>
      <c r="DY472" s="1"/>
      <c r="DZ472" s="1"/>
      <c r="EA472" s="1"/>
      <c r="EB472" s="1"/>
      <c r="EC472" s="1"/>
      <c r="ED472" s="1"/>
      <c r="EE472" s="1"/>
      <c r="EF472" s="1"/>
      <c r="EG472" s="1"/>
      <c r="EH472" s="37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</row>
    <row r="473" ht="12.75" customHeight="1">
      <c r="A473" s="1"/>
      <c r="B473" s="1"/>
      <c r="C473" s="1"/>
      <c r="D473" s="1"/>
      <c r="E473" s="1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37"/>
      <c r="DM473" s="37"/>
      <c r="DN473" s="37"/>
      <c r="DO473" s="1"/>
      <c r="DP473" s="1"/>
      <c r="DQ473" s="1"/>
      <c r="DR473" s="1"/>
      <c r="DS473" s="37"/>
      <c r="DT473" s="37"/>
      <c r="DU473" s="1"/>
      <c r="DV473" s="37"/>
      <c r="DW473" s="37"/>
      <c r="DX473" s="37"/>
      <c r="DY473" s="1"/>
      <c r="DZ473" s="1"/>
      <c r="EA473" s="1"/>
      <c r="EB473" s="1"/>
      <c r="EC473" s="1"/>
      <c r="ED473" s="1"/>
      <c r="EE473" s="1"/>
      <c r="EF473" s="1"/>
      <c r="EG473" s="1"/>
      <c r="EH473" s="37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</row>
    <row r="474" ht="12.75" customHeight="1">
      <c r="A474" s="1"/>
      <c r="B474" s="1"/>
      <c r="C474" s="1"/>
      <c r="D474" s="1"/>
      <c r="E474" s="1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37"/>
      <c r="DM474" s="37"/>
      <c r="DN474" s="37"/>
      <c r="DO474" s="1"/>
      <c r="DP474" s="1"/>
      <c r="DQ474" s="1"/>
      <c r="DR474" s="1"/>
      <c r="DS474" s="37"/>
      <c r="DT474" s="37"/>
      <c r="DU474" s="1"/>
      <c r="DV474" s="37"/>
      <c r="DW474" s="37"/>
      <c r="DX474" s="37"/>
      <c r="DY474" s="1"/>
      <c r="DZ474" s="1"/>
      <c r="EA474" s="1"/>
      <c r="EB474" s="1"/>
      <c r="EC474" s="1"/>
      <c r="ED474" s="1"/>
      <c r="EE474" s="1"/>
      <c r="EF474" s="1"/>
      <c r="EG474" s="1"/>
      <c r="EH474" s="37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</row>
    <row r="475" ht="12.75" customHeight="1">
      <c r="A475" s="1"/>
      <c r="B475" s="1"/>
      <c r="C475" s="1"/>
      <c r="D475" s="1"/>
      <c r="E475" s="1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37"/>
      <c r="DM475" s="37"/>
      <c r="DN475" s="37"/>
      <c r="DO475" s="1"/>
      <c r="DP475" s="1"/>
      <c r="DQ475" s="1"/>
      <c r="DR475" s="1"/>
      <c r="DS475" s="37"/>
      <c r="DT475" s="37"/>
      <c r="DU475" s="1"/>
      <c r="DV475" s="37"/>
      <c r="DW475" s="37"/>
      <c r="DX475" s="37"/>
      <c r="DY475" s="1"/>
      <c r="DZ475" s="1"/>
      <c r="EA475" s="1"/>
      <c r="EB475" s="1"/>
      <c r="EC475" s="1"/>
      <c r="ED475" s="1"/>
      <c r="EE475" s="1"/>
      <c r="EF475" s="1"/>
      <c r="EG475" s="1"/>
      <c r="EH475" s="37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</row>
    <row r="476" ht="12.75" customHeight="1">
      <c r="A476" s="1"/>
      <c r="B476" s="1"/>
      <c r="C476" s="1"/>
      <c r="D476" s="1"/>
      <c r="E476" s="1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37"/>
      <c r="DM476" s="37"/>
      <c r="DN476" s="37"/>
      <c r="DO476" s="1"/>
      <c r="DP476" s="1"/>
      <c r="DQ476" s="1"/>
      <c r="DR476" s="1"/>
      <c r="DS476" s="37"/>
      <c r="DT476" s="37"/>
      <c r="DU476" s="1"/>
      <c r="DV476" s="37"/>
      <c r="DW476" s="37"/>
      <c r="DX476" s="37"/>
      <c r="DY476" s="1"/>
      <c r="DZ476" s="1"/>
      <c r="EA476" s="1"/>
      <c r="EB476" s="1"/>
      <c r="EC476" s="1"/>
      <c r="ED476" s="1"/>
      <c r="EE476" s="1"/>
      <c r="EF476" s="1"/>
      <c r="EG476" s="1"/>
      <c r="EH476" s="37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</row>
    <row r="477" ht="12.75" customHeight="1">
      <c r="A477" s="1"/>
      <c r="B477" s="1"/>
      <c r="C477" s="1"/>
      <c r="D477" s="1"/>
      <c r="E477" s="1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37"/>
      <c r="DM477" s="37"/>
      <c r="DN477" s="37"/>
      <c r="DO477" s="1"/>
      <c r="DP477" s="1"/>
      <c r="DQ477" s="1"/>
      <c r="DR477" s="1"/>
      <c r="DS477" s="37"/>
      <c r="DT477" s="37"/>
      <c r="DU477" s="1"/>
      <c r="DV477" s="37"/>
      <c r="DW477" s="37"/>
      <c r="DX477" s="37"/>
      <c r="DY477" s="1"/>
      <c r="DZ477" s="1"/>
      <c r="EA477" s="1"/>
      <c r="EB477" s="1"/>
      <c r="EC477" s="1"/>
      <c r="ED477" s="1"/>
      <c r="EE477" s="1"/>
      <c r="EF477" s="1"/>
      <c r="EG477" s="1"/>
      <c r="EH477" s="37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</row>
    <row r="478" ht="12.75" customHeight="1">
      <c r="A478" s="1"/>
      <c r="B478" s="1"/>
      <c r="C478" s="1"/>
      <c r="D478" s="1"/>
      <c r="E478" s="1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37"/>
      <c r="DM478" s="37"/>
      <c r="DN478" s="37"/>
      <c r="DO478" s="1"/>
      <c r="DP478" s="1"/>
      <c r="DQ478" s="1"/>
      <c r="DR478" s="1"/>
      <c r="DS478" s="37"/>
      <c r="DT478" s="37"/>
      <c r="DU478" s="1"/>
      <c r="DV478" s="37"/>
      <c r="DW478" s="37"/>
      <c r="DX478" s="37"/>
      <c r="DY478" s="1"/>
      <c r="DZ478" s="1"/>
      <c r="EA478" s="1"/>
      <c r="EB478" s="1"/>
      <c r="EC478" s="1"/>
      <c r="ED478" s="1"/>
      <c r="EE478" s="1"/>
      <c r="EF478" s="1"/>
      <c r="EG478" s="1"/>
      <c r="EH478" s="37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</row>
    <row r="479" ht="12.75" customHeight="1">
      <c r="A479" s="1"/>
      <c r="B479" s="1"/>
      <c r="C479" s="1"/>
      <c r="D479" s="1"/>
      <c r="E479" s="1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37"/>
      <c r="DM479" s="37"/>
      <c r="DN479" s="37"/>
      <c r="DO479" s="1"/>
      <c r="DP479" s="1"/>
      <c r="DQ479" s="1"/>
      <c r="DR479" s="1"/>
      <c r="DS479" s="37"/>
      <c r="DT479" s="37"/>
      <c r="DU479" s="1"/>
      <c r="DV479" s="37"/>
      <c r="DW479" s="37"/>
      <c r="DX479" s="37"/>
      <c r="DY479" s="1"/>
      <c r="DZ479" s="1"/>
      <c r="EA479" s="1"/>
      <c r="EB479" s="1"/>
      <c r="EC479" s="1"/>
      <c r="ED479" s="1"/>
      <c r="EE479" s="1"/>
      <c r="EF479" s="1"/>
      <c r="EG479" s="1"/>
      <c r="EH479" s="37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</row>
    <row r="480" ht="12.75" customHeight="1">
      <c r="A480" s="1"/>
      <c r="B480" s="1"/>
      <c r="C480" s="1"/>
      <c r="D480" s="1"/>
      <c r="E480" s="1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37"/>
      <c r="DM480" s="37"/>
      <c r="DN480" s="37"/>
      <c r="DO480" s="1"/>
      <c r="DP480" s="1"/>
      <c r="DQ480" s="1"/>
      <c r="DR480" s="1"/>
      <c r="DS480" s="37"/>
      <c r="DT480" s="37"/>
      <c r="DU480" s="1"/>
      <c r="DV480" s="37"/>
      <c r="DW480" s="37"/>
      <c r="DX480" s="37"/>
      <c r="DY480" s="1"/>
      <c r="DZ480" s="1"/>
      <c r="EA480" s="1"/>
      <c r="EB480" s="1"/>
      <c r="EC480" s="1"/>
      <c r="ED480" s="1"/>
      <c r="EE480" s="1"/>
      <c r="EF480" s="1"/>
      <c r="EG480" s="1"/>
      <c r="EH480" s="37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</row>
    <row r="481" ht="12.75" customHeight="1">
      <c r="A481" s="1"/>
      <c r="B481" s="1"/>
      <c r="C481" s="1"/>
      <c r="D481" s="1"/>
      <c r="E481" s="1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37"/>
      <c r="DM481" s="37"/>
      <c r="DN481" s="37"/>
      <c r="DO481" s="1"/>
      <c r="DP481" s="1"/>
      <c r="DQ481" s="1"/>
      <c r="DR481" s="1"/>
      <c r="DS481" s="37"/>
      <c r="DT481" s="37"/>
      <c r="DU481" s="1"/>
      <c r="DV481" s="37"/>
      <c r="DW481" s="37"/>
      <c r="DX481" s="37"/>
      <c r="DY481" s="1"/>
      <c r="DZ481" s="1"/>
      <c r="EA481" s="1"/>
      <c r="EB481" s="1"/>
      <c r="EC481" s="1"/>
      <c r="ED481" s="1"/>
      <c r="EE481" s="1"/>
      <c r="EF481" s="1"/>
      <c r="EG481" s="1"/>
      <c r="EH481" s="37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</row>
    <row r="482" ht="12.75" customHeight="1">
      <c r="A482" s="1"/>
      <c r="B482" s="1"/>
      <c r="C482" s="1"/>
      <c r="D482" s="1"/>
      <c r="E482" s="1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37"/>
      <c r="DM482" s="37"/>
      <c r="DN482" s="37"/>
      <c r="DO482" s="1"/>
      <c r="DP482" s="1"/>
      <c r="DQ482" s="1"/>
      <c r="DR482" s="1"/>
      <c r="DS482" s="37"/>
      <c r="DT482" s="37"/>
      <c r="DU482" s="1"/>
      <c r="DV482" s="37"/>
      <c r="DW482" s="37"/>
      <c r="DX482" s="37"/>
      <c r="DY482" s="1"/>
      <c r="DZ482" s="1"/>
      <c r="EA482" s="1"/>
      <c r="EB482" s="1"/>
      <c r="EC482" s="1"/>
      <c r="ED482" s="1"/>
      <c r="EE482" s="1"/>
      <c r="EF482" s="1"/>
      <c r="EG482" s="1"/>
      <c r="EH482" s="37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</row>
    <row r="483" ht="12.75" customHeight="1">
      <c r="A483" s="1"/>
      <c r="B483" s="1"/>
      <c r="C483" s="1"/>
      <c r="D483" s="1"/>
      <c r="E483" s="1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37"/>
      <c r="DM483" s="37"/>
      <c r="DN483" s="37"/>
      <c r="DO483" s="1"/>
      <c r="DP483" s="1"/>
      <c r="DQ483" s="1"/>
      <c r="DR483" s="1"/>
      <c r="DS483" s="37"/>
      <c r="DT483" s="37"/>
      <c r="DU483" s="1"/>
      <c r="DV483" s="37"/>
      <c r="DW483" s="37"/>
      <c r="DX483" s="37"/>
      <c r="DY483" s="1"/>
      <c r="DZ483" s="1"/>
      <c r="EA483" s="1"/>
      <c r="EB483" s="1"/>
      <c r="EC483" s="1"/>
      <c r="ED483" s="1"/>
      <c r="EE483" s="1"/>
      <c r="EF483" s="1"/>
      <c r="EG483" s="1"/>
      <c r="EH483" s="37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</row>
    <row r="484" ht="12.75" customHeight="1">
      <c r="A484" s="1"/>
      <c r="B484" s="1"/>
      <c r="C484" s="1"/>
      <c r="D484" s="1"/>
      <c r="E484" s="1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37"/>
      <c r="DM484" s="37"/>
      <c r="DN484" s="37"/>
      <c r="DO484" s="1"/>
      <c r="DP484" s="1"/>
      <c r="DQ484" s="1"/>
      <c r="DR484" s="1"/>
      <c r="DS484" s="37"/>
      <c r="DT484" s="37"/>
      <c r="DU484" s="1"/>
      <c r="DV484" s="37"/>
      <c r="DW484" s="37"/>
      <c r="DX484" s="37"/>
      <c r="DY484" s="1"/>
      <c r="DZ484" s="1"/>
      <c r="EA484" s="1"/>
      <c r="EB484" s="1"/>
      <c r="EC484" s="1"/>
      <c r="ED484" s="1"/>
      <c r="EE484" s="1"/>
      <c r="EF484" s="1"/>
      <c r="EG484" s="1"/>
      <c r="EH484" s="37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</row>
    <row r="485" ht="12.75" customHeight="1">
      <c r="A485" s="1"/>
      <c r="B485" s="1"/>
      <c r="C485" s="1"/>
      <c r="D485" s="1"/>
      <c r="E485" s="1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37"/>
      <c r="DM485" s="37"/>
      <c r="DN485" s="37"/>
      <c r="DO485" s="1"/>
      <c r="DP485" s="1"/>
      <c r="DQ485" s="1"/>
      <c r="DR485" s="1"/>
      <c r="DS485" s="37"/>
      <c r="DT485" s="37"/>
      <c r="DU485" s="1"/>
      <c r="DV485" s="37"/>
      <c r="DW485" s="37"/>
      <c r="DX485" s="37"/>
      <c r="DY485" s="1"/>
      <c r="DZ485" s="1"/>
      <c r="EA485" s="1"/>
      <c r="EB485" s="1"/>
      <c r="EC485" s="1"/>
      <c r="ED485" s="1"/>
      <c r="EE485" s="1"/>
      <c r="EF485" s="1"/>
      <c r="EG485" s="1"/>
      <c r="EH485" s="37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</row>
    <row r="486" ht="12.75" customHeight="1">
      <c r="A486" s="1"/>
      <c r="B486" s="1"/>
      <c r="C486" s="1"/>
      <c r="D486" s="1"/>
      <c r="E486" s="1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37"/>
      <c r="DM486" s="37"/>
      <c r="DN486" s="37"/>
      <c r="DO486" s="1"/>
      <c r="DP486" s="1"/>
      <c r="DQ486" s="1"/>
      <c r="DR486" s="1"/>
      <c r="DS486" s="37"/>
      <c r="DT486" s="37"/>
      <c r="DU486" s="1"/>
      <c r="DV486" s="37"/>
      <c r="DW486" s="37"/>
      <c r="DX486" s="37"/>
      <c r="DY486" s="1"/>
      <c r="DZ486" s="1"/>
      <c r="EA486" s="1"/>
      <c r="EB486" s="1"/>
      <c r="EC486" s="1"/>
      <c r="ED486" s="1"/>
      <c r="EE486" s="1"/>
      <c r="EF486" s="1"/>
      <c r="EG486" s="1"/>
      <c r="EH486" s="37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</row>
    <row r="487" ht="12.75" customHeight="1">
      <c r="A487" s="1"/>
      <c r="B487" s="1"/>
      <c r="C487" s="1"/>
      <c r="D487" s="1"/>
      <c r="E487" s="1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37"/>
      <c r="DM487" s="37"/>
      <c r="DN487" s="37"/>
      <c r="DO487" s="1"/>
      <c r="DP487" s="1"/>
      <c r="DQ487" s="1"/>
      <c r="DR487" s="1"/>
      <c r="DS487" s="37"/>
      <c r="DT487" s="37"/>
      <c r="DU487" s="1"/>
      <c r="DV487" s="37"/>
      <c r="DW487" s="37"/>
      <c r="DX487" s="37"/>
      <c r="DY487" s="1"/>
      <c r="DZ487" s="1"/>
      <c r="EA487" s="1"/>
      <c r="EB487" s="1"/>
      <c r="EC487" s="1"/>
      <c r="ED487" s="1"/>
      <c r="EE487" s="1"/>
      <c r="EF487" s="1"/>
      <c r="EG487" s="1"/>
      <c r="EH487" s="37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</row>
    <row r="488" ht="12.75" customHeight="1">
      <c r="A488" s="1"/>
      <c r="B488" s="1"/>
      <c r="C488" s="1"/>
      <c r="D488" s="1"/>
      <c r="E488" s="1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37"/>
      <c r="DM488" s="37"/>
      <c r="DN488" s="37"/>
      <c r="DO488" s="1"/>
      <c r="DP488" s="1"/>
      <c r="DQ488" s="1"/>
      <c r="DR488" s="1"/>
      <c r="DS488" s="37"/>
      <c r="DT488" s="37"/>
      <c r="DU488" s="1"/>
      <c r="DV488" s="37"/>
      <c r="DW488" s="37"/>
      <c r="DX488" s="37"/>
      <c r="DY488" s="1"/>
      <c r="DZ488" s="1"/>
      <c r="EA488" s="1"/>
      <c r="EB488" s="1"/>
      <c r="EC488" s="1"/>
      <c r="ED488" s="1"/>
      <c r="EE488" s="1"/>
      <c r="EF488" s="1"/>
      <c r="EG488" s="1"/>
      <c r="EH488" s="37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</row>
    <row r="489" ht="12.75" customHeight="1">
      <c r="A489" s="1"/>
      <c r="B489" s="1"/>
      <c r="C489" s="1"/>
      <c r="D489" s="1"/>
      <c r="E489" s="1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37"/>
      <c r="DM489" s="37"/>
      <c r="DN489" s="37"/>
      <c r="DO489" s="1"/>
      <c r="DP489" s="1"/>
      <c r="DQ489" s="1"/>
      <c r="DR489" s="1"/>
      <c r="DS489" s="37"/>
      <c r="DT489" s="37"/>
      <c r="DU489" s="1"/>
      <c r="DV489" s="37"/>
      <c r="DW489" s="37"/>
      <c r="DX489" s="37"/>
      <c r="DY489" s="1"/>
      <c r="DZ489" s="1"/>
      <c r="EA489" s="1"/>
      <c r="EB489" s="1"/>
      <c r="EC489" s="1"/>
      <c r="ED489" s="1"/>
      <c r="EE489" s="1"/>
      <c r="EF489" s="1"/>
      <c r="EG489" s="1"/>
      <c r="EH489" s="37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</row>
    <row r="490" ht="12.75" customHeight="1">
      <c r="A490" s="1"/>
      <c r="B490" s="1"/>
      <c r="C490" s="1"/>
      <c r="D490" s="1"/>
      <c r="E490" s="1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37"/>
      <c r="DM490" s="37"/>
      <c r="DN490" s="37"/>
      <c r="DO490" s="1"/>
      <c r="DP490" s="1"/>
      <c r="DQ490" s="1"/>
      <c r="DR490" s="1"/>
      <c r="DS490" s="37"/>
      <c r="DT490" s="37"/>
      <c r="DU490" s="1"/>
      <c r="DV490" s="37"/>
      <c r="DW490" s="37"/>
      <c r="DX490" s="37"/>
      <c r="DY490" s="1"/>
      <c r="DZ490" s="1"/>
      <c r="EA490" s="1"/>
      <c r="EB490" s="1"/>
      <c r="EC490" s="1"/>
      <c r="ED490" s="1"/>
      <c r="EE490" s="1"/>
      <c r="EF490" s="1"/>
      <c r="EG490" s="1"/>
      <c r="EH490" s="37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</row>
    <row r="491" ht="12.75" customHeight="1">
      <c r="A491" s="1"/>
      <c r="B491" s="1"/>
      <c r="C491" s="1"/>
      <c r="D491" s="1"/>
      <c r="E491" s="1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37"/>
      <c r="DM491" s="37"/>
      <c r="DN491" s="37"/>
      <c r="DO491" s="1"/>
      <c r="DP491" s="1"/>
      <c r="DQ491" s="1"/>
      <c r="DR491" s="1"/>
      <c r="DS491" s="37"/>
      <c r="DT491" s="37"/>
      <c r="DU491" s="1"/>
      <c r="DV491" s="37"/>
      <c r="DW491" s="37"/>
      <c r="DX491" s="37"/>
      <c r="DY491" s="1"/>
      <c r="DZ491" s="1"/>
      <c r="EA491" s="1"/>
      <c r="EB491" s="1"/>
      <c r="EC491" s="1"/>
      <c r="ED491" s="1"/>
      <c r="EE491" s="1"/>
      <c r="EF491" s="1"/>
      <c r="EG491" s="1"/>
      <c r="EH491" s="37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</row>
    <row r="492" ht="12.75" customHeight="1">
      <c r="A492" s="1"/>
      <c r="B492" s="1"/>
      <c r="C492" s="1"/>
      <c r="D492" s="1"/>
      <c r="E492" s="1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37"/>
      <c r="DM492" s="37"/>
      <c r="DN492" s="37"/>
      <c r="DO492" s="1"/>
      <c r="DP492" s="1"/>
      <c r="DQ492" s="1"/>
      <c r="DR492" s="1"/>
      <c r="DS492" s="37"/>
      <c r="DT492" s="37"/>
      <c r="DU492" s="1"/>
      <c r="DV492" s="37"/>
      <c r="DW492" s="37"/>
      <c r="DX492" s="37"/>
      <c r="DY492" s="1"/>
      <c r="DZ492" s="1"/>
      <c r="EA492" s="1"/>
      <c r="EB492" s="1"/>
      <c r="EC492" s="1"/>
      <c r="ED492" s="1"/>
      <c r="EE492" s="1"/>
      <c r="EF492" s="1"/>
      <c r="EG492" s="1"/>
      <c r="EH492" s="37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</row>
    <row r="493" ht="12.75" customHeight="1">
      <c r="A493" s="1"/>
      <c r="B493" s="1"/>
      <c r="C493" s="1"/>
      <c r="D493" s="1"/>
      <c r="E493" s="1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37"/>
      <c r="DM493" s="37"/>
      <c r="DN493" s="37"/>
      <c r="DO493" s="1"/>
      <c r="DP493" s="1"/>
      <c r="DQ493" s="1"/>
      <c r="DR493" s="1"/>
      <c r="DS493" s="37"/>
      <c r="DT493" s="37"/>
      <c r="DU493" s="1"/>
      <c r="DV493" s="37"/>
      <c r="DW493" s="37"/>
      <c r="DX493" s="37"/>
      <c r="DY493" s="1"/>
      <c r="DZ493" s="1"/>
      <c r="EA493" s="1"/>
      <c r="EB493" s="1"/>
      <c r="EC493" s="1"/>
      <c r="ED493" s="1"/>
      <c r="EE493" s="1"/>
      <c r="EF493" s="1"/>
      <c r="EG493" s="1"/>
      <c r="EH493" s="37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</row>
    <row r="494" ht="12.75" customHeight="1">
      <c r="A494" s="1"/>
      <c r="B494" s="1"/>
      <c r="C494" s="1"/>
      <c r="D494" s="1"/>
      <c r="E494" s="1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37"/>
      <c r="DM494" s="37"/>
      <c r="DN494" s="37"/>
      <c r="DO494" s="1"/>
      <c r="DP494" s="1"/>
      <c r="DQ494" s="1"/>
      <c r="DR494" s="1"/>
      <c r="DS494" s="37"/>
      <c r="DT494" s="37"/>
      <c r="DU494" s="1"/>
      <c r="DV494" s="37"/>
      <c r="DW494" s="37"/>
      <c r="DX494" s="37"/>
      <c r="DY494" s="1"/>
      <c r="DZ494" s="1"/>
      <c r="EA494" s="1"/>
      <c r="EB494" s="1"/>
      <c r="EC494" s="1"/>
      <c r="ED494" s="1"/>
      <c r="EE494" s="1"/>
      <c r="EF494" s="1"/>
      <c r="EG494" s="1"/>
      <c r="EH494" s="37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</row>
    <row r="495" ht="12.75" customHeight="1">
      <c r="A495" s="1"/>
      <c r="B495" s="1"/>
      <c r="C495" s="1"/>
      <c r="D495" s="1"/>
      <c r="E495" s="1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37"/>
      <c r="DM495" s="37"/>
      <c r="DN495" s="37"/>
      <c r="DO495" s="1"/>
      <c r="DP495" s="1"/>
      <c r="DQ495" s="1"/>
      <c r="DR495" s="1"/>
      <c r="DS495" s="37"/>
      <c r="DT495" s="37"/>
      <c r="DU495" s="1"/>
      <c r="DV495" s="37"/>
      <c r="DW495" s="37"/>
      <c r="DX495" s="37"/>
      <c r="DY495" s="1"/>
      <c r="DZ495" s="1"/>
      <c r="EA495" s="1"/>
      <c r="EB495" s="1"/>
      <c r="EC495" s="1"/>
      <c r="ED495" s="1"/>
      <c r="EE495" s="1"/>
      <c r="EF495" s="1"/>
      <c r="EG495" s="1"/>
      <c r="EH495" s="37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</row>
    <row r="496" ht="12.75" customHeight="1">
      <c r="A496" s="1"/>
      <c r="B496" s="1"/>
      <c r="C496" s="1"/>
      <c r="D496" s="1"/>
      <c r="E496" s="1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37"/>
      <c r="DM496" s="37"/>
      <c r="DN496" s="37"/>
      <c r="DO496" s="1"/>
      <c r="DP496" s="1"/>
      <c r="DQ496" s="1"/>
      <c r="DR496" s="1"/>
      <c r="DS496" s="37"/>
      <c r="DT496" s="37"/>
      <c r="DU496" s="1"/>
      <c r="DV496" s="37"/>
      <c r="DW496" s="37"/>
      <c r="DX496" s="37"/>
      <c r="DY496" s="1"/>
      <c r="DZ496" s="1"/>
      <c r="EA496" s="1"/>
      <c r="EB496" s="1"/>
      <c r="EC496" s="1"/>
      <c r="ED496" s="1"/>
      <c r="EE496" s="1"/>
      <c r="EF496" s="1"/>
      <c r="EG496" s="1"/>
      <c r="EH496" s="37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</row>
    <row r="497" ht="12.75" customHeight="1">
      <c r="A497" s="1"/>
      <c r="B497" s="1"/>
      <c r="C497" s="1"/>
      <c r="D497" s="1"/>
      <c r="E497" s="1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37"/>
      <c r="DM497" s="37"/>
      <c r="DN497" s="37"/>
      <c r="DO497" s="1"/>
      <c r="DP497" s="1"/>
      <c r="DQ497" s="1"/>
      <c r="DR497" s="1"/>
      <c r="DS497" s="37"/>
      <c r="DT497" s="37"/>
      <c r="DU497" s="1"/>
      <c r="DV497" s="37"/>
      <c r="DW497" s="37"/>
      <c r="DX497" s="37"/>
      <c r="DY497" s="1"/>
      <c r="DZ497" s="1"/>
      <c r="EA497" s="1"/>
      <c r="EB497" s="1"/>
      <c r="EC497" s="1"/>
      <c r="ED497" s="1"/>
      <c r="EE497" s="1"/>
      <c r="EF497" s="1"/>
      <c r="EG497" s="1"/>
      <c r="EH497" s="37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</row>
    <row r="498" ht="12.75" customHeight="1">
      <c r="A498" s="1"/>
      <c r="B498" s="1"/>
      <c r="C498" s="1"/>
      <c r="D498" s="1"/>
      <c r="E498" s="1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37"/>
      <c r="DM498" s="37"/>
      <c r="DN498" s="37"/>
      <c r="DO498" s="1"/>
      <c r="DP498" s="1"/>
      <c r="DQ498" s="1"/>
      <c r="DR498" s="1"/>
      <c r="DS498" s="37"/>
      <c r="DT498" s="37"/>
      <c r="DU498" s="1"/>
      <c r="DV498" s="37"/>
      <c r="DW498" s="37"/>
      <c r="DX498" s="37"/>
      <c r="DY498" s="1"/>
      <c r="DZ498" s="1"/>
      <c r="EA498" s="1"/>
      <c r="EB498" s="1"/>
      <c r="EC498" s="1"/>
      <c r="ED498" s="1"/>
      <c r="EE498" s="1"/>
      <c r="EF498" s="1"/>
      <c r="EG498" s="1"/>
      <c r="EH498" s="37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</row>
    <row r="499" ht="12.75" customHeight="1">
      <c r="A499" s="1"/>
      <c r="B499" s="1"/>
      <c r="C499" s="1"/>
      <c r="D499" s="1"/>
      <c r="E499" s="1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37"/>
      <c r="DM499" s="37"/>
      <c r="DN499" s="37"/>
      <c r="DO499" s="1"/>
      <c r="DP499" s="1"/>
      <c r="DQ499" s="1"/>
      <c r="DR499" s="1"/>
      <c r="DS499" s="37"/>
      <c r="DT499" s="37"/>
      <c r="DU499" s="1"/>
      <c r="DV499" s="37"/>
      <c r="DW499" s="37"/>
      <c r="DX499" s="37"/>
      <c r="DY499" s="1"/>
      <c r="DZ499" s="1"/>
      <c r="EA499" s="1"/>
      <c r="EB499" s="1"/>
      <c r="EC499" s="1"/>
      <c r="ED499" s="1"/>
      <c r="EE499" s="1"/>
      <c r="EF499" s="1"/>
      <c r="EG499" s="1"/>
      <c r="EH499" s="37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</row>
    <row r="500" ht="12.75" customHeight="1">
      <c r="A500" s="1"/>
      <c r="B500" s="1"/>
      <c r="C500" s="1"/>
      <c r="D500" s="1"/>
      <c r="E500" s="1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37"/>
      <c r="DM500" s="37"/>
      <c r="DN500" s="37"/>
      <c r="DO500" s="1"/>
      <c r="DP500" s="1"/>
      <c r="DQ500" s="1"/>
      <c r="DR500" s="1"/>
      <c r="DS500" s="37"/>
      <c r="DT500" s="37"/>
      <c r="DU500" s="1"/>
      <c r="DV500" s="37"/>
      <c r="DW500" s="37"/>
      <c r="DX500" s="37"/>
      <c r="DY500" s="1"/>
      <c r="DZ500" s="1"/>
      <c r="EA500" s="1"/>
      <c r="EB500" s="1"/>
      <c r="EC500" s="1"/>
      <c r="ED500" s="1"/>
      <c r="EE500" s="1"/>
      <c r="EF500" s="1"/>
      <c r="EG500" s="1"/>
      <c r="EH500" s="37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</row>
    <row r="501" ht="12.75" customHeight="1">
      <c r="A501" s="1"/>
      <c r="B501" s="1"/>
      <c r="C501" s="1"/>
      <c r="D501" s="1"/>
      <c r="E501" s="1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37"/>
      <c r="DM501" s="37"/>
      <c r="DN501" s="37"/>
      <c r="DO501" s="1"/>
      <c r="DP501" s="1"/>
      <c r="DQ501" s="1"/>
      <c r="DR501" s="1"/>
      <c r="DS501" s="37"/>
      <c r="DT501" s="37"/>
      <c r="DU501" s="1"/>
      <c r="DV501" s="37"/>
      <c r="DW501" s="37"/>
      <c r="DX501" s="37"/>
      <c r="DY501" s="1"/>
      <c r="DZ501" s="1"/>
      <c r="EA501" s="1"/>
      <c r="EB501" s="1"/>
      <c r="EC501" s="1"/>
      <c r="ED501" s="1"/>
      <c r="EE501" s="1"/>
      <c r="EF501" s="1"/>
      <c r="EG501" s="1"/>
      <c r="EH501" s="37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</row>
    <row r="502" ht="12.75" customHeight="1">
      <c r="A502" s="1"/>
      <c r="B502" s="1"/>
      <c r="C502" s="1"/>
      <c r="D502" s="1"/>
      <c r="E502" s="1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37"/>
      <c r="DM502" s="37"/>
      <c r="DN502" s="37"/>
      <c r="DO502" s="1"/>
      <c r="DP502" s="1"/>
      <c r="DQ502" s="1"/>
      <c r="DR502" s="1"/>
      <c r="DS502" s="37"/>
      <c r="DT502" s="37"/>
      <c r="DU502" s="1"/>
      <c r="DV502" s="37"/>
      <c r="DW502" s="37"/>
      <c r="DX502" s="37"/>
      <c r="DY502" s="1"/>
      <c r="DZ502" s="1"/>
      <c r="EA502" s="1"/>
      <c r="EB502" s="1"/>
      <c r="EC502" s="1"/>
      <c r="ED502" s="1"/>
      <c r="EE502" s="1"/>
      <c r="EF502" s="1"/>
      <c r="EG502" s="1"/>
      <c r="EH502" s="37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</row>
    <row r="503" ht="12.75" customHeight="1">
      <c r="A503" s="1"/>
      <c r="B503" s="1"/>
      <c r="C503" s="1"/>
      <c r="D503" s="1"/>
      <c r="E503" s="1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37"/>
      <c r="DM503" s="37"/>
      <c r="DN503" s="37"/>
      <c r="DO503" s="1"/>
      <c r="DP503" s="1"/>
      <c r="DQ503" s="1"/>
      <c r="DR503" s="1"/>
      <c r="DS503" s="37"/>
      <c r="DT503" s="37"/>
      <c r="DU503" s="1"/>
      <c r="DV503" s="37"/>
      <c r="DW503" s="37"/>
      <c r="DX503" s="37"/>
      <c r="DY503" s="1"/>
      <c r="DZ503" s="1"/>
      <c r="EA503" s="1"/>
      <c r="EB503" s="1"/>
      <c r="EC503" s="1"/>
      <c r="ED503" s="1"/>
      <c r="EE503" s="1"/>
      <c r="EF503" s="1"/>
      <c r="EG503" s="1"/>
      <c r="EH503" s="37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</row>
    <row r="504" ht="12.75" customHeight="1">
      <c r="A504" s="1"/>
      <c r="B504" s="1"/>
      <c r="C504" s="1"/>
      <c r="D504" s="1"/>
      <c r="E504" s="1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37"/>
      <c r="DM504" s="37"/>
      <c r="DN504" s="37"/>
      <c r="DO504" s="1"/>
      <c r="DP504" s="1"/>
      <c r="DQ504" s="1"/>
      <c r="DR504" s="1"/>
      <c r="DS504" s="37"/>
      <c r="DT504" s="37"/>
      <c r="DU504" s="1"/>
      <c r="DV504" s="37"/>
      <c r="DW504" s="37"/>
      <c r="DX504" s="37"/>
      <c r="DY504" s="1"/>
      <c r="DZ504" s="1"/>
      <c r="EA504" s="1"/>
      <c r="EB504" s="1"/>
      <c r="EC504" s="1"/>
      <c r="ED504" s="1"/>
      <c r="EE504" s="1"/>
      <c r="EF504" s="1"/>
      <c r="EG504" s="1"/>
      <c r="EH504" s="37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</row>
    <row r="505" ht="12.75" customHeight="1">
      <c r="A505" s="1"/>
      <c r="B505" s="1"/>
      <c r="C505" s="1"/>
      <c r="D505" s="1"/>
      <c r="E505" s="1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37"/>
      <c r="DM505" s="37"/>
      <c r="DN505" s="37"/>
      <c r="DO505" s="1"/>
      <c r="DP505" s="1"/>
      <c r="DQ505" s="1"/>
      <c r="DR505" s="1"/>
      <c r="DS505" s="37"/>
      <c r="DT505" s="37"/>
      <c r="DU505" s="1"/>
      <c r="DV505" s="37"/>
      <c r="DW505" s="37"/>
      <c r="DX505" s="37"/>
      <c r="DY505" s="1"/>
      <c r="DZ505" s="1"/>
      <c r="EA505" s="1"/>
      <c r="EB505" s="1"/>
      <c r="EC505" s="1"/>
      <c r="ED505" s="1"/>
      <c r="EE505" s="1"/>
      <c r="EF505" s="1"/>
      <c r="EG505" s="1"/>
      <c r="EH505" s="37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</row>
    <row r="506" ht="12.75" customHeight="1">
      <c r="A506" s="1"/>
      <c r="B506" s="1"/>
      <c r="C506" s="1"/>
      <c r="D506" s="1"/>
      <c r="E506" s="1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37"/>
      <c r="DM506" s="37"/>
      <c r="DN506" s="37"/>
      <c r="DO506" s="1"/>
      <c r="DP506" s="1"/>
      <c r="DQ506" s="1"/>
      <c r="DR506" s="1"/>
      <c r="DS506" s="37"/>
      <c r="DT506" s="37"/>
      <c r="DU506" s="1"/>
      <c r="DV506" s="37"/>
      <c r="DW506" s="37"/>
      <c r="DX506" s="37"/>
      <c r="DY506" s="1"/>
      <c r="DZ506" s="1"/>
      <c r="EA506" s="1"/>
      <c r="EB506" s="1"/>
      <c r="EC506" s="1"/>
      <c r="ED506" s="1"/>
      <c r="EE506" s="1"/>
      <c r="EF506" s="1"/>
      <c r="EG506" s="1"/>
      <c r="EH506" s="37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</row>
    <row r="507" ht="12.75" customHeight="1">
      <c r="A507" s="1"/>
      <c r="B507" s="1"/>
      <c r="C507" s="1"/>
      <c r="D507" s="1"/>
      <c r="E507" s="1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37"/>
      <c r="DM507" s="37"/>
      <c r="DN507" s="37"/>
      <c r="DO507" s="1"/>
      <c r="DP507" s="1"/>
      <c r="DQ507" s="1"/>
      <c r="DR507" s="1"/>
      <c r="DS507" s="37"/>
      <c r="DT507" s="37"/>
      <c r="DU507" s="1"/>
      <c r="DV507" s="37"/>
      <c r="DW507" s="37"/>
      <c r="DX507" s="37"/>
      <c r="DY507" s="1"/>
      <c r="DZ507" s="1"/>
      <c r="EA507" s="1"/>
      <c r="EB507" s="1"/>
      <c r="EC507" s="1"/>
      <c r="ED507" s="1"/>
      <c r="EE507" s="1"/>
      <c r="EF507" s="1"/>
      <c r="EG507" s="1"/>
      <c r="EH507" s="37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</row>
    <row r="508" ht="12.75" customHeight="1">
      <c r="A508" s="1"/>
      <c r="B508" s="1"/>
      <c r="C508" s="1"/>
      <c r="D508" s="1"/>
      <c r="E508" s="1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37"/>
      <c r="DM508" s="37"/>
      <c r="DN508" s="37"/>
      <c r="DO508" s="1"/>
      <c r="DP508" s="1"/>
      <c r="DQ508" s="1"/>
      <c r="DR508" s="1"/>
      <c r="DS508" s="37"/>
      <c r="DT508" s="37"/>
      <c r="DU508" s="1"/>
      <c r="DV508" s="37"/>
      <c r="DW508" s="37"/>
      <c r="DX508" s="37"/>
      <c r="DY508" s="1"/>
      <c r="DZ508" s="1"/>
      <c r="EA508" s="1"/>
      <c r="EB508" s="1"/>
      <c r="EC508" s="1"/>
      <c r="ED508" s="1"/>
      <c r="EE508" s="1"/>
      <c r="EF508" s="1"/>
      <c r="EG508" s="1"/>
      <c r="EH508" s="37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</row>
    <row r="509" ht="12.75" customHeight="1">
      <c r="A509" s="1"/>
      <c r="B509" s="1"/>
      <c r="C509" s="1"/>
      <c r="D509" s="1"/>
      <c r="E509" s="1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37"/>
      <c r="DM509" s="37"/>
      <c r="DN509" s="37"/>
      <c r="DO509" s="1"/>
      <c r="DP509" s="1"/>
      <c r="DQ509" s="1"/>
      <c r="DR509" s="1"/>
      <c r="DS509" s="37"/>
      <c r="DT509" s="37"/>
      <c r="DU509" s="1"/>
      <c r="DV509" s="37"/>
      <c r="DW509" s="37"/>
      <c r="DX509" s="37"/>
      <c r="DY509" s="1"/>
      <c r="DZ509" s="1"/>
      <c r="EA509" s="1"/>
      <c r="EB509" s="1"/>
      <c r="EC509" s="1"/>
      <c r="ED509" s="1"/>
      <c r="EE509" s="1"/>
      <c r="EF509" s="1"/>
      <c r="EG509" s="1"/>
      <c r="EH509" s="37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</row>
    <row r="510" ht="12.75" customHeight="1">
      <c r="A510" s="1"/>
      <c r="B510" s="1"/>
      <c r="C510" s="1"/>
      <c r="D510" s="1"/>
      <c r="E510" s="1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37"/>
      <c r="DM510" s="37"/>
      <c r="DN510" s="37"/>
      <c r="DO510" s="1"/>
      <c r="DP510" s="1"/>
      <c r="DQ510" s="1"/>
      <c r="DR510" s="1"/>
      <c r="DS510" s="37"/>
      <c r="DT510" s="37"/>
      <c r="DU510" s="1"/>
      <c r="DV510" s="37"/>
      <c r="DW510" s="37"/>
      <c r="DX510" s="37"/>
      <c r="DY510" s="1"/>
      <c r="DZ510" s="1"/>
      <c r="EA510" s="1"/>
      <c r="EB510" s="1"/>
      <c r="EC510" s="1"/>
      <c r="ED510" s="1"/>
      <c r="EE510" s="1"/>
      <c r="EF510" s="1"/>
      <c r="EG510" s="1"/>
      <c r="EH510" s="37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</row>
    <row r="511" ht="12.75" customHeight="1">
      <c r="A511" s="1"/>
      <c r="B511" s="1"/>
      <c r="C511" s="1"/>
      <c r="D511" s="1"/>
      <c r="E511" s="1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37"/>
      <c r="DM511" s="37"/>
      <c r="DN511" s="37"/>
      <c r="DO511" s="1"/>
      <c r="DP511" s="1"/>
      <c r="DQ511" s="1"/>
      <c r="DR511" s="1"/>
      <c r="DS511" s="37"/>
      <c r="DT511" s="37"/>
      <c r="DU511" s="1"/>
      <c r="DV511" s="37"/>
      <c r="DW511" s="37"/>
      <c r="DX511" s="37"/>
      <c r="DY511" s="1"/>
      <c r="DZ511" s="1"/>
      <c r="EA511" s="1"/>
      <c r="EB511" s="1"/>
      <c r="EC511" s="1"/>
      <c r="ED511" s="1"/>
      <c r="EE511" s="1"/>
      <c r="EF511" s="1"/>
      <c r="EG511" s="1"/>
      <c r="EH511" s="37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</row>
    <row r="512" ht="12.75" customHeight="1">
      <c r="A512" s="1"/>
      <c r="B512" s="1"/>
      <c r="C512" s="1"/>
      <c r="D512" s="1"/>
      <c r="E512" s="1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37"/>
      <c r="DM512" s="37"/>
      <c r="DN512" s="37"/>
      <c r="DO512" s="1"/>
      <c r="DP512" s="1"/>
      <c r="DQ512" s="1"/>
      <c r="DR512" s="1"/>
      <c r="DS512" s="37"/>
      <c r="DT512" s="37"/>
      <c r="DU512" s="1"/>
      <c r="DV512" s="37"/>
      <c r="DW512" s="37"/>
      <c r="DX512" s="37"/>
      <c r="DY512" s="1"/>
      <c r="DZ512" s="1"/>
      <c r="EA512" s="1"/>
      <c r="EB512" s="1"/>
      <c r="EC512" s="1"/>
      <c r="ED512" s="1"/>
      <c r="EE512" s="1"/>
      <c r="EF512" s="1"/>
      <c r="EG512" s="1"/>
      <c r="EH512" s="37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</row>
    <row r="513" ht="12.75" customHeight="1">
      <c r="A513" s="1"/>
      <c r="B513" s="1"/>
      <c r="C513" s="1"/>
      <c r="D513" s="1"/>
      <c r="E513" s="1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37"/>
      <c r="DM513" s="37"/>
      <c r="DN513" s="37"/>
      <c r="DO513" s="1"/>
      <c r="DP513" s="1"/>
      <c r="DQ513" s="1"/>
      <c r="DR513" s="1"/>
      <c r="DS513" s="37"/>
      <c r="DT513" s="37"/>
      <c r="DU513" s="1"/>
      <c r="DV513" s="37"/>
      <c r="DW513" s="37"/>
      <c r="DX513" s="37"/>
      <c r="DY513" s="1"/>
      <c r="DZ513" s="1"/>
      <c r="EA513" s="1"/>
      <c r="EB513" s="1"/>
      <c r="EC513" s="1"/>
      <c r="ED513" s="1"/>
      <c r="EE513" s="1"/>
      <c r="EF513" s="1"/>
      <c r="EG513" s="1"/>
      <c r="EH513" s="37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</row>
    <row r="514" ht="12.75" customHeight="1">
      <c r="A514" s="1"/>
      <c r="B514" s="1"/>
      <c r="C514" s="1"/>
      <c r="D514" s="1"/>
      <c r="E514" s="1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37"/>
      <c r="DM514" s="37"/>
      <c r="DN514" s="37"/>
      <c r="DO514" s="1"/>
      <c r="DP514" s="1"/>
      <c r="DQ514" s="1"/>
      <c r="DR514" s="1"/>
      <c r="DS514" s="37"/>
      <c r="DT514" s="37"/>
      <c r="DU514" s="1"/>
      <c r="DV514" s="37"/>
      <c r="DW514" s="37"/>
      <c r="DX514" s="37"/>
      <c r="DY514" s="1"/>
      <c r="DZ514" s="1"/>
      <c r="EA514" s="1"/>
      <c r="EB514" s="1"/>
      <c r="EC514" s="1"/>
      <c r="ED514" s="1"/>
      <c r="EE514" s="1"/>
      <c r="EF514" s="1"/>
      <c r="EG514" s="1"/>
      <c r="EH514" s="37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</row>
    <row r="515" ht="12.75" customHeight="1">
      <c r="A515" s="1"/>
      <c r="B515" s="1"/>
      <c r="C515" s="1"/>
      <c r="D515" s="1"/>
      <c r="E515" s="1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37"/>
      <c r="DM515" s="37"/>
      <c r="DN515" s="37"/>
      <c r="DO515" s="1"/>
      <c r="DP515" s="1"/>
      <c r="DQ515" s="1"/>
      <c r="DR515" s="1"/>
      <c r="DS515" s="37"/>
      <c r="DT515" s="37"/>
      <c r="DU515" s="1"/>
      <c r="DV515" s="37"/>
      <c r="DW515" s="37"/>
      <c r="DX515" s="37"/>
      <c r="DY515" s="1"/>
      <c r="DZ515" s="1"/>
      <c r="EA515" s="1"/>
      <c r="EB515" s="1"/>
      <c r="EC515" s="1"/>
      <c r="ED515" s="1"/>
      <c r="EE515" s="1"/>
      <c r="EF515" s="1"/>
      <c r="EG515" s="1"/>
      <c r="EH515" s="37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</row>
    <row r="516" ht="12.75" customHeight="1">
      <c r="A516" s="1"/>
      <c r="B516" s="1"/>
      <c r="C516" s="1"/>
      <c r="D516" s="1"/>
      <c r="E516" s="1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37"/>
      <c r="DM516" s="37"/>
      <c r="DN516" s="37"/>
      <c r="DO516" s="1"/>
      <c r="DP516" s="1"/>
      <c r="DQ516" s="1"/>
      <c r="DR516" s="1"/>
      <c r="DS516" s="37"/>
      <c r="DT516" s="37"/>
      <c r="DU516" s="1"/>
      <c r="DV516" s="37"/>
      <c r="DW516" s="37"/>
      <c r="DX516" s="37"/>
      <c r="DY516" s="1"/>
      <c r="DZ516" s="1"/>
      <c r="EA516" s="1"/>
      <c r="EB516" s="1"/>
      <c r="EC516" s="1"/>
      <c r="ED516" s="1"/>
      <c r="EE516" s="1"/>
      <c r="EF516" s="1"/>
      <c r="EG516" s="1"/>
      <c r="EH516" s="37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</row>
    <row r="517" ht="12.75" customHeight="1">
      <c r="A517" s="1"/>
      <c r="B517" s="1"/>
      <c r="C517" s="1"/>
      <c r="D517" s="1"/>
      <c r="E517" s="1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37"/>
      <c r="DM517" s="37"/>
      <c r="DN517" s="37"/>
      <c r="DO517" s="1"/>
      <c r="DP517" s="1"/>
      <c r="DQ517" s="1"/>
      <c r="DR517" s="1"/>
      <c r="DS517" s="37"/>
      <c r="DT517" s="37"/>
      <c r="DU517" s="1"/>
      <c r="DV517" s="37"/>
      <c r="DW517" s="37"/>
      <c r="DX517" s="37"/>
      <c r="DY517" s="1"/>
      <c r="DZ517" s="1"/>
      <c r="EA517" s="1"/>
      <c r="EB517" s="1"/>
      <c r="EC517" s="1"/>
      <c r="ED517" s="1"/>
      <c r="EE517" s="1"/>
      <c r="EF517" s="1"/>
      <c r="EG517" s="1"/>
      <c r="EH517" s="37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</row>
    <row r="518" ht="12.75" customHeight="1">
      <c r="A518" s="1"/>
      <c r="B518" s="1"/>
      <c r="C518" s="1"/>
      <c r="D518" s="1"/>
      <c r="E518" s="1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37"/>
      <c r="DM518" s="37"/>
      <c r="DN518" s="37"/>
      <c r="DO518" s="1"/>
      <c r="DP518" s="1"/>
      <c r="DQ518" s="1"/>
      <c r="DR518" s="1"/>
      <c r="DS518" s="37"/>
      <c r="DT518" s="37"/>
      <c r="DU518" s="1"/>
      <c r="DV518" s="37"/>
      <c r="DW518" s="37"/>
      <c r="DX518" s="37"/>
      <c r="DY518" s="1"/>
      <c r="DZ518" s="1"/>
      <c r="EA518" s="1"/>
      <c r="EB518" s="1"/>
      <c r="EC518" s="1"/>
      <c r="ED518" s="1"/>
      <c r="EE518" s="1"/>
      <c r="EF518" s="1"/>
      <c r="EG518" s="1"/>
      <c r="EH518" s="37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</row>
    <row r="519" ht="12.75" customHeight="1">
      <c r="A519" s="1"/>
      <c r="B519" s="1"/>
      <c r="C519" s="1"/>
      <c r="D519" s="1"/>
      <c r="E519" s="1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37"/>
      <c r="DM519" s="37"/>
      <c r="DN519" s="37"/>
      <c r="DO519" s="1"/>
      <c r="DP519" s="1"/>
      <c r="DQ519" s="1"/>
      <c r="DR519" s="1"/>
      <c r="DS519" s="37"/>
      <c r="DT519" s="37"/>
      <c r="DU519" s="1"/>
      <c r="DV519" s="37"/>
      <c r="DW519" s="37"/>
      <c r="DX519" s="37"/>
      <c r="DY519" s="1"/>
      <c r="DZ519" s="1"/>
      <c r="EA519" s="1"/>
      <c r="EB519" s="1"/>
      <c r="EC519" s="1"/>
      <c r="ED519" s="1"/>
      <c r="EE519" s="1"/>
      <c r="EF519" s="1"/>
      <c r="EG519" s="1"/>
      <c r="EH519" s="37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</row>
    <row r="520" ht="12.75" customHeight="1">
      <c r="A520" s="1"/>
      <c r="B520" s="1"/>
      <c r="C520" s="1"/>
      <c r="D520" s="1"/>
      <c r="E520" s="1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37"/>
      <c r="DM520" s="37"/>
      <c r="DN520" s="37"/>
      <c r="DO520" s="1"/>
      <c r="DP520" s="1"/>
      <c r="DQ520" s="1"/>
      <c r="DR520" s="1"/>
      <c r="DS520" s="37"/>
      <c r="DT520" s="37"/>
      <c r="DU520" s="1"/>
      <c r="DV520" s="37"/>
      <c r="DW520" s="37"/>
      <c r="DX520" s="37"/>
      <c r="DY520" s="1"/>
      <c r="DZ520" s="1"/>
      <c r="EA520" s="1"/>
      <c r="EB520" s="1"/>
      <c r="EC520" s="1"/>
      <c r="ED520" s="1"/>
      <c r="EE520" s="1"/>
      <c r="EF520" s="1"/>
      <c r="EG520" s="1"/>
      <c r="EH520" s="37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</row>
    <row r="521" ht="12.75" customHeight="1">
      <c r="A521" s="1"/>
      <c r="B521" s="1"/>
      <c r="C521" s="1"/>
      <c r="D521" s="1"/>
      <c r="E521" s="1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37"/>
      <c r="DM521" s="37"/>
      <c r="DN521" s="37"/>
      <c r="DO521" s="1"/>
      <c r="DP521" s="1"/>
      <c r="DQ521" s="1"/>
      <c r="DR521" s="1"/>
      <c r="DS521" s="37"/>
      <c r="DT521" s="37"/>
      <c r="DU521" s="1"/>
      <c r="DV521" s="37"/>
      <c r="DW521" s="37"/>
      <c r="DX521" s="37"/>
      <c r="DY521" s="1"/>
      <c r="DZ521" s="1"/>
      <c r="EA521" s="1"/>
      <c r="EB521" s="1"/>
      <c r="EC521" s="1"/>
      <c r="ED521" s="1"/>
      <c r="EE521" s="1"/>
      <c r="EF521" s="1"/>
      <c r="EG521" s="1"/>
      <c r="EH521" s="37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</row>
    <row r="522" ht="12.75" customHeight="1">
      <c r="A522" s="1"/>
      <c r="B522" s="1"/>
      <c r="C522" s="1"/>
      <c r="D522" s="1"/>
      <c r="E522" s="1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37"/>
      <c r="DM522" s="37"/>
      <c r="DN522" s="37"/>
      <c r="DO522" s="1"/>
      <c r="DP522" s="1"/>
      <c r="DQ522" s="1"/>
      <c r="DR522" s="1"/>
      <c r="DS522" s="37"/>
      <c r="DT522" s="37"/>
      <c r="DU522" s="1"/>
      <c r="DV522" s="37"/>
      <c r="DW522" s="37"/>
      <c r="DX522" s="37"/>
      <c r="DY522" s="1"/>
      <c r="DZ522" s="1"/>
      <c r="EA522" s="1"/>
      <c r="EB522" s="1"/>
      <c r="EC522" s="1"/>
      <c r="ED522" s="1"/>
      <c r="EE522" s="1"/>
      <c r="EF522" s="1"/>
      <c r="EG522" s="1"/>
      <c r="EH522" s="37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</row>
    <row r="523" ht="12.75" customHeight="1">
      <c r="A523" s="1"/>
      <c r="B523" s="1"/>
      <c r="C523" s="1"/>
      <c r="D523" s="1"/>
      <c r="E523" s="1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37"/>
      <c r="DM523" s="37"/>
      <c r="DN523" s="37"/>
      <c r="DO523" s="1"/>
      <c r="DP523" s="1"/>
      <c r="DQ523" s="1"/>
      <c r="DR523" s="1"/>
      <c r="DS523" s="37"/>
      <c r="DT523" s="37"/>
      <c r="DU523" s="1"/>
      <c r="DV523" s="37"/>
      <c r="DW523" s="37"/>
      <c r="DX523" s="37"/>
      <c r="DY523" s="1"/>
      <c r="DZ523" s="1"/>
      <c r="EA523" s="1"/>
      <c r="EB523" s="1"/>
      <c r="EC523" s="1"/>
      <c r="ED523" s="1"/>
      <c r="EE523" s="1"/>
      <c r="EF523" s="1"/>
      <c r="EG523" s="1"/>
      <c r="EH523" s="37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</row>
    <row r="524" ht="12.75" customHeight="1">
      <c r="A524" s="1"/>
      <c r="B524" s="1"/>
      <c r="C524" s="1"/>
      <c r="D524" s="1"/>
      <c r="E524" s="1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37"/>
      <c r="DM524" s="37"/>
      <c r="DN524" s="37"/>
      <c r="DO524" s="1"/>
      <c r="DP524" s="1"/>
      <c r="DQ524" s="1"/>
      <c r="DR524" s="1"/>
      <c r="DS524" s="37"/>
      <c r="DT524" s="37"/>
      <c r="DU524" s="1"/>
      <c r="DV524" s="37"/>
      <c r="DW524" s="37"/>
      <c r="DX524" s="37"/>
      <c r="DY524" s="1"/>
      <c r="DZ524" s="1"/>
      <c r="EA524" s="1"/>
      <c r="EB524" s="1"/>
      <c r="EC524" s="1"/>
      <c r="ED524" s="1"/>
      <c r="EE524" s="1"/>
      <c r="EF524" s="1"/>
      <c r="EG524" s="1"/>
      <c r="EH524" s="37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</row>
    <row r="525" ht="12.75" customHeight="1">
      <c r="A525" s="1"/>
      <c r="B525" s="1"/>
      <c r="C525" s="1"/>
      <c r="D525" s="1"/>
      <c r="E525" s="1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37"/>
      <c r="DM525" s="37"/>
      <c r="DN525" s="37"/>
      <c r="DO525" s="1"/>
      <c r="DP525" s="1"/>
      <c r="DQ525" s="1"/>
      <c r="DR525" s="1"/>
      <c r="DS525" s="37"/>
      <c r="DT525" s="37"/>
      <c r="DU525" s="1"/>
      <c r="DV525" s="37"/>
      <c r="DW525" s="37"/>
      <c r="DX525" s="37"/>
      <c r="DY525" s="1"/>
      <c r="DZ525" s="1"/>
      <c r="EA525" s="1"/>
      <c r="EB525" s="1"/>
      <c r="EC525" s="1"/>
      <c r="ED525" s="1"/>
      <c r="EE525" s="1"/>
      <c r="EF525" s="1"/>
      <c r="EG525" s="1"/>
      <c r="EH525" s="37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</row>
    <row r="526" ht="12.75" customHeight="1">
      <c r="A526" s="1"/>
      <c r="B526" s="1"/>
      <c r="C526" s="1"/>
      <c r="D526" s="1"/>
      <c r="E526" s="1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37"/>
      <c r="DM526" s="37"/>
      <c r="DN526" s="37"/>
      <c r="DO526" s="1"/>
      <c r="DP526" s="1"/>
      <c r="DQ526" s="1"/>
      <c r="DR526" s="1"/>
      <c r="DS526" s="37"/>
      <c r="DT526" s="37"/>
      <c r="DU526" s="1"/>
      <c r="DV526" s="37"/>
      <c r="DW526" s="37"/>
      <c r="DX526" s="37"/>
      <c r="DY526" s="1"/>
      <c r="DZ526" s="1"/>
      <c r="EA526" s="1"/>
      <c r="EB526" s="1"/>
      <c r="EC526" s="1"/>
      <c r="ED526" s="1"/>
      <c r="EE526" s="1"/>
      <c r="EF526" s="1"/>
      <c r="EG526" s="1"/>
      <c r="EH526" s="37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</row>
    <row r="527" ht="12.75" customHeight="1">
      <c r="A527" s="1"/>
      <c r="B527" s="1"/>
      <c r="C527" s="1"/>
      <c r="D527" s="1"/>
      <c r="E527" s="1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37"/>
      <c r="DM527" s="37"/>
      <c r="DN527" s="37"/>
      <c r="DO527" s="1"/>
      <c r="DP527" s="1"/>
      <c r="DQ527" s="1"/>
      <c r="DR527" s="1"/>
      <c r="DS527" s="37"/>
      <c r="DT527" s="37"/>
      <c r="DU527" s="1"/>
      <c r="DV527" s="37"/>
      <c r="DW527" s="37"/>
      <c r="DX527" s="37"/>
      <c r="DY527" s="1"/>
      <c r="DZ527" s="1"/>
      <c r="EA527" s="1"/>
      <c r="EB527" s="1"/>
      <c r="EC527" s="1"/>
      <c r="ED527" s="1"/>
      <c r="EE527" s="1"/>
      <c r="EF527" s="1"/>
      <c r="EG527" s="1"/>
      <c r="EH527" s="37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</row>
    <row r="528" ht="12.75" customHeight="1">
      <c r="A528" s="1"/>
      <c r="B528" s="1"/>
      <c r="C528" s="1"/>
      <c r="D528" s="1"/>
      <c r="E528" s="1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37"/>
      <c r="DM528" s="37"/>
      <c r="DN528" s="37"/>
      <c r="DO528" s="1"/>
      <c r="DP528" s="1"/>
      <c r="DQ528" s="1"/>
      <c r="DR528" s="1"/>
      <c r="DS528" s="37"/>
      <c r="DT528" s="37"/>
      <c r="DU528" s="1"/>
      <c r="DV528" s="37"/>
      <c r="DW528" s="37"/>
      <c r="DX528" s="37"/>
      <c r="DY528" s="1"/>
      <c r="DZ528" s="1"/>
      <c r="EA528" s="1"/>
      <c r="EB528" s="1"/>
      <c r="EC528" s="1"/>
      <c r="ED528" s="1"/>
      <c r="EE528" s="1"/>
      <c r="EF528" s="1"/>
      <c r="EG528" s="1"/>
      <c r="EH528" s="37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</row>
    <row r="529" ht="12.75" customHeight="1">
      <c r="A529" s="1"/>
      <c r="B529" s="1"/>
      <c r="C529" s="1"/>
      <c r="D529" s="1"/>
      <c r="E529" s="1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37"/>
      <c r="DM529" s="37"/>
      <c r="DN529" s="37"/>
      <c r="DO529" s="1"/>
      <c r="DP529" s="1"/>
      <c r="DQ529" s="1"/>
      <c r="DR529" s="1"/>
      <c r="DS529" s="37"/>
      <c r="DT529" s="37"/>
      <c r="DU529" s="1"/>
      <c r="DV529" s="37"/>
      <c r="DW529" s="37"/>
      <c r="DX529" s="37"/>
      <c r="DY529" s="1"/>
      <c r="DZ529" s="1"/>
      <c r="EA529" s="1"/>
      <c r="EB529" s="1"/>
      <c r="EC529" s="1"/>
      <c r="ED529" s="1"/>
      <c r="EE529" s="1"/>
      <c r="EF529" s="1"/>
      <c r="EG529" s="1"/>
      <c r="EH529" s="37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</row>
    <row r="530" ht="12.75" customHeight="1">
      <c r="A530" s="1"/>
      <c r="B530" s="1"/>
      <c r="C530" s="1"/>
      <c r="D530" s="1"/>
      <c r="E530" s="1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37"/>
      <c r="DM530" s="37"/>
      <c r="DN530" s="37"/>
      <c r="DO530" s="1"/>
      <c r="DP530" s="1"/>
      <c r="DQ530" s="1"/>
      <c r="DR530" s="1"/>
      <c r="DS530" s="37"/>
      <c r="DT530" s="37"/>
      <c r="DU530" s="1"/>
      <c r="DV530" s="37"/>
      <c r="DW530" s="37"/>
      <c r="DX530" s="37"/>
      <c r="DY530" s="1"/>
      <c r="DZ530" s="1"/>
      <c r="EA530" s="1"/>
      <c r="EB530" s="1"/>
      <c r="EC530" s="1"/>
      <c r="ED530" s="1"/>
      <c r="EE530" s="1"/>
      <c r="EF530" s="1"/>
      <c r="EG530" s="1"/>
      <c r="EH530" s="37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</row>
    <row r="531" ht="12.75" customHeight="1">
      <c r="A531" s="1"/>
      <c r="B531" s="1"/>
      <c r="C531" s="1"/>
      <c r="D531" s="1"/>
      <c r="E531" s="1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37"/>
      <c r="DM531" s="37"/>
      <c r="DN531" s="37"/>
      <c r="DO531" s="1"/>
      <c r="DP531" s="1"/>
      <c r="DQ531" s="1"/>
      <c r="DR531" s="1"/>
      <c r="DS531" s="37"/>
      <c r="DT531" s="37"/>
      <c r="DU531" s="1"/>
      <c r="DV531" s="37"/>
      <c r="DW531" s="37"/>
      <c r="DX531" s="37"/>
      <c r="DY531" s="1"/>
      <c r="DZ531" s="1"/>
      <c r="EA531" s="1"/>
      <c r="EB531" s="1"/>
      <c r="EC531" s="1"/>
      <c r="ED531" s="1"/>
      <c r="EE531" s="1"/>
      <c r="EF531" s="1"/>
      <c r="EG531" s="1"/>
      <c r="EH531" s="37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</row>
    <row r="532" ht="12.75" customHeight="1">
      <c r="A532" s="1"/>
      <c r="B532" s="1"/>
      <c r="C532" s="1"/>
      <c r="D532" s="1"/>
      <c r="E532" s="1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37"/>
      <c r="DM532" s="37"/>
      <c r="DN532" s="37"/>
      <c r="DO532" s="1"/>
      <c r="DP532" s="1"/>
      <c r="DQ532" s="1"/>
      <c r="DR532" s="1"/>
      <c r="DS532" s="37"/>
      <c r="DT532" s="37"/>
      <c r="DU532" s="1"/>
      <c r="DV532" s="37"/>
      <c r="DW532" s="37"/>
      <c r="DX532" s="37"/>
      <c r="DY532" s="1"/>
      <c r="DZ532" s="1"/>
      <c r="EA532" s="1"/>
      <c r="EB532" s="1"/>
      <c r="EC532" s="1"/>
      <c r="ED532" s="1"/>
      <c r="EE532" s="1"/>
      <c r="EF532" s="1"/>
      <c r="EG532" s="1"/>
      <c r="EH532" s="37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</row>
    <row r="533" ht="12.75" customHeight="1">
      <c r="A533" s="1"/>
      <c r="B533" s="1"/>
      <c r="C533" s="1"/>
      <c r="D533" s="1"/>
      <c r="E533" s="1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37"/>
      <c r="DM533" s="37"/>
      <c r="DN533" s="37"/>
      <c r="DO533" s="1"/>
      <c r="DP533" s="1"/>
      <c r="DQ533" s="1"/>
      <c r="DR533" s="1"/>
      <c r="DS533" s="37"/>
      <c r="DT533" s="37"/>
      <c r="DU533" s="1"/>
      <c r="DV533" s="37"/>
      <c r="DW533" s="37"/>
      <c r="DX533" s="37"/>
      <c r="DY533" s="1"/>
      <c r="DZ533" s="1"/>
      <c r="EA533" s="1"/>
      <c r="EB533" s="1"/>
      <c r="EC533" s="1"/>
      <c r="ED533" s="1"/>
      <c r="EE533" s="1"/>
      <c r="EF533" s="1"/>
      <c r="EG533" s="1"/>
      <c r="EH533" s="37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</row>
    <row r="534" ht="12.75" customHeight="1">
      <c r="A534" s="1"/>
      <c r="B534" s="1"/>
      <c r="C534" s="1"/>
      <c r="D534" s="1"/>
      <c r="E534" s="1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37"/>
      <c r="DM534" s="37"/>
      <c r="DN534" s="37"/>
      <c r="DO534" s="1"/>
      <c r="DP534" s="1"/>
      <c r="DQ534" s="1"/>
      <c r="DR534" s="1"/>
      <c r="DS534" s="37"/>
      <c r="DT534" s="37"/>
      <c r="DU534" s="1"/>
      <c r="DV534" s="37"/>
      <c r="DW534" s="37"/>
      <c r="DX534" s="37"/>
      <c r="DY534" s="1"/>
      <c r="DZ534" s="1"/>
      <c r="EA534" s="1"/>
      <c r="EB534" s="1"/>
      <c r="EC534" s="1"/>
      <c r="ED534" s="1"/>
      <c r="EE534" s="1"/>
      <c r="EF534" s="1"/>
      <c r="EG534" s="1"/>
      <c r="EH534" s="37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</row>
    <row r="535" ht="12.75" customHeight="1">
      <c r="A535" s="1"/>
      <c r="B535" s="1"/>
      <c r="C535" s="1"/>
      <c r="D535" s="1"/>
      <c r="E535" s="1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37"/>
      <c r="DM535" s="37"/>
      <c r="DN535" s="37"/>
      <c r="DO535" s="1"/>
      <c r="DP535" s="1"/>
      <c r="DQ535" s="1"/>
      <c r="DR535" s="1"/>
      <c r="DS535" s="37"/>
      <c r="DT535" s="37"/>
      <c r="DU535" s="1"/>
      <c r="DV535" s="37"/>
      <c r="DW535" s="37"/>
      <c r="DX535" s="37"/>
      <c r="DY535" s="1"/>
      <c r="DZ535" s="1"/>
      <c r="EA535" s="1"/>
      <c r="EB535" s="1"/>
      <c r="EC535" s="1"/>
      <c r="ED535" s="1"/>
      <c r="EE535" s="1"/>
      <c r="EF535" s="1"/>
      <c r="EG535" s="1"/>
      <c r="EH535" s="37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</row>
    <row r="536" ht="12.75" customHeight="1">
      <c r="A536" s="1"/>
      <c r="B536" s="1"/>
      <c r="C536" s="1"/>
      <c r="D536" s="1"/>
      <c r="E536" s="1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37"/>
      <c r="DM536" s="37"/>
      <c r="DN536" s="37"/>
      <c r="DO536" s="1"/>
      <c r="DP536" s="1"/>
      <c r="DQ536" s="1"/>
      <c r="DR536" s="1"/>
      <c r="DS536" s="37"/>
      <c r="DT536" s="37"/>
      <c r="DU536" s="1"/>
      <c r="DV536" s="37"/>
      <c r="DW536" s="37"/>
      <c r="DX536" s="37"/>
      <c r="DY536" s="1"/>
      <c r="DZ536" s="1"/>
      <c r="EA536" s="1"/>
      <c r="EB536" s="1"/>
      <c r="EC536" s="1"/>
      <c r="ED536" s="1"/>
      <c r="EE536" s="1"/>
      <c r="EF536" s="1"/>
      <c r="EG536" s="1"/>
      <c r="EH536" s="37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</row>
    <row r="537" ht="12.75" customHeight="1">
      <c r="A537" s="1"/>
      <c r="B537" s="1"/>
      <c r="C537" s="1"/>
      <c r="D537" s="1"/>
      <c r="E537" s="1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37"/>
      <c r="DM537" s="37"/>
      <c r="DN537" s="37"/>
      <c r="DO537" s="1"/>
      <c r="DP537" s="1"/>
      <c r="DQ537" s="1"/>
      <c r="DR537" s="1"/>
      <c r="DS537" s="37"/>
      <c r="DT537" s="37"/>
      <c r="DU537" s="1"/>
      <c r="DV537" s="37"/>
      <c r="DW537" s="37"/>
      <c r="DX537" s="37"/>
      <c r="DY537" s="1"/>
      <c r="DZ537" s="1"/>
      <c r="EA537" s="1"/>
      <c r="EB537" s="1"/>
      <c r="EC537" s="1"/>
      <c r="ED537" s="1"/>
      <c r="EE537" s="1"/>
      <c r="EF537" s="1"/>
      <c r="EG537" s="1"/>
      <c r="EH537" s="37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</row>
    <row r="538" ht="12.75" customHeight="1">
      <c r="A538" s="1"/>
      <c r="B538" s="1"/>
      <c r="C538" s="1"/>
      <c r="D538" s="1"/>
      <c r="E538" s="1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37"/>
      <c r="DM538" s="37"/>
      <c r="DN538" s="37"/>
      <c r="DO538" s="1"/>
      <c r="DP538" s="1"/>
      <c r="DQ538" s="1"/>
      <c r="DR538" s="1"/>
      <c r="DS538" s="37"/>
      <c r="DT538" s="37"/>
      <c r="DU538" s="1"/>
      <c r="DV538" s="37"/>
      <c r="DW538" s="37"/>
      <c r="DX538" s="37"/>
      <c r="DY538" s="1"/>
      <c r="DZ538" s="1"/>
      <c r="EA538" s="1"/>
      <c r="EB538" s="1"/>
      <c r="EC538" s="1"/>
      <c r="ED538" s="1"/>
      <c r="EE538" s="1"/>
      <c r="EF538" s="1"/>
      <c r="EG538" s="1"/>
      <c r="EH538" s="37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</row>
    <row r="539" ht="12.75" customHeight="1">
      <c r="A539" s="1"/>
      <c r="B539" s="1"/>
      <c r="C539" s="1"/>
      <c r="D539" s="1"/>
      <c r="E539" s="1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37"/>
      <c r="DM539" s="37"/>
      <c r="DN539" s="37"/>
      <c r="DO539" s="1"/>
      <c r="DP539" s="1"/>
      <c r="DQ539" s="1"/>
      <c r="DR539" s="1"/>
      <c r="DS539" s="37"/>
      <c r="DT539" s="37"/>
      <c r="DU539" s="1"/>
      <c r="DV539" s="37"/>
      <c r="DW539" s="37"/>
      <c r="DX539" s="37"/>
      <c r="DY539" s="1"/>
      <c r="DZ539" s="1"/>
      <c r="EA539" s="1"/>
      <c r="EB539" s="1"/>
      <c r="EC539" s="1"/>
      <c r="ED539" s="1"/>
      <c r="EE539" s="1"/>
      <c r="EF539" s="1"/>
      <c r="EG539" s="1"/>
      <c r="EH539" s="37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</row>
    <row r="540" ht="12.75" customHeight="1">
      <c r="A540" s="1"/>
      <c r="B540" s="1"/>
      <c r="C540" s="1"/>
      <c r="D540" s="1"/>
      <c r="E540" s="1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37"/>
      <c r="DM540" s="37"/>
      <c r="DN540" s="37"/>
      <c r="DO540" s="1"/>
      <c r="DP540" s="1"/>
      <c r="DQ540" s="1"/>
      <c r="DR540" s="1"/>
      <c r="DS540" s="37"/>
      <c r="DT540" s="37"/>
      <c r="DU540" s="1"/>
      <c r="DV540" s="37"/>
      <c r="DW540" s="37"/>
      <c r="DX540" s="37"/>
      <c r="DY540" s="1"/>
      <c r="DZ540" s="1"/>
      <c r="EA540" s="1"/>
      <c r="EB540" s="1"/>
      <c r="EC540" s="1"/>
      <c r="ED540" s="1"/>
      <c r="EE540" s="1"/>
      <c r="EF540" s="1"/>
      <c r="EG540" s="1"/>
      <c r="EH540" s="37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</row>
    <row r="541" ht="12.75" customHeight="1">
      <c r="A541" s="1"/>
      <c r="B541" s="1"/>
      <c r="C541" s="1"/>
      <c r="D541" s="1"/>
      <c r="E541" s="1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37"/>
      <c r="DM541" s="37"/>
      <c r="DN541" s="37"/>
      <c r="DO541" s="1"/>
      <c r="DP541" s="1"/>
      <c r="DQ541" s="1"/>
      <c r="DR541" s="1"/>
      <c r="DS541" s="37"/>
      <c r="DT541" s="37"/>
      <c r="DU541" s="1"/>
      <c r="DV541" s="37"/>
      <c r="DW541" s="37"/>
      <c r="DX541" s="37"/>
      <c r="DY541" s="1"/>
      <c r="DZ541" s="1"/>
      <c r="EA541" s="1"/>
      <c r="EB541" s="1"/>
      <c r="EC541" s="1"/>
      <c r="ED541" s="1"/>
      <c r="EE541" s="1"/>
      <c r="EF541" s="1"/>
      <c r="EG541" s="1"/>
      <c r="EH541" s="37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</row>
    <row r="542" ht="12.75" customHeight="1">
      <c r="A542" s="1"/>
      <c r="B542" s="1"/>
      <c r="C542" s="1"/>
      <c r="D542" s="1"/>
      <c r="E542" s="1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37"/>
      <c r="DM542" s="37"/>
      <c r="DN542" s="37"/>
      <c r="DO542" s="1"/>
      <c r="DP542" s="1"/>
      <c r="DQ542" s="1"/>
      <c r="DR542" s="1"/>
      <c r="DS542" s="37"/>
      <c r="DT542" s="37"/>
      <c r="DU542" s="1"/>
      <c r="DV542" s="37"/>
      <c r="DW542" s="37"/>
      <c r="DX542" s="37"/>
      <c r="DY542" s="1"/>
      <c r="DZ542" s="1"/>
      <c r="EA542" s="1"/>
      <c r="EB542" s="1"/>
      <c r="EC542" s="1"/>
      <c r="ED542" s="1"/>
      <c r="EE542" s="1"/>
      <c r="EF542" s="1"/>
      <c r="EG542" s="1"/>
      <c r="EH542" s="37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</row>
    <row r="543" ht="12.75" customHeight="1">
      <c r="A543" s="1"/>
      <c r="B543" s="1"/>
      <c r="C543" s="1"/>
      <c r="D543" s="1"/>
      <c r="E543" s="1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37"/>
      <c r="DM543" s="37"/>
      <c r="DN543" s="37"/>
      <c r="DO543" s="1"/>
      <c r="DP543" s="1"/>
      <c r="DQ543" s="1"/>
      <c r="DR543" s="1"/>
      <c r="DS543" s="37"/>
      <c r="DT543" s="37"/>
      <c r="DU543" s="1"/>
      <c r="DV543" s="37"/>
      <c r="DW543" s="37"/>
      <c r="DX543" s="37"/>
      <c r="DY543" s="1"/>
      <c r="DZ543" s="1"/>
      <c r="EA543" s="1"/>
      <c r="EB543" s="1"/>
      <c r="EC543" s="1"/>
      <c r="ED543" s="1"/>
      <c r="EE543" s="1"/>
      <c r="EF543" s="1"/>
      <c r="EG543" s="1"/>
      <c r="EH543" s="37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</row>
    <row r="544" ht="12.75" customHeight="1">
      <c r="A544" s="1"/>
      <c r="B544" s="1"/>
      <c r="C544" s="1"/>
      <c r="D544" s="1"/>
      <c r="E544" s="1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37"/>
      <c r="DM544" s="37"/>
      <c r="DN544" s="37"/>
      <c r="DO544" s="1"/>
      <c r="DP544" s="1"/>
      <c r="DQ544" s="1"/>
      <c r="DR544" s="1"/>
      <c r="DS544" s="37"/>
      <c r="DT544" s="37"/>
      <c r="DU544" s="1"/>
      <c r="DV544" s="37"/>
      <c r="DW544" s="37"/>
      <c r="DX544" s="37"/>
      <c r="DY544" s="1"/>
      <c r="DZ544" s="1"/>
      <c r="EA544" s="1"/>
      <c r="EB544" s="1"/>
      <c r="EC544" s="1"/>
      <c r="ED544" s="1"/>
      <c r="EE544" s="1"/>
      <c r="EF544" s="1"/>
      <c r="EG544" s="1"/>
      <c r="EH544" s="37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</row>
    <row r="545" ht="12.75" customHeight="1">
      <c r="A545" s="1"/>
      <c r="B545" s="1"/>
      <c r="C545" s="1"/>
      <c r="D545" s="1"/>
      <c r="E545" s="1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37"/>
      <c r="DM545" s="37"/>
      <c r="DN545" s="37"/>
      <c r="DO545" s="1"/>
      <c r="DP545" s="1"/>
      <c r="DQ545" s="1"/>
      <c r="DR545" s="1"/>
      <c r="DS545" s="37"/>
      <c r="DT545" s="37"/>
      <c r="DU545" s="1"/>
      <c r="DV545" s="37"/>
      <c r="DW545" s="37"/>
      <c r="DX545" s="37"/>
      <c r="DY545" s="1"/>
      <c r="DZ545" s="1"/>
      <c r="EA545" s="1"/>
      <c r="EB545" s="1"/>
      <c r="EC545" s="1"/>
      <c r="ED545" s="1"/>
      <c r="EE545" s="1"/>
      <c r="EF545" s="1"/>
      <c r="EG545" s="1"/>
      <c r="EH545" s="37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</row>
    <row r="546" ht="12.75" customHeight="1">
      <c r="A546" s="1"/>
      <c r="B546" s="1"/>
      <c r="C546" s="1"/>
      <c r="D546" s="1"/>
      <c r="E546" s="1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37"/>
      <c r="DM546" s="37"/>
      <c r="DN546" s="37"/>
      <c r="DO546" s="1"/>
      <c r="DP546" s="1"/>
      <c r="DQ546" s="1"/>
      <c r="DR546" s="1"/>
      <c r="DS546" s="37"/>
      <c r="DT546" s="37"/>
      <c r="DU546" s="1"/>
      <c r="DV546" s="37"/>
      <c r="DW546" s="37"/>
      <c r="DX546" s="37"/>
      <c r="DY546" s="1"/>
      <c r="DZ546" s="1"/>
      <c r="EA546" s="1"/>
      <c r="EB546" s="1"/>
      <c r="EC546" s="1"/>
      <c r="ED546" s="1"/>
      <c r="EE546" s="1"/>
      <c r="EF546" s="1"/>
      <c r="EG546" s="1"/>
      <c r="EH546" s="37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</row>
    <row r="547" ht="12.75" customHeight="1">
      <c r="A547" s="1"/>
      <c r="B547" s="1"/>
      <c r="C547" s="1"/>
      <c r="D547" s="1"/>
      <c r="E547" s="1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37"/>
      <c r="DM547" s="37"/>
      <c r="DN547" s="37"/>
      <c r="DO547" s="1"/>
      <c r="DP547" s="1"/>
      <c r="DQ547" s="1"/>
      <c r="DR547" s="1"/>
      <c r="DS547" s="37"/>
      <c r="DT547" s="37"/>
      <c r="DU547" s="1"/>
      <c r="DV547" s="37"/>
      <c r="DW547" s="37"/>
      <c r="DX547" s="37"/>
      <c r="DY547" s="1"/>
      <c r="DZ547" s="1"/>
      <c r="EA547" s="1"/>
      <c r="EB547" s="1"/>
      <c r="EC547" s="1"/>
      <c r="ED547" s="1"/>
      <c r="EE547" s="1"/>
      <c r="EF547" s="1"/>
      <c r="EG547" s="1"/>
      <c r="EH547" s="37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</row>
    <row r="548" ht="12.75" customHeight="1">
      <c r="A548" s="1"/>
      <c r="B548" s="1"/>
      <c r="C548" s="1"/>
      <c r="D548" s="1"/>
      <c r="E548" s="1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37"/>
      <c r="DM548" s="37"/>
      <c r="DN548" s="37"/>
      <c r="DO548" s="1"/>
      <c r="DP548" s="1"/>
      <c r="DQ548" s="1"/>
      <c r="DR548" s="1"/>
      <c r="DS548" s="37"/>
      <c r="DT548" s="37"/>
      <c r="DU548" s="1"/>
      <c r="DV548" s="37"/>
      <c r="DW548" s="37"/>
      <c r="DX548" s="37"/>
      <c r="DY548" s="1"/>
      <c r="DZ548" s="1"/>
      <c r="EA548" s="1"/>
      <c r="EB548" s="1"/>
      <c r="EC548" s="1"/>
      <c r="ED548" s="1"/>
      <c r="EE548" s="1"/>
      <c r="EF548" s="1"/>
      <c r="EG548" s="1"/>
      <c r="EH548" s="37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</row>
    <row r="549" ht="12.75" customHeight="1">
      <c r="A549" s="1"/>
      <c r="B549" s="1"/>
      <c r="C549" s="1"/>
      <c r="D549" s="1"/>
      <c r="E549" s="1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37"/>
      <c r="DM549" s="37"/>
      <c r="DN549" s="37"/>
      <c r="DO549" s="1"/>
      <c r="DP549" s="1"/>
      <c r="DQ549" s="1"/>
      <c r="DR549" s="1"/>
      <c r="DS549" s="37"/>
      <c r="DT549" s="37"/>
      <c r="DU549" s="1"/>
      <c r="DV549" s="37"/>
      <c r="DW549" s="37"/>
      <c r="DX549" s="37"/>
      <c r="DY549" s="1"/>
      <c r="DZ549" s="1"/>
      <c r="EA549" s="1"/>
      <c r="EB549" s="1"/>
      <c r="EC549" s="1"/>
      <c r="ED549" s="1"/>
      <c r="EE549" s="1"/>
      <c r="EF549" s="1"/>
      <c r="EG549" s="1"/>
      <c r="EH549" s="37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</row>
    <row r="550" ht="12.75" customHeight="1">
      <c r="A550" s="1"/>
      <c r="B550" s="1"/>
      <c r="C550" s="1"/>
      <c r="D550" s="1"/>
      <c r="E550" s="1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37"/>
      <c r="DM550" s="37"/>
      <c r="DN550" s="37"/>
      <c r="DO550" s="1"/>
      <c r="DP550" s="1"/>
      <c r="DQ550" s="1"/>
      <c r="DR550" s="1"/>
      <c r="DS550" s="37"/>
      <c r="DT550" s="37"/>
      <c r="DU550" s="1"/>
      <c r="DV550" s="37"/>
      <c r="DW550" s="37"/>
      <c r="DX550" s="37"/>
      <c r="DY550" s="1"/>
      <c r="DZ550" s="1"/>
      <c r="EA550" s="1"/>
      <c r="EB550" s="1"/>
      <c r="EC550" s="1"/>
      <c r="ED550" s="1"/>
      <c r="EE550" s="1"/>
      <c r="EF550" s="1"/>
      <c r="EG550" s="1"/>
      <c r="EH550" s="37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</row>
    <row r="551" ht="12.75" customHeight="1">
      <c r="A551" s="1"/>
      <c r="B551" s="1"/>
      <c r="C551" s="1"/>
      <c r="D551" s="1"/>
      <c r="E551" s="1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37"/>
      <c r="DM551" s="37"/>
      <c r="DN551" s="37"/>
      <c r="DO551" s="1"/>
      <c r="DP551" s="1"/>
      <c r="DQ551" s="1"/>
      <c r="DR551" s="1"/>
      <c r="DS551" s="37"/>
      <c r="DT551" s="37"/>
      <c r="DU551" s="1"/>
      <c r="DV551" s="37"/>
      <c r="DW551" s="37"/>
      <c r="DX551" s="37"/>
      <c r="DY551" s="1"/>
      <c r="DZ551" s="1"/>
      <c r="EA551" s="1"/>
      <c r="EB551" s="1"/>
      <c r="EC551" s="1"/>
      <c r="ED551" s="1"/>
      <c r="EE551" s="1"/>
      <c r="EF551" s="1"/>
      <c r="EG551" s="1"/>
      <c r="EH551" s="37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</row>
    <row r="552" ht="12.75" customHeight="1">
      <c r="A552" s="1"/>
      <c r="B552" s="1"/>
      <c r="C552" s="1"/>
      <c r="D552" s="1"/>
      <c r="E552" s="1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37"/>
      <c r="DM552" s="37"/>
      <c r="DN552" s="37"/>
      <c r="DO552" s="1"/>
      <c r="DP552" s="1"/>
      <c r="DQ552" s="1"/>
      <c r="DR552" s="1"/>
      <c r="DS552" s="37"/>
      <c r="DT552" s="37"/>
      <c r="DU552" s="1"/>
      <c r="DV552" s="37"/>
      <c r="DW552" s="37"/>
      <c r="DX552" s="37"/>
      <c r="DY552" s="1"/>
      <c r="DZ552" s="1"/>
      <c r="EA552" s="1"/>
      <c r="EB552" s="1"/>
      <c r="EC552" s="1"/>
      <c r="ED552" s="1"/>
      <c r="EE552" s="1"/>
      <c r="EF552" s="1"/>
      <c r="EG552" s="1"/>
      <c r="EH552" s="37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</row>
    <row r="553" ht="12.75" customHeight="1">
      <c r="A553" s="1"/>
      <c r="B553" s="1"/>
      <c r="C553" s="1"/>
      <c r="D553" s="1"/>
      <c r="E553" s="1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37"/>
      <c r="DM553" s="37"/>
      <c r="DN553" s="37"/>
      <c r="DO553" s="1"/>
      <c r="DP553" s="1"/>
      <c r="DQ553" s="1"/>
      <c r="DR553" s="1"/>
      <c r="DS553" s="37"/>
      <c r="DT553" s="37"/>
      <c r="DU553" s="1"/>
      <c r="DV553" s="37"/>
      <c r="DW553" s="37"/>
      <c r="DX553" s="37"/>
      <c r="DY553" s="1"/>
      <c r="DZ553" s="1"/>
      <c r="EA553" s="1"/>
      <c r="EB553" s="1"/>
      <c r="EC553" s="1"/>
      <c r="ED553" s="1"/>
      <c r="EE553" s="1"/>
      <c r="EF553" s="1"/>
      <c r="EG553" s="1"/>
      <c r="EH553" s="37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</row>
    <row r="554" ht="12.75" customHeight="1">
      <c r="A554" s="1"/>
      <c r="B554" s="1"/>
      <c r="C554" s="1"/>
      <c r="D554" s="1"/>
      <c r="E554" s="1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37"/>
      <c r="DM554" s="37"/>
      <c r="DN554" s="37"/>
      <c r="DO554" s="1"/>
      <c r="DP554" s="1"/>
      <c r="DQ554" s="1"/>
      <c r="DR554" s="1"/>
      <c r="DS554" s="37"/>
      <c r="DT554" s="37"/>
      <c r="DU554" s="1"/>
      <c r="DV554" s="37"/>
      <c r="DW554" s="37"/>
      <c r="DX554" s="37"/>
      <c r="DY554" s="1"/>
      <c r="DZ554" s="1"/>
      <c r="EA554" s="1"/>
      <c r="EB554" s="1"/>
      <c r="EC554" s="1"/>
      <c r="ED554" s="1"/>
      <c r="EE554" s="1"/>
      <c r="EF554" s="1"/>
      <c r="EG554" s="1"/>
      <c r="EH554" s="37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</row>
    <row r="555" ht="12.75" customHeight="1">
      <c r="A555" s="1"/>
      <c r="B555" s="1"/>
      <c r="C555" s="1"/>
      <c r="D555" s="1"/>
      <c r="E555" s="1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37"/>
      <c r="DM555" s="37"/>
      <c r="DN555" s="37"/>
      <c r="DO555" s="1"/>
      <c r="DP555" s="1"/>
      <c r="DQ555" s="1"/>
      <c r="DR555" s="1"/>
      <c r="DS555" s="37"/>
      <c r="DT555" s="37"/>
      <c r="DU555" s="1"/>
      <c r="DV555" s="37"/>
      <c r="DW555" s="37"/>
      <c r="DX555" s="37"/>
      <c r="DY555" s="1"/>
      <c r="DZ555" s="1"/>
      <c r="EA555" s="1"/>
      <c r="EB555" s="1"/>
      <c r="EC555" s="1"/>
      <c r="ED555" s="1"/>
      <c r="EE555" s="1"/>
      <c r="EF555" s="1"/>
      <c r="EG555" s="1"/>
      <c r="EH555" s="37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</row>
    <row r="556" ht="12.75" customHeight="1">
      <c r="A556" s="1"/>
      <c r="B556" s="1"/>
      <c r="C556" s="1"/>
      <c r="D556" s="1"/>
      <c r="E556" s="1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37"/>
      <c r="DM556" s="37"/>
      <c r="DN556" s="37"/>
      <c r="DO556" s="1"/>
      <c r="DP556" s="1"/>
      <c r="DQ556" s="1"/>
      <c r="DR556" s="1"/>
      <c r="DS556" s="37"/>
      <c r="DT556" s="37"/>
      <c r="DU556" s="1"/>
      <c r="DV556" s="37"/>
      <c r="DW556" s="37"/>
      <c r="DX556" s="37"/>
      <c r="DY556" s="1"/>
      <c r="DZ556" s="1"/>
      <c r="EA556" s="1"/>
      <c r="EB556" s="1"/>
      <c r="EC556" s="1"/>
      <c r="ED556" s="1"/>
      <c r="EE556" s="1"/>
      <c r="EF556" s="1"/>
      <c r="EG556" s="1"/>
      <c r="EH556" s="37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</row>
    <row r="557" ht="12.75" customHeight="1">
      <c r="A557" s="1"/>
      <c r="B557" s="1"/>
      <c r="C557" s="1"/>
      <c r="D557" s="1"/>
      <c r="E557" s="1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37"/>
      <c r="DM557" s="37"/>
      <c r="DN557" s="37"/>
      <c r="DO557" s="1"/>
      <c r="DP557" s="1"/>
      <c r="DQ557" s="1"/>
      <c r="DR557" s="1"/>
      <c r="DS557" s="37"/>
      <c r="DT557" s="37"/>
      <c r="DU557" s="1"/>
      <c r="DV557" s="37"/>
      <c r="DW557" s="37"/>
      <c r="DX557" s="37"/>
      <c r="DY557" s="1"/>
      <c r="DZ557" s="1"/>
      <c r="EA557" s="1"/>
      <c r="EB557" s="1"/>
      <c r="EC557" s="1"/>
      <c r="ED557" s="1"/>
      <c r="EE557" s="1"/>
      <c r="EF557" s="1"/>
      <c r="EG557" s="1"/>
      <c r="EH557" s="37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</row>
    <row r="558" ht="12.75" customHeight="1">
      <c r="A558" s="1"/>
      <c r="B558" s="1"/>
      <c r="C558" s="1"/>
      <c r="D558" s="1"/>
      <c r="E558" s="1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37"/>
      <c r="DM558" s="37"/>
      <c r="DN558" s="37"/>
      <c r="DO558" s="1"/>
      <c r="DP558" s="1"/>
      <c r="DQ558" s="1"/>
      <c r="DR558" s="1"/>
      <c r="DS558" s="37"/>
      <c r="DT558" s="37"/>
      <c r="DU558" s="1"/>
      <c r="DV558" s="37"/>
      <c r="DW558" s="37"/>
      <c r="DX558" s="37"/>
      <c r="DY558" s="1"/>
      <c r="DZ558" s="1"/>
      <c r="EA558" s="1"/>
      <c r="EB558" s="1"/>
      <c r="EC558" s="1"/>
      <c r="ED558" s="1"/>
      <c r="EE558" s="1"/>
      <c r="EF558" s="1"/>
      <c r="EG558" s="1"/>
      <c r="EH558" s="37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</row>
    <row r="559" ht="12.75" customHeight="1">
      <c r="A559" s="1"/>
      <c r="B559" s="1"/>
      <c r="C559" s="1"/>
      <c r="D559" s="1"/>
      <c r="E559" s="1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37"/>
      <c r="DM559" s="37"/>
      <c r="DN559" s="37"/>
      <c r="DO559" s="1"/>
      <c r="DP559" s="1"/>
      <c r="DQ559" s="1"/>
      <c r="DR559" s="1"/>
      <c r="DS559" s="37"/>
      <c r="DT559" s="37"/>
      <c r="DU559" s="1"/>
      <c r="DV559" s="37"/>
      <c r="DW559" s="37"/>
      <c r="DX559" s="37"/>
      <c r="DY559" s="1"/>
      <c r="DZ559" s="1"/>
      <c r="EA559" s="1"/>
      <c r="EB559" s="1"/>
      <c r="EC559" s="1"/>
      <c r="ED559" s="1"/>
      <c r="EE559" s="1"/>
      <c r="EF559" s="1"/>
      <c r="EG559" s="1"/>
      <c r="EH559" s="37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</row>
    <row r="560" ht="12.75" customHeight="1">
      <c r="A560" s="1"/>
      <c r="B560" s="1"/>
      <c r="C560" s="1"/>
      <c r="D560" s="1"/>
      <c r="E560" s="1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37"/>
      <c r="DM560" s="37"/>
      <c r="DN560" s="37"/>
      <c r="DO560" s="1"/>
      <c r="DP560" s="1"/>
      <c r="DQ560" s="1"/>
      <c r="DR560" s="1"/>
      <c r="DS560" s="37"/>
      <c r="DT560" s="37"/>
      <c r="DU560" s="1"/>
      <c r="DV560" s="37"/>
      <c r="DW560" s="37"/>
      <c r="DX560" s="37"/>
      <c r="DY560" s="1"/>
      <c r="DZ560" s="1"/>
      <c r="EA560" s="1"/>
      <c r="EB560" s="1"/>
      <c r="EC560" s="1"/>
      <c r="ED560" s="1"/>
      <c r="EE560" s="1"/>
      <c r="EF560" s="1"/>
      <c r="EG560" s="1"/>
      <c r="EH560" s="37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</row>
    <row r="561" ht="12.75" customHeight="1">
      <c r="A561" s="1"/>
      <c r="B561" s="1"/>
      <c r="C561" s="1"/>
      <c r="D561" s="1"/>
      <c r="E561" s="1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37"/>
      <c r="DM561" s="37"/>
      <c r="DN561" s="37"/>
      <c r="DO561" s="1"/>
      <c r="DP561" s="1"/>
      <c r="DQ561" s="1"/>
      <c r="DR561" s="1"/>
      <c r="DS561" s="37"/>
      <c r="DT561" s="37"/>
      <c r="DU561" s="1"/>
      <c r="DV561" s="37"/>
      <c r="DW561" s="37"/>
      <c r="DX561" s="37"/>
      <c r="DY561" s="1"/>
      <c r="DZ561" s="1"/>
      <c r="EA561" s="1"/>
      <c r="EB561" s="1"/>
      <c r="EC561" s="1"/>
      <c r="ED561" s="1"/>
      <c r="EE561" s="1"/>
      <c r="EF561" s="1"/>
      <c r="EG561" s="1"/>
      <c r="EH561" s="37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</row>
    <row r="562" ht="12.75" customHeight="1">
      <c r="A562" s="1"/>
      <c r="B562" s="1"/>
      <c r="C562" s="1"/>
      <c r="D562" s="1"/>
      <c r="E562" s="1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37"/>
      <c r="DM562" s="37"/>
      <c r="DN562" s="37"/>
      <c r="DO562" s="1"/>
      <c r="DP562" s="1"/>
      <c r="DQ562" s="1"/>
      <c r="DR562" s="1"/>
      <c r="DS562" s="37"/>
      <c r="DT562" s="37"/>
      <c r="DU562" s="1"/>
      <c r="DV562" s="37"/>
      <c r="DW562" s="37"/>
      <c r="DX562" s="37"/>
      <c r="DY562" s="1"/>
      <c r="DZ562" s="1"/>
      <c r="EA562" s="1"/>
      <c r="EB562" s="1"/>
      <c r="EC562" s="1"/>
      <c r="ED562" s="1"/>
      <c r="EE562" s="1"/>
      <c r="EF562" s="1"/>
      <c r="EG562" s="1"/>
      <c r="EH562" s="37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</row>
    <row r="563" ht="12.75" customHeight="1">
      <c r="A563" s="1"/>
      <c r="B563" s="1"/>
      <c r="C563" s="1"/>
      <c r="D563" s="1"/>
      <c r="E563" s="1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37"/>
      <c r="DM563" s="37"/>
      <c r="DN563" s="37"/>
      <c r="DO563" s="1"/>
      <c r="DP563" s="1"/>
      <c r="DQ563" s="1"/>
      <c r="DR563" s="1"/>
      <c r="DS563" s="37"/>
      <c r="DT563" s="37"/>
      <c r="DU563" s="1"/>
      <c r="DV563" s="37"/>
      <c r="DW563" s="37"/>
      <c r="DX563" s="37"/>
      <c r="DY563" s="1"/>
      <c r="DZ563" s="1"/>
      <c r="EA563" s="1"/>
      <c r="EB563" s="1"/>
      <c r="EC563" s="1"/>
      <c r="ED563" s="1"/>
      <c r="EE563" s="1"/>
      <c r="EF563" s="1"/>
      <c r="EG563" s="1"/>
      <c r="EH563" s="37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</row>
    <row r="564" ht="12.75" customHeight="1">
      <c r="A564" s="1"/>
      <c r="B564" s="1"/>
      <c r="C564" s="1"/>
      <c r="D564" s="1"/>
      <c r="E564" s="1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37"/>
      <c r="DM564" s="37"/>
      <c r="DN564" s="37"/>
      <c r="DO564" s="1"/>
      <c r="DP564" s="1"/>
      <c r="DQ564" s="1"/>
      <c r="DR564" s="1"/>
      <c r="DS564" s="37"/>
      <c r="DT564" s="37"/>
      <c r="DU564" s="1"/>
      <c r="DV564" s="37"/>
      <c r="DW564" s="37"/>
      <c r="DX564" s="37"/>
      <c r="DY564" s="1"/>
      <c r="DZ564" s="1"/>
      <c r="EA564" s="1"/>
      <c r="EB564" s="1"/>
      <c r="EC564" s="1"/>
      <c r="ED564" s="1"/>
      <c r="EE564" s="1"/>
      <c r="EF564" s="1"/>
      <c r="EG564" s="1"/>
      <c r="EH564" s="37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</row>
    <row r="565" ht="12.75" customHeight="1">
      <c r="A565" s="1"/>
      <c r="B565" s="1"/>
      <c r="C565" s="1"/>
      <c r="D565" s="1"/>
      <c r="E565" s="1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37"/>
      <c r="DM565" s="37"/>
      <c r="DN565" s="37"/>
      <c r="DO565" s="1"/>
      <c r="DP565" s="1"/>
      <c r="DQ565" s="1"/>
      <c r="DR565" s="1"/>
      <c r="DS565" s="37"/>
      <c r="DT565" s="37"/>
      <c r="DU565" s="1"/>
      <c r="DV565" s="37"/>
      <c r="DW565" s="37"/>
      <c r="DX565" s="37"/>
      <c r="DY565" s="1"/>
      <c r="DZ565" s="1"/>
      <c r="EA565" s="1"/>
      <c r="EB565" s="1"/>
      <c r="EC565" s="1"/>
      <c r="ED565" s="1"/>
      <c r="EE565" s="1"/>
      <c r="EF565" s="1"/>
      <c r="EG565" s="1"/>
      <c r="EH565" s="37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</row>
    <row r="566" ht="12.75" customHeight="1">
      <c r="A566" s="1"/>
      <c r="B566" s="1"/>
      <c r="C566" s="1"/>
      <c r="D566" s="1"/>
      <c r="E566" s="1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37"/>
      <c r="DM566" s="37"/>
      <c r="DN566" s="37"/>
      <c r="DO566" s="1"/>
      <c r="DP566" s="1"/>
      <c r="DQ566" s="1"/>
      <c r="DR566" s="1"/>
      <c r="DS566" s="37"/>
      <c r="DT566" s="37"/>
      <c r="DU566" s="1"/>
      <c r="DV566" s="37"/>
      <c r="DW566" s="37"/>
      <c r="DX566" s="37"/>
      <c r="DY566" s="1"/>
      <c r="DZ566" s="1"/>
      <c r="EA566" s="1"/>
      <c r="EB566" s="1"/>
      <c r="EC566" s="1"/>
      <c r="ED566" s="1"/>
      <c r="EE566" s="1"/>
      <c r="EF566" s="1"/>
      <c r="EG566" s="1"/>
      <c r="EH566" s="37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</row>
    <row r="567" ht="12.75" customHeight="1">
      <c r="A567" s="1"/>
      <c r="B567" s="1"/>
      <c r="C567" s="1"/>
      <c r="D567" s="1"/>
      <c r="E567" s="1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37"/>
      <c r="DM567" s="37"/>
      <c r="DN567" s="37"/>
      <c r="DO567" s="1"/>
      <c r="DP567" s="1"/>
      <c r="DQ567" s="1"/>
      <c r="DR567" s="1"/>
      <c r="DS567" s="37"/>
      <c r="DT567" s="37"/>
      <c r="DU567" s="1"/>
      <c r="DV567" s="37"/>
      <c r="DW567" s="37"/>
      <c r="DX567" s="37"/>
      <c r="DY567" s="1"/>
      <c r="DZ567" s="1"/>
      <c r="EA567" s="1"/>
      <c r="EB567" s="1"/>
      <c r="EC567" s="1"/>
      <c r="ED567" s="1"/>
      <c r="EE567" s="1"/>
      <c r="EF567" s="1"/>
      <c r="EG567" s="1"/>
      <c r="EH567" s="37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</row>
    <row r="568" ht="12.75" customHeight="1">
      <c r="A568" s="1"/>
      <c r="B568" s="1"/>
      <c r="C568" s="1"/>
      <c r="D568" s="1"/>
      <c r="E568" s="1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37"/>
      <c r="DM568" s="37"/>
      <c r="DN568" s="37"/>
      <c r="DO568" s="1"/>
      <c r="DP568" s="1"/>
      <c r="DQ568" s="1"/>
      <c r="DR568" s="1"/>
      <c r="DS568" s="37"/>
      <c r="DT568" s="37"/>
      <c r="DU568" s="1"/>
      <c r="DV568" s="37"/>
      <c r="DW568" s="37"/>
      <c r="DX568" s="37"/>
      <c r="DY568" s="1"/>
      <c r="DZ568" s="1"/>
      <c r="EA568" s="1"/>
      <c r="EB568" s="1"/>
      <c r="EC568" s="1"/>
      <c r="ED568" s="1"/>
      <c r="EE568" s="1"/>
      <c r="EF568" s="1"/>
      <c r="EG568" s="1"/>
      <c r="EH568" s="37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</row>
    <row r="569" ht="12.75" customHeight="1">
      <c r="A569" s="1"/>
      <c r="B569" s="1"/>
      <c r="C569" s="1"/>
      <c r="D569" s="1"/>
      <c r="E569" s="1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37"/>
      <c r="DM569" s="37"/>
      <c r="DN569" s="37"/>
      <c r="DO569" s="1"/>
      <c r="DP569" s="1"/>
      <c r="DQ569" s="1"/>
      <c r="DR569" s="1"/>
      <c r="DS569" s="37"/>
      <c r="DT569" s="37"/>
      <c r="DU569" s="1"/>
      <c r="DV569" s="37"/>
      <c r="DW569" s="37"/>
      <c r="DX569" s="37"/>
      <c r="DY569" s="1"/>
      <c r="DZ569" s="1"/>
      <c r="EA569" s="1"/>
      <c r="EB569" s="1"/>
      <c r="EC569" s="1"/>
      <c r="ED569" s="1"/>
      <c r="EE569" s="1"/>
      <c r="EF569" s="1"/>
      <c r="EG569" s="1"/>
      <c r="EH569" s="37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</row>
    <row r="570" ht="12.75" customHeight="1">
      <c r="A570" s="1"/>
      <c r="B570" s="1"/>
      <c r="C570" s="1"/>
      <c r="D570" s="1"/>
      <c r="E570" s="1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37"/>
      <c r="DM570" s="37"/>
      <c r="DN570" s="37"/>
      <c r="DO570" s="1"/>
      <c r="DP570" s="1"/>
      <c r="DQ570" s="1"/>
      <c r="DR570" s="1"/>
      <c r="DS570" s="37"/>
      <c r="DT570" s="37"/>
      <c r="DU570" s="1"/>
      <c r="DV570" s="37"/>
      <c r="DW570" s="37"/>
      <c r="DX570" s="37"/>
      <c r="DY570" s="1"/>
      <c r="DZ570" s="1"/>
      <c r="EA570" s="1"/>
      <c r="EB570" s="1"/>
      <c r="EC570" s="1"/>
      <c r="ED570" s="1"/>
      <c r="EE570" s="1"/>
      <c r="EF570" s="1"/>
      <c r="EG570" s="1"/>
      <c r="EH570" s="37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</row>
    <row r="571" ht="12.75" customHeight="1">
      <c r="A571" s="1"/>
      <c r="B571" s="1"/>
      <c r="C571" s="1"/>
      <c r="D571" s="1"/>
      <c r="E571" s="1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37"/>
      <c r="DM571" s="37"/>
      <c r="DN571" s="37"/>
      <c r="DO571" s="1"/>
      <c r="DP571" s="1"/>
      <c r="DQ571" s="1"/>
      <c r="DR571" s="1"/>
      <c r="DS571" s="37"/>
      <c r="DT571" s="37"/>
      <c r="DU571" s="1"/>
      <c r="DV571" s="37"/>
      <c r="DW571" s="37"/>
      <c r="DX571" s="37"/>
      <c r="DY571" s="1"/>
      <c r="DZ571" s="1"/>
      <c r="EA571" s="1"/>
      <c r="EB571" s="1"/>
      <c r="EC571" s="1"/>
      <c r="ED571" s="1"/>
      <c r="EE571" s="1"/>
      <c r="EF571" s="1"/>
      <c r="EG571" s="1"/>
      <c r="EH571" s="37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</row>
    <row r="572" ht="12.75" customHeight="1">
      <c r="A572" s="1"/>
      <c r="B572" s="1"/>
      <c r="C572" s="1"/>
      <c r="D572" s="1"/>
      <c r="E572" s="1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37"/>
      <c r="DM572" s="37"/>
      <c r="DN572" s="37"/>
      <c r="DO572" s="1"/>
      <c r="DP572" s="1"/>
      <c r="DQ572" s="1"/>
      <c r="DR572" s="1"/>
      <c r="DS572" s="37"/>
      <c r="DT572" s="37"/>
      <c r="DU572" s="1"/>
      <c r="DV572" s="37"/>
      <c r="DW572" s="37"/>
      <c r="DX572" s="37"/>
      <c r="DY572" s="1"/>
      <c r="DZ572" s="1"/>
      <c r="EA572" s="1"/>
      <c r="EB572" s="1"/>
      <c r="EC572" s="1"/>
      <c r="ED572" s="1"/>
      <c r="EE572" s="1"/>
      <c r="EF572" s="1"/>
      <c r="EG572" s="1"/>
      <c r="EH572" s="37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</row>
    <row r="573" ht="12.75" customHeight="1">
      <c r="A573" s="1"/>
      <c r="B573" s="1"/>
      <c r="C573" s="1"/>
      <c r="D573" s="1"/>
      <c r="E573" s="1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37"/>
      <c r="DM573" s="37"/>
      <c r="DN573" s="37"/>
      <c r="DO573" s="1"/>
      <c r="DP573" s="1"/>
      <c r="DQ573" s="1"/>
      <c r="DR573" s="1"/>
      <c r="DS573" s="37"/>
      <c r="DT573" s="37"/>
      <c r="DU573" s="1"/>
      <c r="DV573" s="37"/>
      <c r="DW573" s="37"/>
      <c r="DX573" s="37"/>
      <c r="DY573" s="1"/>
      <c r="DZ573" s="1"/>
      <c r="EA573" s="1"/>
      <c r="EB573" s="1"/>
      <c r="EC573" s="1"/>
      <c r="ED573" s="1"/>
      <c r="EE573" s="1"/>
      <c r="EF573" s="1"/>
      <c r="EG573" s="1"/>
      <c r="EH573" s="37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</row>
    <row r="574" ht="12.75" customHeight="1">
      <c r="A574" s="1"/>
      <c r="B574" s="1"/>
      <c r="C574" s="1"/>
      <c r="D574" s="1"/>
      <c r="E574" s="1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37"/>
      <c r="DM574" s="37"/>
      <c r="DN574" s="37"/>
      <c r="DO574" s="1"/>
      <c r="DP574" s="1"/>
      <c r="DQ574" s="1"/>
      <c r="DR574" s="1"/>
      <c r="DS574" s="37"/>
      <c r="DT574" s="37"/>
      <c r="DU574" s="1"/>
      <c r="DV574" s="37"/>
      <c r="DW574" s="37"/>
      <c r="DX574" s="37"/>
      <c r="DY574" s="1"/>
      <c r="DZ574" s="1"/>
      <c r="EA574" s="1"/>
      <c r="EB574" s="1"/>
      <c r="EC574" s="1"/>
      <c r="ED574" s="1"/>
      <c r="EE574" s="1"/>
      <c r="EF574" s="1"/>
      <c r="EG574" s="1"/>
      <c r="EH574" s="37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</row>
    <row r="575" ht="12.75" customHeight="1">
      <c r="A575" s="1"/>
      <c r="B575" s="1"/>
      <c r="C575" s="1"/>
      <c r="D575" s="1"/>
      <c r="E575" s="1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37"/>
      <c r="DM575" s="37"/>
      <c r="DN575" s="37"/>
      <c r="DO575" s="1"/>
      <c r="DP575" s="1"/>
      <c r="DQ575" s="1"/>
      <c r="DR575" s="1"/>
      <c r="DS575" s="37"/>
      <c r="DT575" s="37"/>
      <c r="DU575" s="1"/>
      <c r="DV575" s="37"/>
      <c r="DW575" s="37"/>
      <c r="DX575" s="37"/>
      <c r="DY575" s="1"/>
      <c r="DZ575" s="1"/>
      <c r="EA575" s="1"/>
      <c r="EB575" s="1"/>
      <c r="EC575" s="1"/>
      <c r="ED575" s="1"/>
      <c r="EE575" s="1"/>
      <c r="EF575" s="1"/>
      <c r="EG575" s="1"/>
      <c r="EH575" s="37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</row>
    <row r="576" ht="12.75" customHeight="1">
      <c r="A576" s="1"/>
      <c r="B576" s="1"/>
      <c r="C576" s="1"/>
      <c r="D576" s="1"/>
      <c r="E576" s="1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37"/>
      <c r="DM576" s="37"/>
      <c r="DN576" s="37"/>
      <c r="DO576" s="1"/>
      <c r="DP576" s="1"/>
      <c r="DQ576" s="1"/>
      <c r="DR576" s="1"/>
      <c r="DS576" s="37"/>
      <c r="DT576" s="37"/>
      <c r="DU576" s="1"/>
      <c r="DV576" s="37"/>
      <c r="DW576" s="37"/>
      <c r="DX576" s="37"/>
      <c r="DY576" s="1"/>
      <c r="DZ576" s="1"/>
      <c r="EA576" s="1"/>
      <c r="EB576" s="1"/>
      <c r="EC576" s="1"/>
      <c r="ED576" s="1"/>
      <c r="EE576" s="1"/>
      <c r="EF576" s="1"/>
      <c r="EG576" s="1"/>
      <c r="EH576" s="37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</row>
    <row r="577" ht="12.75" customHeight="1">
      <c r="A577" s="1"/>
      <c r="B577" s="1"/>
      <c r="C577" s="1"/>
      <c r="D577" s="1"/>
      <c r="E577" s="1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37"/>
      <c r="DM577" s="37"/>
      <c r="DN577" s="37"/>
      <c r="DO577" s="1"/>
      <c r="DP577" s="1"/>
      <c r="DQ577" s="1"/>
      <c r="DR577" s="1"/>
      <c r="DS577" s="37"/>
      <c r="DT577" s="37"/>
      <c r="DU577" s="1"/>
      <c r="DV577" s="37"/>
      <c r="DW577" s="37"/>
      <c r="DX577" s="37"/>
      <c r="DY577" s="1"/>
      <c r="DZ577" s="1"/>
      <c r="EA577" s="1"/>
      <c r="EB577" s="1"/>
      <c r="EC577" s="1"/>
      <c r="ED577" s="1"/>
      <c r="EE577" s="1"/>
      <c r="EF577" s="1"/>
      <c r="EG577" s="1"/>
      <c r="EH577" s="37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</row>
    <row r="578" ht="12.75" customHeight="1">
      <c r="A578" s="1"/>
      <c r="B578" s="1"/>
      <c r="C578" s="1"/>
      <c r="D578" s="1"/>
      <c r="E578" s="1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37"/>
      <c r="DM578" s="37"/>
      <c r="DN578" s="37"/>
      <c r="DO578" s="1"/>
      <c r="DP578" s="1"/>
      <c r="DQ578" s="1"/>
      <c r="DR578" s="1"/>
      <c r="DS578" s="37"/>
      <c r="DT578" s="37"/>
      <c r="DU578" s="1"/>
      <c r="DV578" s="37"/>
      <c r="DW578" s="37"/>
      <c r="DX578" s="37"/>
      <c r="DY578" s="1"/>
      <c r="DZ578" s="1"/>
      <c r="EA578" s="1"/>
      <c r="EB578" s="1"/>
      <c r="EC578" s="1"/>
      <c r="ED578" s="1"/>
      <c r="EE578" s="1"/>
      <c r="EF578" s="1"/>
      <c r="EG578" s="1"/>
      <c r="EH578" s="37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</row>
    <row r="579" ht="12.75" customHeight="1">
      <c r="A579" s="1"/>
      <c r="B579" s="1"/>
      <c r="C579" s="1"/>
      <c r="D579" s="1"/>
      <c r="E579" s="1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37"/>
      <c r="DM579" s="37"/>
      <c r="DN579" s="37"/>
      <c r="DO579" s="1"/>
      <c r="DP579" s="1"/>
      <c r="DQ579" s="1"/>
      <c r="DR579" s="1"/>
      <c r="DS579" s="37"/>
      <c r="DT579" s="37"/>
      <c r="DU579" s="1"/>
      <c r="DV579" s="37"/>
      <c r="DW579" s="37"/>
      <c r="DX579" s="37"/>
      <c r="DY579" s="1"/>
      <c r="DZ579" s="1"/>
      <c r="EA579" s="1"/>
      <c r="EB579" s="1"/>
      <c r="EC579" s="1"/>
      <c r="ED579" s="1"/>
      <c r="EE579" s="1"/>
      <c r="EF579" s="1"/>
      <c r="EG579" s="1"/>
      <c r="EH579" s="37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</row>
    <row r="580" ht="12.75" customHeight="1">
      <c r="A580" s="1"/>
      <c r="B580" s="1"/>
      <c r="C580" s="1"/>
      <c r="D580" s="1"/>
      <c r="E580" s="1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37"/>
      <c r="DM580" s="37"/>
      <c r="DN580" s="37"/>
      <c r="DO580" s="1"/>
      <c r="DP580" s="1"/>
      <c r="DQ580" s="1"/>
      <c r="DR580" s="1"/>
      <c r="DS580" s="37"/>
      <c r="DT580" s="37"/>
      <c r="DU580" s="1"/>
      <c r="DV580" s="37"/>
      <c r="DW580" s="37"/>
      <c r="DX580" s="37"/>
      <c r="DY580" s="1"/>
      <c r="DZ580" s="1"/>
      <c r="EA580" s="1"/>
      <c r="EB580" s="1"/>
      <c r="EC580" s="1"/>
      <c r="ED580" s="1"/>
      <c r="EE580" s="1"/>
      <c r="EF580" s="1"/>
      <c r="EG580" s="1"/>
      <c r="EH580" s="37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</row>
    <row r="581" ht="12.75" customHeight="1">
      <c r="A581" s="1"/>
      <c r="B581" s="1"/>
      <c r="C581" s="1"/>
      <c r="D581" s="1"/>
      <c r="E581" s="1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37"/>
      <c r="DM581" s="37"/>
      <c r="DN581" s="37"/>
      <c r="DO581" s="1"/>
      <c r="DP581" s="1"/>
      <c r="DQ581" s="1"/>
      <c r="DR581" s="1"/>
      <c r="DS581" s="37"/>
      <c r="DT581" s="37"/>
      <c r="DU581" s="1"/>
      <c r="DV581" s="37"/>
      <c r="DW581" s="37"/>
      <c r="DX581" s="37"/>
      <c r="DY581" s="1"/>
      <c r="DZ581" s="1"/>
      <c r="EA581" s="1"/>
      <c r="EB581" s="1"/>
      <c r="EC581" s="1"/>
      <c r="ED581" s="1"/>
      <c r="EE581" s="1"/>
      <c r="EF581" s="1"/>
      <c r="EG581" s="1"/>
      <c r="EH581" s="37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</row>
    <row r="582" ht="12.75" customHeight="1">
      <c r="A582" s="1"/>
      <c r="B582" s="1"/>
      <c r="C582" s="1"/>
      <c r="D582" s="1"/>
      <c r="E582" s="1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37"/>
      <c r="DM582" s="37"/>
      <c r="DN582" s="37"/>
      <c r="DO582" s="1"/>
      <c r="DP582" s="1"/>
      <c r="DQ582" s="1"/>
      <c r="DR582" s="1"/>
      <c r="DS582" s="37"/>
      <c r="DT582" s="37"/>
      <c r="DU582" s="1"/>
      <c r="DV582" s="37"/>
      <c r="DW582" s="37"/>
      <c r="DX582" s="37"/>
      <c r="DY582" s="1"/>
      <c r="DZ582" s="1"/>
      <c r="EA582" s="1"/>
      <c r="EB582" s="1"/>
      <c r="EC582" s="1"/>
      <c r="ED582" s="1"/>
      <c r="EE582" s="1"/>
      <c r="EF582" s="1"/>
      <c r="EG582" s="1"/>
      <c r="EH582" s="37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</row>
    <row r="583" ht="12.75" customHeight="1">
      <c r="A583" s="1"/>
      <c r="B583" s="1"/>
      <c r="C583" s="1"/>
      <c r="D583" s="1"/>
      <c r="E583" s="1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37"/>
      <c r="DM583" s="37"/>
      <c r="DN583" s="37"/>
      <c r="DO583" s="1"/>
      <c r="DP583" s="1"/>
      <c r="DQ583" s="1"/>
      <c r="DR583" s="1"/>
      <c r="DS583" s="37"/>
      <c r="DT583" s="37"/>
      <c r="DU583" s="1"/>
      <c r="DV583" s="37"/>
      <c r="DW583" s="37"/>
      <c r="DX583" s="37"/>
      <c r="DY583" s="1"/>
      <c r="DZ583" s="1"/>
      <c r="EA583" s="1"/>
      <c r="EB583" s="1"/>
      <c r="EC583" s="1"/>
      <c r="ED583" s="1"/>
      <c r="EE583" s="1"/>
      <c r="EF583" s="1"/>
      <c r="EG583" s="1"/>
      <c r="EH583" s="37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</row>
    <row r="584" ht="12.75" customHeight="1">
      <c r="A584" s="1"/>
      <c r="B584" s="1"/>
      <c r="C584" s="1"/>
      <c r="D584" s="1"/>
      <c r="E584" s="1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37"/>
      <c r="DM584" s="37"/>
      <c r="DN584" s="37"/>
      <c r="DO584" s="1"/>
      <c r="DP584" s="1"/>
      <c r="DQ584" s="1"/>
      <c r="DR584" s="1"/>
      <c r="DS584" s="37"/>
      <c r="DT584" s="37"/>
      <c r="DU584" s="1"/>
      <c r="DV584" s="37"/>
      <c r="DW584" s="37"/>
      <c r="DX584" s="37"/>
      <c r="DY584" s="1"/>
      <c r="DZ584" s="1"/>
      <c r="EA584" s="1"/>
      <c r="EB584" s="1"/>
      <c r="EC584" s="1"/>
      <c r="ED584" s="1"/>
      <c r="EE584" s="1"/>
      <c r="EF584" s="1"/>
      <c r="EG584" s="1"/>
      <c r="EH584" s="37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</row>
    <row r="585" ht="12.75" customHeight="1">
      <c r="A585" s="1"/>
      <c r="B585" s="1"/>
      <c r="C585" s="1"/>
      <c r="D585" s="1"/>
      <c r="E585" s="1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37"/>
      <c r="DM585" s="37"/>
      <c r="DN585" s="37"/>
      <c r="DO585" s="1"/>
      <c r="DP585" s="1"/>
      <c r="DQ585" s="1"/>
      <c r="DR585" s="1"/>
      <c r="DS585" s="37"/>
      <c r="DT585" s="37"/>
      <c r="DU585" s="1"/>
      <c r="DV585" s="37"/>
      <c r="DW585" s="37"/>
      <c r="DX585" s="37"/>
      <c r="DY585" s="1"/>
      <c r="DZ585" s="1"/>
      <c r="EA585" s="1"/>
      <c r="EB585" s="1"/>
      <c r="EC585" s="1"/>
      <c r="ED585" s="1"/>
      <c r="EE585" s="1"/>
      <c r="EF585" s="1"/>
      <c r="EG585" s="1"/>
      <c r="EH585" s="37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</row>
    <row r="586" ht="12.75" customHeight="1">
      <c r="A586" s="1"/>
      <c r="B586" s="1"/>
      <c r="C586" s="1"/>
      <c r="D586" s="1"/>
      <c r="E586" s="1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37"/>
      <c r="DM586" s="37"/>
      <c r="DN586" s="37"/>
      <c r="DO586" s="1"/>
      <c r="DP586" s="1"/>
      <c r="DQ586" s="1"/>
      <c r="DR586" s="1"/>
      <c r="DS586" s="37"/>
      <c r="DT586" s="37"/>
      <c r="DU586" s="1"/>
      <c r="DV586" s="37"/>
      <c r="DW586" s="37"/>
      <c r="DX586" s="37"/>
      <c r="DY586" s="1"/>
      <c r="DZ586" s="1"/>
      <c r="EA586" s="1"/>
      <c r="EB586" s="1"/>
      <c r="EC586" s="1"/>
      <c r="ED586" s="1"/>
      <c r="EE586" s="1"/>
      <c r="EF586" s="1"/>
      <c r="EG586" s="1"/>
      <c r="EH586" s="37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</row>
    <row r="587" ht="12.75" customHeight="1">
      <c r="A587" s="1"/>
      <c r="B587" s="1"/>
      <c r="C587" s="1"/>
      <c r="D587" s="1"/>
      <c r="E587" s="1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37"/>
      <c r="DM587" s="37"/>
      <c r="DN587" s="37"/>
      <c r="DO587" s="1"/>
      <c r="DP587" s="1"/>
      <c r="DQ587" s="1"/>
      <c r="DR587" s="1"/>
      <c r="DS587" s="37"/>
      <c r="DT587" s="37"/>
      <c r="DU587" s="1"/>
      <c r="DV587" s="37"/>
      <c r="DW587" s="37"/>
      <c r="DX587" s="37"/>
      <c r="DY587" s="1"/>
      <c r="DZ587" s="1"/>
      <c r="EA587" s="1"/>
      <c r="EB587" s="1"/>
      <c r="EC587" s="1"/>
      <c r="ED587" s="1"/>
      <c r="EE587" s="1"/>
      <c r="EF587" s="1"/>
      <c r="EG587" s="1"/>
      <c r="EH587" s="37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</row>
    <row r="588" ht="12.75" customHeight="1">
      <c r="A588" s="1"/>
      <c r="B588" s="1"/>
      <c r="C588" s="1"/>
      <c r="D588" s="1"/>
      <c r="E588" s="1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37"/>
      <c r="DM588" s="37"/>
      <c r="DN588" s="37"/>
      <c r="DO588" s="1"/>
      <c r="DP588" s="1"/>
      <c r="DQ588" s="1"/>
      <c r="DR588" s="1"/>
      <c r="DS588" s="37"/>
      <c r="DT588" s="37"/>
      <c r="DU588" s="1"/>
      <c r="DV588" s="37"/>
      <c r="DW588" s="37"/>
      <c r="DX588" s="37"/>
      <c r="DY588" s="1"/>
      <c r="DZ588" s="1"/>
      <c r="EA588" s="1"/>
      <c r="EB588" s="1"/>
      <c r="EC588" s="1"/>
      <c r="ED588" s="1"/>
      <c r="EE588" s="1"/>
      <c r="EF588" s="1"/>
      <c r="EG588" s="1"/>
      <c r="EH588" s="37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</row>
    <row r="589" ht="12.75" customHeight="1">
      <c r="A589" s="1"/>
      <c r="B589" s="1"/>
      <c r="C589" s="1"/>
      <c r="D589" s="1"/>
      <c r="E589" s="1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37"/>
      <c r="DM589" s="37"/>
      <c r="DN589" s="37"/>
      <c r="DO589" s="1"/>
      <c r="DP589" s="1"/>
      <c r="DQ589" s="1"/>
      <c r="DR589" s="1"/>
      <c r="DS589" s="37"/>
      <c r="DT589" s="37"/>
      <c r="DU589" s="1"/>
      <c r="DV589" s="37"/>
      <c r="DW589" s="37"/>
      <c r="DX589" s="37"/>
      <c r="DY589" s="1"/>
      <c r="DZ589" s="1"/>
      <c r="EA589" s="1"/>
      <c r="EB589" s="1"/>
      <c r="EC589" s="1"/>
      <c r="ED589" s="1"/>
      <c r="EE589" s="1"/>
      <c r="EF589" s="1"/>
      <c r="EG589" s="1"/>
      <c r="EH589" s="37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</row>
    <row r="590" ht="12.75" customHeight="1">
      <c r="A590" s="1"/>
      <c r="B590" s="1"/>
      <c r="C590" s="1"/>
      <c r="D590" s="1"/>
      <c r="E590" s="1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37"/>
      <c r="DM590" s="37"/>
      <c r="DN590" s="37"/>
      <c r="DO590" s="1"/>
      <c r="DP590" s="1"/>
      <c r="DQ590" s="1"/>
      <c r="DR590" s="1"/>
      <c r="DS590" s="37"/>
      <c r="DT590" s="37"/>
      <c r="DU590" s="1"/>
      <c r="DV590" s="37"/>
      <c r="DW590" s="37"/>
      <c r="DX590" s="37"/>
      <c r="DY590" s="1"/>
      <c r="DZ590" s="1"/>
      <c r="EA590" s="1"/>
      <c r="EB590" s="1"/>
      <c r="EC590" s="1"/>
      <c r="ED590" s="1"/>
      <c r="EE590" s="1"/>
      <c r="EF590" s="1"/>
      <c r="EG590" s="1"/>
      <c r="EH590" s="37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</row>
    <row r="591" ht="12.75" customHeight="1">
      <c r="A591" s="1"/>
      <c r="B591" s="1"/>
      <c r="C591" s="1"/>
      <c r="D591" s="1"/>
      <c r="E591" s="1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37"/>
      <c r="DM591" s="37"/>
      <c r="DN591" s="37"/>
      <c r="DO591" s="1"/>
      <c r="DP591" s="1"/>
      <c r="DQ591" s="1"/>
      <c r="DR591" s="1"/>
      <c r="DS591" s="37"/>
      <c r="DT591" s="37"/>
      <c r="DU591" s="1"/>
      <c r="DV591" s="37"/>
      <c r="DW591" s="37"/>
      <c r="DX591" s="37"/>
      <c r="DY591" s="1"/>
      <c r="DZ591" s="1"/>
      <c r="EA591" s="1"/>
      <c r="EB591" s="1"/>
      <c r="EC591" s="1"/>
      <c r="ED591" s="1"/>
      <c r="EE591" s="1"/>
      <c r="EF591" s="1"/>
      <c r="EG591" s="1"/>
      <c r="EH591" s="37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</row>
    <row r="592" ht="12.75" customHeight="1">
      <c r="A592" s="1"/>
      <c r="B592" s="1"/>
      <c r="C592" s="1"/>
      <c r="D592" s="1"/>
      <c r="E592" s="1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37"/>
      <c r="DM592" s="37"/>
      <c r="DN592" s="37"/>
      <c r="DO592" s="1"/>
      <c r="DP592" s="1"/>
      <c r="DQ592" s="1"/>
      <c r="DR592" s="1"/>
      <c r="DS592" s="37"/>
      <c r="DT592" s="37"/>
      <c r="DU592" s="1"/>
      <c r="DV592" s="37"/>
      <c r="DW592" s="37"/>
      <c r="DX592" s="37"/>
      <c r="DY592" s="1"/>
      <c r="DZ592" s="1"/>
      <c r="EA592" s="1"/>
      <c r="EB592" s="1"/>
      <c r="EC592" s="1"/>
      <c r="ED592" s="1"/>
      <c r="EE592" s="1"/>
      <c r="EF592" s="1"/>
      <c r="EG592" s="1"/>
      <c r="EH592" s="37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</row>
    <row r="593" ht="12.75" customHeight="1">
      <c r="A593" s="1"/>
      <c r="B593" s="1"/>
      <c r="C593" s="1"/>
      <c r="D593" s="1"/>
      <c r="E593" s="1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37"/>
      <c r="DM593" s="37"/>
      <c r="DN593" s="37"/>
      <c r="DO593" s="1"/>
      <c r="DP593" s="1"/>
      <c r="DQ593" s="1"/>
      <c r="DR593" s="1"/>
      <c r="DS593" s="37"/>
      <c r="DT593" s="37"/>
      <c r="DU593" s="1"/>
      <c r="DV593" s="37"/>
      <c r="DW593" s="37"/>
      <c r="DX593" s="37"/>
      <c r="DY593" s="1"/>
      <c r="DZ593" s="1"/>
      <c r="EA593" s="1"/>
      <c r="EB593" s="1"/>
      <c r="EC593" s="1"/>
      <c r="ED593" s="1"/>
      <c r="EE593" s="1"/>
      <c r="EF593" s="1"/>
      <c r="EG593" s="1"/>
      <c r="EH593" s="37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</row>
    <row r="594" ht="12.75" customHeight="1">
      <c r="A594" s="1"/>
      <c r="B594" s="1"/>
      <c r="C594" s="1"/>
      <c r="D594" s="1"/>
      <c r="E594" s="1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37"/>
      <c r="DM594" s="37"/>
      <c r="DN594" s="37"/>
      <c r="DO594" s="1"/>
      <c r="DP594" s="1"/>
      <c r="DQ594" s="1"/>
      <c r="DR594" s="1"/>
      <c r="DS594" s="37"/>
      <c r="DT594" s="37"/>
      <c r="DU594" s="1"/>
      <c r="DV594" s="37"/>
      <c r="DW594" s="37"/>
      <c r="DX594" s="37"/>
      <c r="DY594" s="1"/>
      <c r="DZ594" s="1"/>
      <c r="EA594" s="1"/>
      <c r="EB594" s="1"/>
      <c r="EC594" s="1"/>
      <c r="ED594" s="1"/>
      <c r="EE594" s="1"/>
      <c r="EF594" s="1"/>
      <c r="EG594" s="1"/>
      <c r="EH594" s="37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</row>
    <row r="595" ht="12.75" customHeight="1">
      <c r="A595" s="1"/>
      <c r="B595" s="1"/>
      <c r="C595" s="1"/>
      <c r="D595" s="1"/>
      <c r="E595" s="1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37"/>
      <c r="DM595" s="37"/>
      <c r="DN595" s="37"/>
      <c r="DO595" s="1"/>
      <c r="DP595" s="1"/>
      <c r="DQ595" s="1"/>
      <c r="DR595" s="1"/>
      <c r="DS595" s="37"/>
      <c r="DT595" s="37"/>
      <c r="DU595" s="1"/>
      <c r="DV595" s="37"/>
      <c r="DW595" s="37"/>
      <c r="DX595" s="37"/>
      <c r="DY595" s="1"/>
      <c r="DZ595" s="1"/>
      <c r="EA595" s="1"/>
      <c r="EB595" s="1"/>
      <c r="EC595" s="1"/>
      <c r="ED595" s="1"/>
      <c r="EE595" s="1"/>
      <c r="EF595" s="1"/>
      <c r="EG595" s="1"/>
      <c r="EH595" s="37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</row>
    <row r="596" ht="12.75" customHeight="1">
      <c r="A596" s="1"/>
      <c r="B596" s="1"/>
      <c r="C596" s="1"/>
      <c r="D596" s="1"/>
      <c r="E596" s="1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37"/>
      <c r="DM596" s="37"/>
      <c r="DN596" s="37"/>
      <c r="DO596" s="1"/>
      <c r="DP596" s="1"/>
      <c r="DQ596" s="1"/>
      <c r="DR596" s="1"/>
      <c r="DS596" s="37"/>
      <c r="DT596" s="37"/>
      <c r="DU596" s="1"/>
      <c r="DV596" s="37"/>
      <c r="DW596" s="37"/>
      <c r="DX596" s="37"/>
      <c r="DY596" s="1"/>
      <c r="DZ596" s="1"/>
      <c r="EA596" s="1"/>
      <c r="EB596" s="1"/>
      <c r="EC596" s="1"/>
      <c r="ED596" s="1"/>
      <c r="EE596" s="1"/>
      <c r="EF596" s="1"/>
      <c r="EG596" s="1"/>
      <c r="EH596" s="37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</row>
    <row r="597" ht="12.75" customHeight="1">
      <c r="A597" s="1"/>
      <c r="B597" s="1"/>
      <c r="C597" s="1"/>
      <c r="D597" s="1"/>
      <c r="E597" s="1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37"/>
      <c r="DM597" s="37"/>
      <c r="DN597" s="37"/>
      <c r="DO597" s="1"/>
      <c r="DP597" s="1"/>
      <c r="DQ597" s="1"/>
      <c r="DR597" s="1"/>
      <c r="DS597" s="37"/>
      <c r="DT597" s="37"/>
      <c r="DU597" s="1"/>
      <c r="DV597" s="37"/>
      <c r="DW597" s="37"/>
      <c r="DX597" s="37"/>
      <c r="DY597" s="1"/>
      <c r="DZ597" s="1"/>
      <c r="EA597" s="1"/>
      <c r="EB597" s="1"/>
      <c r="EC597" s="1"/>
      <c r="ED597" s="1"/>
      <c r="EE597" s="1"/>
      <c r="EF597" s="1"/>
      <c r="EG597" s="1"/>
      <c r="EH597" s="37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</row>
    <row r="598" ht="12.75" customHeight="1">
      <c r="A598" s="1"/>
      <c r="B598" s="1"/>
      <c r="C598" s="1"/>
      <c r="D598" s="1"/>
      <c r="E598" s="1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37"/>
      <c r="DM598" s="37"/>
      <c r="DN598" s="37"/>
      <c r="DO598" s="1"/>
      <c r="DP598" s="1"/>
      <c r="DQ598" s="1"/>
      <c r="DR598" s="1"/>
      <c r="DS598" s="37"/>
      <c r="DT598" s="37"/>
      <c r="DU598" s="1"/>
      <c r="DV598" s="37"/>
      <c r="DW598" s="37"/>
      <c r="DX598" s="37"/>
      <c r="DY598" s="1"/>
      <c r="DZ598" s="1"/>
      <c r="EA598" s="1"/>
      <c r="EB598" s="1"/>
      <c r="EC598" s="1"/>
      <c r="ED598" s="1"/>
      <c r="EE598" s="1"/>
      <c r="EF598" s="1"/>
      <c r="EG598" s="1"/>
      <c r="EH598" s="37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</row>
    <row r="599" ht="12.75" customHeight="1">
      <c r="A599" s="1"/>
      <c r="B599" s="1"/>
      <c r="C599" s="1"/>
      <c r="D599" s="1"/>
      <c r="E599" s="1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37"/>
      <c r="DM599" s="37"/>
      <c r="DN599" s="37"/>
      <c r="DO599" s="1"/>
      <c r="DP599" s="1"/>
      <c r="DQ599" s="1"/>
      <c r="DR599" s="1"/>
      <c r="DS599" s="37"/>
      <c r="DT599" s="37"/>
      <c r="DU599" s="1"/>
      <c r="DV599" s="37"/>
      <c r="DW599" s="37"/>
      <c r="DX599" s="37"/>
      <c r="DY599" s="1"/>
      <c r="DZ599" s="1"/>
      <c r="EA599" s="1"/>
      <c r="EB599" s="1"/>
      <c r="EC599" s="1"/>
      <c r="ED599" s="1"/>
      <c r="EE599" s="1"/>
      <c r="EF599" s="1"/>
      <c r="EG599" s="1"/>
      <c r="EH599" s="37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</row>
    <row r="600" ht="12.75" customHeight="1">
      <c r="A600" s="1"/>
      <c r="B600" s="1"/>
      <c r="C600" s="1"/>
      <c r="D600" s="1"/>
      <c r="E600" s="1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37"/>
      <c r="DM600" s="37"/>
      <c r="DN600" s="37"/>
      <c r="DO600" s="1"/>
      <c r="DP600" s="1"/>
      <c r="DQ600" s="1"/>
      <c r="DR600" s="1"/>
      <c r="DS600" s="37"/>
      <c r="DT600" s="37"/>
      <c r="DU600" s="1"/>
      <c r="DV600" s="37"/>
      <c r="DW600" s="37"/>
      <c r="DX600" s="37"/>
      <c r="DY600" s="1"/>
      <c r="DZ600" s="1"/>
      <c r="EA600" s="1"/>
      <c r="EB600" s="1"/>
      <c r="EC600" s="1"/>
      <c r="ED600" s="1"/>
      <c r="EE600" s="1"/>
      <c r="EF600" s="1"/>
      <c r="EG600" s="1"/>
      <c r="EH600" s="37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</row>
    <row r="601" ht="12.75" customHeight="1">
      <c r="A601" s="1"/>
      <c r="B601" s="1"/>
      <c r="C601" s="1"/>
      <c r="D601" s="1"/>
      <c r="E601" s="1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37"/>
      <c r="DM601" s="37"/>
      <c r="DN601" s="37"/>
      <c r="DO601" s="1"/>
      <c r="DP601" s="1"/>
      <c r="DQ601" s="1"/>
      <c r="DR601" s="1"/>
      <c r="DS601" s="37"/>
      <c r="DT601" s="37"/>
      <c r="DU601" s="1"/>
      <c r="DV601" s="37"/>
      <c r="DW601" s="37"/>
      <c r="DX601" s="37"/>
      <c r="DY601" s="1"/>
      <c r="DZ601" s="1"/>
      <c r="EA601" s="1"/>
      <c r="EB601" s="1"/>
      <c r="EC601" s="1"/>
      <c r="ED601" s="1"/>
      <c r="EE601" s="1"/>
      <c r="EF601" s="1"/>
      <c r="EG601" s="1"/>
      <c r="EH601" s="37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</row>
    <row r="602" ht="12.75" customHeight="1">
      <c r="A602" s="1"/>
      <c r="B602" s="1"/>
      <c r="C602" s="1"/>
      <c r="D602" s="1"/>
      <c r="E602" s="1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37"/>
      <c r="DM602" s="37"/>
      <c r="DN602" s="37"/>
      <c r="DO602" s="1"/>
      <c r="DP602" s="1"/>
      <c r="DQ602" s="1"/>
      <c r="DR602" s="1"/>
      <c r="DS602" s="37"/>
      <c r="DT602" s="37"/>
      <c r="DU602" s="1"/>
      <c r="DV602" s="37"/>
      <c r="DW602" s="37"/>
      <c r="DX602" s="37"/>
      <c r="DY602" s="1"/>
      <c r="DZ602" s="1"/>
      <c r="EA602" s="1"/>
      <c r="EB602" s="1"/>
      <c r="EC602" s="1"/>
      <c r="ED602" s="1"/>
      <c r="EE602" s="1"/>
      <c r="EF602" s="1"/>
      <c r="EG602" s="1"/>
      <c r="EH602" s="37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</row>
    <row r="603" ht="12.75" customHeight="1">
      <c r="A603" s="1"/>
      <c r="B603" s="1"/>
      <c r="C603" s="1"/>
      <c r="D603" s="1"/>
      <c r="E603" s="1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37"/>
      <c r="DM603" s="37"/>
      <c r="DN603" s="37"/>
      <c r="DO603" s="1"/>
      <c r="DP603" s="1"/>
      <c r="DQ603" s="1"/>
      <c r="DR603" s="1"/>
      <c r="DS603" s="37"/>
      <c r="DT603" s="37"/>
      <c r="DU603" s="1"/>
      <c r="DV603" s="37"/>
      <c r="DW603" s="37"/>
      <c r="DX603" s="37"/>
      <c r="DY603" s="1"/>
      <c r="DZ603" s="1"/>
      <c r="EA603" s="1"/>
      <c r="EB603" s="1"/>
      <c r="EC603" s="1"/>
      <c r="ED603" s="1"/>
      <c r="EE603" s="1"/>
      <c r="EF603" s="1"/>
      <c r="EG603" s="1"/>
      <c r="EH603" s="37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</row>
    <row r="604" ht="12.75" customHeight="1">
      <c r="A604" s="1"/>
      <c r="B604" s="1"/>
      <c r="C604" s="1"/>
      <c r="D604" s="1"/>
      <c r="E604" s="1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37"/>
      <c r="DM604" s="37"/>
      <c r="DN604" s="37"/>
      <c r="DO604" s="1"/>
      <c r="DP604" s="1"/>
      <c r="DQ604" s="1"/>
      <c r="DR604" s="1"/>
      <c r="DS604" s="37"/>
      <c r="DT604" s="37"/>
      <c r="DU604" s="1"/>
      <c r="DV604" s="37"/>
      <c r="DW604" s="37"/>
      <c r="DX604" s="37"/>
      <c r="DY604" s="1"/>
      <c r="DZ604" s="1"/>
      <c r="EA604" s="1"/>
      <c r="EB604" s="1"/>
      <c r="EC604" s="1"/>
      <c r="ED604" s="1"/>
      <c r="EE604" s="1"/>
      <c r="EF604" s="1"/>
      <c r="EG604" s="1"/>
      <c r="EH604" s="37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</row>
    <row r="605" ht="12.75" customHeight="1">
      <c r="A605" s="1"/>
      <c r="B605" s="1"/>
      <c r="C605" s="1"/>
      <c r="D605" s="1"/>
      <c r="E605" s="1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37"/>
      <c r="DM605" s="37"/>
      <c r="DN605" s="37"/>
      <c r="DO605" s="1"/>
      <c r="DP605" s="1"/>
      <c r="DQ605" s="1"/>
      <c r="DR605" s="1"/>
      <c r="DS605" s="37"/>
      <c r="DT605" s="37"/>
      <c r="DU605" s="1"/>
      <c r="DV605" s="37"/>
      <c r="DW605" s="37"/>
      <c r="DX605" s="37"/>
      <c r="DY605" s="1"/>
      <c r="DZ605" s="1"/>
      <c r="EA605" s="1"/>
      <c r="EB605" s="1"/>
      <c r="EC605" s="1"/>
      <c r="ED605" s="1"/>
      <c r="EE605" s="1"/>
      <c r="EF605" s="1"/>
      <c r="EG605" s="1"/>
      <c r="EH605" s="37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</row>
    <row r="606" ht="12.75" customHeight="1">
      <c r="A606" s="1"/>
      <c r="B606" s="1"/>
      <c r="C606" s="1"/>
      <c r="D606" s="1"/>
      <c r="E606" s="1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37"/>
      <c r="DM606" s="37"/>
      <c r="DN606" s="37"/>
      <c r="DO606" s="1"/>
      <c r="DP606" s="1"/>
      <c r="DQ606" s="1"/>
      <c r="DR606" s="1"/>
      <c r="DS606" s="37"/>
      <c r="DT606" s="37"/>
      <c r="DU606" s="1"/>
      <c r="DV606" s="37"/>
      <c r="DW606" s="37"/>
      <c r="DX606" s="37"/>
      <c r="DY606" s="1"/>
      <c r="DZ606" s="1"/>
      <c r="EA606" s="1"/>
      <c r="EB606" s="1"/>
      <c r="EC606" s="1"/>
      <c r="ED606" s="1"/>
      <c r="EE606" s="1"/>
      <c r="EF606" s="1"/>
      <c r="EG606" s="1"/>
      <c r="EH606" s="37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</row>
    <row r="607" ht="12.75" customHeight="1">
      <c r="A607" s="1"/>
      <c r="B607" s="1"/>
      <c r="C607" s="1"/>
      <c r="D607" s="1"/>
      <c r="E607" s="1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37"/>
      <c r="DM607" s="37"/>
      <c r="DN607" s="37"/>
      <c r="DO607" s="1"/>
      <c r="DP607" s="1"/>
      <c r="DQ607" s="1"/>
      <c r="DR607" s="1"/>
      <c r="DS607" s="37"/>
      <c r="DT607" s="37"/>
      <c r="DU607" s="1"/>
      <c r="DV607" s="37"/>
      <c r="DW607" s="37"/>
      <c r="DX607" s="37"/>
      <c r="DY607" s="1"/>
      <c r="DZ607" s="1"/>
      <c r="EA607" s="1"/>
      <c r="EB607" s="1"/>
      <c r="EC607" s="1"/>
      <c r="ED607" s="1"/>
      <c r="EE607" s="1"/>
      <c r="EF607" s="1"/>
      <c r="EG607" s="1"/>
      <c r="EH607" s="37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</row>
    <row r="608" ht="12.75" customHeight="1">
      <c r="A608" s="1"/>
      <c r="B608" s="1"/>
      <c r="C608" s="1"/>
      <c r="D608" s="1"/>
      <c r="E608" s="1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37"/>
      <c r="DM608" s="37"/>
      <c r="DN608" s="37"/>
      <c r="DO608" s="1"/>
      <c r="DP608" s="1"/>
      <c r="DQ608" s="1"/>
      <c r="DR608" s="1"/>
      <c r="DS608" s="37"/>
      <c r="DT608" s="37"/>
      <c r="DU608" s="1"/>
      <c r="DV608" s="37"/>
      <c r="DW608" s="37"/>
      <c r="DX608" s="37"/>
      <c r="DY608" s="1"/>
      <c r="DZ608" s="1"/>
      <c r="EA608" s="1"/>
      <c r="EB608" s="1"/>
      <c r="EC608" s="1"/>
      <c r="ED608" s="1"/>
      <c r="EE608" s="1"/>
      <c r="EF608" s="1"/>
      <c r="EG608" s="1"/>
      <c r="EH608" s="37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</row>
    <row r="609" ht="12.75" customHeight="1">
      <c r="A609" s="1"/>
      <c r="B609" s="1"/>
      <c r="C609" s="1"/>
      <c r="D609" s="1"/>
      <c r="E609" s="1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37"/>
      <c r="DM609" s="37"/>
      <c r="DN609" s="37"/>
      <c r="DO609" s="1"/>
      <c r="DP609" s="1"/>
      <c r="DQ609" s="1"/>
      <c r="DR609" s="1"/>
      <c r="DS609" s="37"/>
      <c r="DT609" s="37"/>
      <c r="DU609" s="1"/>
      <c r="DV609" s="37"/>
      <c r="DW609" s="37"/>
      <c r="DX609" s="37"/>
      <c r="DY609" s="1"/>
      <c r="DZ609" s="1"/>
      <c r="EA609" s="1"/>
      <c r="EB609" s="1"/>
      <c r="EC609" s="1"/>
      <c r="ED609" s="1"/>
      <c r="EE609" s="1"/>
      <c r="EF609" s="1"/>
      <c r="EG609" s="1"/>
      <c r="EH609" s="37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</row>
    <row r="610" ht="12.75" customHeight="1">
      <c r="A610" s="1"/>
      <c r="B610" s="1"/>
      <c r="C610" s="1"/>
      <c r="D610" s="1"/>
      <c r="E610" s="1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37"/>
      <c r="DM610" s="37"/>
      <c r="DN610" s="37"/>
      <c r="DO610" s="1"/>
      <c r="DP610" s="1"/>
      <c r="DQ610" s="1"/>
      <c r="DR610" s="1"/>
      <c r="DS610" s="37"/>
      <c r="DT610" s="37"/>
      <c r="DU610" s="1"/>
      <c r="DV610" s="37"/>
      <c r="DW610" s="37"/>
      <c r="DX610" s="37"/>
      <c r="DY610" s="1"/>
      <c r="DZ610" s="1"/>
      <c r="EA610" s="1"/>
      <c r="EB610" s="1"/>
      <c r="EC610" s="1"/>
      <c r="ED610" s="1"/>
      <c r="EE610" s="1"/>
      <c r="EF610" s="1"/>
      <c r="EG610" s="1"/>
      <c r="EH610" s="37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</row>
    <row r="611" ht="12.75" customHeight="1">
      <c r="A611" s="1"/>
      <c r="B611" s="1"/>
      <c r="C611" s="1"/>
      <c r="D611" s="1"/>
      <c r="E611" s="1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37"/>
      <c r="DM611" s="37"/>
      <c r="DN611" s="37"/>
      <c r="DO611" s="1"/>
      <c r="DP611" s="1"/>
      <c r="DQ611" s="1"/>
      <c r="DR611" s="1"/>
      <c r="DS611" s="37"/>
      <c r="DT611" s="37"/>
      <c r="DU611" s="1"/>
      <c r="DV611" s="37"/>
      <c r="DW611" s="37"/>
      <c r="DX611" s="37"/>
      <c r="DY611" s="1"/>
      <c r="DZ611" s="1"/>
      <c r="EA611" s="1"/>
      <c r="EB611" s="1"/>
      <c r="EC611" s="1"/>
      <c r="ED611" s="1"/>
      <c r="EE611" s="1"/>
      <c r="EF611" s="1"/>
      <c r="EG611" s="1"/>
      <c r="EH611" s="37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</row>
    <row r="612" ht="12.75" customHeight="1">
      <c r="A612" s="1"/>
      <c r="B612" s="1"/>
      <c r="C612" s="1"/>
      <c r="D612" s="1"/>
      <c r="E612" s="1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37"/>
      <c r="DM612" s="37"/>
      <c r="DN612" s="37"/>
      <c r="DO612" s="1"/>
      <c r="DP612" s="1"/>
      <c r="DQ612" s="1"/>
      <c r="DR612" s="1"/>
      <c r="DS612" s="37"/>
      <c r="DT612" s="37"/>
      <c r="DU612" s="1"/>
      <c r="DV612" s="37"/>
      <c r="DW612" s="37"/>
      <c r="DX612" s="37"/>
      <c r="DY612" s="1"/>
      <c r="DZ612" s="1"/>
      <c r="EA612" s="1"/>
      <c r="EB612" s="1"/>
      <c r="EC612" s="1"/>
      <c r="ED612" s="1"/>
      <c r="EE612" s="1"/>
      <c r="EF612" s="1"/>
      <c r="EG612" s="1"/>
      <c r="EH612" s="37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</row>
    <row r="613" ht="12.75" customHeight="1">
      <c r="A613" s="1"/>
      <c r="B613" s="1"/>
      <c r="C613" s="1"/>
      <c r="D613" s="1"/>
      <c r="E613" s="1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37"/>
      <c r="DM613" s="37"/>
      <c r="DN613" s="37"/>
      <c r="DO613" s="1"/>
      <c r="DP613" s="1"/>
      <c r="DQ613" s="1"/>
      <c r="DR613" s="1"/>
      <c r="DS613" s="37"/>
      <c r="DT613" s="37"/>
      <c r="DU613" s="1"/>
      <c r="DV613" s="37"/>
      <c r="DW613" s="37"/>
      <c r="DX613" s="37"/>
      <c r="DY613" s="1"/>
      <c r="DZ613" s="1"/>
      <c r="EA613" s="1"/>
      <c r="EB613" s="1"/>
      <c r="EC613" s="1"/>
      <c r="ED613" s="1"/>
      <c r="EE613" s="1"/>
      <c r="EF613" s="1"/>
      <c r="EG613" s="1"/>
      <c r="EH613" s="37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</row>
    <row r="614" ht="12.75" customHeight="1">
      <c r="A614" s="1"/>
      <c r="B614" s="1"/>
      <c r="C614" s="1"/>
      <c r="D614" s="1"/>
      <c r="E614" s="1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37"/>
      <c r="DM614" s="37"/>
      <c r="DN614" s="37"/>
      <c r="DO614" s="1"/>
      <c r="DP614" s="1"/>
      <c r="DQ614" s="1"/>
      <c r="DR614" s="1"/>
      <c r="DS614" s="37"/>
      <c r="DT614" s="37"/>
      <c r="DU614" s="1"/>
      <c r="DV614" s="37"/>
      <c r="DW614" s="37"/>
      <c r="DX614" s="37"/>
      <c r="DY614" s="1"/>
      <c r="DZ614" s="1"/>
      <c r="EA614" s="1"/>
      <c r="EB614" s="1"/>
      <c r="EC614" s="1"/>
      <c r="ED614" s="1"/>
      <c r="EE614" s="1"/>
      <c r="EF614" s="1"/>
      <c r="EG614" s="1"/>
      <c r="EH614" s="37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</row>
    <row r="615" ht="12.75" customHeight="1">
      <c r="A615" s="1"/>
      <c r="B615" s="1"/>
      <c r="C615" s="1"/>
      <c r="D615" s="1"/>
      <c r="E615" s="1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37"/>
      <c r="DM615" s="37"/>
      <c r="DN615" s="37"/>
      <c r="DO615" s="1"/>
      <c r="DP615" s="1"/>
      <c r="DQ615" s="1"/>
      <c r="DR615" s="1"/>
      <c r="DS615" s="37"/>
      <c r="DT615" s="37"/>
      <c r="DU615" s="1"/>
      <c r="DV615" s="37"/>
      <c r="DW615" s="37"/>
      <c r="DX615" s="37"/>
      <c r="DY615" s="1"/>
      <c r="DZ615" s="1"/>
      <c r="EA615" s="1"/>
      <c r="EB615" s="1"/>
      <c r="EC615" s="1"/>
      <c r="ED615" s="1"/>
      <c r="EE615" s="1"/>
      <c r="EF615" s="1"/>
      <c r="EG615" s="1"/>
      <c r="EH615" s="37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</row>
    <row r="616" ht="12.75" customHeight="1">
      <c r="A616" s="1"/>
      <c r="B616" s="1"/>
      <c r="C616" s="1"/>
      <c r="D616" s="1"/>
      <c r="E616" s="1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37"/>
      <c r="DM616" s="37"/>
      <c r="DN616" s="37"/>
      <c r="DO616" s="1"/>
      <c r="DP616" s="1"/>
      <c r="DQ616" s="1"/>
      <c r="DR616" s="1"/>
      <c r="DS616" s="37"/>
      <c r="DT616" s="37"/>
      <c r="DU616" s="1"/>
      <c r="DV616" s="37"/>
      <c r="DW616" s="37"/>
      <c r="DX616" s="37"/>
      <c r="DY616" s="1"/>
      <c r="DZ616" s="1"/>
      <c r="EA616" s="1"/>
      <c r="EB616" s="1"/>
      <c r="EC616" s="1"/>
      <c r="ED616" s="1"/>
      <c r="EE616" s="1"/>
      <c r="EF616" s="1"/>
      <c r="EG616" s="1"/>
      <c r="EH616" s="37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</row>
    <row r="617" ht="12.75" customHeight="1">
      <c r="A617" s="1"/>
      <c r="B617" s="1"/>
      <c r="C617" s="1"/>
      <c r="D617" s="1"/>
      <c r="E617" s="1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37"/>
      <c r="DM617" s="37"/>
      <c r="DN617" s="37"/>
      <c r="DO617" s="1"/>
      <c r="DP617" s="1"/>
      <c r="DQ617" s="1"/>
      <c r="DR617" s="1"/>
      <c r="DS617" s="37"/>
      <c r="DT617" s="37"/>
      <c r="DU617" s="1"/>
      <c r="DV617" s="37"/>
      <c r="DW617" s="37"/>
      <c r="DX617" s="37"/>
      <c r="DY617" s="1"/>
      <c r="DZ617" s="1"/>
      <c r="EA617" s="1"/>
      <c r="EB617" s="1"/>
      <c r="EC617" s="1"/>
      <c r="ED617" s="1"/>
      <c r="EE617" s="1"/>
      <c r="EF617" s="1"/>
      <c r="EG617" s="1"/>
      <c r="EH617" s="37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</row>
    <row r="618" ht="12.75" customHeight="1">
      <c r="A618" s="1"/>
      <c r="B618" s="1"/>
      <c r="C618" s="1"/>
      <c r="D618" s="1"/>
      <c r="E618" s="1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37"/>
      <c r="DM618" s="37"/>
      <c r="DN618" s="37"/>
      <c r="DO618" s="1"/>
      <c r="DP618" s="1"/>
      <c r="DQ618" s="1"/>
      <c r="DR618" s="1"/>
      <c r="DS618" s="37"/>
      <c r="DT618" s="37"/>
      <c r="DU618" s="1"/>
      <c r="DV618" s="37"/>
      <c r="DW618" s="37"/>
      <c r="DX618" s="37"/>
      <c r="DY618" s="1"/>
      <c r="DZ618" s="1"/>
      <c r="EA618" s="1"/>
      <c r="EB618" s="1"/>
      <c r="EC618" s="1"/>
      <c r="ED618" s="1"/>
      <c r="EE618" s="1"/>
      <c r="EF618" s="1"/>
      <c r="EG618" s="1"/>
      <c r="EH618" s="37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</row>
    <row r="619" ht="12.75" customHeight="1">
      <c r="A619" s="1"/>
      <c r="B619" s="1"/>
      <c r="C619" s="1"/>
      <c r="D619" s="1"/>
      <c r="E619" s="1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37"/>
      <c r="DM619" s="37"/>
      <c r="DN619" s="37"/>
      <c r="DO619" s="1"/>
      <c r="DP619" s="1"/>
      <c r="DQ619" s="1"/>
      <c r="DR619" s="1"/>
      <c r="DS619" s="37"/>
      <c r="DT619" s="37"/>
      <c r="DU619" s="1"/>
      <c r="DV619" s="37"/>
      <c r="DW619" s="37"/>
      <c r="DX619" s="37"/>
      <c r="DY619" s="1"/>
      <c r="DZ619" s="1"/>
      <c r="EA619" s="1"/>
      <c r="EB619" s="1"/>
      <c r="EC619" s="1"/>
      <c r="ED619" s="1"/>
      <c r="EE619" s="1"/>
      <c r="EF619" s="1"/>
      <c r="EG619" s="1"/>
      <c r="EH619" s="37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</row>
    <row r="620" ht="12.75" customHeight="1">
      <c r="A620" s="1"/>
      <c r="B620" s="1"/>
      <c r="C620" s="1"/>
      <c r="D620" s="1"/>
      <c r="E620" s="1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37"/>
      <c r="DM620" s="37"/>
      <c r="DN620" s="37"/>
      <c r="DO620" s="1"/>
      <c r="DP620" s="1"/>
      <c r="DQ620" s="1"/>
      <c r="DR620" s="1"/>
      <c r="DS620" s="37"/>
      <c r="DT620" s="37"/>
      <c r="DU620" s="1"/>
      <c r="DV620" s="37"/>
      <c r="DW620" s="37"/>
      <c r="DX620" s="37"/>
      <c r="DY620" s="1"/>
      <c r="DZ620" s="1"/>
      <c r="EA620" s="1"/>
      <c r="EB620" s="1"/>
      <c r="EC620" s="1"/>
      <c r="ED620" s="1"/>
      <c r="EE620" s="1"/>
      <c r="EF620" s="1"/>
      <c r="EG620" s="1"/>
      <c r="EH620" s="37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</row>
    <row r="621" ht="12.75" customHeight="1">
      <c r="A621" s="1"/>
      <c r="B621" s="1"/>
      <c r="C621" s="1"/>
      <c r="D621" s="1"/>
      <c r="E621" s="1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37"/>
      <c r="DM621" s="37"/>
      <c r="DN621" s="37"/>
      <c r="DO621" s="1"/>
      <c r="DP621" s="1"/>
      <c r="DQ621" s="1"/>
      <c r="DR621" s="1"/>
      <c r="DS621" s="37"/>
      <c r="DT621" s="37"/>
      <c r="DU621" s="1"/>
      <c r="DV621" s="37"/>
      <c r="DW621" s="37"/>
      <c r="DX621" s="37"/>
      <c r="DY621" s="1"/>
      <c r="DZ621" s="1"/>
      <c r="EA621" s="1"/>
      <c r="EB621" s="1"/>
      <c r="EC621" s="1"/>
      <c r="ED621" s="1"/>
      <c r="EE621" s="1"/>
      <c r="EF621" s="1"/>
      <c r="EG621" s="1"/>
      <c r="EH621" s="37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</row>
    <row r="622" ht="12.75" customHeight="1">
      <c r="A622" s="1"/>
      <c r="B622" s="1"/>
      <c r="C622" s="1"/>
      <c r="D622" s="1"/>
      <c r="E622" s="1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37"/>
      <c r="DM622" s="37"/>
      <c r="DN622" s="37"/>
      <c r="DO622" s="1"/>
      <c r="DP622" s="1"/>
      <c r="DQ622" s="1"/>
      <c r="DR622" s="1"/>
      <c r="DS622" s="37"/>
      <c r="DT622" s="37"/>
      <c r="DU622" s="1"/>
      <c r="DV622" s="37"/>
      <c r="DW622" s="37"/>
      <c r="DX622" s="37"/>
      <c r="DY622" s="1"/>
      <c r="DZ622" s="1"/>
      <c r="EA622" s="1"/>
      <c r="EB622" s="1"/>
      <c r="EC622" s="1"/>
      <c r="ED622" s="1"/>
      <c r="EE622" s="1"/>
      <c r="EF622" s="1"/>
      <c r="EG622" s="1"/>
      <c r="EH622" s="37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</row>
    <row r="623" ht="12.75" customHeight="1">
      <c r="A623" s="1"/>
      <c r="B623" s="1"/>
      <c r="C623" s="1"/>
      <c r="D623" s="1"/>
      <c r="E623" s="1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37"/>
      <c r="DM623" s="37"/>
      <c r="DN623" s="37"/>
      <c r="DO623" s="1"/>
      <c r="DP623" s="1"/>
      <c r="DQ623" s="1"/>
      <c r="DR623" s="1"/>
      <c r="DS623" s="37"/>
      <c r="DT623" s="37"/>
      <c r="DU623" s="1"/>
      <c r="DV623" s="37"/>
      <c r="DW623" s="37"/>
      <c r="DX623" s="37"/>
      <c r="DY623" s="1"/>
      <c r="DZ623" s="1"/>
      <c r="EA623" s="1"/>
      <c r="EB623" s="1"/>
      <c r="EC623" s="1"/>
      <c r="ED623" s="1"/>
      <c r="EE623" s="1"/>
      <c r="EF623" s="1"/>
      <c r="EG623" s="1"/>
      <c r="EH623" s="37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</row>
    <row r="624" ht="12.75" customHeight="1">
      <c r="A624" s="1"/>
      <c r="B624" s="1"/>
      <c r="C624" s="1"/>
      <c r="D624" s="1"/>
      <c r="E624" s="1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37"/>
      <c r="DM624" s="37"/>
      <c r="DN624" s="37"/>
      <c r="DO624" s="1"/>
      <c r="DP624" s="1"/>
      <c r="DQ624" s="1"/>
      <c r="DR624" s="1"/>
      <c r="DS624" s="37"/>
      <c r="DT624" s="37"/>
      <c r="DU624" s="1"/>
      <c r="DV624" s="37"/>
      <c r="DW624" s="37"/>
      <c r="DX624" s="37"/>
      <c r="DY624" s="1"/>
      <c r="DZ624" s="1"/>
      <c r="EA624" s="1"/>
      <c r="EB624" s="1"/>
      <c r="EC624" s="1"/>
      <c r="ED624" s="1"/>
      <c r="EE624" s="1"/>
      <c r="EF624" s="1"/>
      <c r="EG624" s="1"/>
      <c r="EH624" s="37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</row>
    <row r="625" ht="12.75" customHeight="1">
      <c r="A625" s="1"/>
      <c r="B625" s="1"/>
      <c r="C625" s="1"/>
      <c r="D625" s="1"/>
      <c r="E625" s="1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37"/>
      <c r="DM625" s="37"/>
      <c r="DN625" s="37"/>
      <c r="DO625" s="1"/>
      <c r="DP625" s="1"/>
      <c r="DQ625" s="1"/>
      <c r="DR625" s="1"/>
      <c r="DS625" s="37"/>
      <c r="DT625" s="37"/>
      <c r="DU625" s="1"/>
      <c r="DV625" s="37"/>
      <c r="DW625" s="37"/>
      <c r="DX625" s="37"/>
      <c r="DY625" s="1"/>
      <c r="DZ625" s="1"/>
      <c r="EA625" s="1"/>
      <c r="EB625" s="1"/>
      <c r="EC625" s="1"/>
      <c r="ED625" s="1"/>
      <c r="EE625" s="1"/>
      <c r="EF625" s="1"/>
      <c r="EG625" s="1"/>
      <c r="EH625" s="37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</row>
    <row r="626" ht="12.75" customHeight="1">
      <c r="A626" s="1"/>
      <c r="B626" s="1"/>
      <c r="C626" s="1"/>
      <c r="D626" s="1"/>
      <c r="E626" s="1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37"/>
      <c r="DM626" s="37"/>
      <c r="DN626" s="37"/>
      <c r="DO626" s="1"/>
      <c r="DP626" s="1"/>
      <c r="DQ626" s="1"/>
      <c r="DR626" s="1"/>
      <c r="DS626" s="37"/>
      <c r="DT626" s="37"/>
      <c r="DU626" s="1"/>
      <c r="DV626" s="37"/>
      <c r="DW626" s="37"/>
      <c r="DX626" s="37"/>
      <c r="DY626" s="1"/>
      <c r="DZ626" s="1"/>
      <c r="EA626" s="1"/>
      <c r="EB626" s="1"/>
      <c r="EC626" s="1"/>
      <c r="ED626" s="1"/>
      <c r="EE626" s="1"/>
      <c r="EF626" s="1"/>
      <c r="EG626" s="1"/>
      <c r="EH626" s="37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</row>
    <row r="627" ht="12.75" customHeight="1">
      <c r="A627" s="1"/>
      <c r="B627" s="1"/>
      <c r="C627" s="1"/>
      <c r="D627" s="1"/>
      <c r="E627" s="1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37"/>
      <c r="DM627" s="37"/>
      <c r="DN627" s="37"/>
      <c r="DO627" s="1"/>
      <c r="DP627" s="1"/>
      <c r="DQ627" s="1"/>
      <c r="DR627" s="1"/>
      <c r="DS627" s="37"/>
      <c r="DT627" s="37"/>
      <c r="DU627" s="1"/>
      <c r="DV627" s="37"/>
      <c r="DW627" s="37"/>
      <c r="DX627" s="37"/>
      <c r="DY627" s="1"/>
      <c r="DZ627" s="1"/>
      <c r="EA627" s="1"/>
      <c r="EB627" s="1"/>
      <c r="EC627" s="1"/>
      <c r="ED627" s="1"/>
      <c r="EE627" s="1"/>
      <c r="EF627" s="1"/>
      <c r="EG627" s="1"/>
      <c r="EH627" s="37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</row>
    <row r="628" ht="12.75" customHeight="1">
      <c r="A628" s="1"/>
      <c r="B628" s="1"/>
      <c r="C628" s="1"/>
      <c r="D628" s="1"/>
      <c r="E628" s="1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37"/>
      <c r="DM628" s="37"/>
      <c r="DN628" s="37"/>
      <c r="DO628" s="1"/>
      <c r="DP628" s="1"/>
      <c r="DQ628" s="1"/>
      <c r="DR628" s="1"/>
      <c r="DS628" s="37"/>
      <c r="DT628" s="37"/>
      <c r="DU628" s="1"/>
      <c r="DV628" s="37"/>
      <c r="DW628" s="37"/>
      <c r="DX628" s="37"/>
      <c r="DY628" s="1"/>
      <c r="DZ628" s="1"/>
      <c r="EA628" s="1"/>
      <c r="EB628" s="1"/>
      <c r="EC628" s="1"/>
      <c r="ED628" s="1"/>
      <c r="EE628" s="1"/>
      <c r="EF628" s="1"/>
      <c r="EG628" s="1"/>
      <c r="EH628" s="37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</row>
    <row r="629" ht="12.75" customHeight="1">
      <c r="A629" s="1"/>
      <c r="B629" s="1"/>
      <c r="C629" s="1"/>
      <c r="D629" s="1"/>
      <c r="E629" s="1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37"/>
      <c r="DM629" s="37"/>
      <c r="DN629" s="37"/>
      <c r="DO629" s="1"/>
      <c r="DP629" s="1"/>
      <c r="DQ629" s="1"/>
      <c r="DR629" s="1"/>
      <c r="DS629" s="37"/>
      <c r="DT629" s="37"/>
      <c r="DU629" s="1"/>
      <c r="DV629" s="37"/>
      <c r="DW629" s="37"/>
      <c r="DX629" s="37"/>
      <c r="DY629" s="1"/>
      <c r="DZ629" s="1"/>
      <c r="EA629" s="1"/>
      <c r="EB629" s="1"/>
      <c r="EC629" s="1"/>
      <c r="ED629" s="1"/>
      <c r="EE629" s="1"/>
      <c r="EF629" s="1"/>
      <c r="EG629" s="1"/>
      <c r="EH629" s="37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</row>
    <row r="630" ht="12.75" customHeight="1">
      <c r="A630" s="1"/>
      <c r="B630" s="1"/>
      <c r="C630" s="1"/>
      <c r="D630" s="1"/>
      <c r="E630" s="1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37"/>
      <c r="DM630" s="37"/>
      <c r="DN630" s="37"/>
      <c r="DO630" s="1"/>
      <c r="DP630" s="1"/>
      <c r="DQ630" s="1"/>
      <c r="DR630" s="1"/>
      <c r="DS630" s="37"/>
      <c r="DT630" s="37"/>
      <c r="DU630" s="1"/>
      <c r="DV630" s="37"/>
      <c r="DW630" s="37"/>
      <c r="DX630" s="37"/>
      <c r="DY630" s="1"/>
      <c r="DZ630" s="1"/>
      <c r="EA630" s="1"/>
      <c r="EB630" s="1"/>
      <c r="EC630" s="1"/>
      <c r="ED630" s="1"/>
      <c r="EE630" s="1"/>
      <c r="EF630" s="1"/>
      <c r="EG630" s="1"/>
      <c r="EH630" s="37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</row>
    <row r="631" ht="12.75" customHeight="1">
      <c r="A631" s="1"/>
      <c r="B631" s="1"/>
      <c r="C631" s="1"/>
      <c r="D631" s="1"/>
      <c r="E631" s="1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37"/>
      <c r="DM631" s="37"/>
      <c r="DN631" s="37"/>
      <c r="DO631" s="1"/>
      <c r="DP631" s="1"/>
      <c r="DQ631" s="1"/>
      <c r="DR631" s="1"/>
      <c r="DS631" s="37"/>
      <c r="DT631" s="37"/>
      <c r="DU631" s="1"/>
      <c r="DV631" s="37"/>
      <c r="DW631" s="37"/>
      <c r="DX631" s="37"/>
      <c r="DY631" s="1"/>
      <c r="DZ631" s="1"/>
      <c r="EA631" s="1"/>
      <c r="EB631" s="1"/>
      <c r="EC631" s="1"/>
      <c r="ED631" s="1"/>
      <c r="EE631" s="1"/>
      <c r="EF631" s="1"/>
      <c r="EG631" s="1"/>
      <c r="EH631" s="37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</row>
    <row r="632" ht="12.75" customHeight="1">
      <c r="A632" s="1"/>
      <c r="B632" s="1"/>
      <c r="C632" s="1"/>
      <c r="D632" s="1"/>
      <c r="E632" s="1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37"/>
      <c r="DM632" s="37"/>
      <c r="DN632" s="37"/>
      <c r="DO632" s="1"/>
      <c r="DP632" s="1"/>
      <c r="DQ632" s="1"/>
      <c r="DR632" s="1"/>
      <c r="DS632" s="37"/>
      <c r="DT632" s="37"/>
      <c r="DU632" s="1"/>
      <c r="DV632" s="37"/>
      <c r="DW632" s="37"/>
      <c r="DX632" s="37"/>
      <c r="DY632" s="1"/>
      <c r="DZ632" s="1"/>
      <c r="EA632" s="1"/>
      <c r="EB632" s="1"/>
      <c r="EC632" s="1"/>
      <c r="ED632" s="1"/>
      <c r="EE632" s="1"/>
      <c r="EF632" s="1"/>
      <c r="EG632" s="1"/>
      <c r="EH632" s="37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</row>
    <row r="633" ht="12.75" customHeight="1">
      <c r="A633" s="1"/>
      <c r="B633" s="1"/>
      <c r="C633" s="1"/>
      <c r="D633" s="1"/>
      <c r="E633" s="1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37"/>
      <c r="DM633" s="37"/>
      <c r="DN633" s="37"/>
      <c r="DO633" s="1"/>
      <c r="DP633" s="1"/>
      <c r="DQ633" s="1"/>
      <c r="DR633" s="1"/>
      <c r="DS633" s="37"/>
      <c r="DT633" s="37"/>
      <c r="DU633" s="1"/>
      <c r="DV633" s="37"/>
      <c r="DW633" s="37"/>
      <c r="DX633" s="37"/>
      <c r="DY633" s="1"/>
      <c r="DZ633" s="1"/>
      <c r="EA633" s="1"/>
      <c r="EB633" s="1"/>
      <c r="EC633" s="1"/>
      <c r="ED633" s="1"/>
      <c r="EE633" s="1"/>
      <c r="EF633" s="1"/>
      <c r="EG633" s="1"/>
      <c r="EH633" s="37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</row>
    <row r="634" ht="12.75" customHeight="1">
      <c r="A634" s="1"/>
      <c r="B634" s="1"/>
      <c r="C634" s="1"/>
      <c r="D634" s="1"/>
      <c r="E634" s="1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37"/>
      <c r="DM634" s="37"/>
      <c r="DN634" s="37"/>
      <c r="DO634" s="1"/>
      <c r="DP634" s="1"/>
      <c r="DQ634" s="1"/>
      <c r="DR634" s="1"/>
      <c r="DS634" s="37"/>
      <c r="DT634" s="37"/>
      <c r="DU634" s="1"/>
      <c r="DV634" s="37"/>
      <c r="DW634" s="37"/>
      <c r="DX634" s="37"/>
      <c r="DY634" s="1"/>
      <c r="DZ634" s="1"/>
      <c r="EA634" s="1"/>
      <c r="EB634" s="1"/>
      <c r="EC634" s="1"/>
      <c r="ED634" s="1"/>
      <c r="EE634" s="1"/>
      <c r="EF634" s="1"/>
      <c r="EG634" s="1"/>
      <c r="EH634" s="37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</row>
    <row r="635" ht="12.75" customHeight="1">
      <c r="A635" s="1"/>
      <c r="B635" s="1"/>
      <c r="C635" s="1"/>
      <c r="D635" s="1"/>
      <c r="E635" s="1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37"/>
      <c r="DM635" s="37"/>
      <c r="DN635" s="37"/>
      <c r="DO635" s="1"/>
      <c r="DP635" s="1"/>
      <c r="DQ635" s="1"/>
      <c r="DR635" s="1"/>
      <c r="DS635" s="37"/>
      <c r="DT635" s="37"/>
      <c r="DU635" s="1"/>
      <c r="DV635" s="37"/>
      <c r="DW635" s="37"/>
      <c r="DX635" s="37"/>
      <c r="DY635" s="1"/>
      <c r="DZ635" s="1"/>
      <c r="EA635" s="1"/>
      <c r="EB635" s="1"/>
      <c r="EC635" s="1"/>
      <c r="ED635" s="1"/>
      <c r="EE635" s="1"/>
      <c r="EF635" s="1"/>
      <c r="EG635" s="1"/>
      <c r="EH635" s="37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</row>
    <row r="636" ht="12.75" customHeight="1">
      <c r="A636" s="1"/>
      <c r="B636" s="1"/>
      <c r="C636" s="1"/>
      <c r="D636" s="1"/>
      <c r="E636" s="1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37"/>
      <c r="DM636" s="37"/>
      <c r="DN636" s="37"/>
      <c r="DO636" s="1"/>
      <c r="DP636" s="1"/>
      <c r="DQ636" s="1"/>
      <c r="DR636" s="1"/>
      <c r="DS636" s="37"/>
      <c r="DT636" s="37"/>
      <c r="DU636" s="1"/>
      <c r="DV636" s="37"/>
      <c r="DW636" s="37"/>
      <c r="DX636" s="37"/>
      <c r="DY636" s="1"/>
      <c r="DZ636" s="1"/>
      <c r="EA636" s="1"/>
      <c r="EB636" s="1"/>
      <c r="EC636" s="1"/>
      <c r="ED636" s="1"/>
      <c r="EE636" s="1"/>
      <c r="EF636" s="1"/>
      <c r="EG636" s="1"/>
      <c r="EH636" s="37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</row>
    <row r="637" ht="12.75" customHeight="1">
      <c r="A637" s="1"/>
      <c r="B637" s="1"/>
      <c r="C637" s="1"/>
      <c r="D637" s="1"/>
      <c r="E637" s="1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37"/>
      <c r="DM637" s="37"/>
      <c r="DN637" s="37"/>
      <c r="DO637" s="1"/>
      <c r="DP637" s="1"/>
      <c r="DQ637" s="1"/>
      <c r="DR637" s="1"/>
      <c r="DS637" s="37"/>
      <c r="DT637" s="37"/>
      <c r="DU637" s="1"/>
      <c r="DV637" s="37"/>
      <c r="DW637" s="37"/>
      <c r="DX637" s="37"/>
      <c r="DY637" s="1"/>
      <c r="DZ637" s="1"/>
      <c r="EA637" s="1"/>
      <c r="EB637" s="1"/>
      <c r="EC637" s="1"/>
      <c r="ED637" s="1"/>
      <c r="EE637" s="1"/>
      <c r="EF637" s="1"/>
      <c r="EG637" s="1"/>
      <c r="EH637" s="37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</row>
    <row r="638" ht="12.75" customHeight="1">
      <c r="A638" s="1"/>
      <c r="B638" s="1"/>
      <c r="C638" s="1"/>
      <c r="D638" s="1"/>
      <c r="E638" s="1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37"/>
      <c r="DM638" s="37"/>
      <c r="DN638" s="37"/>
      <c r="DO638" s="1"/>
      <c r="DP638" s="1"/>
      <c r="DQ638" s="1"/>
      <c r="DR638" s="1"/>
      <c r="DS638" s="37"/>
      <c r="DT638" s="37"/>
      <c r="DU638" s="1"/>
      <c r="DV638" s="37"/>
      <c r="DW638" s="37"/>
      <c r="DX638" s="37"/>
      <c r="DY638" s="1"/>
      <c r="DZ638" s="1"/>
      <c r="EA638" s="1"/>
      <c r="EB638" s="1"/>
      <c r="EC638" s="1"/>
      <c r="ED638" s="1"/>
      <c r="EE638" s="1"/>
      <c r="EF638" s="1"/>
      <c r="EG638" s="1"/>
      <c r="EH638" s="37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</row>
    <row r="639" ht="12.75" customHeight="1">
      <c r="A639" s="1"/>
      <c r="B639" s="1"/>
      <c r="C639" s="1"/>
      <c r="D639" s="1"/>
      <c r="E639" s="1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37"/>
      <c r="DM639" s="37"/>
      <c r="DN639" s="37"/>
      <c r="DO639" s="1"/>
      <c r="DP639" s="1"/>
      <c r="DQ639" s="1"/>
      <c r="DR639" s="1"/>
      <c r="DS639" s="37"/>
      <c r="DT639" s="37"/>
      <c r="DU639" s="1"/>
      <c r="DV639" s="37"/>
      <c r="DW639" s="37"/>
      <c r="DX639" s="37"/>
      <c r="DY639" s="1"/>
      <c r="DZ639" s="1"/>
      <c r="EA639" s="1"/>
      <c r="EB639" s="1"/>
      <c r="EC639" s="1"/>
      <c r="ED639" s="1"/>
      <c r="EE639" s="1"/>
      <c r="EF639" s="1"/>
      <c r="EG639" s="1"/>
      <c r="EH639" s="37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</row>
    <row r="640" ht="12.75" customHeight="1">
      <c r="A640" s="1"/>
      <c r="B640" s="1"/>
      <c r="C640" s="1"/>
      <c r="D640" s="1"/>
      <c r="E640" s="1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37"/>
      <c r="DM640" s="37"/>
      <c r="DN640" s="37"/>
      <c r="DO640" s="1"/>
      <c r="DP640" s="1"/>
      <c r="DQ640" s="1"/>
      <c r="DR640" s="1"/>
      <c r="DS640" s="37"/>
      <c r="DT640" s="37"/>
      <c r="DU640" s="1"/>
      <c r="DV640" s="37"/>
      <c r="DW640" s="37"/>
      <c r="DX640" s="37"/>
      <c r="DY640" s="1"/>
      <c r="DZ640" s="1"/>
      <c r="EA640" s="1"/>
      <c r="EB640" s="1"/>
      <c r="EC640" s="1"/>
      <c r="ED640" s="1"/>
      <c r="EE640" s="1"/>
      <c r="EF640" s="1"/>
      <c r="EG640" s="1"/>
      <c r="EH640" s="37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</row>
    <row r="641" ht="12.75" customHeight="1">
      <c r="A641" s="1"/>
      <c r="B641" s="1"/>
      <c r="C641" s="1"/>
      <c r="D641" s="1"/>
      <c r="E641" s="1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37"/>
      <c r="DM641" s="37"/>
      <c r="DN641" s="37"/>
      <c r="DO641" s="1"/>
      <c r="DP641" s="1"/>
      <c r="DQ641" s="1"/>
      <c r="DR641" s="1"/>
      <c r="DS641" s="37"/>
      <c r="DT641" s="37"/>
      <c r="DU641" s="1"/>
      <c r="DV641" s="37"/>
      <c r="DW641" s="37"/>
      <c r="DX641" s="37"/>
      <c r="DY641" s="1"/>
      <c r="DZ641" s="1"/>
      <c r="EA641" s="1"/>
      <c r="EB641" s="1"/>
      <c r="EC641" s="1"/>
      <c r="ED641" s="1"/>
      <c r="EE641" s="1"/>
      <c r="EF641" s="1"/>
      <c r="EG641" s="1"/>
      <c r="EH641" s="37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</row>
    <row r="642" ht="12.75" customHeight="1">
      <c r="A642" s="1"/>
      <c r="B642" s="1"/>
      <c r="C642" s="1"/>
      <c r="D642" s="1"/>
      <c r="E642" s="1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37"/>
      <c r="DM642" s="37"/>
      <c r="DN642" s="37"/>
      <c r="DO642" s="1"/>
      <c r="DP642" s="1"/>
      <c r="DQ642" s="1"/>
      <c r="DR642" s="1"/>
      <c r="DS642" s="37"/>
      <c r="DT642" s="37"/>
      <c r="DU642" s="1"/>
      <c r="DV642" s="37"/>
      <c r="DW642" s="37"/>
      <c r="DX642" s="37"/>
      <c r="DY642" s="1"/>
      <c r="DZ642" s="1"/>
      <c r="EA642" s="1"/>
      <c r="EB642" s="1"/>
      <c r="EC642" s="1"/>
      <c r="ED642" s="1"/>
      <c r="EE642" s="1"/>
      <c r="EF642" s="1"/>
      <c r="EG642" s="1"/>
      <c r="EH642" s="37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</row>
    <row r="643" ht="12.75" customHeight="1">
      <c r="A643" s="1"/>
      <c r="B643" s="1"/>
      <c r="C643" s="1"/>
      <c r="D643" s="1"/>
      <c r="E643" s="1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37"/>
      <c r="DM643" s="37"/>
      <c r="DN643" s="37"/>
      <c r="DO643" s="1"/>
      <c r="DP643" s="1"/>
      <c r="DQ643" s="1"/>
      <c r="DR643" s="1"/>
      <c r="DS643" s="37"/>
      <c r="DT643" s="37"/>
      <c r="DU643" s="1"/>
      <c r="DV643" s="37"/>
      <c r="DW643" s="37"/>
      <c r="DX643" s="37"/>
      <c r="DY643" s="1"/>
      <c r="DZ643" s="1"/>
      <c r="EA643" s="1"/>
      <c r="EB643" s="1"/>
      <c r="EC643" s="1"/>
      <c r="ED643" s="1"/>
      <c r="EE643" s="1"/>
      <c r="EF643" s="1"/>
      <c r="EG643" s="1"/>
      <c r="EH643" s="37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</row>
    <row r="644" ht="12.75" customHeight="1">
      <c r="A644" s="1"/>
      <c r="B644" s="1"/>
      <c r="C644" s="1"/>
      <c r="D644" s="1"/>
      <c r="E644" s="1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37"/>
      <c r="DM644" s="37"/>
      <c r="DN644" s="37"/>
      <c r="DO644" s="1"/>
      <c r="DP644" s="1"/>
      <c r="DQ644" s="1"/>
      <c r="DR644" s="1"/>
      <c r="DS644" s="37"/>
      <c r="DT644" s="37"/>
      <c r="DU644" s="1"/>
      <c r="DV644" s="37"/>
      <c r="DW644" s="37"/>
      <c r="DX644" s="37"/>
      <c r="DY644" s="1"/>
      <c r="DZ644" s="1"/>
      <c r="EA644" s="1"/>
      <c r="EB644" s="1"/>
      <c r="EC644" s="1"/>
      <c r="ED644" s="1"/>
      <c r="EE644" s="1"/>
      <c r="EF644" s="1"/>
      <c r="EG644" s="1"/>
      <c r="EH644" s="37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</row>
    <row r="645" ht="12.75" customHeight="1">
      <c r="A645" s="1"/>
      <c r="B645" s="1"/>
      <c r="C645" s="1"/>
      <c r="D645" s="1"/>
      <c r="E645" s="1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37"/>
      <c r="DM645" s="37"/>
      <c r="DN645" s="37"/>
      <c r="DO645" s="1"/>
      <c r="DP645" s="1"/>
      <c r="DQ645" s="1"/>
      <c r="DR645" s="1"/>
      <c r="DS645" s="37"/>
      <c r="DT645" s="37"/>
      <c r="DU645" s="1"/>
      <c r="DV645" s="37"/>
      <c r="DW645" s="37"/>
      <c r="DX645" s="37"/>
      <c r="DY645" s="1"/>
      <c r="DZ645" s="1"/>
      <c r="EA645" s="1"/>
      <c r="EB645" s="1"/>
      <c r="EC645" s="1"/>
      <c r="ED645" s="1"/>
      <c r="EE645" s="1"/>
      <c r="EF645" s="1"/>
      <c r="EG645" s="1"/>
      <c r="EH645" s="37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</row>
    <row r="646" ht="12.75" customHeight="1">
      <c r="A646" s="1"/>
      <c r="B646" s="1"/>
      <c r="C646" s="1"/>
      <c r="D646" s="1"/>
      <c r="E646" s="1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37"/>
      <c r="DM646" s="37"/>
      <c r="DN646" s="37"/>
      <c r="DO646" s="1"/>
      <c r="DP646" s="1"/>
      <c r="DQ646" s="1"/>
      <c r="DR646" s="1"/>
      <c r="DS646" s="37"/>
      <c r="DT646" s="37"/>
      <c r="DU646" s="1"/>
      <c r="DV646" s="37"/>
      <c r="DW646" s="37"/>
      <c r="DX646" s="37"/>
      <c r="DY646" s="1"/>
      <c r="DZ646" s="1"/>
      <c r="EA646" s="1"/>
      <c r="EB646" s="1"/>
      <c r="EC646" s="1"/>
      <c r="ED646" s="1"/>
      <c r="EE646" s="1"/>
      <c r="EF646" s="1"/>
      <c r="EG646" s="1"/>
      <c r="EH646" s="37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</row>
    <row r="647" ht="12.75" customHeight="1">
      <c r="A647" s="1"/>
      <c r="B647" s="1"/>
      <c r="C647" s="1"/>
      <c r="D647" s="1"/>
      <c r="E647" s="1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37"/>
      <c r="DM647" s="37"/>
      <c r="DN647" s="37"/>
      <c r="DO647" s="1"/>
      <c r="DP647" s="1"/>
      <c r="DQ647" s="1"/>
      <c r="DR647" s="1"/>
      <c r="DS647" s="37"/>
      <c r="DT647" s="37"/>
      <c r="DU647" s="1"/>
      <c r="DV647" s="37"/>
      <c r="DW647" s="37"/>
      <c r="DX647" s="37"/>
      <c r="DY647" s="1"/>
      <c r="DZ647" s="1"/>
      <c r="EA647" s="1"/>
      <c r="EB647" s="1"/>
      <c r="EC647" s="1"/>
      <c r="ED647" s="1"/>
      <c r="EE647" s="1"/>
      <c r="EF647" s="1"/>
      <c r="EG647" s="1"/>
      <c r="EH647" s="37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</row>
    <row r="648" ht="12.75" customHeight="1">
      <c r="A648" s="1"/>
      <c r="B648" s="1"/>
      <c r="C648" s="1"/>
      <c r="D648" s="1"/>
      <c r="E648" s="1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37"/>
      <c r="DM648" s="37"/>
      <c r="DN648" s="37"/>
      <c r="DO648" s="1"/>
      <c r="DP648" s="1"/>
      <c r="DQ648" s="1"/>
      <c r="DR648" s="1"/>
      <c r="DS648" s="37"/>
      <c r="DT648" s="37"/>
      <c r="DU648" s="1"/>
      <c r="DV648" s="37"/>
      <c r="DW648" s="37"/>
      <c r="DX648" s="37"/>
      <c r="DY648" s="1"/>
      <c r="DZ648" s="1"/>
      <c r="EA648" s="1"/>
      <c r="EB648" s="1"/>
      <c r="EC648" s="1"/>
      <c r="ED648" s="1"/>
      <c r="EE648" s="1"/>
      <c r="EF648" s="1"/>
      <c r="EG648" s="1"/>
      <c r="EH648" s="37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</row>
    <row r="649" ht="12.75" customHeight="1">
      <c r="A649" s="1"/>
      <c r="B649" s="1"/>
      <c r="C649" s="1"/>
      <c r="D649" s="1"/>
      <c r="E649" s="1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37"/>
      <c r="DM649" s="37"/>
      <c r="DN649" s="37"/>
      <c r="DO649" s="1"/>
      <c r="DP649" s="1"/>
      <c r="DQ649" s="1"/>
      <c r="DR649" s="1"/>
      <c r="DS649" s="37"/>
      <c r="DT649" s="37"/>
      <c r="DU649" s="1"/>
      <c r="DV649" s="37"/>
      <c r="DW649" s="37"/>
      <c r="DX649" s="37"/>
      <c r="DY649" s="1"/>
      <c r="DZ649" s="1"/>
      <c r="EA649" s="1"/>
      <c r="EB649" s="1"/>
      <c r="EC649" s="1"/>
      <c r="ED649" s="1"/>
      <c r="EE649" s="1"/>
      <c r="EF649" s="1"/>
      <c r="EG649" s="1"/>
      <c r="EH649" s="37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</row>
    <row r="650" ht="12.75" customHeight="1">
      <c r="A650" s="1"/>
      <c r="B650" s="1"/>
      <c r="C650" s="1"/>
      <c r="D650" s="1"/>
      <c r="E650" s="1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37"/>
      <c r="DM650" s="37"/>
      <c r="DN650" s="37"/>
      <c r="DO650" s="1"/>
      <c r="DP650" s="1"/>
      <c r="DQ650" s="1"/>
      <c r="DR650" s="1"/>
      <c r="DS650" s="37"/>
      <c r="DT650" s="37"/>
      <c r="DU650" s="1"/>
      <c r="DV650" s="37"/>
      <c r="DW650" s="37"/>
      <c r="DX650" s="37"/>
      <c r="DY650" s="1"/>
      <c r="DZ650" s="1"/>
      <c r="EA650" s="1"/>
      <c r="EB650" s="1"/>
      <c r="EC650" s="1"/>
      <c r="ED650" s="1"/>
      <c r="EE650" s="1"/>
      <c r="EF650" s="1"/>
      <c r="EG650" s="1"/>
      <c r="EH650" s="37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</row>
    <row r="651" ht="12.75" customHeight="1">
      <c r="A651" s="1"/>
      <c r="B651" s="1"/>
      <c r="C651" s="1"/>
      <c r="D651" s="1"/>
      <c r="E651" s="1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37"/>
      <c r="DM651" s="37"/>
      <c r="DN651" s="37"/>
      <c r="DO651" s="1"/>
      <c r="DP651" s="1"/>
      <c r="DQ651" s="1"/>
      <c r="DR651" s="1"/>
      <c r="DS651" s="37"/>
      <c r="DT651" s="37"/>
      <c r="DU651" s="1"/>
      <c r="DV651" s="37"/>
      <c r="DW651" s="37"/>
      <c r="DX651" s="37"/>
      <c r="DY651" s="1"/>
      <c r="DZ651" s="1"/>
      <c r="EA651" s="1"/>
      <c r="EB651" s="1"/>
      <c r="EC651" s="1"/>
      <c r="ED651" s="1"/>
      <c r="EE651" s="1"/>
      <c r="EF651" s="1"/>
      <c r="EG651" s="1"/>
      <c r="EH651" s="37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</row>
    <row r="652" ht="12.75" customHeight="1">
      <c r="A652" s="1"/>
      <c r="B652" s="1"/>
      <c r="C652" s="1"/>
      <c r="D652" s="1"/>
      <c r="E652" s="1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37"/>
      <c r="DM652" s="37"/>
      <c r="DN652" s="37"/>
      <c r="DO652" s="1"/>
      <c r="DP652" s="1"/>
      <c r="DQ652" s="1"/>
      <c r="DR652" s="1"/>
      <c r="DS652" s="37"/>
      <c r="DT652" s="37"/>
      <c r="DU652" s="1"/>
      <c r="DV652" s="37"/>
      <c r="DW652" s="37"/>
      <c r="DX652" s="37"/>
      <c r="DY652" s="1"/>
      <c r="DZ652" s="1"/>
      <c r="EA652" s="1"/>
      <c r="EB652" s="1"/>
      <c r="EC652" s="1"/>
      <c r="ED652" s="1"/>
      <c r="EE652" s="1"/>
      <c r="EF652" s="1"/>
      <c r="EG652" s="1"/>
      <c r="EH652" s="37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</row>
    <row r="653" ht="12.75" customHeight="1">
      <c r="A653" s="1"/>
      <c r="B653" s="1"/>
      <c r="C653" s="1"/>
      <c r="D653" s="1"/>
      <c r="E653" s="1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37"/>
      <c r="DM653" s="37"/>
      <c r="DN653" s="37"/>
      <c r="DO653" s="1"/>
      <c r="DP653" s="1"/>
      <c r="DQ653" s="1"/>
      <c r="DR653" s="1"/>
      <c r="DS653" s="37"/>
      <c r="DT653" s="37"/>
      <c r="DU653" s="1"/>
      <c r="DV653" s="37"/>
      <c r="DW653" s="37"/>
      <c r="DX653" s="37"/>
      <c r="DY653" s="1"/>
      <c r="DZ653" s="1"/>
      <c r="EA653" s="1"/>
      <c r="EB653" s="1"/>
      <c r="EC653" s="1"/>
      <c r="ED653" s="1"/>
      <c r="EE653" s="1"/>
      <c r="EF653" s="1"/>
      <c r="EG653" s="1"/>
      <c r="EH653" s="37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</row>
    <row r="654" ht="12.75" customHeight="1">
      <c r="A654" s="1"/>
      <c r="B654" s="1"/>
      <c r="C654" s="1"/>
      <c r="D654" s="1"/>
      <c r="E654" s="1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37"/>
      <c r="DM654" s="37"/>
      <c r="DN654" s="37"/>
      <c r="DO654" s="1"/>
      <c r="DP654" s="1"/>
      <c r="DQ654" s="1"/>
      <c r="DR654" s="1"/>
      <c r="DS654" s="37"/>
      <c r="DT654" s="37"/>
      <c r="DU654" s="1"/>
      <c r="DV654" s="37"/>
      <c r="DW654" s="37"/>
      <c r="DX654" s="37"/>
      <c r="DY654" s="1"/>
      <c r="DZ654" s="1"/>
      <c r="EA654" s="1"/>
      <c r="EB654" s="1"/>
      <c r="EC654" s="1"/>
      <c r="ED654" s="1"/>
      <c r="EE654" s="1"/>
      <c r="EF654" s="1"/>
      <c r="EG654" s="1"/>
      <c r="EH654" s="37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</row>
    <row r="655" ht="12.75" customHeight="1">
      <c r="A655" s="1"/>
      <c r="B655" s="1"/>
      <c r="C655" s="1"/>
      <c r="D655" s="1"/>
      <c r="E655" s="1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37"/>
      <c r="DM655" s="37"/>
      <c r="DN655" s="37"/>
      <c r="DO655" s="1"/>
      <c r="DP655" s="1"/>
      <c r="DQ655" s="1"/>
      <c r="DR655" s="1"/>
      <c r="DS655" s="37"/>
      <c r="DT655" s="37"/>
      <c r="DU655" s="1"/>
      <c r="DV655" s="37"/>
      <c r="DW655" s="37"/>
      <c r="DX655" s="37"/>
      <c r="DY655" s="1"/>
      <c r="DZ655" s="1"/>
      <c r="EA655" s="1"/>
      <c r="EB655" s="1"/>
      <c r="EC655" s="1"/>
      <c r="ED655" s="1"/>
      <c r="EE655" s="1"/>
      <c r="EF655" s="1"/>
      <c r="EG655" s="1"/>
      <c r="EH655" s="37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</row>
    <row r="656" ht="12.75" customHeight="1">
      <c r="A656" s="1"/>
      <c r="B656" s="1"/>
      <c r="C656" s="1"/>
      <c r="D656" s="1"/>
      <c r="E656" s="1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37"/>
      <c r="DM656" s="37"/>
      <c r="DN656" s="37"/>
      <c r="DO656" s="1"/>
      <c r="DP656" s="1"/>
      <c r="DQ656" s="1"/>
      <c r="DR656" s="1"/>
      <c r="DS656" s="37"/>
      <c r="DT656" s="37"/>
      <c r="DU656" s="1"/>
      <c r="DV656" s="37"/>
      <c r="DW656" s="37"/>
      <c r="DX656" s="37"/>
      <c r="DY656" s="1"/>
      <c r="DZ656" s="1"/>
      <c r="EA656" s="1"/>
      <c r="EB656" s="1"/>
      <c r="EC656" s="1"/>
      <c r="ED656" s="1"/>
      <c r="EE656" s="1"/>
      <c r="EF656" s="1"/>
      <c r="EG656" s="1"/>
      <c r="EH656" s="37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</row>
    <row r="657" ht="12.75" customHeight="1">
      <c r="A657" s="1"/>
      <c r="B657" s="1"/>
      <c r="C657" s="1"/>
      <c r="D657" s="1"/>
      <c r="E657" s="1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37"/>
      <c r="DM657" s="37"/>
      <c r="DN657" s="37"/>
      <c r="DO657" s="1"/>
      <c r="DP657" s="1"/>
      <c r="DQ657" s="1"/>
      <c r="DR657" s="1"/>
      <c r="DS657" s="37"/>
      <c r="DT657" s="37"/>
      <c r="DU657" s="1"/>
      <c r="DV657" s="37"/>
      <c r="DW657" s="37"/>
      <c r="DX657" s="37"/>
      <c r="DY657" s="1"/>
      <c r="DZ657" s="1"/>
      <c r="EA657" s="1"/>
      <c r="EB657" s="1"/>
      <c r="EC657" s="1"/>
      <c r="ED657" s="1"/>
      <c r="EE657" s="1"/>
      <c r="EF657" s="1"/>
      <c r="EG657" s="1"/>
      <c r="EH657" s="37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</row>
    <row r="658" ht="12.75" customHeight="1">
      <c r="A658" s="1"/>
      <c r="B658" s="1"/>
      <c r="C658" s="1"/>
      <c r="D658" s="1"/>
      <c r="E658" s="1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37"/>
      <c r="DM658" s="37"/>
      <c r="DN658" s="37"/>
      <c r="DO658" s="1"/>
      <c r="DP658" s="1"/>
      <c r="DQ658" s="1"/>
      <c r="DR658" s="1"/>
      <c r="DS658" s="37"/>
      <c r="DT658" s="37"/>
      <c r="DU658" s="1"/>
      <c r="DV658" s="37"/>
      <c r="DW658" s="37"/>
      <c r="DX658" s="37"/>
      <c r="DY658" s="1"/>
      <c r="DZ658" s="1"/>
      <c r="EA658" s="1"/>
      <c r="EB658" s="1"/>
      <c r="EC658" s="1"/>
      <c r="ED658" s="1"/>
      <c r="EE658" s="1"/>
      <c r="EF658" s="1"/>
      <c r="EG658" s="1"/>
      <c r="EH658" s="37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</row>
    <row r="659" ht="12.75" customHeight="1">
      <c r="A659" s="1"/>
      <c r="B659" s="1"/>
      <c r="C659" s="1"/>
      <c r="D659" s="1"/>
      <c r="E659" s="1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37"/>
      <c r="DM659" s="37"/>
      <c r="DN659" s="37"/>
      <c r="DO659" s="1"/>
      <c r="DP659" s="1"/>
      <c r="DQ659" s="1"/>
      <c r="DR659" s="1"/>
      <c r="DS659" s="37"/>
      <c r="DT659" s="37"/>
      <c r="DU659" s="1"/>
      <c r="DV659" s="37"/>
      <c r="DW659" s="37"/>
      <c r="DX659" s="37"/>
      <c r="DY659" s="1"/>
      <c r="DZ659" s="1"/>
      <c r="EA659" s="1"/>
      <c r="EB659" s="1"/>
      <c r="EC659" s="1"/>
      <c r="ED659" s="1"/>
      <c r="EE659" s="1"/>
      <c r="EF659" s="1"/>
      <c r="EG659" s="1"/>
      <c r="EH659" s="37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</row>
    <row r="660" ht="12.75" customHeight="1">
      <c r="A660" s="1"/>
      <c r="B660" s="1"/>
      <c r="C660" s="1"/>
      <c r="D660" s="1"/>
      <c r="E660" s="1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37"/>
      <c r="DM660" s="37"/>
      <c r="DN660" s="37"/>
      <c r="DO660" s="1"/>
      <c r="DP660" s="1"/>
      <c r="DQ660" s="1"/>
      <c r="DR660" s="1"/>
      <c r="DS660" s="37"/>
      <c r="DT660" s="37"/>
      <c r="DU660" s="1"/>
      <c r="DV660" s="37"/>
      <c r="DW660" s="37"/>
      <c r="DX660" s="37"/>
      <c r="DY660" s="1"/>
      <c r="DZ660" s="1"/>
      <c r="EA660" s="1"/>
      <c r="EB660" s="1"/>
      <c r="EC660" s="1"/>
      <c r="ED660" s="1"/>
      <c r="EE660" s="1"/>
      <c r="EF660" s="1"/>
      <c r="EG660" s="1"/>
      <c r="EH660" s="37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</row>
    <row r="661" ht="12.75" customHeight="1">
      <c r="A661" s="1"/>
      <c r="B661" s="1"/>
      <c r="C661" s="1"/>
      <c r="D661" s="1"/>
      <c r="E661" s="1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37"/>
      <c r="DM661" s="37"/>
      <c r="DN661" s="37"/>
      <c r="DO661" s="1"/>
      <c r="DP661" s="1"/>
      <c r="DQ661" s="1"/>
      <c r="DR661" s="1"/>
      <c r="DS661" s="37"/>
      <c r="DT661" s="37"/>
      <c r="DU661" s="1"/>
      <c r="DV661" s="37"/>
      <c r="DW661" s="37"/>
      <c r="DX661" s="37"/>
      <c r="DY661" s="1"/>
      <c r="DZ661" s="1"/>
      <c r="EA661" s="1"/>
      <c r="EB661" s="1"/>
      <c r="EC661" s="1"/>
      <c r="ED661" s="1"/>
      <c r="EE661" s="1"/>
      <c r="EF661" s="1"/>
      <c r="EG661" s="1"/>
      <c r="EH661" s="37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</row>
    <row r="662" ht="12.75" customHeight="1">
      <c r="A662" s="1"/>
      <c r="B662" s="1"/>
      <c r="C662" s="1"/>
      <c r="D662" s="1"/>
      <c r="E662" s="1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37"/>
      <c r="DM662" s="37"/>
      <c r="DN662" s="37"/>
      <c r="DO662" s="1"/>
      <c r="DP662" s="1"/>
      <c r="DQ662" s="1"/>
      <c r="DR662" s="1"/>
      <c r="DS662" s="37"/>
      <c r="DT662" s="37"/>
      <c r="DU662" s="1"/>
      <c r="DV662" s="37"/>
      <c r="DW662" s="37"/>
      <c r="DX662" s="37"/>
      <c r="DY662" s="1"/>
      <c r="DZ662" s="1"/>
      <c r="EA662" s="1"/>
      <c r="EB662" s="1"/>
      <c r="EC662" s="1"/>
      <c r="ED662" s="1"/>
      <c r="EE662" s="1"/>
      <c r="EF662" s="1"/>
      <c r="EG662" s="1"/>
      <c r="EH662" s="37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</row>
    <row r="663" ht="12.75" customHeight="1">
      <c r="A663" s="1"/>
      <c r="B663" s="1"/>
      <c r="C663" s="1"/>
      <c r="D663" s="1"/>
      <c r="E663" s="1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37"/>
      <c r="DM663" s="37"/>
      <c r="DN663" s="37"/>
      <c r="DO663" s="1"/>
      <c r="DP663" s="1"/>
      <c r="DQ663" s="1"/>
      <c r="DR663" s="1"/>
      <c r="DS663" s="37"/>
      <c r="DT663" s="37"/>
      <c r="DU663" s="1"/>
      <c r="DV663" s="37"/>
      <c r="DW663" s="37"/>
      <c r="DX663" s="37"/>
      <c r="DY663" s="1"/>
      <c r="DZ663" s="1"/>
      <c r="EA663" s="1"/>
      <c r="EB663" s="1"/>
      <c r="EC663" s="1"/>
      <c r="ED663" s="1"/>
      <c r="EE663" s="1"/>
      <c r="EF663" s="1"/>
      <c r="EG663" s="1"/>
      <c r="EH663" s="37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</row>
    <row r="664" ht="12.75" customHeight="1">
      <c r="A664" s="1"/>
      <c r="B664" s="1"/>
      <c r="C664" s="1"/>
      <c r="D664" s="1"/>
      <c r="E664" s="1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37"/>
      <c r="DM664" s="37"/>
      <c r="DN664" s="37"/>
      <c r="DO664" s="1"/>
      <c r="DP664" s="1"/>
      <c r="DQ664" s="1"/>
      <c r="DR664" s="1"/>
      <c r="DS664" s="37"/>
      <c r="DT664" s="37"/>
      <c r="DU664" s="1"/>
      <c r="DV664" s="37"/>
      <c r="DW664" s="37"/>
      <c r="DX664" s="37"/>
      <c r="DY664" s="1"/>
      <c r="DZ664" s="1"/>
      <c r="EA664" s="1"/>
      <c r="EB664" s="1"/>
      <c r="EC664" s="1"/>
      <c r="ED664" s="1"/>
      <c r="EE664" s="1"/>
      <c r="EF664" s="1"/>
      <c r="EG664" s="1"/>
      <c r="EH664" s="37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</row>
    <row r="665" ht="12.75" customHeight="1">
      <c r="A665" s="1"/>
      <c r="B665" s="1"/>
      <c r="C665" s="1"/>
      <c r="D665" s="1"/>
      <c r="E665" s="1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37"/>
      <c r="DM665" s="37"/>
      <c r="DN665" s="37"/>
      <c r="DO665" s="1"/>
      <c r="DP665" s="1"/>
      <c r="DQ665" s="1"/>
      <c r="DR665" s="1"/>
      <c r="DS665" s="37"/>
      <c r="DT665" s="37"/>
      <c r="DU665" s="1"/>
      <c r="DV665" s="37"/>
      <c r="DW665" s="37"/>
      <c r="DX665" s="37"/>
      <c r="DY665" s="1"/>
      <c r="DZ665" s="1"/>
      <c r="EA665" s="1"/>
      <c r="EB665" s="1"/>
      <c r="EC665" s="1"/>
      <c r="ED665" s="1"/>
      <c r="EE665" s="1"/>
      <c r="EF665" s="1"/>
      <c r="EG665" s="1"/>
      <c r="EH665" s="37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</row>
    <row r="666" ht="12.75" customHeight="1">
      <c r="A666" s="1"/>
      <c r="B666" s="1"/>
      <c r="C666" s="1"/>
      <c r="D666" s="1"/>
      <c r="E666" s="1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37"/>
      <c r="DM666" s="37"/>
      <c r="DN666" s="37"/>
      <c r="DO666" s="1"/>
      <c r="DP666" s="1"/>
      <c r="DQ666" s="1"/>
      <c r="DR666" s="1"/>
      <c r="DS666" s="37"/>
      <c r="DT666" s="37"/>
      <c r="DU666" s="1"/>
      <c r="DV666" s="37"/>
      <c r="DW666" s="37"/>
      <c r="DX666" s="37"/>
      <c r="DY666" s="1"/>
      <c r="DZ666" s="1"/>
      <c r="EA666" s="1"/>
      <c r="EB666" s="1"/>
      <c r="EC666" s="1"/>
      <c r="ED666" s="1"/>
      <c r="EE666" s="1"/>
      <c r="EF666" s="1"/>
      <c r="EG666" s="1"/>
      <c r="EH666" s="37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</row>
    <row r="667" ht="12.75" customHeight="1">
      <c r="A667" s="1"/>
      <c r="B667" s="1"/>
      <c r="C667" s="1"/>
      <c r="D667" s="1"/>
      <c r="E667" s="1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37"/>
      <c r="DM667" s="37"/>
      <c r="DN667" s="37"/>
      <c r="DO667" s="1"/>
      <c r="DP667" s="1"/>
      <c r="DQ667" s="1"/>
      <c r="DR667" s="1"/>
      <c r="DS667" s="37"/>
      <c r="DT667" s="37"/>
      <c r="DU667" s="1"/>
      <c r="DV667" s="37"/>
      <c r="DW667" s="37"/>
      <c r="DX667" s="37"/>
      <c r="DY667" s="1"/>
      <c r="DZ667" s="1"/>
      <c r="EA667" s="1"/>
      <c r="EB667" s="1"/>
      <c r="EC667" s="1"/>
      <c r="ED667" s="1"/>
      <c r="EE667" s="1"/>
      <c r="EF667" s="1"/>
      <c r="EG667" s="1"/>
      <c r="EH667" s="37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</row>
    <row r="668" ht="12.75" customHeight="1">
      <c r="A668" s="1"/>
      <c r="B668" s="1"/>
      <c r="C668" s="1"/>
      <c r="D668" s="1"/>
      <c r="E668" s="1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37"/>
      <c r="DM668" s="37"/>
      <c r="DN668" s="37"/>
      <c r="DO668" s="1"/>
      <c r="DP668" s="1"/>
      <c r="DQ668" s="1"/>
      <c r="DR668" s="1"/>
      <c r="DS668" s="37"/>
      <c r="DT668" s="37"/>
      <c r="DU668" s="1"/>
      <c r="DV668" s="37"/>
      <c r="DW668" s="37"/>
      <c r="DX668" s="37"/>
      <c r="DY668" s="1"/>
      <c r="DZ668" s="1"/>
      <c r="EA668" s="1"/>
      <c r="EB668" s="1"/>
      <c r="EC668" s="1"/>
      <c r="ED668" s="1"/>
      <c r="EE668" s="1"/>
      <c r="EF668" s="1"/>
      <c r="EG668" s="1"/>
      <c r="EH668" s="37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</row>
    <row r="669" ht="12.75" customHeight="1">
      <c r="A669" s="1"/>
      <c r="B669" s="1"/>
      <c r="C669" s="1"/>
      <c r="D669" s="1"/>
      <c r="E669" s="1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37"/>
      <c r="DM669" s="37"/>
      <c r="DN669" s="37"/>
      <c r="DO669" s="1"/>
      <c r="DP669" s="1"/>
      <c r="DQ669" s="1"/>
      <c r="DR669" s="1"/>
      <c r="DS669" s="37"/>
      <c r="DT669" s="37"/>
      <c r="DU669" s="1"/>
      <c r="DV669" s="37"/>
      <c r="DW669" s="37"/>
      <c r="DX669" s="37"/>
      <c r="DY669" s="1"/>
      <c r="DZ669" s="1"/>
      <c r="EA669" s="1"/>
      <c r="EB669" s="1"/>
      <c r="EC669" s="1"/>
      <c r="ED669" s="1"/>
      <c r="EE669" s="1"/>
      <c r="EF669" s="1"/>
      <c r="EG669" s="1"/>
      <c r="EH669" s="37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</row>
    <row r="670" ht="12.75" customHeight="1">
      <c r="A670" s="1"/>
      <c r="B670" s="1"/>
      <c r="C670" s="1"/>
      <c r="D670" s="1"/>
      <c r="E670" s="1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37"/>
      <c r="DM670" s="37"/>
      <c r="DN670" s="37"/>
      <c r="DO670" s="1"/>
      <c r="DP670" s="1"/>
      <c r="DQ670" s="1"/>
      <c r="DR670" s="1"/>
      <c r="DS670" s="37"/>
      <c r="DT670" s="37"/>
      <c r="DU670" s="1"/>
      <c r="DV670" s="37"/>
      <c r="DW670" s="37"/>
      <c r="DX670" s="37"/>
      <c r="DY670" s="1"/>
      <c r="DZ670" s="1"/>
      <c r="EA670" s="1"/>
      <c r="EB670" s="1"/>
      <c r="EC670" s="1"/>
      <c r="ED670" s="1"/>
      <c r="EE670" s="1"/>
      <c r="EF670" s="1"/>
      <c r="EG670" s="1"/>
      <c r="EH670" s="37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</row>
    <row r="671" ht="12.75" customHeight="1">
      <c r="A671" s="1"/>
      <c r="B671" s="1"/>
      <c r="C671" s="1"/>
      <c r="D671" s="1"/>
      <c r="E671" s="1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37"/>
      <c r="DM671" s="37"/>
      <c r="DN671" s="37"/>
      <c r="DO671" s="1"/>
      <c r="DP671" s="1"/>
      <c r="DQ671" s="1"/>
      <c r="DR671" s="1"/>
      <c r="DS671" s="37"/>
      <c r="DT671" s="37"/>
      <c r="DU671" s="1"/>
      <c r="DV671" s="37"/>
      <c r="DW671" s="37"/>
      <c r="DX671" s="37"/>
      <c r="DY671" s="1"/>
      <c r="DZ671" s="1"/>
      <c r="EA671" s="1"/>
      <c r="EB671" s="1"/>
      <c r="EC671" s="1"/>
      <c r="ED671" s="1"/>
      <c r="EE671" s="1"/>
      <c r="EF671" s="1"/>
      <c r="EG671" s="1"/>
      <c r="EH671" s="37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</row>
    <row r="672" ht="12.75" customHeight="1">
      <c r="A672" s="1"/>
      <c r="B672" s="1"/>
      <c r="C672" s="1"/>
      <c r="D672" s="1"/>
      <c r="E672" s="1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37"/>
      <c r="DM672" s="37"/>
      <c r="DN672" s="37"/>
      <c r="DO672" s="1"/>
      <c r="DP672" s="1"/>
      <c r="DQ672" s="1"/>
      <c r="DR672" s="1"/>
      <c r="DS672" s="37"/>
      <c r="DT672" s="37"/>
      <c r="DU672" s="1"/>
      <c r="DV672" s="37"/>
      <c r="DW672" s="37"/>
      <c r="DX672" s="37"/>
      <c r="DY672" s="1"/>
      <c r="DZ672" s="1"/>
      <c r="EA672" s="1"/>
      <c r="EB672" s="1"/>
      <c r="EC672" s="1"/>
      <c r="ED672" s="1"/>
      <c r="EE672" s="1"/>
      <c r="EF672" s="1"/>
      <c r="EG672" s="1"/>
      <c r="EH672" s="37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</row>
    <row r="673" ht="12.75" customHeight="1">
      <c r="A673" s="1"/>
      <c r="B673" s="1"/>
      <c r="C673" s="1"/>
      <c r="D673" s="1"/>
      <c r="E673" s="1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37"/>
      <c r="DM673" s="37"/>
      <c r="DN673" s="37"/>
      <c r="DO673" s="1"/>
      <c r="DP673" s="1"/>
      <c r="DQ673" s="1"/>
      <c r="DR673" s="1"/>
      <c r="DS673" s="37"/>
      <c r="DT673" s="37"/>
      <c r="DU673" s="1"/>
      <c r="DV673" s="37"/>
      <c r="DW673" s="37"/>
      <c r="DX673" s="37"/>
      <c r="DY673" s="1"/>
      <c r="DZ673" s="1"/>
      <c r="EA673" s="1"/>
      <c r="EB673" s="1"/>
      <c r="EC673" s="1"/>
      <c r="ED673" s="1"/>
      <c r="EE673" s="1"/>
      <c r="EF673" s="1"/>
      <c r="EG673" s="1"/>
      <c r="EH673" s="37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</row>
    <row r="674" ht="12.75" customHeight="1">
      <c r="A674" s="1"/>
      <c r="B674" s="1"/>
      <c r="C674" s="1"/>
      <c r="D674" s="1"/>
      <c r="E674" s="1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37"/>
      <c r="DM674" s="37"/>
      <c r="DN674" s="37"/>
      <c r="DO674" s="1"/>
      <c r="DP674" s="1"/>
      <c r="DQ674" s="1"/>
      <c r="DR674" s="1"/>
      <c r="DS674" s="37"/>
      <c r="DT674" s="37"/>
      <c r="DU674" s="1"/>
      <c r="DV674" s="37"/>
      <c r="DW674" s="37"/>
      <c r="DX674" s="37"/>
      <c r="DY674" s="1"/>
      <c r="DZ674" s="1"/>
      <c r="EA674" s="1"/>
      <c r="EB674" s="1"/>
      <c r="EC674" s="1"/>
      <c r="ED674" s="1"/>
      <c r="EE674" s="1"/>
      <c r="EF674" s="1"/>
      <c r="EG674" s="1"/>
      <c r="EH674" s="37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</row>
    <row r="675" ht="12.75" customHeight="1">
      <c r="A675" s="1"/>
      <c r="B675" s="1"/>
      <c r="C675" s="1"/>
      <c r="D675" s="1"/>
      <c r="E675" s="1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37"/>
      <c r="DM675" s="37"/>
      <c r="DN675" s="37"/>
      <c r="DO675" s="1"/>
      <c r="DP675" s="1"/>
      <c r="DQ675" s="1"/>
      <c r="DR675" s="1"/>
      <c r="DS675" s="37"/>
      <c r="DT675" s="37"/>
      <c r="DU675" s="1"/>
      <c r="DV675" s="37"/>
      <c r="DW675" s="37"/>
      <c r="DX675" s="37"/>
      <c r="DY675" s="1"/>
      <c r="DZ675" s="1"/>
      <c r="EA675" s="1"/>
      <c r="EB675" s="1"/>
      <c r="EC675" s="1"/>
      <c r="ED675" s="1"/>
      <c r="EE675" s="1"/>
      <c r="EF675" s="1"/>
      <c r="EG675" s="1"/>
      <c r="EH675" s="37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</row>
    <row r="676" ht="12.75" customHeight="1">
      <c r="A676" s="1"/>
      <c r="B676" s="1"/>
      <c r="C676" s="1"/>
      <c r="D676" s="1"/>
      <c r="E676" s="1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37"/>
      <c r="DM676" s="37"/>
      <c r="DN676" s="37"/>
      <c r="DO676" s="1"/>
      <c r="DP676" s="1"/>
      <c r="DQ676" s="1"/>
      <c r="DR676" s="1"/>
      <c r="DS676" s="37"/>
      <c r="DT676" s="37"/>
      <c r="DU676" s="1"/>
      <c r="DV676" s="37"/>
      <c r="DW676" s="37"/>
      <c r="DX676" s="37"/>
      <c r="DY676" s="1"/>
      <c r="DZ676" s="1"/>
      <c r="EA676" s="1"/>
      <c r="EB676" s="1"/>
      <c r="EC676" s="1"/>
      <c r="ED676" s="1"/>
      <c r="EE676" s="1"/>
      <c r="EF676" s="1"/>
      <c r="EG676" s="1"/>
      <c r="EH676" s="37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</row>
    <row r="677" ht="12.75" customHeight="1">
      <c r="A677" s="1"/>
      <c r="B677" s="1"/>
      <c r="C677" s="1"/>
      <c r="D677" s="1"/>
      <c r="E677" s="1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37"/>
      <c r="DM677" s="37"/>
      <c r="DN677" s="37"/>
      <c r="DO677" s="1"/>
      <c r="DP677" s="1"/>
      <c r="DQ677" s="1"/>
      <c r="DR677" s="1"/>
      <c r="DS677" s="37"/>
      <c r="DT677" s="37"/>
      <c r="DU677" s="1"/>
      <c r="DV677" s="37"/>
      <c r="DW677" s="37"/>
      <c r="DX677" s="37"/>
      <c r="DY677" s="1"/>
      <c r="DZ677" s="1"/>
      <c r="EA677" s="1"/>
      <c r="EB677" s="1"/>
      <c r="EC677" s="1"/>
      <c r="ED677" s="1"/>
      <c r="EE677" s="1"/>
      <c r="EF677" s="1"/>
      <c r="EG677" s="1"/>
      <c r="EH677" s="37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</row>
    <row r="678" ht="12.75" customHeight="1">
      <c r="A678" s="1"/>
      <c r="B678" s="1"/>
      <c r="C678" s="1"/>
      <c r="D678" s="1"/>
      <c r="E678" s="1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37"/>
      <c r="DM678" s="37"/>
      <c r="DN678" s="37"/>
      <c r="DO678" s="1"/>
      <c r="DP678" s="1"/>
      <c r="DQ678" s="1"/>
      <c r="DR678" s="1"/>
      <c r="DS678" s="37"/>
      <c r="DT678" s="37"/>
      <c r="DU678" s="1"/>
      <c r="DV678" s="37"/>
      <c r="DW678" s="37"/>
      <c r="DX678" s="37"/>
      <c r="DY678" s="1"/>
      <c r="DZ678" s="1"/>
      <c r="EA678" s="1"/>
      <c r="EB678" s="1"/>
      <c r="EC678" s="1"/>
      <c r="ED678" s="1"/>
      <c r="EE678" s="1"/>
      <c r="EF678" s="1"/>
      <c r="EG678" s="1"/>
      <c r="EH678" s="37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</row>
    <row r="679" ht="12.75" customHeight="1">
      <c r="A679" s="1"/>
      <c r="B679" s="1"/>
      <c r="C679" s="1"/>
      <c r="D679" s="1"/>
      <c r="E679" s="1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37"/>
      <c r="DM679" s="37"/>
      <c r="DN679" s="37"/>
      <c r="DO679" s="1"/>
      <c r="DP679" s="1"/>
      <c r="DQ679" s="1"/>
      <c r="DR679" s="1"/>
      <c r="DS679" s="37"/>
      <c r="DT679" s="37"/>
      <c r="DU679" s="1"/>
      <c r="DV679" s="37"/>
      <c r="DW679" s="37"/>
      <c r="DX679" s="37"/>
      <c r="DY679" s="1"/>
      <c r="DZ679" s="1"/>
      <c r="EA679" s="1"/>
      <c r="EB679" s="1"/>
      <c r="EC679" s="1"/>
      <c r="ED679" s="1"/>
      <c r="EE679" s="1"/>
      <c r="EF679" s="1"/>
      <c r="EG679" s="1"/>
      <c r="EH679" s="37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</row>
    <row r="680" ht="12.75" customHeight="1">
      <c r="A680" s="1"/>
      <c r="B680" s="1"/>
      <c r="C680" s="1"/>
      <c r="D680" s="1"/>
      <c r="E680" s="1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37"/>
      <c r="DM680" s="37"/>
      <c r="DN680" s="37"/>
      <c r="DO680" s="1"/>
      <c r="DP680" s="1"/>
      <c r="DQ680" s="1"/>
      <c r="DR680" s="1"/>
      <c r="DS680" s="37"/>
      <c r="DT680" s="37"/>
      <c r="DU680" s="1"/>
      <c r="DV680" s="37"/>
      <c r="DW680" s="37"/>
      <c r="DX680" s="37"/>
      <c r="DY680" s="1"/>
      <c r="DZ680" s="1"/>
      <c r="EA680" s="1"/>
      <c r="EB680" s="1"/>
      <c r="EC680" s="1"/>
      <c r="ED680" s="1"/>
      <c r="EE680" s="1"/>
      <c r="EF680" s="1"/>
      <c r="EG680" s="1"/>
      <c r="EH680" s="37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</row>
    <row r="681" ht="12.75" customHeight="1">
      <c r="A681" s="1"/>
      <c r="B681" s="1"/>
      <c r="C681" s="1"/>
      <c r="D681" s="1"/>
      <c r="E681" s="1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37"/>
      <c r="DM681" s="37"/>
      <c r="DN681" s="37"/>
      <c r="DO681" s="1"/>
      <c r="DP681" s="1"/>
      <c r="DQ681" s="1"/>
      <c r="DR681" s="1"/>
      <c r="DS681" s="37"/>
      <c r="DT681" s="37"/>
      <c r="DU681" s="1"/>
      <c r="DV681" s="37"/>
      <c r="DW681" s="37"/>
      <c r="DX681" s="37"/>
      <c r="DY681" s="1"/>
      <c r="DZ681" s="1"/>
      <c r="EA681" s="1"/>
      <c r="EB681" s="1"/>
      <c r="EC681" s="1"/>
      <c r="ED681" s="1"/>
      <c r="EE681" s="1"/>
      <c r="EF681" s="1"/>
      <c r="EG681" s="1"/>
      <c r="EH681" s="37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</row>
    <row r="682" ht="12.75" customHeight="1">
      <c r="A682" s="1"/>
      <c r="B682" s="1"/>
      <c r="C682" s="1"/>
      <c r="D682" s="1"/>
      <c r="E682" s="1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37"/>
      <c r="DM682" s="37"/>
      <c r="DN682" s="37"/>
      <c r="DO682" s="1"/>
      <c r="DP682" s="1"/>
      <c r="DQ682" s="1"/>
      <c r="DR682" s="1"/>
      <c r="DS682" s="37"/>
      <c r="DT682" s="37"/>
      <c r="DU682" s="1"/>
      <c r="DV682" s="37"/>
      <c r="DW682" s="37"/>
      <c r="DX682" s="37"/>
      <c r="DY682" s="1"/>
      <c r="DZ682" s="1"/>
      <c r="EA682" s="1"/>
      <c r="EB682" s="1"/>
      <c r="EC682" s="1"/>
      <c r="ED682" s="1"/>
      <c r="EE682" s="1"/>
      <c r="EF682" s="1"/>
      <c r="EG682" s="1"/>
      <c r="EH682" s="37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</row>
    <row r="683" ht="12.75" customHeight="1">
      <c r="A683" s="1"/>
      <c r="B683" s="1"/>
      <c r="C683" s="1"/>
      <c r="D683" s="1"/>
      <c r="E683" s="1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37"/>
      <c r="DM683" s="37"/>
      <c r="DN683" s="37"/>
      <c r="DO683" s="1"/>
      <c r="DP683" s="1"/>
      <c r="DQ683" s="1"/>
      <c r="DR683" s="1"/>
      <c r="DS683" s="37"/>
      <c r="DT683" s="37"/>
      <c r="DU683" s="1"/>
      <c r="DV683" s="37"/>
      <c r="DW683" s="37"/>
      <c r="DX683" s="37"/>
      <c r="DY683" s="1"/>
      <c r="DZ683" s="1"/>
      <c r="EA683" s="1"/>
      <c r="EB683" s="1"/>
      <c r="EC683" s="1"/>
      <c r="ED683" s="1"/>
      <c r="EE683" s="1"/>
      <c r="EF683" s="1"/>
      <c r="EG683" s="1"/>
      <c r="EH683" s="37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</row>
    <row r="684" ht="12.75" customHeight="1">
      <c r="A684" s="1"/>
      <c r="B684" s="1"/>
      <c r="C684" s="1"/>
      <c r="D684" s="1"/>
      <c r="E684" s="1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37"/>
      <c r="DM684" s="37"/>
      <c r="DN684" s="37"/>
      <c r="DO684" s="1"/>
      <c r="DP684" s="1"/>
      <c r="DQ684" s="1"/>
      <c r="DR684" s="1"/>
      <c r="DS684" s="37"/>
      <c r="DT684" s="37"/>
      <c r="DU684" s="1"/>
      <c r="DV684" s="37"/>
      <c r="DW684" s="37"/>
      <c r="DX684" s="37"/>
      <c r="DY684" s="1"/>
      <c r="DZ684" s="1"/>
      <c r="EA684" s="1"/>
      <c r="EB684" s="1"/>
      <c r="EC684" s="1"/>
      <c r="ED684" s="1"/>
      <c r="EE684" s="1"/>
      <c r="EF684" s="1"/>
      <c r="EG684" s="1"/>
      <c r="EH684" s="37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</row>
    <row r="685" ht="12.75" customHeight="1">
      <c r="A685" s="1"/>
      <c r="B685" s="1"/>
      <c r="C685" s="1"/>
      <c r="D685" s="1"/>
      <c r="E685" s="1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37"/>
      <c r="DM685" s="37"/>
      <c r="DN685" s="37"/>
      <c r="DO685" s="1"/>
      <c r="DP685" s="1"/>
      <c r="DQ685" s="1"/>
      <c r="DR685" s="1"/>
      <c r="DS685" s="37"/>
      <c r="DT685" s="37"/>
      <c r="DU685" s="1"/>
      <c r="DV685" s="37"/>
      <c r="DW685" s="37"/>
      <c r="DX685" s="37"/>
      <c r="DY685" s="1"/>
      <c r="DZ685" s="1"/>
      <c r="EA685" s="1"/>
      <c r="EB685" s="1"/>
      <c r="EC685" s="1"/>
      <c r="ED685" s="1"/>
      <c r="EE685" s="1"/>
      <c r="EF685" s="1"/>
      <c r="EG685" s="1"/>
      <c r="EH685" s="37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</row>
    <row r="686" ht="12.75" customHeight="1">
      <c r="A686" s="1"/>
      <c r="B686" s="1"/>
      <c r="C686" s="1"/>
      <c r="D686" s="1"/>
      <c r="E686" s="1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37"/>
      <c r="DM686" s="37"/>
      <c r="DN686" s="37"/>
      <c r="DO686" s="1"/>
      <c r="DP686" s="1"/>
      <c r="DQ686" s="1"/>
      <c r="DR686" s="1"/>
      <c r="DS686" s="37"/>
      <c r="DT686" s="37"/>
      <c r="DU686" s="1"/>
      <c r="DV686" s="37"/>
      <c r="DW686" s="37"/>
      <c r="DX686" s="37"/>
      <c r="DY686" s="1"/>
      <c r="DZ686" s="1"/>
      <c r="EA686" s="1"/>
      <c r="EB686" s="1"/>
      <c r="EC686" s="1"/>
      <c r="ED686" s="1"/>
      <c r="EE686" s="1"/>
      <c r="EF686" s="1"/>
      <c r="EG686" s="1"/>
      <c r="EH686" s="37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</row>
    <row r="687" ht="12.75" customHeight="1">
      <c r="A687" s="1"/>
      <c r="B687" s="1"/>
      <c r="C687" s="1"/>
      <c r="D687" s="1"/>
      <c r="E687" s="1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37"/>
      <c r="DM687" s="37"/>
      <c r="DN687" s="37"/>
      <c r="DO687" s="1"/>
      <c r="DP687" s="1"/>
      <c r="DQ687" s="1"/>
      <c r="DR687" s="1"/>
      <c r="DS687" s="37"/>
      <c r="DT687" s="37"/>
      <c r="DU687" s="1"/>
      <c r="DV687" s="37"/>
      <c r="DW687" s="37"/>
      <c r="DX687" s="37"/>
      <c r="DY687" s="1"/>
      <c r="DZ687" s="1"/>
      <c r="EA687" s="1"/>
      <c r="EB687" s="1"/>
      <c r="EC687" s="1"/>
      <c r="ED687" s="1"/>
      <c r="EE687" s="1"/>
      <c r="EF687" s="1"/>
      <c r="EG687" s="1"/>
      <c r="EH687" s="37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</row>
    <row r="688" ht="12.75" customHeight="1">
      <c r="A688" s="1"/>
      <c r="B688" s="1"/>
      <c r="C688" s="1"/>
      <c r="D688" s="1"/>
      <c r="E688" s="1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37"/>
      <c r="DM688" s="37"/>
      <c r="DN688" s="37"/>
      <c r="DO688" s="1"/>
      <c r="DP688" s="1"/>
      <c r="DQ688" s="1"/>
      <c r="DR688" s="1"/>
      <c r="DS688" s="37"/>
      <c r="DT688" s="37"/>
      <c r="DU688" s="1"/>
      <c r="DV688" s="37"/>
      <c r="DW688" s="37"/>
      <c r="DX688" s="37"/>
      <c r="DY688" s="1"/>
      <c r="DZ688" s="1"/>
      <c r="EA688" s="1"/>
      <c r="EB688" s="1"/>
      <c r="EC688" s="1"/>
      <c r="ED688" s="1"/>
      <c r="EE688" s="1"/>
      <c r="EF688" s="1"/>
      <c r="EG688" s="1"/>
      <c r="EH688" s="37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</row>
    <row r="689" ht="12.75" customHeight="1">
      <c r="A689" s="1"/>
      <c r="B689" s="1"/>
      <c r="C689" s="1"/>
      <c r="D689" s="1"/>
      <c r="E689" s="1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37"/>
      <c r="DM689" s="37"/>
      <c r="DN689" s="37"/>
      <c r="DO689" s="1"/>
      <c r="DP689" s="1"/>
      <c r="DQ689" s="1"/>
      <c r="DR689" s="1"/>
      <c r="DS689" s="37"/>
      <c r="DT689" s="37"/>
      <c r="DU689" s="1"/>
      <c r="DV689" s="37"/>
      <c r="DW689" s="37"/>
      <c r="DX689" s="37"/>
      <c r="DY689" s="1"/>
      <c r="DZ689" s="1"/>
      <c r="EA689" s="1"/>
      <c r="EB689" s="1"/>
      <c r="EC689" s="1"/>
      <c r="ED689" s="1"/>
      <c r="EE689" s="1"/>
      <c r="EF689" s="1"/>
      <c r="EG689" s="1"/>
      <c r="EH689" s="37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</row>
    <row r="690" ht="12.75" customHeight="1">
      <c r="A690" s="1"/>
      <c r="B690" s="1"/>
      <c r="C690" s="1"/>
      <c r="D690" s="1"/>
      <c r="E690" s="1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37"/>
      <c r="DM690" s="37"/>
      <c r="DN690" s="37"/>
      <c r="DO690" s="1"/>
      <c r="DP690" s="1"/>
      <c r="DQ690" s="1"/>
      <c r="DR690" s="1"/>
      <c r="DS690" s="37"/>
      <c r="DT690" s="37"/>
      <c r="DU690" s="1"/>
      <c r="DV690" s="37"/>
      <c r="DW690" s="37"/>
      <c r="DX690" s="37"/>
      <c r="DY690" s="1"/>
      <c r="DZ690" s="1"/>
      <c r="EA690" s="1"/>
      <c r="EB690" s="1"/>
      <c r="EC690" s="1"/>
      <c r="ED690" s="1"/>
      <c r="EE690" s="1"/>
      <c r="EF690" s="1"/>
      <c r="EG690" s="1"/>
      <c r="EH690" s="37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</row>
    <row r="691" ht="12.75" customHeight="1">
      <c r="A691" s="1"/>
      <c r="B691" s="1"/>
      <c r="C691" s="1"/>
      <c r="D691" s="1"/>
      <c r="E691" s="1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37"/>
      <c r="DM691" s="37"/>
      <c r="DN691" s="37"/>
      <c r="DO691" s="1"/>
      <c r="DP691" s="1"/>
      <c r="DQ691" s="1"/>
      <c r="DR691" s="1"/>
      <c r="DS691" s="37"/>
      <c r="DT691" s="37"/>
      <c r="DU691" s="1"/>
      <c r="DV691" s="37"/>
      <c r="DW691" s="37"/>
      <c r="DX691" s="37"/>
      <c r="DY691" s="1"/>
      <c r="DZ691" s="1"/>
      <c r="EA691" s="1"/>
      <c r="EB691" s="1"/>
      <c r="EC691" s="1"/>
      <c r="ED691" s="1"/>
      <c r="EE691" s="1"/>
      <c r="EF691" s="1"/>
      <c r="EG691" s="1"/>
      <c r="EH691" s="37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</row>
    <row r="692" ht="12.75" customHeight="1">
      <c r="A692" s="1"/>
      <c r="B692" s="1"/>
      <c r="C692" s="1"/>
      <c r="D692" s="1"/>
      <c r="E692" s="1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37"/>
      <c r="DM692" s="37"/>
      <c r="DN692" s="37"/>
      <c r="DO692" s="1"/>
      <c r="DP692" s="1"/>
      <c r="DQ692" s="1"/>
      <c r="DR692" s="1"/>
      <c r="DS692" s="37"/>
      <c r="DT692" s="37"/>
      <c r="DU692" s="1"/>
      <c r="DV692" s="37"/>
      <c r="DW692" s="37"/>
      <c r="DX692" s="37"/>
      <c r="DY692" s="1"/>
      <c r="DZ692" s="1"/>
      <c r="EA692" s="1"/>
      <c r="EB692" s="1"/>
      <c r="EC692" s="1"/>
      <c r="ED692" s="1"/>
      <c r="EE692" s="1"/>
      <c r="EF692" s="1"/>
      <c r="EG692" s="1"/>
      <c r="EH692" s="37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</row>
    <row r="693" ht="12.75" customHeight="1">
      <c r="A693" s="1"/>
      <c r="B693" s="1"/>
      <c r="C693" s="1"/>
      <c r="D693" s="1"/>
      <c r="E693" s="1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37"/>
      <c r="DM693" s="37"/>
      <c r="DN693" s="37"/>
      <c r="DO693" s="1"/>
      <c r="DP693" s="1"/>
      <c r="DQ693" s="1"/>
      <c r="DR693" s="1"/>
      <c r="DS693" s="37"/>
      <c r="DT693" s="37"/>
      <c r="DU693" s="1"/>
      <c r="DV693" s="37"/>
      <c r="DW693" s="37"/>
      <c r="DX693" s="37"/>
      <c r="DY693" s="1"/>
      <c r="DZ693" s="1"/>
      <c r="EA693" s="1"/>
      <c r="EB693" s="1"/>
      <c r="EC693" s="1"/>
      <c r="ED693" s="1"/>
      <c r="EE693" s="1"/>
      <c r="EF693" s="1"/>
      <c r="EG693" s="1"/>
      <c r="EH693" s="37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</row>
    <row r="694" ht="12.75" customHeight="1">
      <c r="A694" s="1"/>
      <c r="B694" s="1"/>
      <c r="C694" s="1"/>
      <c r="D694" s="1"/>
      <c r="E694" s="1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37"/>
      <c r="DM694" s="37"/>
      <c r="DN694" s="37"/>
      <c r="DO694" s="1"/>
      <c r="DP694" s="1"/>
      <c r="DQ694" s="1"/>
      <c r="DR694" s="1"/>
      <c r="DS694" s="37"/>
      <c r="DT694" s="37"/>
      <c r="DU694" s="1"/>
      <c r="DV694" s="37"/>
      <c r="DW694" s="37"/>
      <c r="DX694" s="37"/>
      <c r="DY694" s="1"/>
      <c r="DZ694" s="1"/>
      <c r="EA694" s="1"/>
      <c r="EB694" s="1"/>
      <c r="EC694" s="1"/>
      <c r="ED694" s="1"/>
      <c r="EE694" s="1"/>
      <c r="EF694" s="1"/>
      <c r="EG694" s="1"/>
      <c r="EH694" s="37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</row>
    <row r="695" ht="12.75" customHeight="1">
      <c r="A695" s="1"/>
      <c r="B695" s="1"/>
      <c r="C695" s="1"/>
      <c r="D695" s="1"/>
      <c r="E695" s="1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37"/>
      <c r="DM695" s="37"/>
      <c r="DN695" s="37"/>
      <c r="DO695" s="1"/>
      <c r="DP695" s="1"/>
      <c r="DQ695" s="1"/>
      <c r="DR695" s="1"/>
      <c r="DS695" s="37"/>
      <c r="DT695" s="37"/>
      <c r="DU695" s="1"/>
      <c r="DV695" s="37"/>
      <c r="DW695" s="37"/>
      <c r="DX695" s="37"/>
      <c r="DY695" s="1"/>
      <c r="DZ695" s="1"/>
      <c r="EA695" s="1"/>
      <c r="EB695" s="1"/>
      <c r="EC695" s="1"/>
      <c r="ED695" s="1"/>
      <c r="EE695" s="1"/>
      <c r="EF695" s="1"/>
      <c r="EG695" s="1"/>
      <c r="EH695" s="37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</row>
    <row r="696" ht="12.75" customHeight="1">
      <c r="A696" s="1"/>
      <c r="B696" s="1"/>
      <c r="C696" s="1"/>
      <c r="D696" s="1"/>
      <c r="E696" s="1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37"/>
      <c r="DM696" s="37"/>
      <c r="DN696" s="37"/>
      <c r="DO696" s="1"/>
      <c r="DP696" s="1"/>
      <c r="DQ696" s="1"/>
      <c r="DR696" s="1"/>
      <c r="DS696" s="37"/>
      <c r="DT696" s="37"/>
      <c r="DU696" s="1"/>
      <c r="DV696" s="37"/>
      <c r="DW696" s="37"/>
      <c r="DX696" s="37"/>
      <c r="DY696" s="1"/>
      <c r="DZ696" s="1"/>
      <c r="EA696" s="1"/>
      <c r="EB696" s="1"/>
      <c r="EC696" s="1"/>
      <c r="ED696" s="1"/>
      <c r="EE696" s="1"/>
      <c r="EF696" s="1"/>
      <c r="EG696" s="1"/>
      <c r="EH696" s="37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</row>
    <row r="697" ht="12.75" customHeight="1">
      <c r="A697" s="1"/>
      <c r="B697" s="1"/>
      <c r="C697" s="1"/>
      <c r="D697" s="1"/>
      <c r="E697" s="1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37"/>
      <c r="DM697" s="37"/>
      <c r="DN697" s="37"/>
      <c r="DO697" s="1"/>
      <c r="DP697" s="1"/>
      <c r="DQ697" s="1"/>
      <c r="DR697" s="1"/>
      <c r="DS697" s="37"/>
      <c r="DT697" s="37"/>
      <c r="DU697" s="1"/>
      <c r="DV697" s="37"/>
      <c r="DW697" s="37"/>
      <c r="DX697" s="37"/>
      <c r="DY697" s="1"/>
      <c r="DZ697" s="1"/>
      <c r="EA697" s="1"/>
      <c r="EB697" s="1"/>
      <c r="EC697" s="1"/>
      <c r="ED697" s="1"/>
      <c r="EE697" s="1"/>
      <c r="EF697" s="1"/>
      <c r="EG697" s="1"/>
      <c r="EH697" s="37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</row>
    <row r="698" ht="12.75" customHeight="1">
      <c r="A698" s="1"/>
      <c r="B698" s="1"/>
      <c r="C698" s="1"/>
      <c r="D698" s="1"/>
      <c r="E698" s="1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37"/>
      <c r="DM698" s="37"/>
      <c r="DN698" s="37"/>
      <c r="DO698" s="1"/>
      <c r="DP698" s="1"/>
      <c r="DQ698" s="1"/>
      <c r="DR698" s="1"/>
      <c r="DS698" s="37"/>
      <c r="DT698" s="37"/>
      <c r="DU698" s="1"/>
      <c r="DV698" s="37"/>
      <c r="DW698" s="37"/>
      <c r="DX698" s="37"/>
      <c r="DY698" s="1"/>
      <c r="DZ698" s="1"/>
      <c r="EA698" s="1"/>
      <c r="EB698" s="1"/>
      <c r="EC698" s="1"/>
      <c r="ED698" s="1"/>
      <c r="EE698" s="1"/>
      <c r="EF698" s="1"/>
      <c r="EG698" s="1"/>
      <c r="EH698" s="37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</row>
    <row r="699" ht="12.75" customHeight="1">
      <c r="A699" s="1"/>
      <c r="B699" s="1"/>
      <c r="C699" s="1"/>
      <c r="D699" s="1"/>
      <c r="E699" s="1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37"/>
      <c r="DM699" s="37"/>
      <c r="DN699" s="37"/>
      <c r="DO699" s="1"/>
      <c r="DP699" s="1"/>
      <c r="DQ699" s="1"/>
      <c r="DR699" s="1"/>
      <c r="DS699" s="37"/>
      <c r="DT699" s="37"/>
      <c r="DU699" s="1"/>
      <c r="DV699" s="37"/>
      <c r="DW699" s="37"/>
      <c r="DX699" s="37"/>
      <c r="DY699" s="1"/>
      <c r="DZ699" s="1"/>
      <c r="EA699" s="1"/>
      <c r="EB699" s="1"/>
      <c r="EC699" s="1"/>
      <c r="ED699" s="1"/>
      <c r="EE699" s="1"/>
      <c r="EF699" s="1"/>
      <c r="EG699" s="1"/>
      <c r="EH699" s="37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</row>
    <row r="700" ht="12.75" customHeight="1">
      <c r="A700" s="1"/>
      <c r="B700" s="1"/>
      <c r="C700" s="1"/>
      <c r="D700" s="1"/>
      <c r="E700" s="1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37"/>
      <c r="DM700" s="37"/>
      <c r="DN700" s="37"/>
      <c r="DO700" s="1"/>
      <c r="DP700" s="1"/>
      <c r="DQ700" s="1"/>
      <c r="DR700" s="1"/>
      <c r="DS700" s="37"/>
      <c r="DT700" s="37"/>
      <c r="DU700" s="1"/>
      <c r="DV700" s="37"/>
      <c r="DW700" s="37"/>
      <c r="DX700" s="37"/>
      <c r="DY700" s="1"/>
      <c r="DZ700" s="1"/>
      <c r="EA700" s="1"/>
      <c r="EB700" s="1"/>
      <c r="EC700" s="1"/>
      <c r="ED700" s="1"/>
      <c r="EE700" s="1"/>
      <c r="EF700" s="1"/>
      <c r="EG700" s="1"/>
      <c r="EH700" s="37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</row>
    <row r="701" ht="12.75" customHeight="1">
      <c r="A701" s="1"/>
      <c r="B701" s="1"/>
      <c r="C701" s="1"/>
      <c r="D701" s="1"/>
      <c r="E701" s="1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37"/>
      <c r="DM701" s="37"/>
      <c r="DN701" s="37"/>
      <c r="DO701" s="1"/>
      <c r="DP701" s="1"/>
      <c r="DQ701" s="1"/>
      <c r="DR701" s="1"/>
      <c r="DS701" s="37"/>
      <c r="DT701" s="37"/>
      <c r="DU701" s="1"/>
      <c r="DV701" s="37"/>
      <c r="DW701" s="37"/>
      <c r="DX701" s="37"/>
      <c r="DY701" s="1"/>
      <c r="DZ701" s="1"/>
      <c r="EA701" s="1"/>
      <c r="EB701" s="1"/>
      <c r="EC701" s="1"/>
      <c r="ED701" s="1"/>
      <c r="EE701" s="1"/>
      <c r="EF701" s="1"/>
      <c r="EG701" s="1"/>
      <c r="EH701" s="37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</row>
    <row r="702" ht="12.75" customHeight="1">
      <c r="A702" s="1"/>
      <c r="B702" s="1"/>
      <c r="C702" s="1"/>
      <c r="D702" s="1"/>
      <c r="E702" s="1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37"/>
      <c r="DM702" s="37"/>
      <c r="DN702" s="37"/>
      <c r="DO702" s="1"/>
      <c r="DP702" s="1"/>
      <c r="DQ702" s="1"/>
      <c r="DR702" s="1"/>
      <c r="DS702" s="37"/>
      <c r="DT702" s="37"/>
      <c r="DU702" s="1"/>
      <c r="DV702" s="37"/>
      <c r="DW702" s="37"/>
      <c r="DX702" s="37"/>
      <c r="DY702" s="1"/>
      <c r="DZ702" s="1"/>
      <c r="EA702" s="1"/>
      <c r="EB702" s="1"/>
      <c r="EC702" s="1"/>
      <c r="ED702" s="1"/>
      <c r="EE702" s="1"/>
      <c r="EF702" s="1"/>
      <c r="EG702" s="1"/>
      <c r="EH702" s="37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</row>
    <row r="703" ht="12.75" customHeight="1">
      <c r="A703" s="1"/>
      <c r="B703" s="1"/>
      <c r="C703" s="1"/>
      <c r="D703" s="1"/>
      <c r="E703" s="1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37"/>
      <c r="DM703" s="37"/>
      <c r="DN703" s="37"/>
      <c r="DO703" s="1"/>
      <c r="DP703" s="1"/>
      <c r="DQ703" s="1"/>
      <c r="DR703" s="1"/>
      <c r="DS703" s="37"/>
      <c r="DT703" s="37"/>
      <c r="DU703" s="1"/>
      <c r="DV703" s="37"/>
      <c r="DW703" s="37"/>
      <c r="DX703" s="37"/>
      <c r="DY703" s="1"/>
      <c r="DZ703" s="1"/>
      <c r="EA703" s="1"/>
      <c r="EB703" s="1"/>
      <c r="EC703" s="1"/>
      <c r="ED703" s="1"/>
      <c r="EE703" s="1"/>
      <c r="EF703" s="1"/>
      <c r="EG703" s="1"/>
      <c r="EH703" s="37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</row>
    <row r="704" ht="12.75" customHeight="1">
      <c r="A704" s="1"/>
      <c r="B704" s="1"/>
      <c r="C704" s="1"/>
      <c r="D704" s="1"/>
      <c r="E704" s="1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37"/>
      <c r="DM704" s="37"/>
      <c r="DN704" s="37"/>
      <c r="DO704" s="1"/>
      <c r="DP704" s="1"/>
      <c r="DQ704" s="1"/>
      <c r="DR704" s="1"/>
      <c r="DS704" s="37"/>
      <c r="DT704" s="37"/>
      <c r="DU704" s="1"/>
      <c r="DV704" s="37"/>
      <c r="DW704" s="37"/>
      <c r="DX704" s="37"/>
      <c r="DY704" s="1"/>
      <c r="DZ704" s="1"/>
      <c r="EA704" s="1"/>
      <c r="EB704" s="1"/>
      <c r="EC704" s="1"/>
      <c r="ED704" s="1"/>
      <c r="EE704" s="1"/>
      <c r="EF704" s="1"/>
      <c r="EG704" s="1"/>
      <c r="EH704" s="37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</row>
    <row r="705" ht="12.75" customHeight="1">
      <c r="A705" s="1"/>
      <c r="B705" s="1"/>
      <c r="C705" s="1"/>
      <c r="D705" s="1"/>
      <c r="E705" s="1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37"/>
      <c r="DM705" s="37"/>
      <c r="DN705" s="37"/>
      <c r="DO705" s="1"/>
      <c r="DP705" s="1"/>
      <c r="DQ705" s="1"/>
      <c r="DR705" s="1"/>
      <c r="DS705" s="37"/>
      <c r="DT705" s="37"/>
      <c r="DU705" s="1"/>
      <c r="DV705" s="37"/>
      <c r="DW705" s="37"/>
      <c r="DX705" s="37"/>
      <c r="DY705" s="1"/>
      <c r="DZ705" s="1"/>
      <c r="EA705" s="1"/>
      <c r="EB705" s="1"/>
      <c r="EC705" s="1"/>
      <c r="ED705" s="1"/>
      <c r="EE705" s="1"/>
      <c r="EF705" s="1"/>
      <c r="EG705" s="1"/>
      <c r="EH705" s="37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</row>
    <row r="706" ht="12.75" customHeight="1">
      <c r="A706" s="1"/>
      <c r="B706" s="1"/>
      <c r="C706" s="1"/>
      <c r="D706" s="1"/>
      <c r="E706" s="1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37"/>
      <c r="DM706" s="37"/>
      <c r="DN706" s="37"/>
      <c r="DO706" s="1"/>
      <c r="DP706" s="1"/>
      <c r="DQ706" s="1"/>
      <c r="DR706" s="1"/>
      <c r="DS706" s="37"/>
      <c r="DT706" s="37"/>
      <c r="DU706" s="1"/>
      <c r="DV706" s="37"/>
      <c r="DW706" s="37"/>
      <c r="DX706" s="37"/>
      <c r="DY706" s="1"/>
      <c r="DZ706" s="1"/>
      <c r="EA706" s="1"/>
      <c r="EB706" s="1"/>
      <c r="EC706" s="1"/>
      <c r="ED706" s="1"/>
      <c r="EE706" s="1"/>
      <c r="EF706" s="1"/>
      <c r="EG706" s="1"/>
      <c r="EH706" s="37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</row>
    <row r="707" ht="12.75" customHeight="1">
      <c r="A707" s="1"/>
      <c r="B707" s="1"/>
      <c r="C707" s="1"/>
      <c r="D707" s="1"/>
      <c r="E707" s="1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37"/>
      <c r="DM707" s="37"/>
      <c r="DN707" s="37"/>
      <c r="DO707" s="1"/>
      <c r="DP707" s="1"/>
      <c r="DQ707" s="1"/>
      <c r="DR707" s="1"/>
      <c r="DS707" s="37"/>
      <c r="DT707" s="37"/>
      <c r="DU707" s="1"/>
      <c r="DV707" s="37"/>
      <c r="DW707" s="37"/>
      <c r="DX707" s="37"/>
      <c r="DY707" s="1"/>
      <c r="DZ707" s="1"/>
      <c r="EA707" s="1"/>
      <c r="EB707" s="1"/>
      <c r="EC707" s="1"/>
      <c r="ED707" s="1"/>
      <c r="EE707" s="1"/>
      <c r="EF707" s="1"/>
      <c r="EG707" s="1"/>
      <c r="EH707" s="37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</row>
    <row r="708" ht="12.75" customHeight="1">
      <c r="A708" s="1"/>
      <c r="B708" s="1"/>
      <c r="C708" s="1"/>
      <c r="D708" s="1"/>
      <c r="E708" s="1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37"/>
      <c r="DM708" s="37"/>
      <c r="DN708" s="37"/>
      <c r="DO708" s="1"/>
      <c r="DP708" s="1"/>
      <c r="DQ708" s="1"/>
      <c r="DR708" s="1"/>
      <c r="DS708" s="37"/>
      <c r="DT708" s="37"/>
      <c r="DU708" s="1"/>
      <c r="DV708" s="37"/>
      <c r="DW708" s="37"/>
      <c r="DX708" s="37"/>
      <c r="DY708" s="1"/>
      <c r="DZ708" s="1"/>
      <c r="EA708" s="1"/>
      <c r="EB708" s="1"/>
      <c r="EC708" s="1"/>
      <c r="ED708" s="1"/>
      <c r="EE708" s="1"/>
      <c r="EF708" s="1"/>
      <c r="EG708" s="1"/>
      <c r="EH708" s="37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</row>
    <row r="709" ht="12.75" customHeight="1">
      <c r="A709" s="1"/>
      <c r="B709" s="1"/>
      <c r="C709" s="1"/>
      <c r="D709" s="1"/>
      <c r="E709" s="1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37"/>
      <c r="DM709" s="37"/>
      <c r="DN709" s="37"/>
      <c r="DO709" s="1"/>
      <c r="DP709" s="1"/>
      <c r="DQ709" s="1"/>
      <c r="DR709" s="1"/>
      <c r="DS709" s="37"/>
      <c r="DT709" s="37"/>
      <c r="DU709" s="1"/>
      <c r="DV709" s="37"/>
      <c r="DW709" s="37"/>
      <c r="DX709" s="37"/>
      <c r="DY709" s="1"/>
      <c r="DZ709" s="1"/>
      <c r="EA709" s="1"/>
      <c r="EB709" s="1"/>
      <c r="EC709" s="1"/>
      <c r="ED709" s="1"/>
      <c r="EE709" s="1"/>
      <c r="EF709" s="1"/>
      <c r="EG709" s="1"/>
      <c r="EH709" s="37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</row>
    <row r="710" ht="12.75" customHeight="1">
      <c r="A710" s="1"/>
      <c r="B710" s="1"/>
      <c r="C710" s="1"/>
      <c r="D710" s="1"/>
      <c r="E710" s="1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37"/>
      <c r="DM710" s="37"/>
      <c r="DN710" s="37"/>
      <c r="DO710" s="1"/>
      <c r="DP710" s="1"/>
      <c r="DQ710" s="1"/>
      <c r="DR710" s="1"/>
      <c r="DS710" s="37"/>
      <c r="DT710" s="37"/>
      <c r="DU710" s="1"/>
      <c r="DV710" s="37"/>
      <c r="DW710" s="37"/>
      <c r="DX710" s="37"/>
      <c r="DY710" s="1"/>
      <c r="DZ710" s="1"/>
      <c r="EA710" s="1"/>
      <c r="EB710" s="1"/>
      <c r="EC710" s="1"/>
      <c r="ED710" s="1"/>
      <c r="EE710" s="1"/>
      <c r="EF710" s="1"/>
      <c r="EG710" s="1"/>
      <c r="EH710" s="37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</row>
    <row r="711" ht="12.75" customHeight="1">
      <c r="A711" s="1"/>
      <c r="B711" s="1"/>
      <c r="C711" s="1"/>
      <c r="D711" s="1"/>
      <c r="E711" s="1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37"/>
      <c r="DM711" s="37"/>
      <c r="DN711" s="37"/>
      <c r="DO711" s="1"/>
      <c r="DP711" s="1"/>
      <c r="DQ711" s="1"/>
      <c r="DR711" s="1"/>
      <c r="DS711" s="37"/>
      <c r="DT711" s="37"/>
      <c r="DU711" s="1"/>
      <c r="DV711" s="37"/>
      <c r="DW711" s="37"/>
      <c r="DX711" s="37"/>
      <c r="DY711" s="1"/>
      <c r="DZ711" s="1"/>
      <c r="EA711" s="1"/>
      <c r="EB711" s="1"/>
      <c r="EC711" s="1"/>
      <c r="ED711" s="1"/>
      <c r="EE711" s="1"/>
      <c r="EF711" s="1"/>
      <c r="EG711" s="1"/>
      <c r="EH711" s="37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</row>
    <row r="712" ht="12.75" customHeight="1">
      <c r="A712" s="1"/>
      <c r="B712" s="1"/>
      <c r="C712" s="1"/>
      <c r="D712" s="1"/>
      <c r="E712" s="1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37"/>
      <c r="DM712" s="37"/>
      <c r="DN712" s="37"/>
      <c r="DO712" s="1"/>
      <c r="DP712" s="1"/>
      <c r="DQ712" s="1"/>
      <c r="DR712" s="1"/>
      <c r="DS712" s="37"/>
      <c r="DT712" s="37"/>
      <c r="DU712" s="1"/>
      <c r="DV712" s="37"/>
      <c r="DW712" s="37"/>
      <c r="DX712" s="37"/>
      <c r="DY712" s="1"/>
      <c r="DZ712" s="1"/>
      <c r="EA712" s="1"/>
      <c r="EB712" s="1"/>
      <c r="EC712" s="1"/>
      <c r="ED712" s="1"/>
      <c r="EE712" s="1"/>
      <c r="EF712" s="1"/>
      <c r="EG712" s="1"/>
      <c r="EH712" s="37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</row>
    <row r="713" ht="12.75" customHeight="1">
      <c r="A713" s="1"/>
      <c r="B713" s="1"/>
      <c r="C713" s="1"/>
      <c r="D713" s="1"/>
      <c r="E713" s="1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37"/>
      <c r="DM713" s="37"/>
      <c r="DN713" s="37"/>
      <c r="DO713" s="1"/>
      <c r="DP713" s="1"/>
      <c r="DQ713" s="1"/>
      <c r="DR713" s="1"/>
      <c r="DS713" s="37"/>
      <c r="DT713" s="37"/>
      <c r="DU713" s="1"/>
      <c r="DV713" s="37"/>
      <c r="DW713" s="37"/>
      <c r="DX713" s="37"/>
      <c r="DY713" s="1"/>
      <c r="DZ713" s="1"/>
      <c r="EA713" s="1"/>
      <c r="EB713" s="1"/>
      <c r="EC713" s="1"/>
      <c r="ED713" s="1"/>
      <c r="EE713" s="1"/>
      <c r="EF713" s="1"/>
      <c r="EG713" s="1"/>
      <c r="EH713" s="37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</row>
    <row r="714" ht="12.75" customHeight="1">
      <c r="A714" s="1"/>
      <c r="B714" s="1"/>
      <c r="C714" s="1"/>
      <c r="D714" s="1"/>
      <c r="E714" s="1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37"/>
      <c r="DM714" s="37"/>
      <c r="DN714" s="37"/>
      <c r="DO714" s="1"/>
      <c r="DP714" s="1"/>
      <c r="DQ714" s="1"/>
      <c r="DR714" s="1"/>
      <c r="DS714" s="37"/>
      <c r="DT714" s="37"/>
      <c r="DU714" s="1"/>
      <c r="DV714" s="37"/>
      <c r="DW714" s="37"/>
      <c r="DX714" s="37"/>
      <c r="DY714" s="1"/>
      <c r="DZ714" s="1"/>
      <c r="EA714" s="1"/>
      <c r="EB714" s="1"/>
      <c r="EC714" s="1"/>
      <c r="ED714" s="1"/>
      <c r="EE714" s="1"/>
      <c r="EF714" s="1"/>
      <c r="EG714" s="1"/>
      <c r="EH714" s="37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</row>
    <row r="715" ht="12.75" customHeight="1">
      <c r="A715" s="1"/>
      <c r="B715" s="1"/>
      <c r="C715" s="1"/>
      <c r="D715" s="1"/>
      <c r="E715" s="1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37"/>
      <c r="DM715" s="37"/>
      <c r="DN715" s="37"/>
      <c r="DO715" s="1"/>
      <c r="DP715" s="1"/>
      <c r="DQ715" s="1"/>
      <c r="DR715" s="1"/>
      <c r="DS715" s="37"/>
      <c r="DT715" s="37"/>
      <c r="DU715" s="1"/>
      <c r="DV715" s="37"/>
      <c r="DW715" s="37"/>
      <c r="DX715" s="37"/>
      <c r="DY715" s="1"/>
      <c r="DZ715" s="1"/>
      <c r="EA715" s="1"/>
      <c r="EB715" s="1"/>
      <c r="EC715" s="1"/>
      <c r="ED715" s="1"/>
      <c r="EE715" s="1"/>
      <c r="EF715" s="1"/>
      <c r="EG715" s="1"/>
      <c r="EH715" s="37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</row>
    <row r="716" ht="12.75" customHeight="1">
      <c r="A716" s="1"/>
      <c r="B716" s="1"/>
      <c r="C716" s="1"/>
      <c r="D716" s="1"/>
      <c r="E716" s="1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37"/>
      <c r="DM716" s="37"/>
      <c r="DN716" s="37"/>
      <c r="DO716" s="1"/>
      <c r="DP716" s="1"/>
      <c r="DQ716" s="1"/>
      <c r="DR716" s="1"/>
      <c r="DS716" s="37"/>
      <c r="DT716" s="37"/>
      <c r="DU716" s="1"/>
      <c r="DV716" s="37"/>
      <c r="DW716" s="37"/>
      <c r="DX716" s="37"/>
      <c r="DY716" s="1"/>
      <c r="DZ716" s="1"/>
      <c r="EA716" s="1"/>
      <c r="EB716" s="1"/>
      <c r="EC716" s="1"/>
      <c r="ED716" s="1"/>
      <c r="EE716" s="1"/>
      <c r="EF716" s="1"/>
      <c r="EG716" s="1"/>
      <c r="EH716" s="37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</row>
    <row r="717" ht="12.75" customHeight="1">
      <c r="A717" s="1"/>
      <c r="B717" s="1"/>
      <c r="C717" s="1"/>
      <c r="D717" s="1"/>
      <c r="E717" s="1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37"/>
      <c r="DM717" s="37"/>
      <c r="DN717" s="37"/>
      <c r="DO717" s="1"/>
      <c r="DP717" s="1"/>
      <c r="DQ717" s="1"/>
      <c r="DR717" s="1"/>
      <c r="DS717" s="37"/>
      <c r="DT717" s="37"/>
      <c r="DU717" s="1"/>
      <c r="DV717" s="37"/>
      <c r="DW717" s="37"/>
      <c r="DX717" s="37"/>
      <c r="DY717" s="1"/>
      <c r="DZ717" s="1"/>
      <c r="EA717" s="1"/>
      <c r="EB717" s="1"/>
      <c r="EC717" s="1"/>
      <c r="ED717" s="1"/>
      <c r="EE717" s="1"/>
      <c r="EF717" s="1"/>
      <c r="EG717" s="1"/>
      <c r="EH717" s="37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</row>
    <row r="718" ht="12.75" customHeight="1">
      <c r="A718" s="1"/>
      <c r="B718" s="1"/>
      <c r="C718" s="1"/>
      <c r="D718" s="1"/>
      <c r="E718" s="1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37"/>
      <c r="DM718" s="37"/>
      <c r="DN718" s="37"/>
      <c r="DO718" s="1"/>
      <c r="DP718" s="1"/>
      <c r="DQ718" s="1"/>
      <c r="DR718" s="1"/>
      <c r="DS718" s="37"/>
      <c r="DT718" s="37"/>
      <c r="DU718" s="1"/>
      <c r="DV718" s="37"/>
      <c r="DW718" s="37"/>
      <c r="DX718" s="37"/>
      <c r="DY718" s="1"/>
      <c r="DZ718" s="1"/>
      <c r="EA718" s="1"/>
      <c r="EB718" s="1"/>
      <c r="EC718" s="1"/>
      <c r="ED718" s="1"/>
      <c r="EE718" s="1"/>
      <c r="EF718" s="1"/>
      <c r="EG718" s="1"/>
      <c r="EH718" s="37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</row>
    <row r="719" ht="12.75" customHeight="1">
      <c r="A719" s="1"/>
      <c r="B719" s="1"/>
      <c r="C719" s="1"/>
      <c r="D719" s="1"/>
      <c r="E719" s="1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37"/>
      <c r="DM719" s="37"/>
      <c r="DN719" s="37"/>
      <c r="DO719" s="1"/>
      <c r="DP719" s="1"/>
      <c r="DQ719" s="1"/>
      <c r="DR719" s="1"/>
      <c r="DS719" s="37"/>
      <c r="DT719" s="37"/>
      <c r="DU719" s="1"/>
      <c r="DV719" s="37"/>
      <c r="DW719" s="37"/>
      <c r="DX719" s="37"/>
      <c r="DY719" s="1"/>
      <c r="DZ719" s="1"/>
      <c r="EA719" s="1"/>
      <c r="EB719" s="1"/>
      <c r="EC719" s="1"/>
      <c r="ED719" s="1"/>
      <c r="EE719" s="1"/>
      <c r="EF719" s="1"/>
      <c r="EG719" s="1"/>
      <c r="EH719" s="37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</row>
    <row r="720" ht="12.75" customHeight="1">
      <c r="A720" s="1"/>
      <c r="B720" s="1"/>
      <c r="C720" s="1"/>
      <c r="D720" s="1"/>
      <c r="E720" s="1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37"/>
      <c r="DM720" s="37"/>
      <c r="DN720" s="37"/>
      <c r="DO720" s="1"/>
      <c r="DP720" s="1"/>
      <c r="DQ720" s="1"/>
      <c r="DR720" s="1"/>
      <c r="DS720" s="37"/>
      <c r="DT720" s="37"/>
      <c r="DU720" s="1"/>
      <c r="DV720" s="37"/>
      <c r="DW720" s="37"/>
      <c r="DX720" s="37"/>
      <c r="DY720" s="1"/>
      <c r="DZ720" s="1"/>
      <c r="EA720" s="1"/>
      <c r="EB720" s="1"/>
      <c r="EC720" s="1"/>
      <c r="ED720" s="1"/>
      <c r="EE720" s="1"/>
      <c r="EF720" s="1"/>
      <c r="EG720" s="1"/>
      <c r="EH720" s="37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</row>
    <row r="721" ht="12.75" customHeight="1">
      <c r="A721" s="1"/>
      <c r="B721" s="1"/>
      <c r="C721" s="1"/>
      <c r="D721" s="1"/>
      <c r="E721" s="1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37"/>
      <c r="DM721" s="37"/>
      <c r="DN721" s="37"/>
      <c r="DO721" s="1"/>
      <c r="DP721" s="1"/>
      <c r="DQ721" s="1"/>
      <c r="DR721" s="1"/>
      <c r="DS721" s="37"/>
      <c r="DT721" s="37"/>
      <c r="DU721" s="1"/>
      <c r="DV721" s="37"/>
      <c r="DW721" s="37"/>
      <c r="DX721" s="37"/>
      <c r="DY721" s="1"/>
      <c r="DZ721" s="1"/>
      <c r="EA721" s="1"/>
      <c r="EB721" s="1"/>
      <c r="EC721" s="1"/>
      <c r="ED721" s="1"/>
      <c r="EE721" s="1"/>
      <c r="EF721" s="1"/>
      <c r="EG721" s="1"/>
      <c r="EH721" s="37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</row>
    <row r="722" ht="12.75" customHeight="1">
      <c r="A722" s="1"/>
      <c r="B722" s="1"/>
      <c r="C722" s="1"/>
      <c r="D722" s="1"/>
      <c r="E722" s="1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37"/>
      <c r="DM722" s="37"/>
      <c r="DN722" s="37"/>
      <c r="DO722" s="1"/>
      <c r="DP722" s="1"/>
      <c r="DQ722" s="1"/>
      <c r="DR722" s="1"/>
      <c r="DS722" s="37"/>
      <c r="DT722" s="37"/>
      <c r="DU722" s="1"/>
      <c r="DV722" s="37"/>
      <c r="DW722" s="37"/>
      <c r="DX722" s="37"/>
      <c r="DY722" s="1"/>
      <c r="DZ722" s="1"/>
      <c r="EA722" s="1"/>
      <c r="EB722" s="1"/>
      <c r="EC722" s="1"/>
      <c r="ED722" s="1"/>
      <c r="EE722" s="1"/>
      <c r="EF722" s="1"/>
      <c r="EG722" s="1"/>
      <c r="EH722" s="37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</row>
    <row r="723" ht="12.75" customHeight="1">
      <c r="A723" s="1"/>
      <c r="B723" s="1"/>
      <c r="C723" s="1"/>
      <c r="D723" s="1"/>
      <c r="E723" s="1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37"/>
      <c r="DM723" s="37"/>
      <c r="DN723" s="37"/>
      <c r="DO723" s="1"/>
      <c r="DP723" s="1"/>
      <c r="DQ723" s="1"/>
      <c r="DR723" s="1"/>
      <c r="DS723" s="37"/>
      <c r="DT723" s="37"/>
      <c r="DU723" s="1"/>
      <c r="DV723" s="37"/>
      <c r="DW723" s="37"/>
      <c r="DX723" s="37"/>
      <c r="DY723" s="1"/>
      <c r="DZ723" s="1"/>
      <c r="EA723" s="1"/>
      <c r="EB723" s="1"/>
      <c r="EC723" s="1"/>
      <c r="ED723" s="1"/>
      <c r="EE723" s="1"/>
      <c r="EF723" s="1"/>
      <c r="EG723" s="1"/>
      <c r="EH723" s="37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</row>
    <row r="724" ht="12.75" customHeight="1">
      <c r="A724" s="1"/>
      <c r="B724" s="1"/>
      <c r="C724" s="1"/>
      <c r="D724" s="1"/>
      <c r="E724" s="1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37"/>
      <c r="DM724" s="37"/>
      <c r="DN724" s="37"/>
      <c r="DO724" s="1"/>
      <c r="DP724" s="1"/>
      <c r="DQ724" s="1"/>
      <c r="DR724" s="1"/>
      <c r="DS724" s="37"/>
      <c r="DT724" s="37"/>
      <c r="DU724" s="1"/>
      <c r="DV724" s="37"/>
      <c r="DW724" s="37"/>
      <c r="DX724" s="37"/>
      <c r="DY724" s="1"/>
      <c r="DZ724" s="1"/>
      <c r="EA724" s="1"/>
      <c r="EB724" s="1"/>
      <c r="EC724" s="1"/>
      <c r="ED724" s="1"/>
      <c r="EE724" s="1"/>
      <c r="EF724" s="1"/>
      <c r="EG724" s="1"/>
      <c r="EH724" s="37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</row>
    <row r="725" ht="12.75" customHeight="1">
      <c r="A725" s="1"/>
      <c r="B725" s="1"/>
      <c r="C725" s="1"/>
      <c r="D725" s="1"/>
      <c r="E725" s="1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37"/>
      <c r="DM725" s="37"/>
      <c r="DN725" s="37"/>
      <c r="DO725" s="1"/>
      <c r="DP725" s="1"/>
      <c r="DQ725" s="1"/>
      <c r="DR725" s="1"/>
      <c r="DS725" s="37"/>
      <c r="DT725" s="37"/>
      <c r="DU725" s="1"/>
      <c r="DV725" s="37"/>
      <c r="DW725" s="37"/>
      <c r="DX725" s="37"/>
      <c r="DY725" s="1"/>
      <c r="DZ725" s="1"/>
      <c r="EA725" s="1"/>
      <c r="EB725" s="1"/>
      <c r="EC725" s="1"/>
      <c r="ED725" s="1"/>
      <c r="EE725" s="1"/>
      <c r="EF725" s="1"/>
      <c r="EG725" s="1"/>
      <c r="EH725" s="37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</row>
    <row r="726" ht="12.75" customHeight="1">
      <c r="A726" s="1"/>
      <c r="B726" s="1"/>
      <c r="C726" s="1"/>
      <c r="D726" s="1"/>
      <c r="E726" s="1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37"/>
      <c r="DM726" s="37"/>
      <c r="DN726" s="37"/>
      <c r="DO726" s="1"/>
      <c r="DP726" s="1"/>
      <c r="DQ726" s="1"/>
      <c r="DR726" s="1"/>
      <c r="DS726" s="37"/>
      <c r="DT726" s="37"/>
      <c r="DU726" s="1"/>
      <c r="DV726" s="37"/>
      <c r="DW726" s="37"/>
      <c r="DX726" s="37"/>
      <c r="DY726" s="1"/>
      <c r="DZ726" s="1"/>
      <c r="EA726" s="1"/>
      <c r="EB726" s="1"/>
      <c r="EC726" s="1"/>
      <c r="ED726" s="1"/>
      <c r="EE726" s="1"/>
      <c r="EF726" s="1"/>
      <c r="EG726" s="1"/>
      <c r="EH726" s="37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</row>
    <row r="727" ht="12.75" customHeight="1">
      <c r="A727" s="1"/>
      <c r="B727" s="1"/>
      <c r="C727" s="1"/>
      <c r="D727" s="1"/>
      <c r="E727" s="1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37"/>
      <c r="DM727" s="37"/>
      <c r="DN727" s="37"/>
      <c r="DO727" s="1"/>
      <c r="DP727" s="1"/>
      <c r="DQ727" s="1"/>
      <c r="DR727" s="1"/>
      <c r="DS727" s="37"/>
      <c r="DT727" s="37"/>
      <c r="DU727" s="1"/>
      <c r="DV727" s="37"/>
      <c r="DW727" s="37"/>
      <c r="DX727" s="37"/>
      <c r="DY727" s="1"/>
      <c r="DZ727" s="1"/>
      <c r="EA727" s="1"/>
      <c r="EB727" s="1"/>
      <c r="EC727" s="1"/>
      <c r="ED727" s="1"/>
      <c r="EE727" s="1"/>
      <c r="EF727" s="1"/>
      <c r="EG727" s="1"/>
      <c r="EH727" s="37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</row>
    <row r="728" ht="12.75" customHeight="1">
      <c r="A728" s="1"/>
      <c r="B728" s="1"/>
      <c r="C728" s="1"/>
      <c r="D728" s="1"/>
      <c r="E728" s="1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37"/>
      <c r="DM728" s="37"/>
      <c r="DN728" s="37"/>
      <c r="DO728" s="1"/>
      <c r="DP728" s="1"/>
      <c r="DQ728" s="1"/>
      <c r="DR728" s="1"/>
      <c r="DS728" s="37"/>
      <c r="DT728" s="37"/>
      <c r="DU728" s="1"/>
      <c r="DV728" s="37"/>
      <c r="DW728" s="37"/>
      <c r="DX728" s="37"/>
      <c r="DY728" s="1"/>
      <c r="DZ728" s="1"/>
      <c r="EA728" s="1"/>
      <c r="EB728" s="1"/>
      <c r="EC728" s="1"/>
      <c r="ED728" s="1"/>
      <c r="EE728" s="1"/>
      <c r="EF728" s="1"/>
      <c r="EG728" s="1"/>
      <c r="EH728" s="37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</row>
    <row r="729" ht="12.75" customHeight="1">
      <c r="A729" s="1"/>
      <c r="B729" s="1"/>
      <c r="C729" s="1"/>
      <c r="D729" s="1"/>
      <c r="E729" s="1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37"/>
      <c r="DM729" s="37"/>
      <c r="DN729" s="37"/>
      <c r="DO729" s="1"/>
      <c r="DP729" s="1"/>
      <c r="DQ729" s="1"/>
      <c r="DR729" s="1"/>
      <c r="DS729" s="37"/>
      <c r="DT729" s="37"/>
      <c r="DU729" s="1"/>
      <c r="DV729" s="37"/>
      <c r="DW729" s="37"/>
      <c r="DX729" s="37"/>
      <c r="DY729" s="1"/>
      <c r="DZ729" s="1"/>
      <c r="EA729" s="1"/>
      <c r="EB729" s="1"/>
      <c r="EC729" s="1"/>
      <c r="ED729" s="1"/>
      <c r="EE729" s="1"/>
      <c r="EF729" s="1"/>
      <c r="EG729" s="1"/>
      <c r="EH729" s="37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</row>
    <row r="730" ht="12.75" customHeight="1">
      <c r="A730" s="1"/>
      <c r="B730" s="1"/>
      <c r="C730" s="1"/>
      <c r="D730" s="1"/>
      <c r="E730" s="1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37"/>
      <c r="DM730" s="37"/>
      <c r="DN730" s="37"/>
      <c r="DO730" s="1"/>
      <c r="DP730" s="1"/>
      <c r="DQ730" s="1"/>
      <c r="DR730" s="1"/>
      <c r="DS730" s="37"/>
      <c r="DT730" s="37"/>
      <c r="DU730" s="1"/>
      <c r="DV730" s="37"/>
      <c r="DW730" s="37"/>
      <c r="DX730" s="37"/>
      <c r="DY730" s="1"/>
      <c r="DZ730" s="1"/>
      <c r="EA730" s="1"/>
      <c r="EB730" s="1"/>
      <c r="EC730" s="1"/>
      <c r="ED730" s="1"/>
      <c r="EE730" s="1"/>
      <c r="EF730" s="1"/>
      <c r="EG730" s="1"/>
      <c r="EH730" s="37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</row>
    <row r="731" ht="12.75" customHeight="1">
      <c r="A731" s="1"/>
      <c r="B731" s="1"/>
      <c r="C731" s="1"/>
      <c r="D731" s="1"/>
      <c r="E731" s="1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37"/>
      <c r="DM731" s="37"/>
      <c r="DN731" s="37"/>
      <c r="DO731" s="1"/>
      <c r="DP731" s="1"/>
      <c r="DQ731" s="1"/>
      <c r="DR731" s="1"/>
      <c r="DS731" s="37"/>
      <c r="DT731" s="37"/>
      <c r="DU731" s="1"/>
      <c r="DV731" s="37"/>
      <c r="DW731" s="37"/>
      <c r="DX731" s="37"/>
      <c r="DY731" s="1"/>
      <c r="DZ731" s="1"/>
      <c r="EA731" s="1"/>
      <c r="EB731" s="1"/>
      <c r="EC731" s="1"/>
      <c r="ED731" s="1"/>
      <c r="EE731" s="1"/>
      <c r="EF731" s="1"/>
      <c r="EG731" s="1"/>
      <c r="EH731" s="37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</row>
    <row r="732" ht="12.75" customHeight="1">
      <c r="A732" s="1"/>
      <c r="B732" s="1"/>
      <c r="C732" s="1"/>
      <c r="D732" s="1"/>
      <c r="E732" s="1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37"/>
      <c r="DM732" s="37"/>
      <c r="DN732" s="37"/>
      <c r="DO732" s="1"/>
      <c r="DP732" s="1"/>
      <c r="DQ732" s="1"/>
      <c r="DR732" s="1"/>
      <c r="DS732" s="37"/>
      <c r="DT732" s="37"/>
      <c r="DU732" s="1"/>
      <c r="DV732" s="37"/>
      <c r="DW732" s="37"/>
      <c r="DX732" s="37"/>
      <c r="DY732" s="1"/>
      <c r="DZ732" s="1"/>
      <c r="EA732" s="1"/>
      <c r="EB732" s="1"/>
      <c r="EC732" s="1"/>
      <c r="ED732" s="1"/>
      <c r="EE732" s="1"/>
      <c r="EF732" s="1"/>
      <c r="EG732" s="1"/>
      <c r="EH732" s="37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</row>
    <row r="733" ht="12.75" customHeight="1">
      <c r="A733" s="1"/>
      <c r="B733" s="1"/>
      <c r="C733" s="1"/>
      <c r="D733" s="1"/>
      <c r="E733" s="1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37"/>
      <c r="DM733" s="37"/>
      <c r="DN733" s="37"/>
      <c r="DO733" s="1"/>
      <c r="DP733" s="1"/>
      <c r="DQ733" s="1"/>
      <c r="DR733" s="1"/>
      <c r="DS733" s="37"/>
      <c r="DT733" s="37"/>
      <c r="DU733" s="1"/>
      <c r="DV733" s="37"/>
      <c r="DW733" s="37"/>
      <c r="DX733" s="37"/>
      <c r="DY733" s="1"/>
      <c r="DZ733" s="1"/>
      <c r="EA733" s="1"/>
      <c r="EB733" s="1"/>
      <c r="EC733" s="1"/>
      <c r="ED733" s="1"/>
      <c r="EE733" s="1"/>
      <c r="EF733" s="1"/>
      <c r="EG733" s="1"/>
      <c r="EH733" s="37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</row>
    <row r="734" ht="12.75" customHeight="1">
      <c r="A734" s="1"/>
      <c r="B734" s="1"/>
      <c r="C734" s="1"/>
      <c r="D734" s="1"/>
      <c r="E734" s="1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37"/>
      <c r="DM734" s="37"/>
      <c r="DN734" s="37"/>
      <c r="DO734" s="1"/>
      <c r="DP734" s="1"/>
      <c r="DQ734" s="1"/>
      <c r="DR734" s="1"/>
      <c r="DS734" s="37"/>
      <c r="DT734" s="37"/>
      <c r="DU734" s="1"/>
      <c r="DV734" s="37"/>
      <c r="DW734" s="37"/>
      <c r="DX734" s="37"/>
      <c r="DY734" s="1"/>
      <c r="DZ734" s="1"/>
      <c r="EA734" s="1"/>
      <c r="EB734" s="1"/>
      <c r="EC734" s="1"/>
      <c r="ED734" s="1"/>
      <c r="EE734" s="1"/>
      <c r="EF734" s="1"/>
      <c r="EG734" s="1"/>
      <c r="EH734" s="37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</row>
    <row r="735" ht="12.75" customHeight="1">
      <c r="A735" s="1"/>
      <c r="B735" s="1"/>
      <c r="C735" s="1"/>
      <c r="D735" s="1"/>
      <c r="E735" s="1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37"/>
      <c r="DM735" s="37"/>
      <c r="DN735" s="37"/>
      <c r="DO735" s="1"/>
      <c r="DP735" s="1"/>
      <c r="DQ735" s="1"/>
      <c r="DR735" s="1"/>
      <c r="DS735" s="37"/>
      <c r="DT735" s="37"/>
      <c r="DU735" s="1"/>
      <c r="DV735" s="37"/>
      <c r="DW735" s="37"/>
      <c r="DX735" s="37"/>
      <c r="DY735" s="1"/>
      <c r="DZ735" s="1"/>
      <c r="EA735" s="1"/>
      <c r="EB735" s="1"/>
      <c r="EC735" s="1"/>
      <c r="ED735" s="1"/>
      <c r="EE735" s="1"/>
      <c r="EF735" s="1"/>
      <c r="EG735" s="1"/>
      <c r="EH735" s="37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</row>
    <row r="736" ht="12.75" customHeight="1">
      <c r="A736" s="1"/>
      <c r="B736" s="1"/>
      <c r="C736" s="1"/>
      <c r="D736" s="1"/>
      <c r="E736" s="1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37"/>
      <c r="DM736" s="37"/>
      <c r="DN736" s="37"/>
      <c r="DO736" s="1"/>
      <c r="DP736" s="1"/>
      <c r="DQ736" s="1"/>
      <c r="DR736" s="1"/>
      <c r="DS736" s="37"/>
      <c r="DT736" s="37"/>
      <c r="DU736" s="1"/>
      <c r="DV736" s="37"/>
      <c r="DW736" s="37"/>
      <c r="DX736" s="37"/>
      <c r="DY736" s="1"/>
      <c r="DZ736" s="1"/>
      <c r="EA736" s="1"/>
      <c r="EB736" s="1"/>
      <c r="EC736" s="1"/>
      <c r="ED736" s="1"/>
      <c r="EE736" s="1"/>
      <c r="EF736" s="1"/>
      <c r="EG736" s="1"/>
      <c r="EH736" s="37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</row>
    <row r="737" ht="12.75" customHeight="1">
      <c r="A737" s="1"/>
      <c r="B737" s="1"/>
      <c r="C737" s="1"/>
      <c r="D737" s="1"/>
      <c r="E737" s="1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37"/>
      <c r="DM737" s="37"/>
      <c r="DN737" s="37"/>
      <c r="DO737" s="1"/>
      <c r="DP737" s="1"/>
      <c r="DQ737" s="1"/>
      <c r="DR737" s="1"/>
      <c r="DS737" s="37"/>
      <c r="DT737" s="37"/>
      <c r="DU737" s="1"/>
      <c r="DV737" s="37"/>
      <c r="DW737" s="37"/>
      <c r="DX737" s="37"/>
      <c r="DY737" s="1"/>
      <c r="DZ737" s="1"/>
      <c r="EA737" s="1"/>
      <c r="EB737" s="1"/>
      <c r="EC737" s="1"/>
      <c r="ED737" s="1"/>
      <c r="EE737" s="1"/>
      <c r="EF737" s="1"/>
      <c r="EG737" s="1"/>
      <c r="EH737" s="37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</row>
    <row r="738" ht="12.75" customHeight="1">
      <c r="A738" s="1"/>
      <c r="B738" s="1"/>
      <c r="C738" s="1"/>
      <c r="D738" s="1"/>
      <c r="E738" s="1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37"/>
      <c r="DM738" s="37"/>
      <c r="DN738" s="37"/>
      <c r="DO738" s="1"/>
      <c r="DP738" s="1"/>
      <c r="DQ738" s="1"/>
      <c r="DR738" s="1"/>
      <c r="DS738" s="37"/>
      <c r="DT738" s="37"/>
      <c r="DU738" s="1"/>
      <c r="DV738" s="37"/>
      <c r="DW738" s="37"/>
      <c r="DX738" s="37"/>
      <c r="DY738" s="1"/>
      <c r="DZ738" s="1"/>
      <c r="EA738" s="1"/>
      <c r="EB738" s="1"/>
      <c r="EC738" s="1"/>
      <c r="ED738" s="1"/>
      <c r="EE738" s="1"/>
      <c r="EF738" s="1"/>
      <c r="EG738" s="1"/>
      <c r="EH738" s="37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</row>
    <row r="739" ht="12.75" customHeight="1">
      <c r="A739" s="1"/>
      <c r="B739" s="1"/>
      <c r="C739" s="1"/>
      <c r="D739" s="1"/>
      <c r="E739" s="1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37"/>
      <c r="DM739" s="37"/>
      <c r="DN739" s="37"/>
      <c r="DO739" s="1"/>
      <c r="DP739" s="1"/>
      <c r="DQ739" s="1"/>
      <c r="DR739" s="1"/>
      <c r="DS739" s="37"/>
      <c r="DT739" s="37"/>
      <c r="DU739" s="1"/>
      <c r="DV739" s="37"/>
      <c r="DW739" s="37"/>
      <c r="DX739" s="37"/>
      <c r="DY739" s="1"/>
      <c r="DZ739" s="1"/>
      <c r="EA739" s="1"/>
      <c r="EB739" s="1"/>
      <c r="EC739" s="1"/>
      <c r="ED739" s="1"/>
      <c r="EE739" s="1"/>
      <c r="EF739" s="1"/>
      <c r="EG739" s="1"/>
      <c r="EH739" s="37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</row>
    <row r="740" ht="12.75" customHeight="1">
      <c r="A740" s="1"/>
      <c r="B740" s="1"/>
      <c r="C740" s="1"/>
      <c r="D740" s="1"/>
      <c r="E740" s="1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37"/>
      <c r="DM740" s="37"/>
      <c r="DN740" s="37"/>
      <c r="DO740" s="1"/>
      <c r="DP740" s="1"/>
      <c r="DQ740" s="1"/>
      <c r="DR740" s="1"/>
      <c r="DS740" s="37"/>
      <c r="DT740" s="37"/>
      <c r="DU740" s="1"/>
      <c r="DV740" s="37"/>
      <c r="DW740" s="37"/>
      <c r="DX740" s="37"/>
      <c r="DY740" s="1"/>
      <c r="DZ740" s="1"/>
      <c r="EA740" s="1"/>
      <c r="EB740" s="1"/>
      <c r="EC740" s="1"/>
      <c r="ED740" s="1"/>
      <c r="EE740" s="1"/>
      <c r="EF740" s="1"/>
      <c r="EG740" s="1"/>
      <c r="EH740" s="37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</row>
    <row r="741" ht="12.75" customHeight="1">
      <c r="A741" s="1"/>
      <c r="B741" s="1"/>
      <c r="C741" s="1"/>
      <c r="D741" s="1"/>
      <c r="E741" s="1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37"/>
      <c r="DM741" s="37"/>
      <c r="DN741" s="37"/>
      <c r="DO741" s="1"/>
      <c r="DP741" s="1"/>
      <c r="DQ741" s="1"/>
      <c r="DR741" s="1"/>
      <c r="DS741" s="37"/>
      <c r="DT741" s="37"/>
      <c r="DU741" s="1"/>
      <c r="DV741" s="37"/>
      <c r="DW741" s="37"/>
      <c r="DX741" s="37"/>
      <c r="DY741" s="1"/>
      <c r="DZ741" s="1"/>
      <c r="EA741" s="1"/>
      <c r="EB741" s="1"/>
      <c r="EC741" s="1"/>
      <c r="ED741" s="1"/>
      <c r="EE741" s="1"/>
      <c r="EF741" s="1"/>
      <c r="EG741" s="1"/>
      <c r="EH741" s="37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</row>
    <row r="742" ht="12.75" customHeight="1">
      <c r="A742" s="1"/>
      <c r="B742" s="1"/>
      <c r="C742" s="1"/>
      <c r="D742" s="1"/>
      <c r="E742" s="1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37"/>
      <c r="DM742" s="37"/>
      <c r="DN742" s="37"/>
      <c r="DO742" s="1"/>
      <c r="DP742" s="1"/>
      <c r="DQ742" s="1"/>
      <c r="DR742" s="1"/>
      <c r="DS742" s="37"/>
      <c r="DT742" s="37"/>
      <c r="DU742" s="1"/>
      <c r="DV742" s="37"/>
      <c r="DW742" s="37"/>
      <c r="DX742" s="37"/>
      <c r="DY742" s="1"/>
      <c r="DZ742" s="1"/>
      <c r="EA742" s="1"/>
      <c r="EB742" s="1"/>
      <c r="EC742" s="1"/>
      <c r="ED742" s="1"/>
      <c r="EE742" s="1"/>
      <c r="EF742" s="1"/>
      <c r="EG742" s="1"/>
      <c r="EH742" s="37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</row>
    <row r="743" ht="12.75" customHeight="1">
      <c r="A743" s="1"/>
      <c r="B743" s="1"/>
      <c r="C743" s="1"/>
      <c r="D743" s="1"/>
      <c r="E743" s="1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37"/>
      <c r="DM743" s="37"/>
      <c r="DN743" s="37"/>
      <c r="DO743" s="1"/>
      <c r="DP743" s="1"/>
      <c r="DQ743" s="1"/>
      <c r="DR743" s="1"/>
      <c r="DS743" s="37"/>
      <c r="DT743" s="37"/>
      <c r="DU743" s="1"/>
      <c r="DV743" s="37"/>
      <c r="DW743" s="37"/>
      <c r="DX743" s="37"/>
      <c r="DY743" s="1"/>
      <c r="DZ743" s="1"/>
      <c r="EA743" s="1"/>
      <c r="EB743" s="1"/>
      <c r="EC743" s="1"/>
      <c r="ED743" s="1"/>
      <c r="EE743" s="1"/>
      <c r="EF743" s="1"/>
      <c r="EG743" s="1"/>
      <c r="EH743" s="37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</row>
    <row r="744" ht="12.75" customHeight="1">
      <c r="A744" s="1"/>
      <c r="B744" s="1"/>
      <c r="C744" s="1"/>
      <c r="D744" s="1"/>
      <c r="E744" s="1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37"/>
      <c r="DM744" s="37"/>
      <c r="DN744" s="37"/>
      <c r="DO744" s="1"/>
      <c r="DP744" s="1"/>
      <c r="DQ744" s="1"/>
      <c r="DR744" s="1"/>
      <c r="DS744" s="37"/>
      <c r="DT744" s="37"/>
      <c r="DU744" s="1"/>
      <c r="DV744" s="37"/>
      <c r="DW744" s="37"/>
      <c r="DX744" s="37"/>
      <c r="DY744" s="1"/>
      <c r="DZ744" s="1"/>
      <c r="EA744" s="1"/>
      <c r="EB744" s="1"/>
      <c r="EC744" s="1"/>
      <c r="ED744" s="1"/>
      <c r="EE744" s="1"/>
      <c r="EF744" s="1"/>
      <c r="EG744" s="1"/>
      <c r="EH744" s="37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</row>
    <row r="745" ht="12.75" customHeight="1">
      <c r="A745" s="1"/>
      <c r="B745" s="1"/>
      <c r="C745" s="1"/>
      <c r="D745" s="1"/>
      <c r="E745" s="1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37"/>
      <c r="DM745" s="37"/>
      <c r="DN745" s="37"/>
      <c r="DO745" s="1"/>
      <c r="DP745" s="1"/>
      <c r="DQ745" s="1"/>
      <c r="DR745" s="1"/>
      <c r="DS745" s="37"/>
      <c r="DT745" s="37"/>
      <c r="DU745" s="1"/>
      <c r="DV745" s="37"/>
      <c r="DW745" s="37"/>
      <c r="DX745" s="37"/>
      <c r="DY745" s="1"/>
      <c r="DZ745" s="1"/>
      <c r="EA745" s="1"/>
      <c r="EB745" s="1"/>
      <c r="EC745" s="1"/>
      <c r="ED745" s="1"/>
      <c r="EE745" s="1"/>
      <c r="EF745" s="1"/>
      <c r="EG745" s="1"/>
      <c r="EH745" s="37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</row>
    <row r="746" ht="12.75" customHeight="1">
      <c r="A746" s="1"/>
      <c r="B746" s="1"/>
      <c r="C746" s="1"/>
      <c r="D746" s="1"/>
      <c r="E746" s="1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37"/>
      <c r="DM746" s="37"/>
      <c r="DN746" s="37"/>
      <c r="DO746" s="1"/>
      <c r="DP746" s="1"/>
      <c r="DQ746" s="1"/>
      <c r="DR746" s="1"/>
      <c r="DS746" s="37"/>
      <c r="DT746" s="37"/>
      <c r="DU746" s="1"/>
      <c r="DV746" s="37"/>
      <c r="DW746" s="37"/>
      <c r="DX746" s="37"/>
      <c r="DY746" s="1"/>
      <c r="DZ746" s="1"/>
      <c r="EA746" s="1"/>
      <c r="EB746" s="1"/>
      <c r="EC746" s="1"/>
      <c r="ED746" s="1"/>
      <c r="EE746" s="1"/>
      <c r="EF746" s="1"/>
      <c r="EG746" s="1"/>
      <c r="EH746" s="37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</row>
    <row r="747" ht="12.75" customHeight="1">
      <c r="A747" s="1"/>
      <c r="B747" s="1"/>
      <c r="C747" s="1"/>
      <c r="D747" s="1"/>
      <c r="E747" s="1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37"/>
      <c r="DM747" s="37"/>
      <c r="DN747" s="37"/>
      <c r="DO747" s="1"/>
      <c r="DP747" s="1"/>
      <c r="DQ747" s="1"/>
      <c r="DR747" s="1"/>
      <c r="DS747" s="37"/>
      <c r="DT747" s="37"/>
      <c r="DU747" s="1"/>
      <c r="DV747" s="37"/>
      <c r="DW747" s="37"/>
      <c r="DX747" s="37"/>
      <c r="DY747" s="1"/>
      <c r="DZ747" s="1"/>
      <c r="EA747" s="1"/>
      <c r="EB747" s="1"/>
      <c r="EC747" s="1"/>
      <c r="ED747" s="1"/>
      <c r="EE747" s="1"/>
      <c r="EF747" s="1"/>
      <c r="EG747" s="1"/>
      <c r="EH747" s="37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</row>
    <row r="748" ht="12.75" customHeight="1">
      <c r="A748" s="1"/>
      <c r="B748" s="1"/>
      <c r="C748" s="1"/>
      <c r="D748" s="1"/>
      <c r="E748" s="1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37"/>
      <c r="DM748" s="37"/>
      <c r="DN748" s="37"/>
      <c r="DO748" s="1"/>
      <c r="DP748" s="1"/>
      <c r="DQ748" s="1"/>
      <c r="DR748" s="1"/>
      <c r="DS748" s="37"/>
      <c r="DT748" s="37"/>
      <c r="DU748" s="1"/>
      <c r="DV748" s="37"/>
      <c r="DW748" s="37"/>
      <c r="DX748" s="37"/>
      <c r="DY748" s="1"/>
      <c r="DZ748" s="1"/>
      <c r="EA748" s="1"/>
      <c r="EB748" s="1"/>
      <c r="EC748" s="1"/>
      <c r="ED748" s="1"/>
      <c r="EE748" s="1"/>
      <c r="EF748" s="1"/>
      <c r="EG748" s="1"/>
      <c r="EH748" s="37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</row>
    <row r="749" ht="12.75" customHeight="1">
      <c r="A749" s="1"/>
      <c r="B749" s="1"/>
      <c r="C749" s="1"/>
      <c r="D749" s="1"/>
      <c r="E749" s="1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37"/>
      <c r="DM749" s="37"/>
      <c r="DN749" s="37"/>
      <c r="DO749" s="1"/>
      <c r="DP749" s="1"/>
      <c r="DQ749" s="1"/>
      <c r="DR749" s="1"/>
      <c r="DS749" s="37"/>
      <c r="DT749" s="37"/>
      <c r="DU749" s="1"/>
      <c r="DV749" s="37"/>
      <c r="DW749" s="37"/>
      <c r="DX749" s="37"/>
      <c r="DY749" s="1"/>
      <c r="DZ749" s="1"/>
      <c r="EA749" s="1"/>
      <c r="EB749" s="1"/>
      <c r="EC749" s="1"/>
      <c r="ED749" s="1"/>
      <c r="EE749" s="1"/>
      <c r="EF749" s="1"/>
      <c r="EG749" s="1"/>
      <c r="EH749" s="37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</row>
    <row r="750" ht="12.75" customHeight="1">
      <c r="A750" s="1"/>
      <c r="B750" s="1"/>
      <c r="C750" s="1"/>
      <c r="D750" s="1"/>
      <c r="E750" s="1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37"/>
      <c r="DM750" s="37"/>
      <c r="DN750" s="37"/>
      <c r="DO750" s="1"/>
      <c r="DP750" s="1"/>
      <c r="DQ750" s="1"/>
      <c r="DR750" s="1"/>
      <c r="DS750" s="37"/>
      <c r="DT750" s="37"/>
      <c r="DU750" s="1"/>
      <c r="DV750" s="37"/>
      <c r="DW750" s="37"/>
      <c r="DX750" s="37"/>
      <c r="DY750" s="1"/>
      <c r="DZ750" s="1"/>
      <c r="EA750" s="1"/>
      <c r="EB750" s="1"/>
      <c r="EC750" s="1"/>
      <c r="ED750" s="1"/>
      <c r="EE750" s="1"/>
      <c r="EF750" s="1"/>
      <c r="EG750" s="1"/>
      <c r="EH750" s="37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</row>
    <row r="751" ht="12.75" customHeight="1">
      <c r="A751" s="1"/>
      <c r="B751" s="1"/>
      <c r="C751" s="1"/>
      <c r="D751" s="1"/>
      <c r="E751" s="1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37"/>
      <c r="DM751" s="37"/>
      <c r="DN751" s="37"/>
      <c r="DO751" s="1"/>
      <c r="DP751" s="1"/>
      <c r="DQ751" s="1"/>
      <c r="DR751" s="1"/>
      <c r="DS751" s="37"/>
      <c r="DT751" s="37"/>
      <c r="DU751" s="1"/>
      <c r="DV751" s="37"/>
      <c r="DW751" s="37"/>
      <c r="DX751" s="37"/>
      <c r="DY751" s="1"/>
      <c r="DZ751" s="1"/>
      <c r="EA751" s="1"/>
      <c r="EB751" s="1"/>
      <c r="EC751" s="1"/>
      <c r="ED751" s="1"/>
      <c r="EE751" s="1"/>
      <c r="EF751" s="1"/>
      <c r="EG751" s="1"/>
      <c r="EH751" s="37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</row>
    <row r="752" ht="12.75" customHeight="1">
      <c r="A752" s="1"/>
      <c r="B752" s="1"/>
      <c r="C752" s="1"/>
      <c r="D752" s="1"/>
      <c r="E752" s="1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37"/>
      <c r="DM752" s="37"/>
      <c r="DN752" s="37"/>
      <c r="DO752" s="1"/>
      <c r="DP752" s="1"/>
      <c r="DQ752" s="1"/>
      <c r="DR752" s="1"/>
      <c r="DS752" s="37"/>
      <c r="DT752" s="37"/>
      <c r="DU752" s="1"/>
      <c r="DV752" s="37"/>
      <c r="DW752" s="37"/>
      <c r="DX752" s="37"/>
      <c r="DY752" s="1"/>
      <c r="DZ752" s="1"/>
      <c r="EA752" s="1"/>
      <c r="EB752" s="1"/>
      <c r="EC752" s="1"/>
      <c r="ED752" s="1"/>
      <c r="EE752" s="1"/>
      <c r="EF752" s="1"/>
      <c r="EG752" s="1"/>
      <c r="EH752" s="37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</row>
    <row r="753" ht="12.75" customHeight="1">
      <c r="A753" s="1"/>
      <c r="B753" s="1"/>
      <c r="C753" s="1"/>
      <c r="D753" s="1"/>
      <c r="E753" s="1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37"/>
      <c r="DM753" s="37"/>
      <c r="DN753" s="37"/>
      <c r="DO753" s="1"/>
      <c r="DP753" s="1"/>
      <c r="DQ753" s="1"/>
      <c r="DR753" s="1"/>
      <c r="DS753" s="37"/>
      <c r="DT753" s="37"/>
      <c r="DU753" s="1"/>
      <c r="DV753" s="37"/>
      <c r="DW753" s="37"/>
      <c r="DX753" s="37"/>
      <c r="DY753" s="1"/>
      <c r="DZ753" s="1"/>
      <c r="EA753" s="1"/>
      <c r="EB753" s="1"/>
      <c r="EC753" s="1"/>
      <c r="ED753" s="1"/>
      <c r="EE753" s="1"/>
      <c r="EF753" s="1"/>
      <c r="EG753" s="1"/>
      <c r="EH753" s="37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</row>
    <row r="754" ht="12.75" customHeight="1">
      <c r="A754" s="1"/>
      <c r="B754" s="1"/>
      <c r="C754" s="1"/>
      <c r="D754" s="1"/>
      <c r="E754" s="1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37"/>
      <c r="DM754" s="37"/>
      <c r="DN754" s="37"/>
      <c r="DO754" s="1"/>
      <c r="DP754" s="1"/>
      <c r="DQ754" s="1"/>
      <c r="DR754" s="1"/>
      <c r="DS754" s="37"/>
      <c r="DT754" s="37"/>
      <c r="DU754" s="1"/>
      <c r="DV754" s="37"/>
      <c r="DW754" s="37"/>
      <c r="DX754" s="37"/>
      <c r="DY754" s="1"/>
      <c r="DZ754" s="1"/>
      <c r="EA754" s="1"/>
      <c r="EB754" s="1"/>
      <c r="EC754" s="1"/>
      <c r="ED754" s="1"/>
      <c r="EE754" s="1"/>
      <c r="EF754" s="1"/>
      <c r="EG754" s="1"/>
      <c r="EH754" s="37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</row>
    <row r="755" ht="12.75" customHeight="1">
      <c r="A755" s="1"/>
      <c r="B755" s="1"/>
      <c r="C755" s="1"/>
      <c r="D755" s="1"/>
      <c r="E755" s="1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37"/>
      <c r="DM755" s="37"/>
      <c r="DN755" s="37"/>
      <c r="DO755" s="1"/>
      <c r="DP755" s="1"/>
      <c r="DQ755" s="1"/>
      <c r="DR755" s="1"/>
      <c r="DS755" s="37"/>
      <c r="DT755" s="37"/>
      <c r="DU755" s="1"/>
      <c r="DV755" s="37"/>
      <c r="DW755" s="37"/>
      <c r="DX755" s="37"/>
      <c r="DY755" s="1"/>
      <c r="DZ755" s="1"/>
      <c r="EA755" s="1"/>
      <c r="EB755" s="1"/>
      <c r="EC755" s="1"/>
      <c r="ED755" s="1"/>
      <c r="EE755" s="1"/>
      <c r="EF755" s="1"/>
      <c r="EG755" s="1"/>
      <c r="EH755" s="37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</row>
    <row r="756" ht="12.75" customHeight="1">
      <c r="A756" s="1"/>
      <c r="B756" s="1"/>
      <c r="C756" s="1"/>
      <c r="D756" s="1"/>
      <c r="E756" s="1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37"/>
      <c r="DM756" s="37"/>
      <c r="DN756" s="37"/>
      <c r="DO756" s="1"/>
      <c r="DP756" s="1"/>
      <c r="DQ756" s="1"/>
      <c r="DR756" s="1"/>
      <c r="DS756" s="37"/>
      <c r="DT756" s="37"/>
      <c r="DU756" s="1"/>
      <c r="DV756" s="37"/>
      <c r="DW756" s="37"/>
      <c r="DX756" s="37"/>
      <c r="DY756" s="1"/>
      <c r="DZ756" s="1"/>
      <c r="EA756" s="1"/>
      <c r="EB756" s="1"/>
      <c r="EC756" s="1"/>
      <c r="ED756" s="1"/>
      <c r="EE756" s="1"/>
      <c r="EF756" s="1"/>
      <c r="EG756" s="1"/>
      <c r="EH756" s="37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</row>
    <row r="757" ht="12.75" customHeight="1">
      <c r="A757" s="1"/>
      <c r="B757" s="1"/>
      <c r="C757" s="1"/>
      <c r="D757" s="1"/>
      <c r="E757" s="1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37"/>
      <c r="DM757" s="37"/>
      <c r="DN757" s="37"/>
      <c r="DO757" s="1"/>
      <c r="DP757" s="1"/>
      <c r="DQ757" s="1"/>
      <c r="DR757" s="1"/>
      <c r="DS757" s="37"/>
      <c r="DT757" s="37"/>
      <c r="DU757" s="1"/>
      <c r="DV757" s="37"/>
      <c r="DW757" s="37"/>
      <c r="DX757" s="37"/>
      <c r="DY757" s="1"/>
      <c r="DZ757" s="1"/>
      <c r="EA757" s="1"/>
      <c r="EB757" s="1"/>
      <c r="EC757" s="1"/>
      <c r="ED757" s="1"/>
      <c r="EE757" s="1"/>
      <c r="EF757" s="1"/>
      <c r="EG757" s="1"/>
      <c r="EH757" s="37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</row>
    <row r="758" ht="12.75" customHeight="1">
      <c r="A758" s="1"/>
      <c r="B758" s="1"/>
      <c r="C758" s="1"/>
      <c r="D758" s="1"/>
      <c r="E758" s="1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37"/>
      <c r="DM758" s="37"/>
      <c r="DN758" s="37"/>
      <c r="DO758" s="1"/>
      <c r="DP758" s="1"/>
      <c r="DQ758" s="1"/>
      <c r="DR758" s="1"/>
      <c r="DS758" s="37"/>
      <c r="DT758" s="37"/>
      <c r="DU758" s="1"/>
      <c r="DV758" s="37"/>
      <c r="DW758" s="37"/>
      <c r="DX758" s="37"/>
      <c r="DY758" s="1"/>
      <c r="DZ758" s="1"/>
      <c r="EA758" s="1"/>
      <c r="EB758" s="1"/>
      <c r="EC758" s="1"/>
      <c r="ED758" s="1"/>
      <c r="EE758" s="1"/>
      <c r="EF758" s="1"/>
      <c r="EG758" s="1"/>
      <c r="EH758" s="37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</row>
    <row r="759" ht="12.75" customHeight="1">
      <c r="A759" s="1"/>
      <c r="B759" s="1"/>
      <c r="C759" s="1"/>
      <c r="D759" s="1"/>
      <c r="E759" s="1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37"/>
      <c r="DM759" s="37"/>
      <c r="DN759" s="37"/>
      <c r="DO759" s="1"/>
      <c r="DP759" s="1"/>
      <c r="DQ759" s="1"/>
      <c r="DR759" s="1"/>
      <c r="DS759" s="37"/>
      <c r="DT759" s="37"/>
      <c r="DU759" s="1"/>
      <c r="DV759" s="37"/>
      <c r="DW759" s="37"/>
      <c r="DX759" s="37"/>
      <c r="DY759" s="1"/>
      <c r="DZ759" s="1"/>
      <c r="EA759" s="1"/>
      <c r="EB759" s="1"/>
      <c r="EC759" s="1"/>
      <c r="ED759" s="1"/>
      <c r="EE759" s="1"/>
      <c r="EF759" s="1"/>
      <c r="EG759" s="1"/>
      <c r="EH759" s="37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</row>
    <row r="760" ht="12.75" customHeight="1">
      <c r="A760" s="1"/>
      <c r="B760" s="1"/>
      <c r="C760" s="1"/>
      <c r="D760" s="1"/>
      <c r="E760" s="1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37"/>
      <c r="DM760" s="37"/>
      <c r="DN760" s="37"/>
      <c r="DO760" s="1"/>
      <c r="DP760" s="1"/>
      <c r="DQ760" s="1"/>
      <c r="DR760" s="1"/>
      <c r="DS760" s="37"/>
      <c r="DT760" s="37"/>
      <c r="DU760" s="1"/>
      <c r="DV760" s="37"/>
      <c r="DW760" s="37"/>
      <c r="DX760" s="37"/>
      <c r="DY760" s="1"/>
      <c r="DZ760" s="1"/>
      <c r="EA760" s="1"/>
      <c r="EB760" s="1"/>
      <c r="EC760" s="1"/>
      <c r="ED760" s="1"/>
      <c r="EE760" s="1"/>
      <c r="EF760" s="1"/>
      <c r="EG760" s="1"/>
      <c r="EH760" s="37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</row>
    <row r="761" ht="12.75" customHeight="1">
      <c r="A761" s="1"/>
      <c r="B761" s="1"/>
      <c r="C761" s="1"/>
      <c r="D761" s="1"/>
      <c r="E761" s="1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37"/>
      <c r="DM761" s="37"/>
      <c r="DN761" s="37"/>
      <c r="DO761" s="1"/>
      <c r="DP761" s="1"/>
      <c r="DQ761" s="1"/>
      <c r="DR761" s="1"/>
      <c r="DS761" s="37"/>
      <c r="DT761" s="37"/>
      <c r="DU761" s="1"/>
      <c r="DV761" s="37"/>
      <c r="DW761" s="37"/>
      <c r="DX761" s="37"/>
      <c r="DY761" s="1"/>
      <c r="DZ761" s="1"/>
      <c r="EA761" s="1"/>
      <c r="EB761" s="1"/>
      <c r="EC761" s="1"/>
      <c r="ED761" s="1"/>
      <c r="EE761" s="1"/>
      <c r="EF761" s="1"/>
      <c r="EG761" s="1"/>
      <c r="EH761" s="37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</row>
    <row r="762" ht="12.75" customHeight="1">
      <c r="A762" s="1"/>
      <c r="B762" s="1"/>
      <c r="C762" s="1"/>
      <c r="D762" s="1"/>
      <c r="E762" s="1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37"/>
      <c r="DM762" s="37"/>
      <c r="DN762" s="37"/>
      <c r="DO762" s="1"/>
      <c r="DP762" s="1"/>
      <c r="DQ762" s="1"/>
      <c r="DR762" s="1"/>
      <c r="DS762" s="37"/>
      <c r="DT762" s="37"/>
      <c r="DU762" s="1"/>
      <c r="DV762" s="37"/>
      <c r="DW762" s="37"/>
      <c r="DX762" s="37"/>
      <c r="DY762" s="1"/>
      <c r="DZ762" s="1"/>
      <c r="EA762" s="1"/>
      <c r="EB762" s="1"/>
      <c r="EC762" s="1"/>
      <c r="ED762" s="1"/>
      <c r="EE762" s="1"/>
      <c r="EF762" s="1"/>
      <c r="EG762" s="1"/>
      <c r="EH762" s="37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</row>
    <row r="763" ht="12.75" customHeight="1">
      <c r="A763" s="1"/>
      <c r="B763" s="1"/>
      <c r="C763" s="1"/>
      <c r="D763" s="1"/>
      <c r="E763" s="1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37"/>
      <c r="DM763" s="37"/>
      <c r="DN763" s="37"/>
      <c r="DO763" s="1"/>
      <c r="DP763" s="1"/>
      <c r="DQ763" s="1"/>
      <c r="DR763" s="1"/>
      <c r="DS763" s="37"/>
      <c r="DT763" s="37"/>
      <c r="DU763" s="1"/>
      <c r="DV763" s="37"/>
      <c r="DW763" s="37"/>
      <c r="DX763" s="37"/>
      <c r="DY763" s="1"/>
      <c r="DZ763" s="1"/>
      <c r="EA763" s="1"/>
      <c r="EB763" s="1"/>
      <c r="EC763" s="1"/>
      <c r="ED763" s="1"/>
      <c r="EE763" s="1"/>
      <c r="EF763" s="1"/>
      <c r="EG763" s="1"/>
      <c r="EH763" s="37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</row>
    <row r="764" ht="12.75" customHeight="1">
      <c r="A764" s="1"/>
      <c r="B764" s="1"/>
      <c r="C764" s="1"/>
      <c r="D764" s="1"/>
      <c r="E764" s="1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37"/>
      <c r="DM764" s="37"/>
      <c r="DN764" s="37"/>
      <c r="DO764" s="1"/>
      <c r="DP764" s="1"/>
      <c r="DQ764" s="1"/>
      <c r="DR764" s="1"/>
      <c r="DS764" s="37"/>
      <c r="DT764" s="37"/>
      <c r="DU764" s="1"/>
      <c r="DV764" s="37"/>
      <c r="DW764" s="37"/>
      <c r="DX764" s="37"/>
      <c r="DY764" s="1"/>
      <c r="DZ764" s="1"/>
      <c r="EA764" s="1"/>
      <c r="EB764" s="1"/>
      <c r="EC764" s="1"/>
      <c r="ED764" s="1"/>
      <c r="EE764" s="1"/>
      <c r="EF764" s="1"/>
      <c r="EG764" s="1"/>
      <c r="EH764" s="37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</row>
    <row r="765" ht="12.75" customHeight="1">
      <c r="A765" s="1"/>
      <c r="B765" s="1"/>
      <c r="C765" s="1"/>
      <c r="D765" s="1"/>
      <c r="E765" s="1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37"/>
      <c r="DM765" s="37"/>
      <c r="DN765" s="37"/>
      <c r="DO765" s="1"/>
      <c r="DP765" s="1"/>
      <c r="DQ765" s="1"/>
      <c r="DR765" s="1"/>
      <c r="DS765" s="37"/>
      <c r="DT765" s="37"/>
      <c r="DU765" s="1"/>
      <c r="DV765" s="37"/>
      <c r="DW765" s="37"/>
      <c r="DX765" s="37"/>
      <c r="DY765" s="1"/>
      <c r="DZ765" s="1"/>
      <c r="EA765" s="1"/>
      <c r="EB765" s="1"/>
      <c r="EC765" s="1"/>
      <c r="ED765" s="1"/>
      <c r="EE765" s="1"/>
      <c r="EF765" s="1"/>
      <c r="EG765" s="1"/>
      <c r="EH765" s="37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</row>
    <row r="766" ht="12.75" customHeight="1">
      <c r="A766" s="1"/>
      <c r="B766" s="1"/>
      <c r="C766" s="1"/>
      <c r="D766" s="1"/>
      <c r="E766" s="1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37"/>
      <c r="DM766" s="37"/>
      <c r="DN766" s="37"/>
      <c r="DO766" s="1"/>
      <c r="DP766" s="1"/>
      <c r="DQ766" s="1"/>
      <c r="DR766" s="1"/>
      <c r="DS766" s="37"/>
      <c r="DT766" s="37"/>
      <c r="DU766" s="1"/>
      <c r="DV766" s="37"/>
      <c r="DW766" s="37"/>
      <c r="DX766" s="37"/>
      <c r="DY766" s="1"/>
      <c r="DZ766" s="1"/>
      <c r="EA766" s="1"/>
      <c r="EB766" s="1"/>
      <c r="EC766" s="1"/>
      <c r="ED766" s="1"/>
      <c r="EE766" s="1"/>
      <c r="EF766" s="1"/>
      <c r="EG766" s="1"/>
      <c r="EH766" s="37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</row>
    <row r="767" ht="12.75" customHeight="1">
      <c r="A767" s="1"/>
      <c r="B767" s="1"/>
      <c r="C767" s="1"/>
      <c r="D767" s="1"/>
      <c r="E767" s="1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37"/>
      <c r="DM767" s="37"/>
      <c r="DN767" s="37"/>
      <c r="DO767" s="1"/>
      <c r="DP767" s="1"/>
      <c r="DQ767" s="1"/>
      <c r="DR767" s="1"/>
      <c r="DS767" s="37"/>
      <c r="DT767" s="37"/>
      <c r="DU767" s="1"/>
      <c r="DV767" s="37"/>
      <c r="DW767" s="37"/>
      <c r="DX767" s="37"/>
      <c r="DY767" s="1"/>
      <c r="DZ767" s="1"/>
      <c r="EA767" s="1"/>
      <c r="EB767" s="1"/>
      <c r="EC767" s="1"/>
      <c r="ED767" s="1"/>
      <c r="EE767" s="1"/>
      <c r="EF767" s="1"/>
      <c r="EG767" s="1"/>
      <c r="EH767" s="37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</row>
    <row r="768" ht="12.75" customHeight="1">
      <c r="A768" s="1"/>
      <c r="B768" s="1"/>
      <c r="C768" s="1"/>
      <c r="D768" s="1"/>
      <c r="E768" s="1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37"/>
      <c r="DM768" s="37"/>
      <c r="DN768" s="37"/>
      <c r="DO768" s="1"/>
      <c r="DP768" s="1"/>
      <c r="DQ768" s="1"/>
      <c r="DR768" s="1"/>
      <c r="DS768" s="37"/>
      <c r="DT768" s="37"/>
      <c r="DU768" s="1"/>
      <c r="DV768" s="37"/>
      <c r="DW768" s="37"/>
      <c r="DX768" s="37"/>
      <c r="DY768" s="1"/>
      <c r="DZ768" s="1"/>
      <c r="EA768" s="1"/>
      <c r="EB768" s="1"/>
      <c r="EC768" s="1"/>
      <c r="ED768" s="1"/>
      <c r="EE768" s="1"/>
      <c r="EF768" s="1"/>
      <c r="EG768" s="1"/>
      <c r="EH768" s="37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</row>
    <row r="769" ht="12.75" customHeight="1">
      <c r="A769" s="1"/>
      <c r="B769" s="1"/>
      <c r="C769" s="1"/>
      <c r="D769" s="1"/>
      <c r="E769" s="1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37"/>
      <c r="DM769" s="37"/>
      <c r="DN769" s="37"/>
      <c r="DO769" s="1"/>
      <c r="DP769" s="1"/>
      <c r="DQ769" s="1"/>
      <c r="DR769" s="1"/>
      <c r="DS769" s="37"/>
      <c r="DT769" s="37"/>
      <c r="DU769" s="1"/>
      <c r="DV769" s="37"/>
      <c r="DW769" s="37"/>
      <c r="DX769" s="37"/>
      <c r="DY769" s="1"/>
      <c r="DZ769" s="1"/>
      <c r="EA769" s="1"/>
      <c r="EB769" s="1"/>
      <c r="EC769" s="1"/>
      <c r="ED769" s="1"/>
      <c r="EE769" s="1"/>
      <c r="EF769" s="1"/>
      <c r="EG769" s="1"/>
      <c r="EH769" s="37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</row>
    <row r="770" ht="12.75" customHeight="1">
      <c r="A770" s="1"/>
      <c r="B770" s="1"/>
      <c r="C770" s="1"/>
      <c r="D770" s="1"/>
      <c r="E770" s="1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37"/>
      <c r="DM770" s="37"/>
      <c r="DN770" s="37"/>
      <c r="DO770" s="1"/>
      <c r="DP770" s="1"/>
      <c r="DQ770" s="1"/>
      <c r="DR770" s="1"/>
      <c r="DS770" s="37"/>
      <c r="DT770" s="37"/>
      <c r="DU770" s="1"/>
      <c r="DV770" s="37"/>
      <c r="DW770" s="37"/>
      <c r="DX770" s="37"/>
      <c r="DY770" s="1"/>
      <c r="DZ770" s="1"/>
      <c r="EA770" s="1"/>
      <c r="EB770" s="1"/>
      <c r="EC770" s="1"/>
      <c r="ED770" s="1"/>
      <c r="EE770" s="1"/>
      <c r="EF770" s="1"/>
      <c r="EG770" s="1"/>
      <c r="EH770" s="37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</row>
    <row r="771" ht="12.75" customHeight="1">
      <c r="A771" s="1"/>
      <c r="B771" s="1"/>
      <c r="C771" s="1"/>
      <c r="D771" s="1"/>
      <c r="E771" s="1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37"/>
      <c r="DM771" s="37"/>
      <c r="DN771" s="37"/>
      <c r="DO771" s="1"/>
      <c r="DP771" s="1"/>
      <c r="DQ771" s="1"/>
      <c r="DR771" s="1"/>
      <c r="DS771" s="37"/>
      <c r="DT771" s="37"/>
      <c r="DU771" s="1"/>
      <c r="DV771" s="37"/>
      <c r="DW771" s="37"/>
      <c r="DX771" s="37"/>
      <c r="DY771" s="1"/>
      <c r="DZ771" s="1"/>
      <c r="EA771" s="1"/>
      <c r="EB771" s="1"/>
      <c r="EC771" s="1"/>
      <c r="ED771" s="1"/>
      <c r="EE771" s="1"/>
      <c r="EF771" s="1"/>
      <c r="EG771" s="1"/>
      <c r="EH771" s="37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</row>
    <row r="772" ht="12.75" customHeight="1">
      <c r="A772" s="1"/>
      <c r="B772" s="1"/>
      <c r="C772" s="1"/>
      <c r="D772" s="1"/>
      <c r="E772" s="1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37"/>
      <c r="DM772" s="37"/>
      <c r="DN772" s="37"/>
      <c r="DO772" s="1"/>
      <c r="DP772" s="1"/>
      <c r="DQ772" s="1"/>
      <c r="DR772" s="1"/>
      <c r="DS772" s="37"/>
      <c r="DT772" s="37"/>
      <c r="DU772" s="1"/>
      <c r="DV772" s="37"/>
      <c r="DW772" s="37"/>
      <c r="DX772" s="37"/>
      <c r="DY772" s="1"/>
      <c r="DZ772" s="1"/>
      <c r="EA772" s="1"/>
      <c r="EB772" s="1"/>
      <c r="EC772" s="1"/>
      <c r="ED772" s="1"/>
      <c r="EE772" s="1"/>
      <c r="EF772" s="1"/>
      <c r="EG772" s="1"/>
      <c r="EH772" s="37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</row>
    <row r="773" ht="12.75" customHeight="1">
      <c r="A773" s="1"/>
      <c r="B773" s="1"/>
      <c r="C773" s="1"/>
      <c r="D773" s="1"/>
      <c r="E773" s="1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37"/>
      <c r="DM773" s="37"/>
      <c r="DN773" s="37"/>
      <c r="DO773" s="1"/>
      <c r="DP773" s="1"/>
      <c r="DQ773" s="1"/>
      <c r="DR773" s="1"/>
      <c r="DS773" s="37"/>
      <c r="DT773" s="37"/>
      <c r="DU773" s="1"/>
      <c r="DV773" s="37"/>
      <c r="DW773" s="37"/>
      <c r="DX773" s="37"/>
      <c r="DY773" s="1"/>
      <c r="DZ773" s="1"/>
      <c r="EA773" s="1"/>
      <c r="EB773" s="1"/>
      <c r="EC773" s="1"/>
      <c r="ED773" s="1"/>
      <c r="EE773" s="1"/>
      <c r="EF773" s="1"/>
      <c r="EG773" s="1"/>
      <c r="EH773" s="37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</row>
    <row r="774" ht="12.75" customHeight="1">
      <c r="A774" s="1"/>
      <c r="B774" s="1"/>
      <c r="C774" s="1"/>
      <c r="D774" s="1"/>
      <c r="E774" s="1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37"/>
      <c r="DM774" s="37"/>
      <c r="DN774" s="37"/>
      <c r="DO774" s="1"/>
      <c r="DP774" s="1"/>
      <c r="DQ774" s="1"/>
      <c r="DR774" s="1"/>
      <c r="DS774" s="37"/>
      <c r="DT774" s="37"/>
      <c r="DU774" s="1"/>
      <c r="DV774" s="37"/>
      <c r="DW774" s="37"/>
      <c r="DX774" s="37"/>
      <c r="DY774" s="1"/>
      <c r="DZ774" s="1"/>
      <c r="EA774" s="1"/>
      <c r="EB774" s="1"/>
      <c r="EC774" s="1"/>
      <c r="ED774" s="1"/>
      <c r="EE774" s="1"/>
      <c r="EF774" s="1"/>
      <c r="EG774" s="1"/>
      <c r="EH774" s="37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</row>
    <row r="775" ht="12.75" customHeight="1">
      <c r="A775" s="1"/>
      <c r="B775" s="1"/>
      <c r="C775" s="1"/>
      <c r="D775" s="1"/>
      <c r="E775" s="1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37"/>
      <c r="DM775" s="37"/>
      <c r="DN775" s="37"/>
      <c r="DO775" s="1"/>
      <c r="DP775" s="1"/>
      <c r="DQ775" s="1"/>
      <c r="DR775" s="1"/>
      <c r="DS775" s="37"/>
      <c r="DT775" s="37"/>
      <c r="DU775" s="1"/>
      <c r="DV775" s="37"/>
      <c r="DW775" s="37"/>
      <c r="DX775" s="37"/>
      <c r="DY775" s="1"/>
      <c r="DZ775" s="1"/>
      <c r="EA775" s="1"/>
      <c r="EB775" s="1"/>
      <c r="EC775" s="1"/>
      <c r="ED775" s="1"/>
      <c r="EE775" s="1"/>
      <c r="EF775" s="1"/>
      <c r="EG775" s="1"/>
      <c r="EH775" s="37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</row>
    <row r="776" ht="12.75" customHeight="1">
      <c r="A776" s="1"/>
      <c r="B776" s="1"/>
      <c r="C776" s="1"/>
      <c r="D776" s="1"/>
      <c r="E776" s="1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37"/>
      <c r="DM776" s="37"/>
      <c r="DN776" s="37"/>
      <c r="DO776" s="1"/>
      <c r="DP776" s="1"/>
      <c r="DQ776" s="1"/>
      <c r="DR776" s="1"/>
      <c r="DS776" s="37"/>
      <c r="DT776" s="37"/>
      <c r="DU776" s="1"/>
      <c r="DV776" s="37"/>
      <c r="DW776" s="37"/>
      <c r="DX776" s="37"/>
      <c r="DY776" s="1"/>
      <c r="DZ776" s="1"/>
      <c r="EA776" s="1"/>
      <c r="EB776" s="1"/>
      <c r="EC776" s="1"/>
      <c r="ED776" s="1"/>
      <c r="EE776" s="1"/>
      <c r="EF776" s="1"/>
      <c r="EG776" s="1"/>
      <c r="EH776" s="37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</row>
    <row r="777" ht="12.75" customHeight="1">
      <c r="A777" s="1"/>
      <c r="B777" s="1"/>
      <c r="C777" s="1"/>
      <c r="D777" s="1"/>
      <c r="E777" s="1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37"/>
      <c r="DM777" s="37"/>
      <c r="DN777" s="37"/>
      <c r="DO777" s="1"/>
      <c r="DP777" s="1"/>
      <c r="DQ777" s="1"/>
      <c r="DR777" s="1"/>
      <c r="DS777" s="37"/>
      <c r="DT777" s="37"/>
      <c r="DU777" s="1"/>
      <c r="DV777" s="37"/>
      <c r="DW777" s="37"/>
      <c r="DX777" s="37"/>
      <c r="DY777" s="1"/>
      <c r="DZ777" s="1"/>
      <c r="EA777" s="1"/>
      <c r="EB777" s="1"/>
      <c r="EC777" s="1"/>
      <c r="ED777" s="1"/>
      <c r="EE777" s="1"/>
      <c r="EF777" s="1"/>
      <c r="EG777" s="1"/>
      <c r="EH777" s="37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</row>
    <row r="778" ht="12.75" customHeight="1">
      <c r="A778" s="1"/>
      <c r="B778" s="1"/>
      <c r="C778" s="1"/>
      <c r="D778" s="1"/>
      <c r="E778" s="1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37"/>
      <c r="DM778" s="37"/>
      <c r="DN778" s="37"/>
      <c r="DO778" s="1"/>
      <c r="DP778" s="1"/>
      <c r="DQ778" s="1"/>
      <c r="DR778" s="1"/>
      <c r="DS778" s="37"/>
      <c r="DT778" s="37"/>
      <c r="DU778" s="1"/>
      <c r="DV778" s="37"/>
      <c r="DW778" s="37"/>
      <c r="DX778" s="37"/>
      <c r="DY778" s="1"/>
      <c r="DZ778" s="1"/>
      <c r="EA778" s="1"/>
      <c r="EB778" s="1"/>
      <c r="EC778" s="1"/>
      <c r="ED778" s="1"/>
      <c r="EE778" s="1"/>
      <c r="EF778" s="1"/>
      <c r="EG778" s="1"/>
      <c r="EH778" s="37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</row>
    <row r="779" ht="12.75" customHeight="1">
      <c r="A779" s="1"/>
      <c r="B779" s="1"/>
      <c r="C779" s="1"/>
      <c r="D779" s="1"/>
      <c r="E779" s="1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37"/>
      <c r="DM779" s="37"/>
      <c r="DN779" s="37"/>
      <c r="DO779" s="1"/>
      <c r="DP779" s="1"/>
      <c r="DQ779" s="1"/>
      <c r="DR779" s="1"/>
      <c r="DS779" s="37"/>
      <c r="DT779" s="37"/>
      <c r="DU779" s="1"/>
      <c r="DV779" s="37"/>
      <c r="DW779" s="37"/>
      <c r="DX779" s="37"/>
      <c r="DY779" s="1"/>
      <c r="DZ779" s="1"/>
      <c r="EA779" s="1"/>
      <c r="EB779" s="1"/>
      <c r="EC779" s="1"/>
      <c r="ED779" s="1"/>
      <c r="EE779" s="1"/>
      <c r="EF779" s="1"/>
      <c r="EG779" s="1"/>
      <c r="EH779" s="37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</row>
    <row r="780" ht="12.75" customHeight="1">
      <c r="A780" s="1"/>
      <c r="B780" s="1"/>
      <c r="C780" s="1"/>
      <c r="D780" s="1"/>
      <c r="E780" s="1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37"/>
      <c r="DM780" s="37"/>
      <c r="DN780" s="37"/>
      <c r="DO780" s="1"/>
      <c r="DP780" s="1"/>
      <c r="DQ780" s="1"/>
      <c r="DR780" s="1"/>
      <c r="DS780" s="37"/>
      <c r="DT780" s="37"/>
      <c r="DU780" s="1"/>
      <c r="DV780" s="37"/>
      <c r="DW780" s="37"/>
      <c r="DX780" s="37"/>
      <c r="DY780" s="1"/>
      <c r="DZ780" s="1"/>
      <c r="EA780" s="1"/>
      <c r="EB780" s="1"/>
      <c r="EC780" s="1"/>
      <c r="ED780" s="1"/>
      <c r="EE780" s="1"/>
      <c r="EF780" s="1"/>
      <c r="EG780" s="1"/>
      <c r="EH780" s="37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</row>
    <row r="781" ht="12.75" customHeight="1">
      <c r="A781" s="1"/>
      <c r="B781" s="1"/>
      <c r="C781" s="1"/>
      <c r="D781" s="1"/>
      <c r="E781" s="1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37"/>
      <c r="DM781" s="37"/>
      <c r="DN781" s="37"/>
      <c r="DO781" s="1"/>
      <c r="DP781" s="1"/>
      <c r="DQ781" s="1"/>
      <c r="DR781" s="1"/>
      <c r="DS781" s="37"/>
      <c r="DT781" s="37"/>
      <c r="DU781" s="1"/>
      <c r="DV781" s="37"/>
      <c r="DW781" s="37"/>
      <c r="DX781" s="37"/>
      <c r="DY781" s="1"/>
      <c r="DZ781" s="1"/>
      <c r="EA781" s="1"/>
      <c r="EB781" s="1"/>
      <c r="EC781" s="1"/>
      <c r="ED781" s="1"/>
      <c r="EE781" s="1"/>
      <c r="EF781" s="1"/>
      <c r="EG781" s="1"/>
      <c r="EH781" s="37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</row>
    <row r="782" ht="12.75" customHeight="1">
      <c r="A782" s="1"/>
      <c r="B782" s="1"/>
      <c r="C782" s="1"/>
      <c r="D782" s="1"/>
      <c r="E782" s="1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37"/>
      <c r="DM782" s="37"/>
      <c r="DN782" s="37"/>
      <c r="DO782" s="1"/>
      <c r="DP782" s="1"/>
      <c r="DQ782" s="1"/>
      <c r="DR782" s="1"/>
      <c r="DS782" s="37"/>
      <c r="DT782" s="37"/>
      <c r="DU782" s="1"/>
      <c r="DV782" s="37"/>
      <c r="DW782" s="37"/>
      <c r="DX782" s="37"/>
      <c r="DY782" s="1"/>
      <c r="DZ782" s="1"/>
      <c r="EA782" s="1"/>
      <c r="EB782" s="1"/>
      <c r="EC782" s="1"/>
      <c r="ED782" s="1"/>
      <c r="EE782" s="1"/>
      <c r="EF782" s="1"/>
      <c r="EG782" s="1"/>
      <c r="EH782" s="37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</row>
    <row r="783" ht="12.75" customHeight="1">
      <c r="A783" s="1"/>
      <c r="B783" s="1"/>
      <c r="C783" s="1"/>
      <c r="D783" s="1"/>
      <c r="E783" s="1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37"/>
      <c r="DM783" s="37"/>
      <c r="DN783" s="37"/>
      <c r="DO783" s="1"/>
      <c r="DP783" s="1"/>
      <c r="DQ783" s="1"/>
      <c r="DR783" s="1"/>
      <c r="DS783" s="37"/>
      <c r="DT783" s="37"/>
      <c r="DU783" s="1"/>
      <c r="DV783" s="37"/>
      <c r="DW783" s="37"/>
      <c r="DX783" s="37"/>
      <c r="DY783" s="1"/>
      <c r="DZ783" s="1"/>
      <c r="EA783" s="1"/>
      <c r="EB783" s="1"/>
      <c r="EC783" s="1"/>
      <c r="ED783" s="1"/>
      <c r="EE783" s="1"/>
      <c r="EF783" s="1"/>
      <c r="EG783" s="1"/>
      <c r="EH783" s="37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</row>
    <row r="784" ht="12.75" customHeight="1">
      <c r="A784" s="1"/>
      <c r="B784" s="1"/>
      <c r="C784" s="1"/>
      <c r="D784" s="1"/>
      <c r="E784" s="1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37"/>
      <c r="DM784" s="37"/>
      <c r="DN784" s="37"/>
      <c r="DO784" s="1"/>
      <c r="DP784" s="1"/>
      <c r="DQ784" s="1"/>
      <c r="DR784" s="1"/>
      <c r="DS784" s="37"/>
      <c r="DT784" s="37"/>
      <c r="DU784" s="1"/>
      <c r="DV784" s="37"/>
      <c r="DW784" s="37"/>
      <c r="DX784" s="37"/>
      <c r="DY784" s="1"/>
      <c r="DZ784" s="1"/>
      <c r="EA784" s="1"/>
      <c r="EB784" s="1"/>
      <c r="EC784" s="1"/>
      <c r="ED784" s="1"/>
      <c r="EE784" s="1"/>
      <c r="EF784" s="1"/>
      <c r="EG784" s="1"/>
      <c r="EH784" s="37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</row>
    <row r="785" ht="12.75" customHeight="1">
      <c r="A785" s="1"/>
      <c r="B785" s="1"/>
      <c r="C785" s="1"/>
      <c r="D785" s="1"/>
      <c r="E785" s="1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37"/>
      <c r="DM785" s="37"/>
      <c r="DN785" s="37"/>
      <c r="DO785" s="1"/>
      <c r="DP785" s="1"/>
      <c r="DQ785" s="1"/>
      <c r="DR785" s="1"/>
      <c r="DS785" s="37"/>
      <c r="DT785" s="37"/>
      <c r="DU785" s="1"/>
      <c r="DV785" s="37"/>
      <c r="DW785" s="37"/>
      <c r="DX785" s="37"/>
      <c r="DY785" s="1"/>
      <c r="DZ785" s="1"/>
      <c r="EA785" s="1"/>
      <c r="EB785" s="1"/>
      <c r="EC785" s="1"/>
      <c r="ED785" s="1"/>
      <c r="EE785" s="1"/>
      <c r="EF785" s="1"/>
      <c r="EG785" s="1"/>
      <c r="EH785" s="37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</row>
    <row r="786" ht="12.75" customHeight="1">
      <c r="A786" s="1"/>
      <c r="B786" s="1"/>
      <c r="C786" s="1"/>
      <c r="D786" s="1"/>
      <c r="E786" s="1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37"/>
      <c r="DM786" s="37"/>
      <c r="DN786" s="37"/>
      <c r="DO786" s="1"/>
      <c r="DP786" s="1"/>
      <c r="DQ786" s="1"/>
      <c r="DR786" s="1"/>
      <c r="DS786" s="37"/>
      <c r="DT786" s="37"/>
      <c r="DU786" s="1"/>
      <c r="DV786" s="37"/>
      <c r="DW786" s="37"/>
      <c r="DX786" s="37"/>
      <c r="DY786" s="1"/>
      <c r="DZ786" s="1"/>
      <c r="EA786" s="1"/>
      <c r="EB786" s="1"/>
      <c r="EC786" s="1"/>
      <c r="ED786" s="1"/>
      <c r="EE786" s="1"/>
      <c r="EF786" s="1"/>
      <c r="EG786" s="1"/>
      <c r="EH786" s="37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</row>
    <row r="787" ht="12.75" customHeight="1">
      <c r="A787" s="1"/>
      <c r="B787" s="1"/>
      <c r="C787" s="1"/>
      <c r="D787" s="1"/>
      <c r="E787" s="1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37"/>
      <c r="DM787" s="37"/>
      <c r="DN787" s="37"/>
      <c r="DO787" s="1"/>
      <c r="DP787" s="1"/>
      <c r="DQ787" s="1"/>
      <c r="DR787" s="1"/>
      <c r="DS787" s="37"/>
      <c r="DT787" s="37"/>
      <c r="DU787" s="1"/>
      <c r="DV787" s="37"/>
      <c r="DW787" s="37"/>
      <c r="DX787" s="37"/>
      <c r="DY787" s="1"/>
      <c r="DZ787" s="1"/>
      <c r="EA787" s="1"/>
      <c r="EB787" s="1"/>
      <c r="EC787" s="1"/>
      <c r="ED787" s="1"/>
      <c r="EE787" s="1"/>
      <c r="EF787" s="1"/>
      <c r="EG787" s="1"/>
      <c r="EH787" s="37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</row>
    <row r="788" ht="12.75" customHeight="1">
      <c r="A788" s="1"/>
      <c r="B788" s="1"/>
      <c r="C788" s="1"/>
      <c r="D788" s="1"/>
      <c r="E788" s="1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37"/>
      <c r="DM788" s="37"/>
      <c r="DN788" s="37"/>
      <c r="DO788" s="1"/>
      <c r="DP788" s="1"/>
      <c r="DQ788" s="1"/>
      <c r="DR788" s="1"/>
      <c r="DS788" s="37"/>
      <c r="DT788" s="37"/>
      <c r="DU788" s="1"/>
      <c r="DV788" s="37"/>
      <c r="DW788" s="37"/>
      <c r="DX788" s="37"/>
      <c r="DY788" s="1"/>
      <c r="DZ788" s="1"/>
      <c r="EA788" s="1"/>
      <c r="EB788" s="1"/>
      <c r="EC788" s="1"/>
      <c r="ED788" s="1"/>
      <c r="EE788" s="1"/>
      <c r="EF788" s="1"/>
      <c r="EG788" s="1"/>
      <c r="EH788" s="37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</row>
    <row r="789" ht="12.75" customHeight="1">
      <c r="A789" s="1"/>
      <c r="B789" s="1"/>
      <c r="C789" s="1"/>
      <c r="D789" s="1"/>
      <c r="E789" s="1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37"/>
      <c r="DM789" s="37"/>
      <c r="DN789" s="37"/>
      <c r="DO789" s="1"/>
      <c r="DP789" s="1"/>
      <c r="DQ789" s="1"/>
      <c r="DR789" s="1"/>
      <c r="DS789" s="37"/>
      <c r="DT789" s="37"/>
      <c r="DU789" s="1"/>
      <c r="DV789" s="37"/>
      <c r="DW789" s="37"/>
      <c r="DX789" s="37"/>
      <c r="DY789" s="1"/>
      <c r="DZ789" s="1"/>
      <c r="EA789" s="1"/>
      <c r="EB789" s="1"/>
      <c r="EC789" s="1"/>
      <c r="ED789" s="1"/>
      <c r="EE789" s="1"/>
      <c r="EF789" s="1"/>
      <c r="EG789" s="1"/>
      <c r="EH789" s="37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</row>
    <row r="790" ht="12.75" customHeight="1">
      <c r="A790" s="1"/>
      <c r="B790" s="1"/>
      <c r="C790" s="1"/>
      <c r="D790" s="1"/>
      <c r="E790" s="1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37"/>
      <c r="DM790" s="37"/>
      <c r="DN790" s="37"/>
      <c r="DO790" s="1"/>
      <c r="DP790" s="1"/>
      <c r="DQ790" s="1"/>
      <c r="DR790" s="1"/>
      <c r="DS790" s="37"/>
      <c r="DT790" s="37"/>
      <c r="DU790" s="1"/>
      <c r="DV790" s="37"/>
      <c r="DW790" s="37"/>
      <c r="DX790" s="37"/>
      <c r="DY790" s="1"/>
      <c r="DZ790" s="1"/>
      <c r="EA790" s="1"/>
      <c r="EB790" s="1"/>
      <c r="EC790" s="1"/>
      <c r="ED790" s="1"/>
      <c r="EE790" s="1"/>
      <c r="EF790" s="1"/>
      <c r="EG790" s="1"/>
      <c r="EH790" s="37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</row>
    <row r="791" ht="12.75" customHeight="1">
      <c r="A791" s="1"/>
      <c r="B791" s="1"/>
      <c r="C791" s="1"/>
      <c r="D791" s="1"/>
      <c r="E791" s="1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37"/>
      <c r="DM791" s="37"/>
      <c r="DN791" s="37"/>
      <c r="DO791" s="1"/>
      <c r="DP791" s="1"/>
      <c r="DQ791" s="1"/>
      <c r="DR791" s="1"/>
      <c r="DS791" s="37"/>
      <c r="DT791" s="37"/>
      <c r="DU791" s="1"/>
      <c r="DV791" s="37"/>
      <c r="DW791" s="37"/>
      <c r="DX791" s="37"/>
      <c r="DY791" s="1"/>
      <c r="DZ791" s="1"/>
      <c r="EA791" s="1"/>
      <c r="EB791" s="1"/>
      <c r="EC791" s="1"/>
      <c r="ED791" s="1"/>
      <c r="EE791" s="1"/>
      <c r="EF791" s="1"/>
      <c r="EG791" s="1"/>
      <c r="EH791" s="37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</row>
    <row r="792" ht="12.75" customHeight="1">
      <c r="A792" s="1"/>
      <c r="B792" s="1"/>
      <c r="C792" s="1"/>
      <c r="D792" s="1"/>
      <c r="E792" s="1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37"/>
      <c r="DM792" s="37"/>
      <c r="DN792" s="37"/>
      <c r="DO792" s="1"/>
      <c r="DP792" s="1"/>
      <c r="DQ792" s="1"/>
      <c r="DR792" s="1"/>
      <c r="DS792" s="37"/>
      <c r="DT792" s="37"/>
      <c r="DU792" s="1"/>
      <c r="DV792" s="37"/>
      <c r="DW792" s="37"/>
      <c r="DX792" s="37"/>
      <c r="DY792" s="1"/>
      <c r="DZ792" s="1"/>
      <c r="EA792" s="1"/>
      <c r="EB792" s="1"/>
      <c r="EC792" s="1"/>
      <c r="ED792" s="1"/>
      <c r="EE792" s="1"/>
      <c r="EF792" s="1"/>
      <c r="EG792" s="1"/>
      <c r="EH792" s="37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</row>
    <row r="793" ht="12.75" customHeight="1">
      <c r="A793" s="1"/>
      <c r="B793" s="1"/>
      <c r="C793" s="1"/>
      <c r="D793" s="1"/>
      <c r="E793" s="1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37"/>
      <c r="DM793" s="37"/>
      <c r="DN793" s="37"/>
      <c r="DO793" s="1"/>
      <c r="DP793" s="1"/>
      <c r="DQ793" s="1"/>
      <c r="DR793" s="1"/>
      <c r="DS793" s="37"/>
      <c r="DT793" s="37"/>
      <c r="DU793" s="1"/>
      <c r="DV793" s="37"/>
      <c r="DW793" s="37"/>
      <c r="DX793" s="37"/>
      <c r="DY793" s="1"/>
      <c r="DZ793" s="1"/>
      <c r="EA793" s="1"/>
      <c r="EB793" s="1"/>
      <c r="EC793" s="1"/>
      <c r="ED793" s="1"/>
      <c r="EE793" s="1"/>
      <c r="EF793" s="1"/>
      <c r="EG793" s="1"/>
      <c r="EH793" s="37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</row>
    <row r="794" ht="12.75" customHeight="1">
      <c r="A794" s="1"/>
      <c r="B794" s="1"/>
      <c r="C794" s="1"/>
      <c r="D794" s="1"/>
      <c r="E794" s="1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37"/>
      <c r="DM794" s="37"/>
      <c r="DN794" s="37"/>
      <c r="DO794" s="1"/>
      <c r="DP794" s="1"/>
      <c r="DQ794" s="1"/>
      <c r="DR794" s="1"/>
      <c r="DS794" s="37"/>
      <c r="DT794" s="37"/>
      <c r="DU794" s="1"/>
      <c r="DV794" s="37"/>
      <c r="DW794" s="37"/>
      <c r="DX794" s="37"/>
      <c r="DY794" s="1"/>
      <c r="DZ794" s="1"/>
      <c r="EA794" s="1"/>
      <c r="EB794" s="1"/>
      <c r="EC794" s="1"/>
      <c r="ED794" s="1"/>
      <c r="EE794" s="1"/>
      <c r="EF794" s="1"/>
      <c r="EG794" s="1"/>
      <c r="EH794" s="37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</row>
    <row r="795" ht="12.75" customHeight="1">
      <c r="A795" s="1"/>
      <c r="B795" s="1"/>
      <c r="C795" s="1"/>
      <c r="D795" s="1"/>
      <c r="E795" s="1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37"/>
      <c r="DM795" s="37"/>
      <c r="DN795" s="37"/>
      <c r="DO795" s="1"/>
      <c r="DP795" s="1"/>
      <c r="DQ795" s="1"/>
      <c r="DR795" s="1"/>
      <c r="DS795" s="37"/>
      <c r="DT795" s="37"/>
      <c r="DU795" s="1"/>
      <c r="DV795" s="37"/>
      <c r="DW795" s="37"/>
      <c r="DX795" s="37"/>
      <c r="DY795" s="1"/>
      <c r="DZ795" s="1"/>
      <c r="EA795" s="1"/>
      <c r="EB795" s="1"/>
      <c r="EC795" s="1"/>
      <c r="ED795" s="1"/>
      <c r="EE795" s="1"/>
      <c r="EF795" s="1"/>
      <c r="EG795" s="1"/>
      <c r="EH795" s="37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</row>
    <row r="796" ht="12.75" customHeight="1">
      <c r="A796" s="1"/>
      <c r="B796" s="1"/>
      <c r="C796" s="1"/>
      <c r="D796" s="1"/>
      <c r="E796" s="1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37"/>
      <c r="DM796" s="37"/>
      <c r="DN796" s="37"/>
      <c r="DO796" s="1"/>
      <c r="DP796" s="1"/>
      <c r="DQ796" s="1"/>
      <c r="DR796" s="1"/>
      <c r="DS796" s="37"/>
      <c r="DT796" s="37"/>
      <c r="DU796" s="1"/>
      <c r="DV796" s="37"/>
      <c r="DW796" s="37"/>
      <c r="DX796" s="37"/>
      <c r="DY796" s="1"/>
      <c r="DZ796" s="1"/>
      <c r="EA796" s="1"/>
      <c r="EB796" s="1"/>
      <c r="EC796" s="1"/>
      <c r="ED796" s="1"/>
      <c r="EE796" s="1"/>
      <c r="EF796" s="1"/>
      <c r="EG796" s="1"/>
      <c r="EH796" s="37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</row>
    <row r="797" ht="12.75" customHeight="1">
      <c r="A797" s="1"/>
      <c r="B797" s="1"/>
      <c r="C797" s="1"/>
      <c r="D797" s="1"/>
      <c r="E797" s="1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37"/>
      <c r="DM797" s="37"/>
      <c r="DN797" s="37"/>
      <c r="DO797" s="1"/>
      <c r="DP797" s="1"/>
      <c r="DQ797" s="1"/>
      <c r="DR797" s="1"/>
      <c r="DS797" s="37"/>
      <c r="DT797" s="37"/>
      <c r="DU797" s="1"/>
      <c r="DV797" s="37"/>
      <c r="DW797" s="37"/>
      <c r="DX797" s="37"/>
      <c r="DY797" s="1"/>
      <c r="DZ797" s="1"/>
      <c r="EA797" s="1"/>
      <c r="EB797" s="1"/>
      <c r="EC797" s="1"/>
      <c r="ED797" s="1"/>
      <c r="EE797" s="1"/>
      <c r="EF797" s="1"/>
      <c r="EG797" s="1"/>
      <c r="EH797" s="37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</row>
    <row r="798" ht="12.75" customHeight="1">
      <c r="A798" s="1"/>
      <c r="B798" s="1"/>
      <c r="C798" s="1"/>
      <c r="D798" s="1"/>
      <c r="E798" s="1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37"/>
      <c r="DM798" s="37"/>
      <c r="DN798" s="37"/>
      <c r="DO798" s="1"/>
      <c r="DP798" s="1"/>
      <c r="DQ798" s="1"/>
      <c r="DR798" s="1"/>
      <c r="DS798" s="37"/>
      <c r="DT798" s="37"/>
      <c r="DU798" s="1"/>
      <c r="DV798" s="37"/>
      <c r="DW798" s="37"/>
      <c r="DX798" s="37"/>
      <c r="DY798" s="1"/>
      <c r="DZ798" s="1"/>
      <c r="EA798" s="1"/>
      <c r="EB798" s="1"/>
      <c r="EC798" s="1"/>
      <c r="ED798" s="1"/>
      <c r="EE798" s="1"/>
      <c r="EF798" s="1"/>
      <c r="EG798" s="1"/>
      <c r="EH798" s="37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</row>
    <row r="799" ht="12.75" customHeight="1">
      <c r="A799" s="1"/>
      <c r="B799" s="1"/>
      <c r="C799" s="1"/>
      <c r="D799" s="1"/>
      <c r="E799" s="1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37"/>
      <c r="DM799" s="37"/>
      <c r="DN799" s="37"/>
      <c r="DO799" s="1"/>
      <c r="DP799" s="1"/>
      <c r="DQ799" s="1"/>
      <c r="DR799" s="1"/>
      <c r="DS799" s="37"/>
      <c r="DT799" s="37"/>
      <c r="DU799" s="1"/>
      <c r="DV799" s="37"/>
      <c r="DW799" s="37"/>
      <c r="DX799" s="37"/>
      <c r="DY799" s="1"/>
      <c r="DZ799" s="1"/>
      <c r="EA799" s="1"/>
      <c r="EB799" s="1"/>
      <c r="EC799" s="1"/>
      <c r="ED799" s="1"/>
      <c r="EE799" s="1"/>
      <c r="EF799" s="1"/>
      <c r="EG799" s="1"/>
      <c r="EH799" s="37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</row>
    <row r="800" ht="12.75" customHeight="1">
      <c r="A800" s="1"/>
      <c r="B800" s="1"/>
      <c r="C800" s="1"/>
      <c r="D800" s="1"/>
      <c r="E800" s="1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37"/>
      <c r="DM800" s="37"/>
      <c r="DN800" s="37"/>
      <c r="DO800" s="1"/>
      <c r="DP800" s="1"/>
      <c r="DQ800" s="1"/>
      <c r="DR800" s="1"/>
      <c r="DS800" s="37"/>
      <c r="DT800" s="37"/>
      <c r="DU800" s="1"/>
      <c r="DV800" s="37"/>
      <c r="DW800" s="37"/>
      <c r="DX800" s="37"/>
      <c r="DY800" s="1"/>
      <c r="DZ800" s="1"/>
      <c r="EA800" s="1"/>
      <c r="EB800" s="1"/>
      <c r="EC800" s="1"/>
      <c r="ED800" s="1"/>
      <c r="EE800" s="1"/>
      <c r="EF800" s="1"/>
      <c r="EG800" s="1"/>
      <c r="EH800" s="37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</row>
    <row r="801" ht="12.75" customHeight="1">
      <c r="A801" s="1"/>
      <c r="B801" s="1"/>
      <c r="C801" s="1"/>
      <c r="D801" s="1"/>
      <c r="E801" s="1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37"/>
      <c r="DM801" s="37"/>
      <c r="DN801" s="37"/>
      <c r="DO801" s="1"/>
      <c r="DP801" s="1"/>
      <c r="DQ801" s="1"/>
      <c r="DR801" s="1"/>
      <c r="DS801" s="37"/>
      <c r="DT801" s="37"/>
      <c r="DU801" s="1"/>
      <c r="DV801" s="37"/>
      <c r="DW801" s="37"/>
      <c r="DX801" s="37"/>
      <c r="DY801" s="1"/>
      <c r="DZ801" s="1"/>
      <c r="EA801" s="1"/>
      <c r="EB801" s="1"/>
      <c r="EC801" s="1"/>
      <c r="ED801" s="1"/>
      <c r="EE801" s="1"/>
      <c r="EF801" s="1"/>
      <c r="EG801" s="1"/>
      <c r="EH801" s="37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</row>
    <row r="802" ht="12.75" customHeight="1">
      <c r="A802" s="1"/>
      <c r="B802" s="1"/>
      <c r="C802" s="1"/>
      <c r="D802" s="1"/>
      <c r="E802" s="1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37"/>
      <c r="DM802" s="37"/>
      <c r="DN802" s="37"/>
      <c r="DO802" s="1"/>
      <c r="DP802" s="1"/>
      <c r="DQ802" s="1"/>
      <c r="DR802" s="1"/>
      <c r="DS802" s="37"/>
      <c r="DT802" s="37"/>
      <c r="DU802" s="1"/>
      <c r="DV802" s="37"/>
      <c r="DW802" s="37"/>
      <c r="DX802" s="37"/>
      <c r="DY802" s="1"/>
      <c r="DZ802" s="1"/>
      <c r="EA802" s="1"/>
      <c r="EB802" s="1"/>
      <c r="EC802" s="1"/>
      <c r="ED802" s="1"/>
      <c r="EE802" s="1"/>
      <c r="EF802" s="1"/>
      <c r="EG802" s="1"/>
      <c r="EH802" s="37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</row>
    <row r="803" ht="12.75" customHeight="1">
      <c r="A803" s="1"/>
      <c r="B803" s="1"/>
      <c r="C803" s="1"/>
      <c r="D803" s="1"/>
      <c r="E803" s="1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37"/>
      <c r="DM803" s="37"/>
      <c r="DN803" s="37"/>
      <c r="DO803" s="1"/>
      <c r="DP803" s="1"/>
      <c r="DQ803" s="1"/>
      <c r="DR803" s="1"/>
      <c r="DS803" s="37"/>
      <c r="DT803" s="37"/>
      <c r="DU803" s="1"/>
      <c r="DV803" s="37"/>
      <c r="DW803" s="37"/>
      <c r="DX803" s="37"/>
      <c r="DY803" s="1"/>
      <c r="DZ803" s="1"/>
      <c r="EA803" s="1"/>
      <c r="EB803" s="1"/>
      <c r="EC803" s="1"/>
      <c r="ED803" s="1"/>
      <c r="EE803" s="1"/>
      <c r="EF803" s="1"/>
      <c r="EG803" s="1"/>
      <c r="EH803" s="37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</row>
    <row r="804" ht="12.75" customHeight="1">
      <c r="A804" s="1"/>
      <c r="B804" s="1"/>
      <c r="C804" s="1"/>
      <c r="D804" s="1"/>
      <c r="E804" s="1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37"/>
      <c r="DM804" s="37"/>
      <c r="DN804" s="37"/>
      <c r="DO804" s="1"/>
      <c r="DP804" s="1"/>
      <c r="DQ804" s="1"/>
      <c r="DR804" s="1"/>
      <c r="DS804" s="37"/>
      <c r="DT804" s="37"/>
      <c r="DU804" s="1"/>
      <c r="DV804" s="37"/>
      <c r="DW804" s="37"/>
      <c r="DX804" s="37"/>
      <c r="DY804" s="1"/>
      <c r="DZ804" s="1"/>
      <c r="EA804" s="1"/>
      <c r="EB804" s="1"/>
      <c r="EC804" s="1"/>
      <c r="ED804" s="1"/>
      <c r="EE804" s="1"/>
      <c r="EF804" s="1"/>
      <c r="EG804" s="1"/>
      <c r="EH804" s="37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</row>
    <row r="805" ht="12.75" customHeight="1">
      <c r="A805" s="1"/>
      <c r="B805" s="1"/>
      <c r="C805" s="1"/>
      <c r="D805" s="1"/>
      <c r="E805" s="1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37"/>
      <c r="DM805" s="37"/>
      <c r="DN805" s="37"/>
      <c r="DO805" s="1"/>
      <c r="DP805" s="1"/>
      <c r="DQ805" s="1"/>
      <c r="DR805" s="1"/>
      <c r="DS805" s="37"/>
      <c r="DT805" s="37"/>
      <c r="DU805" s="1"/>
      <c r="DV805" s="37"/>
      <c r="DW805" s="37"/>
      <c r="DX805" s="37"/>
      <c r="DY805" s="1"/>
      <c r="DZ805" s="1"/>
      <c r="EA805" s="1"/>
      <c r="EB805" s="1"/>
      <c r="EC805" s="1"/>
      <c r="ED805" s="1"/>
      <c r="EE805" s="1"/>
      <c r="EF805" s="1"/>
      <c r="EG805" s="1"/>
      <c r="EH805" s="37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</row>
    <row r="806" ht="12.75" customHeight="1">
      <c r="A806" s="1"/>
      <c r="B806" s="1"/>
      <c r="C806" s="1"/>
      <c r="D806" s="1"/>
      <c r="E806" s="1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37"/>
      <c r="DM806" s="37"/>
      <c r="DN806" s="37"/>
      <c r="DO806" s="1"/>
      <c r="DP806" s="1"/>
      <c r="DQ806" s="1"/>
      <c r="DR806" s="1"/>
      <c r="DS806" s="37"/>
      <c r="DT806" s="37"/>
      <c r="DU806" s="1"/>
      <c r="DV806" s="37"/>
      <c r="DW806" s="37"/>
      <c r="DX806" s="37"/>
      <c r="DY806" s="1"/>
      <c r="DZ806" s="1"/>
      <c r="EA806" s="1"/>
      <c r="EB806" s="1"/>
      <c r="EC806" s="1"/>
      <c r="ED806" s="1"/>
      <c r="EE806" s="1"/>
      <c r="EF806" s="1"/>
      <c r="EG806" s="1"/>
      <c r="EH806" s="37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</row>
    <row r="807" ht="12.75" customHeight="1">
      <c r="A807" s="1"/>
      <c r="B807" s="1"/>
      <c r="C807" s="1"/>
      <c r="D807" s="1"/>
      <c r="E807" s="1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37"/>
      <c r="DM807" s="37"/>
      <c r="DN807" s="37"/>
      <c r="DO807" s="1"/>
      <c r="DP807" s="1"/>
      <c r="DQ807" s="1"/>
      <c r="DR807" s="1"/>
      <c r="DS807" s="37"/>
      <c r="DT807" s="37"/>
      <c r="DU807" s="1"/>
      <c r="DV807" s="37"/>
      <c r="DW807" s="37"/>
      <c r="DX807" s="37"/>
      <c r="DY807" s="1"/>
      <c r="DZ807" s="1"/>
      <c r="EA807" s="1"/>
      <c r="EB807" s="1"/>
      <c r="EC807" s="1"/>
      <c r="ED807" s="1"/>
      <c r="EE807" s="1"/>
      <c r="EF807" s="1"/>
      <c r="EG807" s="1"/>
      <c r="EH807" s="37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</row>
    <row r="808" ht="12.75" customHeight="1">
      <c r="A808" s="1"/>
      <c r="B808" s="1"/>
      <c r="C808" s="1"/>
      <c r="D808" s="1"/>
      <c r="E808" s="1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37"/>
      <c r="DM808" s="37"/>
      <c r="DN808" s="37"/>
      <c r="DO808" s="1"/>
      <c r="DP808" s="1"/>
      <c r="DQ808" s="1"/>
      <c r="DR808" s="1"/>
      <c r="DS808" s="37"/>
      <c r="DT808" s="37"/>
      <c r="DU808" s="1"/>
      <c r="DV808" s="37"/>
      <c r="DW808" s="37"/>
      <c r="DX808" s="37"/>
      <c r="DY808" s="1"/>
      <c r="DZ808" s="1"/>
      <c r="EA808" s="1"/>
      <c r="EB808" s="1"/>
      <c r="EC808" s="1"/>
      <c r="ED808" s="1"/>
      <c r="EE808" s="1"/>
      <c r="EF808" s="1"/>
      <c r="EG808" s="1"/>
      <c r="EH808" s="37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</row>
    <row r="809" ht="12.75" customHeight="1">
      <c r="A809" s="1"/>
      <c r="B809" s="1"/>
      <c r="C809" s="1"/>
      <c r="D809" s="1"/>
      <c r="E809" s="1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37"/>
      <c r="DM809" s="37"/>
      <c r="DN809" s="37"/>
      <c r="DO809" s="1"/>
      <c r="DP809" s="1"/>
      <c r="DQ809" s="1"/>
      <c r="DR809" s="1"/>
      <c r="DS809" s="37"/>
      <c r="DT809" s="37"/>
      <c r="DU809" s="1"/>
      <c r="DV809" s="37"/>
      <c r="DW809" s="37"/>
      <c r="DX809" s="37"/>
      <c r="DY809" s="1"/>
      <c r="DZ809" s="1"/>
      <c r="EA809" s="1"/>
      <c r="EB809" s="1"/>
      <c r="EC809" s="1"/>
      <c r="ED809" s="1"/>
      <c r="EE809" s="1"/>
      <c r="EF809" s="1"/>
      <c r="EG809" s="1"/>
      <c r="EH809" s="37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</row>
    <row r="810" ht="12.75" customHeight="1">
      <c r="A810" s="1"/>
      <c r="B810" s="1"/>
      <c r="C810" s="1"/>
      <c r="D810" s="1"/>
      <c r="E810" s="1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37"/>
      <c r="DM810" s="37"/>
      <c r="DN810" s="37"/>
      <c r="DO810" s="1"/>
      <c r="DP810" s="1"/>
      <c r="DQ810" s="1"/>
      <c r="DR810" s="1"/>
      <c r="DS810" s="37"/>
      <c r="DT810" s="37"/>
      <c r="DU810" s="1"/>
      <c r="DV810" s="37"/>
      <c r="DW810" s="37"/>
      <c r="DX810" s="37"/>
      <c r="DY810" s="1"/>
      <c r="DZ810" s="1"/>
      <c r="EA810" s="1"/>
      <c r="EB810" s="1"/>
      <c r="EC810" s="1"/>
      <c r="ED810" s="1"/>
      <c r="EE810" s="1"/>
      <c r="EF810" s="1"/>
      <c r="EG810" s="1"/>
      <c r="EH810" s="37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</row>
    <row r="811" ht="12.75" customHeight="1">
      <c r="A811" s="1"/>
      <c r="B811" s="1"/>
      <c r="C811" s="1"/>
      <c r="D811" s="1"/>
      <c r="E811" s="1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37"/>
      <c r="DM811" s="37"/>
      <c r="DN811" s="37"/>
      <c r="DO811" s="1"/>
      <c r="DP811" s="1"/>
      <c r="DQ811" s="1"/>
      <c r="DR811" s="1"/>
      <c r="DS811" s="37"/>
      <c r="DT811" s="37"/>
      <c r="DU811" s="1"/>
      <c r="DV811" s="37"/>
      <c r="DW811" s="37"/>
      <c r="DX811" s="37"/>
      <c r="DY811" s="1"/>
      <c r="DZ811" s="1"/>
      <c r="EA811" s="1"/>
      <c r="EB811" s="1"/>
      <c r="EC811" s="1"/>
      <c r="ED811" s="1"/>
      <c r="EE811" s="1"/>
      <c r="EF811" s="1"/>
      <c r="EG811" s="1"/>
      <c r="EH811" s="37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</row>
    <row r="812" ht="12.75" customHeight="1">
      <c r="A812" s="1"/>
      <c r="B812" s="1"/>
      <c r="C812" s="1"/>
      <c r="D812" s="1"/>
      <c r="E812" s="1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37"/>
      <c r="DM812" s="37"/>
      <c r="DN812" s="37"/>
      <c r="DO812" s="1"/>
      <c r="DP812" s="1"/>
      <c r="DQ812" s="1"/>
      <c r="DR812" s="1"/>
      <c r="DS812" s="37"/>
      <c r="DT812" s="37"/>
      <c r="DU812" s="1"/>
      <c r="DV812" s="37"/>
      <c r="DW812" s="37"/>
      <c r="DX812" s="37"/>
      <c r="DY812" s="1"/>
      <c r="DZ812" s="1"/>
      <c r="EA812" s="1"/>
      <c r="EB812" s="1"/>
      <c r="EC812" s="1"/>
      <c r="ED812" s="1"/>
      <c r="EE812" s="1"/>
      <c r="EF812" s="1"/>
      <c r="EG812" s="1"/>
      <c r="EH812" s="37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</row>
    <row r="813" ht="12.75" customHeight="1">
      <c r="A813" s="1"/>
      <c r="B813" s="1"/>
      <c r="C813" s="1"/>
      <c r="D813" s="1"/>
      <c r="E813" s="1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37"/>
      <c r="DM813" s="37"/>
      <c r="DN813" s="37"/>
      <c r="DO813" s="1"/>
      <c r="DP813" s="1"/>
      <c r="DQ813" s="1"/>
      <c r="DR813" s="1"/>
      <c r="DS813" s="37"/>
      <c r="DT813" s="37"/>
      <c r="DU813" s="1"/>
      <c r="DV813" s="37"/>
      <c r="DW813" s="37"/>
      <c r="DX813" s="37"/>
      <c r="DY813" s="1"/>
      <c r="DZ813" s="1"/>
      <c r="EA813" s="1"/>
      <c r="EB813" s="1"/>
      <c r="EC813" s="1"/>
      <c r="ED813" s="1"/>
      <c r="EE813" s="1"/>
      <c r="EF813" s="1"/>
      <c r="EG813" s="1"/>
      <c r="EH813" s="37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</row>
    <row r="814" ht="12.75" customHeight="1">
      <c r="A814" s="1"/>
      <c r="B814" s="1"/>
      <c r="C814" s="1"/>
      <c r="D814" s="1"/>
      <c r="E814" s="1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37"/>
      <c r="DM814" s="37"/>
      <c r="DN814" s="37"/>
      <c r="DO814" s="1"/>
      <c r="DP814" s="1"/>
      <c r="DQ814" s="1"/>
      <c r="DR814" s="1"/>
      <c r="DS814" s="37"/>
      <c r="DT814" s="37"/>
      <c r="DU814" s="1"/>
      <c r="DV814" s="37"/>
      <c r="DW814" s="37"/>
      <c r="DX814" s="37"/>
      <c r="DY814" s="1"/>
      <c r="DZ814" s="1"/>
      <c r="EA814" s="1"/>
      <c r="EB814" s="1"/>
      <c r="EC814" s="1"/>
      <c r="ED814" s="1"/>
      <c r="EE814" s="1"/>
      <c r="EF814" s="1"/>
      <c r="EG814" s="1"/>
      <c r="EH814" s="37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</row>
    <row r="815" ht="12.75" customHeight="1">
      <c r="A815" s="1"/>
      <c r="B815" s="1"/>
      <c r="C815" s="1"/>
      <c r="D815" s="1"/>
      <c r="E815" s="1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37"/>
      <c r="DM815" s="37"/>
      <c r="DN815" s="37"/>
      <c r="DO815" s="1"/>
      <c r="DP815" s="1"/>
      <c r="DQ815" s="1"/>
      <c r="DR815" s="1"/>
      <c r="DS815" s="37"/>
      <c r="DT815" s="37"/>
      <c r="DU815" s="1"/>
      <c r="DV815" s="37"/>
      <c r="DW815" s="37"/>
      <c r="DX815" s="37"/>
      <c r="DY815" s="1"/>
      <c r="DZ815" s="1"/>
      <c r="EA815" s="1"/>
      <c r="EB815" s="1"/>
      <c r="EC815" s="1"/>
      <c r="ED815" s="1"/>
      <c r="EE815" s="1"/>
      <c r="EF815" s="1"/>
      <c r="EG815" s="1"/>
      <c r="EH815" s="37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</row>
    <row r="816" ht="12.75" customHeight="1">
      <c r="A816" s="1"/>
      <c r="B816" s="1"/>
      <c r="C816" s="1"/>
      <c r="D816" s="1"/>
      <c r="E816" s="1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37"/>
      <c r="DM816" s="37"/>
      <c r="DN816" s="37"/>
      <c r="DO816" s="1"/>
      <c r="DP816" s="1"/>
      <c r="DQ816" s="1"/>
      <c r="DR816" s="1"/>
      <c r="DS816" s="37"/>
      <c r="DT816" s="37"/>
      <c r="DU816" s="1"/>
      <c r="DV816" s="37"/>
      <c r="DW816" s="37"/>
      <c r="DX816" s="37"/>
      <c r="DY816" s="1"/>
      <c r="DZ816" s="1"/>
      <c r="EA816" s="1"/>
      <c r="EB816" s="1"/>
      <c r="EC816" s="1"/>
      <c r="ED816" s="1"/>
      <c r="EE816" s="1"/>
      <c r="EF816" s="1"/>
      <c r="EG816" s="1"/>
      <c r="EH816" s="37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</row>
    <row r="817" ht="12.75" customHeight="1">
      <c r="A817" s="1"/>
      <c r="B817" s="1"/>
      <c r="C817" s="1"/>
      <c r="D817" s="1"/>
      <c r="E817" s="1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37"/>
      <c r="DM817" s="37"/>
      <c r="DN817" s="37"/>
      <c r="DO817" s="1"/>
      <c r="DP817" s="1"/>
      <c r="DQ817" s="1"/>
      <c r="DR817" s="1"/>
      <c r="DS817" s="37"/>
      <c r="DT817" s="37"/>
      <c r="DU817" s="1"/>
      <c r="DV817" s="37"/>
      <c r="DW817" s="37"/>
      <c r="DX817" s="37"/>
      <c r="DY817" s="1"/>
      <c r="DZ817" s="1"/>
      <c r="EA817" s="1"/>
      <c r="EB817" s="1"/>
      <c r="EC817" s="1"/>
      <c r="ED817" s="1"/>
      <c r="EE817" s="1"/>
      <c r="EF817" s="1"/>
      <c r="EG817" s="1"/>
      <c r="EH817" s="37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</row>
    <row r="818" ht="12.75" customHeight="1">
      <c r="A818" s="1"/>
      <c r="B818" s="1"/>
      <c r="C818" s="1"/>
      <c r="D818" s="1"/>
      <c r="E818" s="1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37"/>
      <c r="DM818" s="37"/>
      <c r="DN818" s="37"/>
      <c r="DO818" s="1"/>
      <c r="DP818" s="1"/>
      <c r="DQ818" s="1"/>
      <c r="DR818" s="1"/>
      <c r="DS818" s="37"/>
      <c r="DT818" s="37"/>
      <c r="DU818" s="1"/>
      <c r="DV818" s="37"/>
      <c r="DW818" s="37"/>
      <c r="DX818" s="37"/>
      <c r="DY818" s="1"/>
      <c r="DZ818" s="1"/>
      <c r="EA818" s="1"/>
      <c r="EB818" s="1"/>
      <c r="EC818" s="1"/>
      <c r="ED818" s="1"/>
      <c r="EE818" s="1"/>
      <c r="EF818" s="1"/>
      <c r="EG818" s="1"/>
      <c r="EH818" s="37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</row>
    <row r="819" ht="12.75" customHeight="1">
      <c r="A819" s="1"/>
      <c r="B819" s="1"/>
      <c r="C819" s="1"/>
      <c r="D819" s="1"/>
      <c r="E819" s="1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37"/>
      <c r="DM819" s="37"/>
      <c r="DN819" s="37"/>
      <c r="DO819" s="1"/>
      <c r="DP819" s="1"/>
      <c r="DQ819" s="1"/>
      <c r="DR819" s="1"/>
      <c r="DS819" s="37"/>
      <c r="DT819" s="37"/>
      <c r="DU819" s="1"/>
      <c r="DV819" s="37"/>
      <c r="DW819" s="37"/>
      <c r="DX819" s="37"/>
      <c r="DY819" s="1"/>
      <c r="DZ819" s="1"/>
      <c r="EA819" s="1"/>
      <c r="EB819" s="1"/>
      <c r="EC819" s="1"/>
      <c r="ED819" s="1"/>
      <c r="EE819" s="1"/>
      <c r="EF819" s="1"/>
      <c r="EG819" s="1"/>
      <c r="EH819" s="37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</row>
    <row r="820" ht="12.75" customHeight="1">
      <c r="A820" s="1"/>
      <c r="B820" s="1"/>
      <c r="C820" s="1"/>
      <c r="D820" s="1"/>
      <c r="E820" s="1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37"/>
      <c r="DM820" s="37"/>
      <c r="DN820" s="37"/>
      <c r="DO820" s="1"/>
      <c r="DP820" s="1"/>
      <c r="DQ820" s="1"/>
      <c r="DR820" s="1"/>
      <c r="DS820" s="37"/>
      <c r="DT820" s="37"/>
      <c r="DU820" s="1"/>
      <c r="DV820" s="37"/>
      <c r="DW820" s="37"/>
      <c r="DX820" s="37"/>
      <c r="DY820" s="1"/>
      <c r="DZ820" s="1"/>
      <c r="EA820" s="1"/>
      <c r="EB820" s="1"/>
      <c r="EC820" s="1"/>
      <c r="ED820" s="1"/>
      <c r="EE820" s="1"/>
      <c r="EF820" s="1"/>
      <c r="EG820" s="1"/>
      <c r="EH820" s="37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</row>
    <row r="821" ht="12.75" customHeight="1">
      <c r="A821" s="1"/>
      <c r="B821" s="1"/>
      <c r="C821" s="1"/>
      <c r="D821" s="1"/>
      <c r="E821" s="1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37"/>
      <c r="DM821" s="37"/>
      <c r="DN821" s="37"/>
      <c r="DO821" s="1"/>
      <c r="DP821" s="1"/>
      <c r="DQ821" s="1"/>
      <c r="DR821" s="1"/>
      <c r="DS821" s="37"/>
      <c r="DT821" s="37"/>
      <c r="DU821" s="1"/>
      <c r="DV821" s="37"/>
      <c r="DW821" s="37"/>
      <c r="DX821" s="37"/>
      <c r="DY821" s="1"/>
      <c r="DZ821" s="1"/>
      <c r="EA821" s="1"/>
      <c r="EB821" s="1"/>
      <c r="EC821" s="1"/>
      <c r="ED821" s="1"/>
      <c r="EE821" s="1"/>
      <c r="EF821" s="1"/>
      <c r="EG821" s="1"/>
      <c r="EH821" s="37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</row>
    <row r="822" ht="12.75" customHeight="1">
      <c r="A822" s="1"/>
      <c r="B822" s="1"/>
      <c r="C822" s="1"/>
      <c r="D822" s="1"/>
      <c r="E822" s="1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37"/>
      <c r="DM822" s="37"/>
      <c r="DN822" s="37"/>
      <c r="DO822" s="1"/>
      <c r="DP822" s="1"/>
      <c r="DQ822" s="1"/>
      <c r="DR822" s="1"/>
      <c r="DS822" s="37"/>
      <c r="DT822" s="37"/>
      <c r="DU822" s="1"/>
      <c r="DV822" s="37"/>
      <c r="DW822" s="37"/>
      <c r="DX822" s="37"/>
      <c r="DY822" s="1"/>
      <c r="DZ822" s="1"/>
      <c r="EA822" s="1"/>
      <c r="EB822" s="1"/>
      <c r="EC822" s="1"/>
      <c r="ED822" s="1"/>
      <c r="EE822" s="1"/>
      <c r="EF822" s="1"/>
      <c r="EG822" s="1"/>
      <c r="EH822" s="37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</row>
    <row r="823" ht="12.75" customHeight="1">
      <c r="A823" s="1"/>
      <c r="B823" s="1"/>
      <c r="C823" s="1"/>
      <c r="D823" s="1"/>
      <c r="E823" s="1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37"/>
      <c r="DM823" s="37"/>
      <c r="DN823" s="37"/>
      <c r="DO823" s="1"/>
      <c r="DP823" s="1"/>
      <c r="DQ823" s="1"/>
      <c r="DR823" s="1"/>
      <c r="DS823" s="37"/>
      <c r="DT823" s="37"/>
      <c r="DU823" s="1"/>
      <c r="DV823" s="37"/>
      <c r="DW823" s="37"/>
      <c r="DX823" s="37"/>
      <c r="DY823" s="1"/>
      <c r="DZ823" s="1"/>
      <c r="EA823" s="1"/>
      <c r="EB823" s="1"/>
      <c r="EC823" s="1"/>
      <c r="ED823" s="1"/>
      <c r="EE823" s="1"/>
      <c r="EF823" s="1"/>
      <c r="EG823" s="1"/>
      <c r="EH823" s="37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</row>
    <row r="824" ht="12.75" customHeight="1">
      <c r="A824" s="1"/>
      <c r="B824" s="1"/>
      <c r="C824" s="1"/>
      <c r="D824" s="1"/>
      <c r="E824" s="1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37"/>
      <c r="DM824" s="37"/>
      <c r="DN824" s="37"/>
      <c r="DO824" s="1"/>
      <c r="DP824" s="1"/>
      <c r="DQ824" s="1"/>
      <c r="DR824" s="1"/>
      <c r="DS824" s="37"/>
      <c r="DT824" s="37"/>
      <c r="DU824" s="1"/>
      <c r="DV824" s="37"/>
      <c r="DW824" s="37"/>
      <c r="DX824" s="37"/>
      <c r="DY824" s="1"/>
      <c r="DZ824" s="1"/>
      <c r="EA824" s="1"/>
      <c r="EB824" s="1"/>
      <c r="EC824" s="1"/>
      <c r="ED824" s="1"/>
      <c r="EE824" s="1"/>
      <c r="EF824" s="1"/>
      <c r="EG824" s="1"/>
      <c r="EH824" s="37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</row>
    <row r="825" ht="12.75" customHeight="1">
      <c r="A825" s="1"/>
      <c r="B825" s="1"/>
      <c r="C825" s="1"/>
      <c r="D825" s="1"/>
      <c r="E825" s="1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37"/>
      <c r="DM825" s="37"/>
      <c r="DN825" s="37"/>
      <c r="DO825" s="1"/>
      <c r="DP825" s="1"/>
      <c r="DQ825" s="1"/>
      <c r="DR825" s="1"/>
      <c r="DS825" s="37"/>
      <c r="DT825" s="37"/>
      <c r="DU825" s="1"/>
      <c r="DV825" s="37"/>
      <c r="DW825" s="37"/>
      <c r="DX825" s="37"/>
      <c r="DY825" s="1"/>
      <c r="DZ825" s="1"/>
      <c r="EA825" s="1"/>
      <c r="EB825" s="1"/>
      <c r="EC825" s="1"/>
      <c r="ED825" s="1"/>
      <c r="EE825" s="1"/>
      <c r="EF825" s="1"/>
      <c r="EG825" s="1"/>
      <c r="EH825" s="37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</row>
    <row r="826" ht="12.75" customHeight="1">
      <c r="A826" s="1"/>
      <c r="B826" s="1"/>
      <c r="C826" s="1"/>
      <c r="D826" s="1"/>
      <c r="E826" s="1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37"/>
      <c r="DM826" s="37"/>
      <c r="DN826" s="37"/>
      <c r="DO826" s="1"/>
      <c r="DP826" s="1"/>
      <c r="DQ826" s="1"/>
      <c r="DR826" s="1"/>
      <c r="DS826" s="37"/>
      <c r="DT826" s="37"/>
      <c r="DU826" s="1"/>
      <c r="DV826" s="37"/>
      <c r="DW826" s="37"/>
      <c r="DX826" s="37"/>
      <c r="DY826" s="1"/>
      <c r="DZ826" s="1"/>
      <c r="EA826" s="1"/>
      <c r="EB826" s="1"/>
      <c r="EC826" s="1"/>
      <c r="ED826" s="1"/>
      <c r="EE826" s="1"/>
      <c r="EF826" s="1"/>
      <c r="EG826" s="1"/>
      <c r="EH826" s="37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</row>
    <row r="827" ht="12.75" customHeight="1">
      <c r="A827" s="1"/>
      <c r="B827" s="1"/>
      <c r="C827" s="1"/>
      <c r="D827" s="1"/>
      <c r="E827" s="1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37"/>
      <c r="DM827" s="37"/>
      <c r="DN827" s="37"/>
      <c r="DO827" s="1"/>
      <c r="DP827" s="1"/>
      <c r="DQ827" s="1"/>
      <c r="DR827" s="1"/>
      <c r="DS827" s="37"/>
      <c r="DT827" s="37"/>
      <c r="DU827" s="1"/>
      <c r="DV827" s="37"/>
      <c r="DW827" s="37"/>
      <c r="DX827" s="37"/>
      <c r="DY827" s="1"/>
      <c r="DZ827" s="1"/>
      <c r="EA827" s="1"/>
      <c r="EB827" s="1"/>
      <c r="EC827" s="1"/>
      <c r="ED827" s="1"/>
      <c r="EE827" s="1"/>
      <c r="EF827" s="1"/>
      <c r="EG827" s="1"/>
      <c r="EH827" s="37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</row>
    <row r="828" ht="12.75" customHeight="1">
      <c r="A828" s="1"/>
      <c r="B828" s="1"/>
      <c r="C828" s="1"/>
      <c r="D828" s="1"/>
      <c r="E828" s="1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37"/>
      <c r="DM828" s="37"/>
      <c r="DN828" s="37"/>
      <c r="DO828" s="1"/>
      <c r="DP828" s="1"/>
      <c r="DQ828" s="1"/>
      <c r="DR828" s="1"/>
      <c r="DS828" s="37"/>
      <c r="DT828" s="37"/>
      <c r="DU828" s="1"/>
      <c r="DV828" s="37"/>
      <c r="DW828" s="37"/>
      <c r="DX828" s="37"/>
      <c r="DY828" s="1"/>
      <c r="DZ828" s="1"/>
      <c r="EA828" s="1"/>
      <c r="EB828" s="1"/>
      <c r="EC828" s="1"/>
      <c r="ED828" s="1"/>
      <c r="EE828" s="1"/>
      <c r="EF828" s="1"/>
      <c r="EG828" s="1"/>
      <c r="EH828" s="37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</row>
    <row r="829" ht="12.75" customHeight="1">
      <c r="A829" s="1"/>
      <c r="B829" s="1"/>
      <c r="C829" s="1"/>
      <c r="D829" s="1"/>
      <c r="E829" s="1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37"/>
      <c r="DM829" s="37"/>
      <c r="DN829" s="37"/>
      <c r="DO829" s="1"/>
      <c r="DP829" s="1"/>
      <c r="DQ829" s="1"/>
      <c r="DR829" s="1"/>
      <c r="DS829" s="37"/>
      <c r="DT829" s="37"/>
      <c r="DU829" s="1"/>
      <c r="DV829" s="37"/>
      <c r="DW829" s="37"/>
      <c r="DX829" s="37"/>
      <c r="DY829" s="1"/>
      <c r="DZ829" s="1"/>
      <c r="EA829" s="1"/>
      <c r="EB829" s="1"/>
      <c r="EC829" s="1"/>
      <c r="ED829" s="1"/>
      <c r="EE829" s="1"/>
      <c r="EF829" s="1"/>
      <c r="EG829" s="1"/>
      <c r="EH829" s="37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</row>
    <row r="830" ht="12.75" customHeight="1">
      <c r="A830" s="1"/>
      <c r="B830" s="1"/>
      <c r="C830" s="1"/>
      <c r="D830" s="1"/>
      <c r="E830" s="1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37"/>
      <c r="DM830" s="37"/>
      <c r="DN830" s="37"/>
      <c r="DO830" s="1"/>
      <c r="DP830" s="1"/>
      <c r="DQ830" s="1"/>
      <c r="DR830" s="1"/>
      <c r="DS830" s="37"/>
      <c r="DT830" s="37"/>
      <c r="DU830" s="1"/>
      <c r="DV830" s="37"/>
      <c r="DW830" s="37"/>
      <c r="DX830" s="37"/>
      <c r="DY830" s="1"/>
      <c r="DZ830" s="1"/>
      <c r="EA830" s="1"/>
      <c r="EB830" s="1"/>
      <c r="EC830" s="1"/>
      <c r="ED830" s="1"/>
      <c r="EE830" s="1"/>
      <c r="EF830" s="1"/>
      <c r="EG830" s="1"/>
      <c r="EH830" s="37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</row>
    <row r="831" ht="12.75" customHeight="1">
      <c r="A831" s="1"/>
      <c r="B831" s="1"/>
      <c r="C831" s="1"/>
      <c r="D831" s="1"/>
      <c r="E831" s="1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37"/>
      <c r="DM831" s="37"/>
      <c r="DN831" s="37"/>
      <c r="DO831" s="1"/>
      <c r="DP831" s="1"/>
      <c r="DQ831" s="1"/>
      <c r="DR831" s="1"/>
      <c r="DS831" s="37"/>
      <c r="DT831" s="37"/>
      <c r="DU831" s="1"/>
      <c r="DV831" s="37"/>
      <c r="DW831" s="37"/>
      <c r="DX831" s="37"/>
      <c r="DY831" s="1"/>
      <c r="DZ831" s="1"/>
      <c r="EA831" s="1"/>
      <c r="EB831" s="1"/>
      <c r="EC831" s="1"/>
      <c r="ED831" s="1"/>
      <c r="EE831" s="1"/>
      <c r="EF831" s="1"/>
      <c r="EG831" s="1"/>
      <c r="EH831" s="37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</row>
    <row r="832" ht="12.75" customHeight="1">
      <c r="A832" s="1"/>
      <c r="B832" s="1"/>
      <c r="C832" s="1"/>
      <c r="D832" s="1"/>
      <c r="E832" s="1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37"/>
      <c r="DM832" s="37"/>
      <c r="DN832" s="37"/>
      <c r="DO832" s="1"/>
      <c r="DP832" s="1"/>
      <c r="DQ832" s="1"/>
      <c r="DR832" s="1"/>
      <c r="DS832" s="37"/>
      <c r="DT832" s="37"/>
      <c r="DU832" s="1"/>
      <c r="DV832" s="37"/>
      <c r="DW832" s="37"/>
      <c r="DX832" s="37"/>
      <c r="DY832" s="1"/>
      <c r="DZ832" s="1"/>
      <c r="EA832" s="1"/>
      <c r="EB832" s="1"/>
      <c r="EC832" s="1"/>
      <c r="ED832" s="1"/>
      <c r="EE832" s="1"/>
      <c r="EF832" s="1"/>
      <c r="EG832" s="1"/>
      <c r="EH832" s="37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</row>
    <row r="833" ht="12.75" customHeight="1">
      <c r="A833" s="1"/>
      <c r="B833" s="1"/>
      <c r="C833" s="1"/>
      <c r="D833" s="1"/>
      <c r="E833" s="1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37"/>
      <c r="DM833" s="37"/>
      <c r="DN833" s="37"/>
      <c r="DO833" s="1"/>
      <c r="DP833" s="1"/>
      <c r="DQ833" s="1"/>
      <c r="DR833" s="1"/>
      <c r="DS833" s="37"/>
      <c r="DT833" s="37"/>
      <c r="DU833" s="1"/>
      <c r="DV833" s="37"/>
      <c r="DW833" s="37"/>
      <c r="DX833" s="37"/>
      <c r="DY833" s="1"/>
      <c r="DZ833" s="1"/>
      <c r="EA833" s="1"/>
      <c r="EB833" s="1"/>
      <c r="EC833" s="1"/>
      <c r="ED833" s="1"/>
      <c r="EE833" s="1"/>
      <c r="EF833" s="1"/>
      <c r="EG833" s="1"/>
      <c r="EH833" s="37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</row>
    <row r="834" ht="12.75" customHeight="1">
      <c r="A834" s="1"/>
      <c r="B834" s="1"/>
      <c r="C834" s="1"/>
      <c r="D834" s="1"/>
      <c r="E834" s="1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37"/>
      <c r="DM834" s="37"/>
      <c r="DN834" s="37"/>
      <c r="DO834" s="1"/>
      <c r="DP834" s="1"/>
      <c r="DQ834" s="1"/>
      <c r="DR834" s="1"/>
      <c r="DS834" s="37"/>
      <c r="DT834" s="37"/>
      <c r="DU834" s="1"/>
      <c r="DV834" s="37"/>
      <c r="DW834" s="37"/>
      <c r="DX834" s="37"/>
      <c r="DY834" s="1"/>
      <c r="DZ834" s="1"/>
      <c r="EA834" s="1"/>
      <c r="EB834" s="1"/>
      <c r="EC834" s="1"/>
      <c r="ED834" s="1"/>
      <c r="EE834" s="1"/>
      <c r="EF834" s="1"/>
      <c r="EG834" s="1"/>
      <c r="EH834" s="37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</row>
    <row r="835" ht="12.75" customHeight="1">
      <c r="A835" s="1"/>
      <c r="B835" s="1"/>
      <c r="C835" s="1"/>
      <c r="D835" s="1"/>
      <c r="E835" s="1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37"/>
      <c r="DM835" s="37"/>
      <c r="DN835" s="37"/>
      <c r="DO835" s="1"/>
      <c r="DP835" s="1"/>
      <c r="DQ835" s="1"/>
      <c r="DR835" s="1"/>
      <c r="DS835" s="37"/>
      <c r="DT835" s="37"/>
      <c r="DU835" s="1"/>
      <c r="DV835" s="37"/>
      <c r="DW835" s="37"/>
      <c r="DX835" s="37"/>
      <c r="DY835" s="1"/>
      <c r="DZ835" s="1"/>
      <c r="EA835" s="1"/>
      <c r="EB835" s="1"/>
      <c r="EC835" s="1"/>
      <c r="ED835" s="1"/>
      <c r="EE835" s="1"/>
      <c r="EF835" s="1"/>
      <c r="EG835" s="1"/>
      <c r="EH835" s="37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</row>
    <row r="836" ht="12.75" customHeight="1">
      <c r="A836" s="1"/>
      <c r="B836" s="1"/>
      <c r="C836" s="1"/>
      <c r="D836" s="1"/>
      <c r="E836" s="1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37"/>
      <c r="DM836" s="37"/>
      <c r="DN836" s="37"/>
      <c r="DO836" s="1"/>
      <c r="DP836" s="1"/>
      <c r="DQ836" s="1"/>
      <c r="DR836" s="1"/>
      <c r="DS836" s="37"/>
      <c r="DT836" s="37"/>
      <c r="DU836" s="1"/>
      <c r="DV836" s="37"/>
      <c r="DW836" s="37"/>
      <c r="DX836" s="37"/>
      <c r="DY836" s="1"/>
      <c r="DZ836" s="1"/>
      <c r="EA836" s="1"/>
      <c r="EB836" s="1"/>
      <c r="EC836" s="1"/>
      <c r="ED836" s="1"/>
      <c r="EE836" s="1"/>
      <c r="EF836" s="1"/>
      <c r="EG836" s="1"/>
      <c r="EH836" s="37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</row>
    <row r="837" ht="12.75" customHeight="1">
      <c r="A837" s="1"/>
      <c r="B837" s="1"/>
      <c r="C837" s="1"/>
      <c r="D837" s="1"/>
      <c r="E837" s="1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37"/>
      <c r="DM837" s="37"/>
      <c r="DN837" s="37"/>
      <c r="DO837" s="1"/>
      <c r="DP837" s="1"/>
      <c r="DQ837" s="1"/>
      <c r="DR837" s="1"/>
      <c r="DS837" s="37"/>
      <c r="DT837" s="37"/>
      <c r="DU837" s="1"/>
      <c r="DV837" s="37"/>
      <c r="DW837" s="37"/>
      <c r="DX837" s="37"/>
      <c r="DY837" s="1"/>
      <c r="DZ837" s="1"/>
      <c r="EA837" s="1"/>
      <c r="EB837" s="1"/>
      <c r="EC837" s="1"/>
      <c r="ED837" s="1"/>
      <c r="EE837" s="1"/>
      <c r="EF837" s="1"/>
      <c r="EG837" s="1"/>
      <c r="EH837" s="37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</row>
    <row r="838" ht="12.75" customHeight="1">
      <c r="A838" s="1"/>
      <c r="B838" s="1"/>
      <c r="C838" s="1"/>
      <c r="D838" s="1"/>
      <c r="E838" s="1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37"/>
      <c r="DM838" s="37"/>
      <c r="DN838" s="37"/>
      <c r="DO838" s="1"/>
      <c r="DP838" s="1"/>
      <c r="DQ838" s="1"/>
      <c r="DR838" s="1"/>
      <c r="DS838" s="37"/>
      <c r="DT838" s="37"/>
      <c r="DU838" s="1"/>
      <c r="DV838" s="37"/>
      <c r="DW838" s="37"/>
      <c r="DX838" s="37"/>
      <c r="DY838" s="1"/>
      <c r="DZ838" s="1"/>
      <c r="EA838" s="1"/>
      <c r="EB838" s="1"/>
      <c r="EC838" s="1"/>
      <c r="ED838" s="1"/>
      <c r="EE838" s="1"/>
      <c r="EF838" s="1"/>
      <c r="EG838" s="1"/>
      <c r="EH838" s="37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</row>
    <row r="839" ht="12.75" customHeight="1">
      <c r="A839" s="1"/>
      <c r="B839" s="1"/>
      <c r="C839" s="1"/>
      <c r="D839" s="1"/>
      <c r="E839" s="1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37"/>
      <c r="DM839" s="37"/>
      <c r="DN839" s="37"/>
      <c r="DO839" s="1"/>
      <c r="DP839" s="1"/>
      <c r="DQ839" s="1"/>
      <c r="DR839" s="1"/>
      <c r="DS839" s="37"/>
      <c r="DT839" s="37"/>
      <c r="DU839" s="1"/>
      <c r="DV839" s="37"/>
      <c r="DW839" s="37"/>
      <c r="DX839" s="37"/>
      <c r="DY839" s="1"/>
      <c r="DZ839" s="1"/>
      <c r="EA839" s="1"/>
      <c r="EB839" s="1"/>
      <c r="EC839" s="1"/>
      <c r="ED839" s="1"/>
      <c r="EE839" s="1"/>
      <c r="EF839" s="1"/>
      <c r="EG839" s="1"/>
      <c r="EH839" s="37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</row>
    <row r="840" ht="12.75" customHeight="1">
      <c r="A840" s="1"/>
      <c r="B840" s="1"/>
      <c r="C840" s="1"/>
      <c r="D840" s="1"/>
      <c r="E840" s="1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37"/>
      <c r="DM840" s="37"/>
      <c r="DN840" s="37"/>
      <c r="DO840" s="1"/>
      <c r="DP840" s="1"/>
      <c r="DQ840" s="1"/>
      <c r="DR840" s="1"/>
      <c r="DS840" s="37"/>
      <c r="DT840" s="37"/>
      <c r="DU840" s="1"/>
      <c r="DV840" s="37"/>
      <c r="DW840" s="37"/>
      <c r="DX840" s="37"/>
      <c r="DY840" s="1"/>
      <c r="DZ840" s="1"/>
      <c r="EA840" s="1"/>
      <c r="EB840" s="1"/>
      <c r="EC840" s="1"/>
      <c r="ED840" s="1"/>
      <c r="EE840" s="1"/>
      <c r="EF840" s="1"/>
      <c r="EG840" s="1"/>
      <c r="EH840" s="37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</row>
    <row r="841" ht="12.75" customHeight="1">
      <c r="A841" s="1"/>
      <c r="B841" s="1"/>
      <c r="C841" s="1"/>
      <c r="D841" s="1"/>
      <c r="E841" s="1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37"/>
      <c r="DM841" s="37"/>
      <c r="DN841" s="37"/>
      <c r="DO841" s="1"/>
      <c r="DP841" s="1"/>
      <c r="DQ841" s="1"/>
      <c r="DR841" s="1"/>
      <c r="DS841" s="37"/>
      <c r="DT841" s="37"/>
      <c r="DU841" s="1"/>
      <c r="DV841" s="37"/>
      <c r="DW841" s="37"/>
      <c r="DX841" s="37"/>
      <c r="DY841" s="1"/>
      <c r="DZ841" s="1"/>
      <c r="EA841" s="1"/>
      <c r="EB841" s="1"/>
      <c r="EC841" s="1"/>
      <c r="ED841" s="1"/>
      <c r="EE841" s="1"/>
      <c r="EF841" s="1"/>
      <c r="EG841" s="1"/>
      <c r="EH841" s="37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</row>
    <row r="842" ht="12.75" customHeight="1">
      <c r="A842" s="1"/>
      <c r="B842" s="1"/>
      <c r="C842" s="1"/>
      <c r="D842" s="1"/>
      <c r="E842" s="1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37"/>
      <c r="DM842" s="37"/>
      <c r="DN842" s="37"/>
      <c r="DO842" s="1"/>
      <c r="DP842" s="1"/>
      <c r="DQ842" s="1"/>
      <c r="DR842" s="1"/>
      <c r="DS842" s="37"/>
      <c r="DT842" s="37"/>
      <c r="DU842" s="1"/>
      <c r="DV842" s="37"/>
      <c r="DW842" s="37"/>
      <c r="DX842" s="37"/>
      <c r="DY842" s="1"/>
      <c r="DZ842" s="1"/>
      <c r="EA842" s="1"/>
      <c r="EB842" s="1"/>
      <c r="EC842" s="1"/>
      <c r="ED842" s="1"/>
      <c r="EE842" s="1"/>
      <c r="EF842" s="1"/>
      <c r="EG842" s="1"/>
      <c r="EH842" s="37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</row>
    <row r="843" ht="12.75" customHeight="1">
      <c r="A843" s="1"/>
      <c r="B843" s="1"/>
      <c r="C843" s="1"/>
      <c r="D843" s="1"/>
      <c r="E843" s="1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37"/>
      <c r="DM843" s="37"/>
      <c r="DN843" s="37"/>
      <c r="DO843" s="1"/>
      <c r="DP843" s="1"/>
      <c r="DQ843" s="1"/>
      <c r="DR843" s="1"/>
      <c r="DS843" s="37"/>
      <c r="DT843" s="37"/>
      <c r="DU843" s="1"/>
      <c r="DV843" s="37"/>
      <c r="DW843" s="37"/>
      <c r="DX843" s="37"/>
      <c r="DY843" s="1"/>
      <c r="DZ843" s="1"/>
      <c r="EA843" s="1"/>
      <c r="EB843" s="1"/>
      <c r="EC843" s="1"/>
      <c r="ED843" s="1"/>
      <c r="EE843" s="1"/>
      <c r="EF843" s="1"/>
      <c r="EG843" s="1"/>
      <c r="EH843" s="37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</row>
    <row r="844" ht="12.75" customHeight="1">
      <c r="A844" s="1"/>
      <c r="B844" s="1"/>
      <c r="C844" s="1"/>
      <c r="D844" s="1"/>
      <c r="E844" s="1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37"/>
      <c r="DM844" s="37"/>
      <c r="DN844" s="37"/>
      <c r="DO844" s="1"/>
      <c r="DP844" s="1"/>
      <c r="DQ844" s="1"/>
      <c r="DR844" s="1"/>
      <c r="DS844" s="37"/>
      <c r="DT844" s="37"/>
      <c r="DU844" s="1"/>
      <c r="DV844" s="37"/>
      <c r="DW844" s="37"/>
      <c r="DX844" s="37"/>
      <c r="DY844" s="1"/>
      <c r="DZ844" s="1"/>
      <c r="EA844" s="1"/>
      <c r="EB844" s="1"/>
      <c r="EC844" s="1"/>
      <c r="ED844" s="1"/>
      <c r="EE844" s="1"/>
      <c r="EF844" s="1"/>
      <c r="EG844" s="1"/>
      <c r="EH844" s="37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</row>
    <row r="845" ht="12.75" customHeight="1">
      <c r="A845" s="1"/>
      <c r="B845" s="1"/>
      <c r="C845" s="1"/>
      <c r="D845" s="1"/>
      <c r="E845" s="1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37"/>
      <c r="DM845" s="37"/>
      <c r="DN845" s="37"/>
      <c r="DO845" s="1"/>
      <c r="DP845" s="1"/>
      <c r="DQ845" s="1"/>
      <c r="DR845" s="1"/>
      <c r="DS845" s="37"/>
      <c r="DT845" s="37"/>
      <c r="DU845" s="1"/>
      <c r="DV845" s="37"/>
      <c r="DW845" s="37"/>
      <c r="DX845" s="37"/>
      <c r="DY845" s="1"/>
      <c r="DZ845" s="1"/>
      <c r="EA845" s="1"/>
      <c r="EB845" s="1"/>
      <c r="EC845" s="1"/>
      <c r="ED845" s="1"/>
      <c r="EE845" s="1"/>
      <c r="EF845" s="1"/>
      <c r="EG845" s="1"/>
      <c r="EH845" s="37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</row>
    <row r="846" ht="12.75" customHeight="1">
      <c r="A846" s="1"/>
      <c r="B846" s="1"/>
      <c r="C846" s="1"/>
      <c r="D846" s="1"/>
      <c r="E846" s="1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37"/>
      <c r="DM846" s="37"/>
      <c r="DN846" s="37"/>
      <c r="DO846" s="1"/>
      <c r="DP846" s="1"/>
      <c r="DQ846" s="1"/>
      <c r="DR846" s="1"/>
      <c r="DS846" s="37"/>
      <c r="DT846" s="37"/>
      <c r="DU846" s="1"/>
      <c r="DV846" s="37"/>
      <c r="DW846" s="37"/>
      <c r="DX846" s="37"/>
      <c r="DY846" s="1"/>
      <c r="DZ846" s="1"/>
      <c r="EA846" s="1"/>
      <c r="EB846" s="1"/>
      <c r="EC846" s="1"/>
      <c r="ED846" s="1"/>
      <c r="EE846" s="1"/>
      <c r="EF846" s="1"/>
      <c r="EG846" s="1"/>
      <c r="EH846" s="37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</row>
    <row r="847" ht="12.75" customHeight="1">
      <c r="A847" s="1"/>
      <c r="B847" s="1"/>
      <c r="C847" s="1"/>
      <c r="D847" s="1"/>
      <c r="E847" s="1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37"/>
      <c r="DM847" s="37"/>
      <c r="DN847" s="37"/>
      <c r="DO847" s="1"/>
      <c r="DP847" s="1"/>
      <c r="DQ847" s="1"/>
      <c r="DR847" s="1"/>
      <c r="DS847" s="37"/>
      <c r="DT847" s="37"/>
      <c r="DU847" s="1"/>
      <c r="DV847" s="37"/>
      <c r="DW847" s="37"/>
      <c r="DX847" s="37"/>
      <c r="DY847" s="1"/>
      <c r="DZ847" s="1"/>
      <c r="EA847" s="1"/>
      <c r="EB847" s="1"/>
      <c r="EC847" s="1"/>
      <c r="ED847" s="1"/>
      <c r="EE847" s="1"/>
      <c r="EF847" s="1"/>
      <c r="EG847" s="1"/>
      <c r="EH847" s="37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</row>
    <row r="848" ht="12.75" customHeight="1">
      <c r="A848" s="1"/>
      <c r="B848" s="1"/>
      <c r="C848" s="1"/>
      <c r="D848" s="1"/>
      <c r="E848" s="1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37"/>
      <c r="DM848" s="37"/>
      <c r="DN848" s="37"/>
      <c r="DO848" s="1"/>
      <c r="DP848" s="1"/>
      <c r="DQ848" s="1"/>
      <c r="DR848" s="1"/>
      <c r="DS848" s="37"/>
      <c r="DT848" s="37"/>
      <c r="DU848" s="1"/>
      <c r="DV848" s="37"/>
      <c r="DW848" s="37"/>
      <c r="DX848" s="37"/>
      <c r="DY848" s="1"/>
      <c r="DZ848" s="1"/>
      <c r="EA848" s="1"/>
      <c r="EB848" s="1"/>
      <c r="EC848" s="1"/>
      <c r="ED848" s="1"/>
      <c r="EE848" s="1"/>
      <c r="EF848" s="1"/>
      <c r="EG848" s="1"/>
      <c r="EH848" s="37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</row>
    <row r="849" ht="12.75" customHeight="1">
      <c r="A849" s="1"/>
      <c r="B849" s="1"/>
      <c r="C849" s="1"/>
      <c r="D849" s="1"/>
      <c r="E849" s="1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37"/>
      <c r="DM849" s="37"/>
      <c r="DN849" s="37"/>
      <c r="DO849" s="1"/>
      <c r="DP849" s="1"/>
      <c r="DQ849" s="1"/>
      <c r="DR849" s="1"/>
      <c r="DS849" s="37"/>
      <c r="DT849" s="37"/>
      <c r="DU849" s="1"/>
      <c r="DV849" s="37"/>
      <c r="DW849" s="37"/>
      <c r="DX849" s="37"/>
      <c r="DY849" s="1"/>
      <c r="DZ849" s="1"/>
      <c r="EA849" s="1"/>
      <c r="EB849" s="1"/>
      <c r="EC849" s="1"/>
      <c r="ED849" s="1"/>
      <c r="EE849" s="1"/>
      <c r="EF849" s="1"/>
      <c r="EG849" s="1"/>
      <c r="EH849" s="37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</row>
    <row r="850" ht="12.75" customHeight="1">
      <c r="A850" s="1"/>
      <c r="B850" s="1"/>
      <c r="C850" s="1"/>
      <c r="D850" s="1"/>
      <c r="E850" s="1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37"/>
      <c r="DM850" s="37"/>
      <c r="DN850" s="37"/>
      <c r="DO850" s="1"/>
      <c r="DP850" s="1"/>
      <c r="DQ850" s="1"/>
      <c r="DR850" s="1"/>
      <c r="DS850" s="37"/>
      <c r="DT850" s="37"/>
      <c r="DU850" s="1"/>
      <c r="DV850" s="37"/>
      <c r="DW850" s="37"/>
      <c r="DX850" s="37"/>
      <c r="DY850" s="1"/>
      <c r="DZ850" s="1"/>
      <c r="EA850" s="1"/>
      <c r="EB850" s="1"/>
      <c r="EC850" s="1"/>
      <c r="ED850" s="1"/>
      <c r="EE850" s="1"/>
      <c r="EF850" s="1"/>
      <c r="EG850" s="1"/>
      <c r="EH850" s="37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</row>
    <row r="851" ht="12.75" customHeight="1">
      <c r="A851" s="1"/>
      <c r="B851" s="1"/>
      <c r="C851" s="1"/>
      <c r="D851" s="1"/>
      <c r="E851" s="1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37"/>
      <c r="DM851" s="37"/>
      <c r="DN851" s="37"/>
      <c r="DO851" s="1"/>
      <c r="DP851" s="1"/>
      <c r="DQ851" s="1"/>
      <c r="DR851" s="1"/>
      <c r="DS851" s="37"/>
      <c r="DT851" s="37"/>
      <c r="DU851" s="1"/>
      <c r="DV851" s="37"/>
      <c r="DW851" s="37"/>
      <c r="DX851" s="37"/>
      <c r="DY851" s="1"/>
      <c r="DZ851" s="1"/>
      <c r="EA851" s="1"/>
      <c r="EB851" s="1"/>
      <c r="EC851" s="1"/>
      <c r="ED851" s="1"/>
      <c r="EE851" s="1"/>
      <c r="EF851" s="1"/>
      <c r="EG851" s="1"/>
      <c r="EH851" s="37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</row>
    <row r="852" ht="12.75" customHeight="1">
      <c r="A852" s="1"/>
      <c r="B852" s="1"/>
      <c r="C852" s="1"/>
      <c r="D852" s="1"/>
      <c r="E852" s="1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37"/>
      <c r="DM852" s="37"/>
      <c r="DN852" s="37"/>
      <c r="DO852" s="1"/>
      <c r="DP852" s="1"/>
      <c r="DQ852" s="1"/>
      <c r="DR852" s="1"/>
      <c r="DS852" s="37"/>
      <c r="DT852" s="37"/>
      <c r="DU852" s="1"/>
      <c r="DV852" s="37"/>
      <c r="DW852" s="37"/>
      <c r="DX852" s="37"/>
      <c r="DY852" s="1"/>
      <c r="DZ852" s="1"/>
      <c r="EA852" s="1"/>
      <c r="EB852" s="1"/>
      <c r="EC852" s="1"/>
      <c r="ED852" s="1"/>
      <c r="EE852" s="1"/>
      <c r="EF852" s="1"/>
      <c r="EG852" s="1"/>
      <c r="EH852" s="37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</row>
    <row r="853" ht="12.75" customHeight="1">
      <c r="A853" s="1"/>
      <c r="B853" s="1"/>
      <c r="C853" s="1"/>
      <c r="D853" s="1"/>
      <c r="E853" s="1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37"/>
      <c r="DM853" s="37"/>
      <c r="DN853" s="37"/>
      <c r="DO853" s="1"/>
      <c r="DP853" s="1"/>
      <c r="DQ853" s="1"/>
      <c r="DR853" s="1"/>
      <c r="DS853" s="37"/>
      <c r="DT853" s="37"/>
      <c r="DU853" s="1"/>
      <c r="DV853" s="37"/>
      <c r="DW853" s="37"/>
      <c r="DX853" s="37"/>
      <c r="DY853" s="1"/>
      <c r="DZ853" s="1"/>
      <c r="EA853" s="1"/>
      <c r="EB853" s="1"/>
      <c r="EC853" s="1"/>
      <c r="ED853" s="1"/>
      <c r="EE853" s="1"/>
      <c r="EF853" s="1"/>
      <c r="EG853" s="1"/>
      <c r="EH853" s="37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</row>
    <row r="854" ht="12.75" customHeight="1">
      <c r="A854" s="1"/>
      <c r="B854" s="1"/>
      <c r="C854" s="1"/>
      <c r="D854" s="1"/>
      <c r="E854" s="1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37"/>
      <c r="DM854" s="37"/>
      <c r="DN854" s="37"/>
      <c r="DO854" s="1"/>
      <c r="DP854" s="1"/>
      <c r="DQ854" s="1"/>
      <c r="DR854" s="1"/>
      <c r="DS854" s="37"/>
      <c r="DT854" s="37"/>
      <c r="DU854" s="1"/>
      <c r="DV854" s="37"/>
      <c r="DW854" s="37"/>
      <c r="DX854" s="37"/>
      <c r="DY854" s="1"/>
      <c r="DZ854" s="1"/>
      <c r="EA854" s="1"/>
      <c r="EB854" s="1"/>
      <c r="EC854" s="1"/>
      <c r="ED854" s="1"/>
      <c r="EE854" s="1"/>
      <c r="EF854" s="1"/>
      <c r="EG854" s="1"/>
      <c r="EH854" s="37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</row>
    <row r="855" ht="12.75" customHeight="1">
      <c r="A855" s="1"/>
      <c r="B855" s="1"/>
      <c r="C855" s="1"/>
      <c r="D855" s="1"/>
      <c r="E855" s="1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37"/>
      <c r="DM855" s="37"/>
      <c r="DN855" s="37"/>
      <c r="DO855" s="1"/>
      <c r="DP855" s="1"/>
      <c r="DQ855" s="1"/>
      <c r="DR855" s="1"/>
      <c r="DS855" s="37"/>
      <c r="DT855" s="37"/>
      <c r="DU855" s="1"/>
      <c r="DV855" s="37"/>
      <c r="DW855" s="37"/>
      <c r="DX855" s="37"/>
      <c r="DY855" s="1"/>
      <c r="DZ855" s="1"/>
      <c r="EA855" s="1"/>
      <c r="EB855" s="1"/>
      <c r="EC855" s="1"/>
      <c r="ED855" s="1"/>
      <c r="EE855" s="1"/>
      <c r="EF855" s="1"/>
      <c r="EG855" s="1"/>
      <c r="EH855" s="37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</row>
    <row r="856" ht="12.75" customHeight="1">
      <c r="A856" s="1"/>
      <c r="B856" s="1"/>
      <c r="C856" s="1"/>
      <c r="D856" s="1"/>
      <c r="E856" s="1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37"/>
      <c r="DM856" s="37"/>
      <c r="DN856" s="37"/>
      <c r="DO856" s="1"/>
      <c r="DP856" s="1"/>
      <c r="DQ856" s="1"/>
      <c r="DR856" s="1"/>
      <c r="DS856" s="37"/>
      <c r="DT856" s="37"/>
      <c r="DU856" s="1"/>
      <c r="DV856" s="37"/>
      <c r="DW856" s="37"/>
      <c r="DX856" s="37"/>
      <c r="DY856" s="1"/>
      <c r="DZ856" s="1"/>
      <c r="EA856" s="1"/>
      <c r="EB856" s="1"/>
      <c r="EC856" s="1"/>
      <c r="ED856" s="1"/>
      <c r="EE856" s="1"/>
      <c r="EF856" s="1"/>
      <c r="EG856" s="1"/>
      <c r="EH856" s="37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</row>
    <row r="857" ht="12.75" customHeight="1">
      <c r="A857" s="1"/>
      <c r="B857" s="1"/>
      <c r="C857" s="1"/>
      <c r="D857" s="1"/>
      <c r="E857" s="1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37"/>
      <c r="DM857" s="37"/>
      <c r="DN857" s="37"/>
      <c r="DO857" s="1"/>
      <c r="DP857" s="1"/>
      <c r="DQ857" s="1"/>
      <c r="DR857" s="1"/>
      <c r="DS857" s="37"/>
      <c r="DT857" s="37"/>
      <c r="DU857" s="1"/>
      <c r="DV857" s="37"/>
      <c r="DW857" s="37"/>
      <c r="DX857" s="37"/>
      <c r="DY857" s="1"/>
      <c r="DZ857" s="1"/>
      <c r="EA857" s="1"/>
      <c r="EB857" s="1"/>
      <c r="EC857" s="1"/>
      <c r="ED857" s="1"/>
      <c r="EE857" s="1"/>
      <c r="EF857" s="1"/>
      <c r="EG857" s="1"/>
      <c r="EH857" s="37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</row>
    <row r="858" ht="12.75" customHeight="1">
      <c r="A858" s="1"/>
      <c r="B858" s="1"/>
      <c r="C858" s="1"/>
      <c r="D858" s="1"/>
      <c r="E858" s="1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37"/>
      <c r="DM858" s="37"/>
      <c r="DN858" s="37"/>
      <c r="DO858" s="1"/>
      <c r="DP858" s="1"/>
      <c r="DQ858" s="1"/>
      <c r="DR858" s="1"/>
      <c r="DS858" s="37"/>
      <c r="DT858" s="37"/>
      <c r="DU858" s="1"/>
      <c r="DV858" s="37"/>
      <c r="DW858" s="37"/>
      <c r="DX858" s="37"/>
      <c r="DY858" s="1"/>
      <c r="DZ858" s="1"/>
      <c r="EA858" s="1"/>
      <c r="EB858" s="1"/>
      <c r="EC858" s="1"/>
      <c r="ED858" s="1"/>
      <c r="EE858" s="1"/>
      <c r="EF858" s="1"/>
      <c r="EG858" s="1"/>
      <c r="EH858" s="37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</row>
    <row r="859" ht="12.75" customHeight="1">
      <c r="A859" s="1"/>
      <c r="B859" s="1"/>
      <c r="C859" s="1"/>
      <c r="D859" s="1"/>
      <c r="E859" s="1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37"/>
      <c r="DM859" s="37"/>
      <c r="DN859" s="37"/>
      <c r="DO859" s="1"/>
      <c r="DP859" s="1"/>
      <c r="DQ859" s="1"/>
      <c r="DR859" s="1"/>
      <c r="DS859" s="37"/>
      <c r="DT859" s="37"/>
      <c r="DU859" s="1"/>
      <c r="DV859" s="37"/>
      <c r="DW859" s="37"/>
      <c r="DX859" s="37"/>
      <c r="DY859" s="1"/>
      <c r="DZ859" s="1"/>
      <c r="EA859" s="1"/>
      <c r="EB859" s="1"/>
      <c r="EC859" s="1"/>
      <c r="ED859" s="1"/>
      <c r="EE859" s="1"/>
      <c r="EF859" s="1"/>
      <c r="EG859" s="1"/>
      <c r="EH859" s="37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</row>
    <row r="860" ht="12.75" customHeight="1">
      <c r="A860" s="1"/>
      <c r="B860" s="1"/>
      <c r="C860" s="1"/>
      <c r="D860" s="1"/>
      <c r="E860" s="1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37"/>
      <c r="DM860" s="37"/>
      <c r="DN860" s="37"/>
      <c r="DO860" s="1"/>
      <c r="DP860" s="1"/>
      <c r="DQ860" s="1"/>
      <c r="DR860" s="1"/>
      <c r="DS860" s="37"/>
      <c r="DT860" s="37"/>
      <c r="DU860" s="1"/>
      <c r="DV860" s="37"/>
      <c r="DW860" s="37"/>
      <c r="DX860" s="37"/>
      <c r="DY860" s="1"/>
      <c r="DZ860" s="1"/>
      <c r="EA860" s="1"/>
      <c r="EB860" s="1"/>
      <c r="EC860" s="1"/>
      <c r="ED860" s="1"/>
      <c r="EE860" s="1"/>
      <c r="EF860" s="1"/>
      <c r="EG860" s="1"/>
      <c r="EH860" s="37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</row>
    <row r="861" ht="12.75" customHeight="1">
      <c r="A861" s="1"/>
      <c r="B861" s="1"/>
      <c r="C861" s="1"/>
      <c r="D861" s="1"/>
      <c r="E861" s="1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37"/>
      <c r="DM861" s="37"/>
      <c r="DN861" s="37"/>
      <c r="DO861" s="1"/>
      <c r="DP861" s="1"/>
      <c r="DQ861" s="1"/>
      <c r="DR861" s="1"/>
      <c r="DS861" s="37"/>
      <c r="DT861" s="37"/>
      <c r="DU861" s="1"/>
      <c r="DV861" s="37"/>
      <c r="DW861" s="37"/>
      <c r="DX861" s="37"/>
      <c r="DY861" s="1"/>
      <c r="DZ861" s="1"/>
      <c r="EA861" s="1"/>
      <c r="EB861" s="1"/>
      <c r="EC861" s="1"/>
      <c r="ED861" s="1"/>
      <c r="EE861" s="1"/>
      <c r="EF861" s="1"/>
      <c r="EG861" s="1"/>
      <c r="EH861" s="37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</row>
    <row r="862" ht="12.75" customHeight="1">
      <c r="A862" s="1"/>
      <c r="B862" s="1"/>
      <c r="C862" s="1"/>
      <c r="D862" s="1"/>
      <c r="E862" s="1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37"/>
      <c r="DM862" s="37"/>
      <c r="DN862" s="37"/>
      <c r="DO862" s="1"/>
      <c r="DP862" s="1"/>
      <c r="DQ862" s="1"/>
      <c r="DR862" s="1"/>
      <c r="DS862" s="37"/>
      <c r="DT862" s="37"/>
      <c r="DU862" s="1"/>
      <c r="DV862" s="37"/>
      <c r="DW862" s="37"/>
      <c r="DX862" s="37"/>
      <c r="DY862" s="1"/>
      <c r="DZ862" s="1"/>
      <c r="EA862" s="1"/>
      <c r="EB862" s="1"/>
      <c r="EC862" s="1"/>
      <c r="ED862" s="1"/>
      <c r="EE862" s="1"/>
      <c r="EF862" s="1"/>
      <c r="EG862" s="1"/>
      <c r="EH862" s="37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</row>
    <row r="863" ht="12.75" customHeight="1">
      <c r="A863" s="1"/>
      <c r="B863" s="1"/>
      <c r="C863" s="1"/>
      <c r="D863" s="1"/>
      <c r="E863" s="1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37"/>
      <c r="DM863" s="37"/>
      <c r="DN863" s="37"/>
      <c r="DO863" s="1"/>
      <c r="DP863" s="1"/>
      <c r="DQ863" s="1"/>
      <c r="DR863" s="1"/>
      <c r="DS863" s="37"/>
      <c r="DT863" s="37"/>
      <c r="DU863" s="1"/>
      <c r="DV863" s="37"/>
      <c r="DW863" s="37"/>
      <c r="DX863" s="37"/>
      <c r="DY863" s="1"/>
      <c r="DZ863" s="1"/>
      <c r="EA863" s="1"/>
      <c r="EB863" s="1"/>
      <c r="EC863" s="1"/>
      <c r="ED863" s="1"/>
      <c r="EE863" s="1"/>
      <c r="EF863" s="1"/>
      <c r="EG863" s="1"/>
      <c r="EH863" s="37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</row>
    <row r="864" ht="12.75" customHeight="1">
      <c r="A864" s="1"/>
      <c r="B864" s="1"/>
      <c r="C864" s="1"/>
      <c r="D864" s="1"/>
      <c r="E864" s="1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37"/>
      <c r="DM864" s="37"/>
      <c r="DN864" s="37"/>
      <c r="DO864" s="1"/>
      <c r="DP864" s="1"/>
      <c r="DQ864" s="1"/>
      <c r="DR864" s="1"/>
      <c r="DS864" s="37"/>
      <c r="DT864" s="37"/>
      <c r="DU864" s="1"/>
      <c r="DV864" s="37"/>
      <c r="DW864" s="37"/>
      <c r="DX864" s="37"/>
      <c r="DY864" s="1"/>
      <c r="DZ864" s="1"/>
      <c r="EA864" s="1"/>
      <c r="EB864" s="1"/>
      <c r="EC864" s="1"/>
      <c r="ED864" s="1"/>
      <c r="EE864" s="1"/>
      <c r="EF864" s="1"/>
      <c r="EG864" s="1"/>
      <c r="EH864" s="37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</row>
    <row r="865" ht="12.75" customHeight="1">
      <c r="A865" s="1"/>
      <c r="B865" s="1"/>
      <c r="C865" s="1"/>
      <c r="D865" s="1"/>
      <c r="E865" s="1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37"/>
      <c r="DM865" s="37"/>
      <c r="DN865" s="37"/>
      <c r="DO865" s="1"/>
      <c r="DP865" s="1"/>
      <c r="DQ865" s="1"/>
      <c r="DR865" s="1"/>
      <c r="DS865" s="37"/>
      <c r="DT865" s="37"/>
      <c r="DU865" s="1"/>
      <c r="DV865" s="37"/>
      <c r="DW865" s="37"/>
      <c r="DX865" s="37"/>
      <c r="DY865" s="1"/>
      <c r="DZ865" s="1"/>
      <c r="EA865" s="1"/>
      <c r="EB865" s="1"/>
      <c r="EC865" s="1"/>
      <c r="ED865" s="1"/>
      <c r="EE865" s="1"/>
      <c r="EF865" s="1"/>
      <c r="EG865" s="1"/>
      <c r="EH865" s="37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</row>
    <row r="866" ht="12.75" customHeight="1">
      <c r="A866" s="1"/>
      <c r="B866" s="1"/>
      <c r="C866" s="1"/>
      <c r="D866" s="1"/>
      <c r="E866" s="1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37"/>
      <c r="DM866" s="37"/>
      <c r="DN866" s="37"/>
      <c r="DO866" s="1"/>
      <c r="DP866" s="1"/>
      <c r="DQ866" s="1"/>
      <c r="DR866" s="1"/>
      <c r="DS866" s="37"/>
      <c r="DT866" s="37"/>
      <c r="DU866" s="1"/>
      <c r="DV866" s="37"/>
      <c r="DW866" s="37"/>
      <c r="DX866" s="37"/>
      <c r="DY866" s="1"/>
      <c r="DZ866" s="1"/>
      <c r="EA866" s="1"/>
      <c r="EB866" s="1"/>
      <c r="EC866" s="1"/>
      <c r="ED866" s="1"/>
      <c r="EE866" s="1"/>
      <c r="EF866" s="1"/>
      <c r="EG866" s="1"/>
      <c r="EH866" s="37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</row>
    <row r="867" ht="12.75" customHeight="1">
      <c r="A867" s="1"/>
      <c r="B867" s="1"/>
      <c r="C867" s="1"/>
      <c r="D867" s="1"/>
      <c r="E867" s="1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37"/>
      <c r="DM867" s="37"/>
      <c r="DN867" s="37"/>
      <c r="DO867" s="1"/>
      <c r="DP867" s="1"/>
      <c r="DQ867" s="1"/>
      <c r="DR867" s="1"/>
      <c r="DS867" s="37"/>
      <c r="DT867" s="37"/>
      <c r="DU867" s="1"/>
      <c r="DV867" s="37"/>
      <c r="DW867" s="37"/>
      <c r="DX867" s="37"/>
      <c r="DY867" s="1"/>
      <c r="DZ867" s="1"/>
      <c r="EA867" s="1"/>
      <c r="EB867" s="1"/>
      <c r="EC867" s="1"/>
      <c r="ED867" s="1"/>
      <c r="EE867" s="1"/>
      <c r="EF867" s="1"/>
      <c r="EG867" s="1"/>
      <c r="EH867" s="37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</row>
    <row r="868" ht="12.75" customHeight="1">
      <c r="A868" s="1"/>
      <c r="B868" s="1"/>
      <c r="C868" s="1"/>
      <c r="D868" s="1"/>
      <c r="E868" s="1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37"/>
      <c r="DM868" s="37"/>
      <c r="DN868" s="37"/>
      <c r="DO868" s="1"/>
      <c r="DP868" s="1"/>
      <c r="DQ868" s="1"/>
      <c r="DR868" s="1"/>
      <c r="DS868" s="37"/>
      <c r="DT868" s="37"/>
      <c r="DU868" s="1"/>
      <c r="DV868" s="37"/>
      <c r="DW868" s="37"/>
      <c r="DX868" s="37"/>
      <c r="DY868" s="1"/>
      <c r="DZ868" s="1"/>
      <c r="EA868" s="1"/>
      <c r="EB868" s="1"/>
      <c r="EC868" s="1"/>
      <c r="ED868" s="1"/>
      <c r="EE868" s="1"/>
      <c r="EF868" s="1"/>
      <c r="EG868" s="1"/>
      <c r="EH868" s="37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</row>
    <row r="869" ht="12.75" customHeight="1">
      <c r="A869" s="1"/>
      <c r="B869" s="1"/>
      <c r="C869" s="1"/>
      <c r="D869" s="1"/>
      <c r="E869" s="1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37"/>
      <c r="DM869" s="37"/>
      <c r="DN869" s="37"/>
      <c r="DO869" s="1"/>
      <c r="DP869" s="1"/>
      <c r="DQ869" s="1"/>
      <c r="DR869" s="1"/>
      <c r="DS869" s="37"/>
      <c r="DT869" s="37"/>
      <c r="DU869" s="1"/>
      <c r="DV869" s="37"/>
      <c r="DW869" s="37"/>
      <c r="DX869" s="37"/>
      <c r="DY869" s="1"/>
      <c r="DZ869" s="1"/>
      <c r="EA869" s="1"/>
      <c r="EB869" s="1"/>
      <c r="EC869" s="1"/>
      <c r="ED869" s="1"/>
      <c r="EE869" s="1"/>
      <c r="EF869" s="1"/>
      <c r="EG869" s="1"/>
      <c r="EH869" s="37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</row>
    <row r="870" ht="12.75" customHeight="1">
      <c r="A870" s="1"/>
      <c r="B870" s="1"/>
      <c r="C870" s="1"/>
      <c r="D870" s="1"/>
      <c r="E870" s="1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37"/>
      <c r="DM870" s="37"/>
      <c r="DN870" s="37"/>
      <c r="DO870" s="1"/>
      <c r="DP870" s="1"/>
      <c r="DQ870" s="1"/>
      <c r="DR870" s="1"/>
      <c r="DS870" s="37"/>
      <c r="DT870" s="37"/>
      <c r="DU870" s="1"/>
      <c r="DV870" s="37"/>
      <c r="DW870" s="37"/>
      <c r="DX870" s="37"/>
      <c r="DY870" s="1"/>
      <c r="DZ870" s="1"/>
      <c r="EA870" s="1"/>
      <c r="EB870" s="1"/>
      <c r="EC870" s="1"/>
      <c r="ED870" s="1"/>
      <c r="EE870" s="1"/>
      <c r="EF870" s="1"/>
      <c r="EG870" s="1"/>
      <c r="EH870" s="37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</row>
    <row r="871" ht="12.75" customHeight="1">
      <c r="A871" s="1"/>
      <c r="B871" s="1"/>
      <c r="C871" s="1"/>
      <c r="D871" s="1"/>
      <c r="E871" s="1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37"/>
      <c r="DM871" s="37"/>
      <c r="DN871" s="37"/>
      <c r="DO871" s="1"/>
      <c r="DP871" s="1"/>
      <c r="DQ871" s="1"/>
      <c r="DR871" s="1"/>
      <c r="DS871" s="37"/>
      <c r="DT871" s="37"/>
      <c r="DU871" s="1"/>
      <c r="DV871" s="37"/>
      <c r="DW871" s="37"/>
      <c r="DX871" s="37"/>
      <c r="DY871" s="1"/>
      <c r="DZ871" s="1"/>
      <c r="EA871" s="1"/>
      <c r="EB871" s="1"/>
      <c r="EC871" s="1"/>
      <c r="ED871" s="1"/>
      <c r="EE871" s="1"/>
      <c r="EF871" s="1"/>
      <c r="EG871" s="1"/>
      <c r="EH871" s="37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</row>
    <row r="872" ht="12.75" customHeight="1">
      <c r="A872" s="1"/>
      <c r="B872" s="1"/>
      <c r="C872" s="1"/>
      <c r="D872" s="1"/>
      <c r="E872" s="1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37"/>
      <c r="DM872" s="37"/>
      <c r="DN872" s="37"/>
      <c r="DO872" s="1"/>
      <c r="DP872" s="1"/>
      <c r="DQ872" s="1"/>
      <c r="DR872" s="1"/>
      <c r="DS872" s="37"/>
      <c r="DT872" s="37"/>
      <c r="DU872" s="1"/>
      <c r="DV872" s="37"/>
      <c r="DW872" s="37"/>
      <c r="DX872" s="37"/>
      <c r="DY872" s="1"/>
      <c r="DZ872" s="1"/>
      <c r="EA872" s="1"/>
      <c r="EB872" s="1"/>
      <c r="EC872" s="1"/>
      <c r="ED872" s="1"/>
      <c r="EE872" s="1"/>
      <c r="EF872" s="1"/>
      <c r="EG872" s="1"/>
      <c r="EH872" s="37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</row>
    <row r="873" ht="12.75" customHeight="1">
      <c r="A873" s="1"/>
      <c r="B873" s="1"/>
      <c r="C873" s="1"/>
      <c r="D873" s="1"/>
      <c r="E873" s="1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37"/>
      <c r="DM873" s="37"/>
      <c r="DN873" s="37"/>
      <c r="DO873" s="1"/>
      <c r="DP873" s="1"/>
      <c r="DQ873" s="1"/>
      <c r="DR873" s="1"/>
      <c r="DS873" s="37"/>
      <c r="DT873" s="37"/>
      <c r="DU873" s="1"/>
      <c r="DV873" s="37"/>
      <c r="DW873" s="37"/>
      <c r="DX873" s="37"/>
      <c r="DY873" s="1"/>
      <c r="DZ873" s="1"/>
      <c r="EA873" s="1"/>
      <c r="EB873" s="1"/>
      <c r="EC873" s="1"/>
      <c r="ED873" s="1"/>
      <c r="EE873" s="1"/>
      <c r="EF873" s="1"/>
      <c r="EG873" s="1"/>
      <c r="EH873" s="37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</row>
    <row r="874" ht="12.75" customHeight="1">
      <c r="A874" s="1"/>
      <c r="B874" s="1"/>
      <c r="C874" s="1"/>
      <c r="D874" s="1"/>
      <c r="E874" s="1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37"/>
      <c r="DM874" s="37"/>
      <c r="DN874" s="37"/>
      <c r="DO874" s="1"/>
      <c r="DP874" s="1"/>
      <c r="DQ874" s="1"/>
      <c r="DR874" s="1"/>
      <c r="DS874" s="37"/>
      <c r="DT874" s="37"/>
      <c r="DU874" s="1"/>
      <c r="DV874" s="37"/>
      <c r="DW874" s="37"/>
      <c r="DX874" s="37"/>
      <c r="DY874" s="1"/>
      <c r="DZ874" s="1"/>
      <c r="EA874" s="1"/>
      <c r="EB874" s="1"/>
      <c r="EC874" s="1"/>
      <c r="ED874" s="1"/>
      <c r="EE874" s="1"/>
      <c r="EF874" s="1"/>
      <c r="EG874" s="1"/>
      <c r="EH874" s="37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</row>
    <row r="875" ht="12.75" customHeight="1">
      <c r="A875" s="1"/>
      <c r="B875" s="1"/>
      <c r="C875" s="1"/>
      <c r="D875" s="1"/>
      <c r="E875" s="1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37"/>
      <c r="DM875" s="37"/>
      <c r="DN875" s="37"/>
      <c r="DO875" s="1"/>
      <c r="DP875" s="1"/>
      <c r="DQ875" s="1"/>
      <c r="DR875" s="1"/>
      <c r="DS875" s="37"/>
      <c r="DT875" s="37"/>
      <c r="DU875" s="1"/>
      <c r="DV875" s="37"/>
      <c r="DW875" s="37"/>
      <c r="DX875" s="37"/>
      <c r="DY875" s="1"/>
      <c r="DZ875" s="1"/>
      <c r="EA875" s="1"/>
      <c r="EB875" s="1"/>
      <c r="EC875" s="1"/>
      <c r="ED875" s="1"/>
      <c r="EE875" s="1"/>
      <c r="EF875" s="1"/>
      <c r="EG875" s="1"/>
      <c r="EH875" s="37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</row>
    <row r="876" ht="12.75" customHeight="1">
      <c r="A876" s="1"/>
      <c r="B876" s="1"/>
      <c r="C876" s="1"/>
      <c r="D876" s="1"/>
      <c r="E876" s="1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37"/>
      <c r="DM876" s="37"/>
      <c r="DN876" s="37"/>
      <c r="DO876" s="1"/>
      <c r="DP876" s="1"/>
      <c r="DQ876" s="1"/>
      <c r="DR876" s="1"/>
      <c r="DS876" s="37"/>
      <c r="DT876" s="37"/>
      <c r="DU876" s="1"/>
      <c r="DV876" s="37"/>
      <c r="DW876" s="37"/>
      <c r="DX876" s="37"/>
      <c r="DY876" s="1"/>
      <c r="DZ876" s="1"/>
      <c r="EA876" s="1"/>
      <c r="EB876" s="1"/>
      <c r="EC876" s="1"/>
      <c r="ED876" s="1"/>
      <c r="EE876" s="1"/>
      <c r="EF876" s="1"/>
      <c r="EG876" s="1"/>
      <c r="EH876" s="37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</row>
    <row r="877" ht="12.75" customHeight="1">
      <c r="A877" s="1"/>
      <c r="B877" s="1"/>
      <c r="C877" s="1"/>
      <c r="D877" s="1"/>
      <c r="E877" s="1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37"/>
      <c r="DM877" s="37"/>
      <c r="DN877" s="37"/>
      <c r="DO877" s="1"/>
      <c r="DP877" s="1"/>
      <c r="DQ877" s="1"/>
      <c r="DR877" s="1"/>
      <c r="DS877" s="37"/>
      <c r="DT877" s="37"/>
      <c r="DU877" s="1"/>
      <c r="DV877" s="37"/>
      <c r="DW877" s="37"/>
      <c r="DX877" s="37"/>
      <c r="DY877" s="1"/>
      <c r="DZ877" s="1"/>
      <c r="EA877" s="1"/>
      <c r="EB877" s="1"/>
      <c r="EC877" s="1"/>
      <c r="ED877" s="1"/>
      <c r="EE877" s="1"/>
      <c r="EF877" s="1"/>
      <c r="EG877" s="1"/>
      <c r="EH877" s="37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</row>
    <row r="878" ht="12.75" customHeight="1">
      <c r="A878" s="1"/>
      <c r="B878" s="1"/>
      <c r="C878" s="1"/>
      <c r="D878" s="1"/>
      <c r="E878" s="1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37"/>
      <c r="DM878" s="37"/>
      <c r="DN878" s="37"/>
      <c r="DO878" s="1"/>
      <c r="DP878" s="1"/>
      <c r="DQ878" s="1"/>
      <c r="DR878" s="1"/>
      <c r="DS878" s="37"/>
      <c r="DT878" s="37"/>
      <c r="DU878" s="1"/>
      <c r="DV878" s="37"/>
      <c r="DW878" s="37"/>
      <c r="DX878" s="37"/>
      <c r="DY878" s="1"/>
      <c r="DZ878" s="1"/>
      <c r="EA878" s="1"/>
      <c r="EB878" s="1"/>
      <c r="EC878" s="1"/>
      <c r="ED878" s="1"/>
      <c r="EE878" s="1"/>
      <c r="EF878" s="1"/>
      <c r="EG878" s="1"/>
      <c r="EH878" s="37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</row>
    <row r="879" ht="12.75" customHeight="1">
      <c r="A879" s="1"/>
      <c r="B879" s="1"/>
      <c r="C879" s="1"/>
      <c r="D879" s="1"/>
      <c r="E879" s="1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37"/>
      <c r="DM879" s="37"/>
      <c r="DN879" s="37"/>
      <c r="DO879" s="1"/>
      <c r="DP879" s="1"/>
      <c r="DQ879" s="1"/>
      <c r="DR879" s="1"/>
      <c r="DS879" s="37"/>
      <c r="DT879" s="37"/>
      <c r="DU879" s="1"/>
      <c r="DV879" s="37"/>
      <c r="DW879" s="37"/>
      <c r="DX879" s="37"/>
      <c r="DY879" s="1"/>
      <c r="DZ879" s="1"/>
      <c r="EA879" s="1"/>
      <c r="EB879" s="1"/>
      <c r="EC879" s="1"/>
      <c r="ED879" s="1"/>
      <c r="EE879" s="1"/>
      <c r="EF879" s="1"/>
      <c r="EG879" s="1"/>
      <c r="EH879" s="37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</row>
    <row r="880" ht="12.75" customHeight="1">
      <c r="A880" s="1"/>
      <c r="B880" s="1"/>
      <c r="C880" s="1"/>
      <c r="D880" s="1"/>
      <c r="E880" s="1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37"/>
      <c r="DM880" s="37"/>
      <c r="DN880" s="37"/>
      <c r="DO880" s="1"/>
      <c r="DP880" s="1"/>
      <c r="DQ880" s="1"/>
      <c r="DR880" s="1"/>
      <c r="DS880" s="37"/>
      <c r="DT880" s="37"/>
      <c r="DU880" s="1"/>
      <c r="DV880" s="37"/>
      <c r="DW880" s="37"/>
      <c r="DX880" s="37"/>
      <c r="DY880" s="1"/>
      <c r="DZ880" s="1"/>
      <c r="EA880" s="1"/>
      <c r="EB880" s="1"/>
      <c r="EC880" s="1"/>
      <c r="ED880" s="1"/>
      <c r="EE880" s="1"/>
      <c r="EF880" s="1"/>
      <c r="EG880" s="1"/>
      <c r="EH880" s="37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</row>
    <row r="881" ht="12.75" customHeight="1">
      <c r="A881" s="1"/>
      <c r="B881" s="1"/>
      <c r="C881" s="1"/>
      <c r="D881" s="1"/>
      <c r="E881" s="1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37"/>
      <c r="DM881" s="37"/>
      <c r="DN881" s="37"/>
      <c r="DO881" s="1"/>
      <c r="DP881" s="1"/>
      <c r="DQ881" s="1"/>
      <c r="DR881" s="1"/>
      <c r="DS881" s="37"/>
      <c r="DT881" s="37"/>
      <c r="DU881" s="1"/>
      <c r="DV881" s="37"/>
      <c r="DW881" s="37"/>
      <c r="DX881" s="37"/>
      <c r="DY881" s="1"/>
      <c r="DZ881" s="1"/>
      <c r="EA881" s="1"/>
      <c r="EB881" s="1"/>
      <c r="EC881" s="1"/>
      <c r="ED881" s="1"/>
      <c r="EE881" s="1"/>
      <c r="EF881" s="1"/>
      <c r="EG881" s="1"/>
      <c r="EH881" s="37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</row>
    <row r="882" ht="12.75" customHeight="1">
      <c r="A882" s="1"/>
      <c r="B882" s="1"/>
      <c r="C882" s="1"/>
      <c r="D882" s="1"/>
      <c r="E882" s="1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37"/>
      <c r="DM882" s="37"/>
      <c r="DN882" s="37"/>
      <c r="DO882" s="1"/>
      <c r="DP882" s="1"/>
      <c r="DQ882" s="1"/>
      <c r="DR882" s="1"/>
      <c r="DS882" s="37"/>
      <c r="DT882" s="37"/>
      <c r="DU882" s="1"/>
      <c r="DV882" s="37"/>
      <c r="DW882" s="37"/>
      <c r="DX882" s="37"/>
      <c r="DY882" s="1"/>
      <c r="DZ882" s="1"/>
      <c r="EA882" s="1"/>
      <c r="EB882" s="1"/>
      <c r="EC882" s="1"/>
      <c r="ED882" s="1"/>
      <c r="EE882" s="1"/>
      <c r="EF882" s="1"/>
      <c r="EG882" s="1"/>
      <c r="EH882" s="37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</row>
    <row r="883" ht="12.75" customHeight="1">
      <c r="A883" s="1"/>
      <c r="B883" s="1"/>
      <c r="C883" s="1"/>
      <c r="D883" s="1"/>
      <c r="E883" s="1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37"/>
      <c r="DM883" s="37"/>
      <c r="DN883" s="37"/>
      <c r="DO883" s="1"/>
      <c r="DP883" s="1"/>
      <c r="DQ883" s="1"/>
      <c r="DR883" s="1"/>
      <c r="DS883" s="37"/>
      <c r="DT883" s="37"/>
      <c r="DU883" s="1"/>
      <c r="DV883" s="37"/>
      <c r="DW883" s="37"/>
      <c r="DX883" s="37"/>
      <c r="DY883" s="1"/>
      <c r="DZ883" s="1"/>
      <c r="EA883" s="1"/>
      <c r="EB883" s="1"/>
      <c r="EC883" s="1"/>
      <c r="ED883" s="1"/>
      <c r="EE883" s="1"/>
      <c r="EF883" s="1"/>
      <c r="EG883" s="1"/>
      <c r="EH883" s="37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</row>
    <row r="884" ht="12.75" customHeight="1">
      <c r="A884" s="1"/>
      <c r="B884" s="1"/>
      <c r="C884" s="1"/>
      <c r="D884" s="1"/>
      <c r="E884" s="1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37"/>
      <c r="DM884" s="37"/>
      <c r="DN884" s="37"/>
      <c r="DO884" s="1"/>
      <c r="DP884" s="1"/>
      <c r="DQ884" s="1"/>
      <c r="DR884" s="1"/>
      <c r="DS884" s="37"/>
      <c r="DT884" s="37"/>
      <c r="DU884" s="1"/>
      <c r="DV884" s="37"/>
      <c r="DW884" s="37"/>
      <c r="DX884" s="37"/>
      <c r="DY884" s="1"/>
      <c r="DZ884" s="1"/>
      <c r="EA884" s="1"/>
      <c r="EB884" s="1"/>
      <c r="EC884" s="1"/>
      <c r="ED884" s="1"/>
      <c r="EE884" s="1"/>
      <c r="EF884" s="1"/>
      <c r="EG884" s="1"/>
      <c r="EH884" s="37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</row>
    <row r="885" ht="12.75" customHeight="1">
      <c r="A885" s="1"/>
      <c r="B885" s="1"/>
      <c r="C885" s="1"/>
      <c r="D885" s="1"/>
      <c r="E885" s="1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37"/>
      <c r="DM885" s="37"/>
      <c r="DN885" s="37"/>
      <c r="DO885" s="1"/>
      <c r="DP885" s="1"/>
      <c r="DQ885" s="1"/>
      <c r="DR885" s="1"/>
      <c r="DS885" s="37"/>
      <c r="DT885" s="37"/>
      <c r="DU885" s="1"/>
      <c r="DV885" s="37"/>
      <c r="DW885" s="37"/>
      <c r="DX885" s="37"/>
      <c r="DY885" s="1"/>
      <c r="DZ885" s="1"/>
      <c r="EA885" s="1"/>
      <c r="EB885" s="1"/>
      <c r="EC885" s="1"/>
      <c r="ED885" s="1"/>
      <c r="EE885" s="1"/>
      <c r="EF885" s="1"/>
      <c r="EG885" s="1"/>
      <c r="EH885" s="37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</row>
    <row r="886" ht="12.75" customHeight="1">
      <c r="A886" s="1"/>
      <c r="B886" s="1"/>
      <c r="C886" s="1"/>
      <c r="D886" s="1"/>
      <c r="E886" s="1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37"/>
      <c r="DM886" s="37"/>
      <c r="DN886" s="37"/>
      <c r="DO886" s="1"/>
      <c r="DP886" s="1"/>
      <c r="DQ886" s="1"/>
      <c r="DR886" s="1"/>
      <c r="DS886" s="37"/>
      <c r="DT886" s="37"/>
      <c r="DU886" s="1"/>
      <c r="DV886" s="37"/>
      <c r="DW886" s="37"/>
      <c r="DX886" s="37"/>
      <c r="DY886" s="1"/>
      <c r="DZ886" s="1"/>
      <c r="EA886" s="1"/>
      <c r="EB886" s="1"/>
      <c r="EC886" s="1"/>
      <c r="ED886" s="1"/>
      <c r="EE886" s="1"/>
      <c r="EF886" s="1"/>
      <c r="EG886" s="1"/>
      <c r="EH886" s="37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</row>
    <row r="887" ht="12.75" customHeight="1">
      <c r="A887" s="1"/>
      <c r="B887" s="1"/>
      <c r="C887" s="1"/>
      <c r="D887" s="1"/>
      <c r="E887" s="1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37"/>
      <c r="DM887" s="37"/>
      <c r="DN887" s="37"/>
      <c r="DO887" s="1"/>
      <c r="DP887" s="1"/>
      <c r="DQ887" s="1"/>
      <c r="DR887" s="1"/>
      <c r="DS887" s="37"/>
      <c r="DT887" s="37"/>
      <c r="DU887" s="1"/>
      <c r="DV887" s="37"/>
      <c r="DW887" s="37"/>
      <c r="DX887" s="37"/>
      <c r="DY887" s="1"/>
      <c r="DZ887" s="1"/>
      <c r="EA887" s="1"/>
      <c r="EB887" s="1"/>
      <c r="EC887" s="1"/>
      <c r="ED887" s="1"/>
      <c r="EE887" s="1"/>
      <c r="EF887" s="1"/>
      <c r="EG887" s="1"/>
      <c r="EH887" s="37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</row>
    <row r="888" ht="12.75" customHeight="1">
      <c r="A888" s="1"/>
      <c r="B888" s="1"/>
      <c r="C888" s="1"/>
      <c r="D888" s="1"/>
      <c r="E888" s="1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37"/>
      <c r="DM888" s="37"/>
      <c r="DN888" s="37"/>
      <c r="DO888" s="1"/>
      <c r="DP888" s="1"/>
      <c r="DQ888" s="1"/>
      <c r="DR888" s="1"/>
      <c r="DS888" s="37"/>
      <c r="DT888" s="37"/>
      <c r="DU888" s="1"/>
      <c r="DV888" s="37"/>
      <c r="DW888" s="37"/>
      <c r="DX888" s="37"/>
      <c r="DY888" s="1"/>
      <c r="DZ888" s="1"/>
      <c r="EA888" s="1"/>
      <c r="EB888" s="1"/>
      <c r="EC888" s="1"/>
      <c r="ED888" s="1"/>
      <c r="EE888" s="1"/>
      <c r="EF888" s="1"/>
      <c r="EG888" s="1"/>
      <c r="EH888" s="37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</row>
    <row r="889" ht="12.75" customHeight="1">
      <c r="A889" s="1"/>
      <c r="B889" s="1"/>
      <c r="C889" s="1"/>
      <c r="D889" s="1"/>
      <c r="E889" s="1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37"/>
      <c r="DM889" s="37"/>
      <c r="DN889" s="37"/>
      <c r="DO889" s="1"/>
      <c r="DP889" s="1"/>
      <c r="DQ889" s="1"/>
      <c r="DR889" s="1"/>
      <c r="DS889" s="37"/>
      <c r="DT889" s="37"/>
      <c r="DU889" s="1"/>
      <c r="DV889" s="37"/>
      <c r="DW889" s="37"/>
      <c r="DX889" s="37"/>
      <c r="DY889" s="1"/>
      <c r="DZ889" s="1"/>
      <c r="EA889" s="1"/>
      <c r="EB889" s="1"/>
      <c r="EC889" s="1"/>
      <c r="ED889" s="1"/>
      <c r="EE889" s="1"/>
      <c r="EF889" s="1"/>
      <c r="EG889" s="1"/>
      <c r="EH889" s="37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</row>
    <row r="890" ht="12.75" customHeight="1">
      <c r="A890" s="1"/>
      <c r="B890" s="1"/>
      <c r="C890" s="1"/>
      <c r="D890" s="1"/>
      <c r="E890" s="1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37"/>
      <c r="DM890" s="37"/>
      <c r="DN890" s="37"/>
      <c r="DO890" s="1"/>
      <c r="DP890" s="1"/>
      <c r="DQ890" s="1"/>
      <c r="DR890" s="1"/>
      <c r="DS890" s="37"/>
      <c r="DT890" s="37"/>
      <c r="DU890" s="1"/>
      <c r="DV890" s="37"/>
      <c r="DW890" s="37"/>
      <c r="DX890" s="37"/>
      <c r="DY890" s="1"/>
      <c r="DZ890" s="1"/>
      <c r="EA890" s="1"/>
      <c r="EB890" s="1"/>
      <c r="EC890" s="1"/>
      <c r="ED890" s="1"/>
      <c r="EE890" s="1"/>
      <c r="EF890" s="1"/>
      <c r="EG890" s="1"/>
      <c r="EH890" s="37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</row>
    <row r="891" ht="12.75" customHeight="1">
      <c r="A891" s="1"/>
      <c r="B891" s="1"/>
      <c r="C891" s="1"/>
      <c r="D891" s="1"/>
      <c r="E891" s="1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37"/>
      <c r="DM891" s="37"/>
      <c r="DN891" s="37"/>
      <c r="DO891" s="1"/>
      <c r="DP891" s="1"/>
      <c r="DQ891" s="1"/>
      <c r="DR891" s="1"/>
      <c r="DS891" s="37"/>
      <c r="DT891" s="37"/>
      <c r="DU891" s="1"/>
      <c r="DV891" s="37"/>
      <c r="DW891" s="37"/>
      <c r="DX891" s="37"/>
      <c r="DY891" s="1"/>
      <c r="DZ891" s="1"/>
      <c r="EA891" s="1"/>
      <c r="EB891" s="1"/>
      <c r="EC891" s="1"/>
      <c r="ED891" s="1"/>
      <c r="EE891" s="1"/>
      <c r="EF891" s="1"/>
      <c r="EG891" s="1"/>
      <c r="EH891" s="37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</row>
    <row r="892" ht="12.75" customHeight="1">
      <c r="A892" s="1"/>
      <c r="B892" s="1"/>
      <c r="C892" s="1"/>
      <c r="D892" s="1"/>
      <c r="E892" s="1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37"/>
      <c r="DM892" s="37"/>
      <c r="DN892" s="37"/>
      <c r="DO892" s="1"/>
      <c r="DP892" s="1"/>
      <c r="DQ892" s="1"/>
      <c r="DR892" s="1"/>
      <c r="DS892" s="37"/>
      <c r="DT892" s="37"/>
      <c r="DU892" s="1"/>
      <c r="DV892" s="37"/>
      <c r="DW892" s="37"/>
      <c r="DX892" s="37"/>
      <c r="DY892" s="1"/>
      <c r="DZ892" s="1"/>
      <c r="EA892" s="1"/>
      <c r="EB892" s="1"/>
      <c r="EC892" s="1"/>
      <c r="ED892" s="1"/>
      <c r="EE892" s="1"/>
      <c r="EF892" s="1"/>
      <c r="EG892" s="1"/>
      <c r="EH892" s="37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</row>
    <row r="893" ht="12.75" customHeight="1">
      <c r="A893" s="1"/>
      <c r="B893" s="1"/>
      <c r="C893" s="1"/>
      <c r="D893" s="1"/>
      <c r="E893" s="1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37"/>
      <c r="DM893" s="37"/>
      <c r="DN893" s="37"/>
      <c r="DO893" s="1"/>
      <c r="DP893" s="1"/>
      <c r="DQ893" s="1"/>
      <c r="DR893" s="1"/>
      <c r="DS893" s="37"/>
      <c r="DT893" s="37"/>
      <c r="DU893" s="1"/>
      <c r="DV893" s="37"/>
      <c r="DW893" s="37"/>
      <c r="DX893" s="37"/>
      <c r="DY893" s="1"/>
      <c r="DZ893" s="1"/>
      <c r="EA893" s="1"/>
      <c r="EB893" s="1"/>
      <c r="EC893" s="1"/>
      <c r="ED893" s="1"/>
      <c r="EE893" s="1"/>
      <c r="EF893" s="1"/>
      <c r="EG893" s="1"/>
      <c r="EH893" s="37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</row>
    <row r="894" ht="12.75" customHeight="1">
      <c r="A894" s="1"/>
      <c r="B894" s="1"/>
      <c r="C894" s="1"/>
      <c r="D894" s="1"/>
      <c r="E894" s="1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37"/>
      <c r="DM894" s="37"/>
      <c r="DN894" s="37"/>
      <c r="DO894" s="1"/>
      <c r="DP894" s="1"/>
      <c r="DQ894" s="1"/>
      <c r="DR894" s="1"/>
      <c r="DS894" s="37"/>
      <c r="DT894" s="37"/>
      <c r="DU894" s="1"/>
      <c r="DV894" s="37"/>
      <c r="DW894" s="37"/>
      <c r="DX894" s="37"/>
      <c r="DY894" s="1"/>
      <c r="DZ894" s="1"/>
      <c r="EA894" s="1"/>
      <c r="EB894" s="1"/>
      <c r="EC894" s="1"/>
      <c r="ED894" s="1"/>
      <c r="EE894" s="1"/>
      <c r="EF894" s="1"/>
      <c r="EG894" s="1"/>
      <c r="EH894" s="37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</row>
    <row r="895" ht="12.75" customHeight="1">
      <c r="A895" s="1"/>
      <c r="B895" s="1"/>
      <c r="C895" s="1"/>
      <c r="D895" s="1"/>
      <c r="E895" s="1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37"/>
      <c r="DM895" s="37"/>
      <c r="DN895" s="37"/>
      <c r="DO895" s="1"/>
      <c r="DP895" s="1"/>
      <c r="DQ895" s="1"/>
      <c r="DR895" s="1"/>
      <c r="DS895" s="37"/>
      <c r="DT895" s="37"/>
      <c r="DU895" s="1"/>
      <c r="DV895" s="37"/>
      <c r="DW895" s="37"/>
      <c r="DX895" s="37"/>
      <c r="DY895" s="1"/>
      <c r="DZ895" s="1"/>
      <c r="EA895" s="1"/>
      <c r="EB895" s="1"/>
      <c r="EC895" s="1"/>
      <c r="ED895" s="1"/>
      <c r="EE895" s="1"/>
      <c r="EF895" s="1"/>
      <c r="EG895" s="1"/>
      <c r="EH895" s="37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</row>
    <row r="896" ht="12.75" customHeight="1">
      <c r="A896" s="1"/>
      <c r="B896" s="1"/>
      <c r="C896" s="1"/>
      <c r="D896" s="1"/>
      <c r="E896" s="1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37"/>
      <c r="DM896" s="37"/>
      <c r="DN896" s="37"/>
      <c r="DO896" s="1"/>
      <c r="DP896" s="1"/>
      <c r="DQ896" s="1"/>
      <c r="DR896" s="1"/>
      <c r="DS896" s="37"/>
      <c r="DT896" s="37"/>
      <c r="DU896" s="1"/>
      <c r="DV896" s="37"/>
      <c r="DW896" s="37"/>
      <c r="DX896" s="37"/>
      <c r="DY896" s="1"/>
      <c r="DZ896" s="1"/>
      <c r="EA896" s="1"/>
      <c r="EB896" s="1"/>
      <c r="EC896" s="1"/>
      <c r="ED896" s="1"/>
      <c r="EE896" s="1"/>
      <c r="EF896" s="1"/>
      <c r="EG896" s="1"/>
      <c r="EH896" s="37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</row>
    <row r="897" ht="12.75" customHeight="1">
      <c r="A897" s="1"/>
      <c r="B897" s="1"/>
      <c r="C897" s="1"/>
      <c r="D897" s="1"/>
      <c r="E897" s="1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37"/>
      <c r="DM897" s="37"/>
      <c r="DN897" s="37"/>
      <c r="DO897" s="1"/>
      <c r="DP897" s="1"/>
      <c r="DQ897" s="1"/>
      <c r="DR897" s="1"/>
      <c r="DS897" s="37"/>
      <c r="DT897" s="37"/>
      <c r="DU897" s="1"/>
      <c r="DV897" s="37"/>
      <c r="DW897" s="37"/>
      <c r="DX897" s="37"/>
      <c r="DY897" s="1"/>
      <c r="DZ897" s="1"/>
      <c r="EA897" s="1"/>
      <c r="EB897" s="1"/>
      <c r="EC897" s="1"/>
      <c r="ED897" s="1"/>
      <c r="EE897" s="1"/>
      <c r="EF897" s="1"/>
      <c r="EG897" s="1"/>
      <c r="EH897" s="37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</row>
    <row r="898" ht="12.75" customHeight="1">
      <c r="A898" s="1"/>
      <c r="B898" s="1"/>
      <c r="C898" s="1"/>
      <c r="D898" s="1"/>
      <c r="E898" s="1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37"/>
      <c r="DM898" s="37"/>
      <c r="DN898" s="37"/>
      <c r="DO898" s="1"/>
      <c r="DP898" s="1"/>
      <c r="DQ898" s="1"/>
      <c r="DR898" s="1"/>
      <c r="DS898" s="37"/>
      <c r="DT898" s="37"/>
      <c r="DU898" s="1"/>
      <c r="DV898" s="37"/>
      <c r="DW898" s="37"/>
      <c r="DX898" s="37"/>
      <c r="DY898" s="1"/>
      <c r="DZ898" s="1"/>
      <c r="EA898" s="1"/>
      <c r="EB898" s="1"/>
      <c r="EC898" s="1"/>
      <c r="ED898" s="1"/>
      <c r="EE898" s="1"/>
      <c r="EF898" s="1"/>
      <c r="EG898" s="1"/>
      <c r="EH898" s="37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</row>
    <row r="899" ht="12.75" customHeight="1">
      <c r="A899" s="1"/>
      <c r="B899" s="1"/>
      <c r="C899" s="1"/>
      <c r="D899" s="1"/>
      <c r="E899" s="1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37"/>
      <c r="DM899" s="37"/>
      <c r="DN899" s="37"/>
      <c r="DO899" s="1"/>
      <c r="DP899" s="1"/>
      <c r="DQ899" s="1"/>
      <c r="DR899" s="1"/>
      <c r="DS899" s="37"/>
      <c r="DT899" s="37"/>
      <c r="DU899" s="1"/>
      <c r="DV899" s="37"/>
      <c r="DW899" s="37"/>
      <c r="DX899" s="37"/>
      <c r="DY899" s="1"/>
      <c r="DZ899" s="1"/>
      <c r="EA899" s="1"/>
      <c r="EB899" s="1"/>
      <c r="EC899" s="1"/>
      <c r="ED899" s="1"/>
      <c r="EE899" s="1"/>
      <c r="EF899" s="1"/>
      <c r="EG899" s="1"/>
      <c r="EH899" s="37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</row>
    <row r="900" ht="12.75" customHeight="1">
      <c r="A900" s="1"/>
      <c r="B900" s="1"/>
      <c r="C900" s="1"/>
      <c r="D900" s="1"/>
      <c r="E900" s="1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37"/>
      <c r="DM900" s="37"/>
      <c r="DN900" s="37"/>
      <c r="DO900" s="1"/>
      <c r="DP900" s="1"/>
      <c r="DQ900" s="1"/>
      <c r="DR900" s="1"/>
      <c r="DS900" s="37"/>
      <c r="DT900" s="37"/>
      <c r="DU900" s="1"/>
      <c r="DV900" s="37"/>
      <c r="DW900" s="37"/>
      <c r="DX900" s="37"/>
      <c r="DY900" s="1"/>
      <c r="DZ900" s="1"/>
      <c r="EA900" s="1"/>
      <c r="EB900" s="1"/>
      <c r="EC900" s="1"/>
      <c r="ED900" s="1"/>
      <c r="EE900" s="1"/>
      <c r="EF900" s="1"/>
      <c r="EG900" s="1"/>
      <c r="EH900" s="37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</row>
    <row r="901" ht="12.75" customHeight="1">
      <c r="A901" s="1"/>
      <c r="B901" s="1"/>
      <c r="C901" s="1"/>
      <c r="D901" s="1"/>
      <c r="E901" s="1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37"/>
      <c r="DM901" s="37"/>
      <c r="DN901" s="37"/>
      <c r="DO901" s="1"/>
      <c r="DP901" s="1"/>
      <c r="DQ901" s="1"/>
      <c r="DR901" s="1"/>
      <c r="DS901" s="37"/>
      <c r="DT901" s="37"/>
      <c r="DU901" s="1"/>
      <c r="DV901" s="37"/>
      <c r="DW901" s="37"/>
      <c r="DX901" s="37"/>
      <c r="DY901" s="1"/>
      <c r="DZ901" s="1"/>
      <c r="EA901" s="1"/>
      <c r="EB901" s="1"/>
      <c r="EC901" s="1"/>
      <c r="ED901" s="1"/>
      <c r="EE901" s="1"/>
      <c r="EF901" s="1"/>
      <c r="EG901" s="1"/>
      <c r="EH901" s="37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</row>
    <row r="902" ht="12.75" customHeight="1">
      <c r="A902" s="1"/>
      <c r="B902" s="1"/>
      <c r="C902" s="1"/>
      <c r="D902" s="1"/>
      <c r="E902" s="1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37"/>
      <c r="DM902" s="37"/>
      <c r="DN902" s="37"/>
      <c r="DO902" s="1"/>
      <c r="DP902" s="1"/>
      <c r="DQ902" s="1"/>
      <c r="DR902" s="1"/>
      <c r="DS902" s="37"/>
      <c r="DT902" s="37"/>
      <c r="DU902" s="1"/>
      <c r="DV902" s="37"/>
      <c r="DW902" s="37"/>
      <c r="DX902" s="37"/>
      <c r="DY902" s="1"/>
      <c r="DZ902" s="1"/>
      <c r="EA902" s="1"/>
      <c r="EB902" s="1"/>
      <c r="EC902" s="1"/>
      <c r="ED902" s="1"/>
      <c r="EE902" s="1"/>
      <c r="EF902" s="1"/>
      <c r="EG902" s="1"/>
      <c r="EH902" s="37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</row>
    <row r="903" ht="12.75" customHeight="1">
      <c r="A903" s="1"/>
      <c r="B903" s="1"/>
      <c r="C903" s="1"/>
      <c r="D903" s="1"/>
      <c r="E903" s="1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37"/>
      <c r="DM903" s="37"/>
      <c r="DN903" s="37"/>
      <c r="DO903" s="1"/>
      <c r="DP903" s="1"/>
      <c r="DQ903" s="1"/>
      <c r="DR903" s="1"/>
      <c r="DS903" s="37"/>
      <c r="DT903" s="37"/>
      <c r="DU903" s="1"/>
      <c r="DV903" s="37"/>
      <c r="DW903" s="37"/>
      <c r="DX903" s="37"/>
      <c r="DY903" s="1"/>
      <c r="DZ903" s="1"/>
      <c r="EA903" s="1"/>
      <c r="EB903" s="1"/>
      <c r="EC903" s="1"/>
      <c r="ED903" s="1"/>
      <c r="EE903" s="1"/>
      <c r="EF903" s="1"/>
      <c r="EG903" s="1"/>
      <c r="EH903" s="37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</row>
    <row r="904" ht="12.75" customHeight="1">
      <c r="A904" s="1"/>
      <c r="B904" s="1"/>
      <c r="C904" s="1"/>
      <c r="D904" s="1"/>
      <c r="E904" s="1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37"/>
      <c r="DM904" s="37"/>
      <c r="DN904" s="37"/>
      <c r="DO904" s="1"/>
      <c r="DP904" s="1"/>
      <c r="DQ904" s="1"/>
      <c r="DR904" s="1"/>
      <c r="DS904" s="37"/>
      <c r="DT904" s="37"/>
      <c r="DU904" s="1"/>
      <c r="DV904" s="37"/>
      <c r="DW904" s="37"/>
      <c r="DX904" s="37"/>
      <c r="DY904" s="1"/>
      <c r="DZ904" s="1"/>
      <c r="EA904" s="1"/>
      <c r="EB904" s="1"/>
      <c r="EC904" s="1"/>
      <c r="ED904" s="1"/>
      <c r="EE904" s="1"/>
      <c r="EF904" s="1"/>
      <c r="EG904" s="1"/>
      <c r="EH904" s="37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</row>
    <row r="905" ht="12.75" customHeight="1">
      <c r="A905" s="1"/>
      <c r="B905" s="1"/>
      <c r="C905" s="1"/>
      <c r="D905" s="1"/>
      <c r="E905" s="1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37"/>
      <c r="DM905" s="37"/>
      <c r="DN905" s="37"/>
      <c r="DO905" s="1"/>
      <c r="DP905" s="1"/>
      <c r="DQ905" s="1"/>
      <c r="DR905" s="1"/>
      <c r="DS905" s="37"/>
      <c r="DT905" s="37"/>
      <c r="DU905" s="1"/>
      <c r="DV905" s="37"/>
      <c r="DW905" s="37"/>
      <c r="DX905" s="37"/>
      <c r="DY905" s="1"/>
      <c r="DZ905" s="1"/>
      <c r="EA905" s="1"/>
      <c r="EB905" s="1"/>
      <c r="EC905" s="1"/>
      <c r="ED905" s="1"/>
      <c r="EE905" s="1"/>
      <c r="EF905" s="1"/>
      <c r="EG905" s="1"/>
      <c r="EH905" s="37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</row>
    <row r="906" ht="12.75" customHeight="1">
      <c r="A906" s="1"/>
      <c r="B906" s="1"/>
      <c r="C906" s="1"/>
      <c r="D906" s="1"/>
      <c r="E906" s="1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37"/>
      <c r="DM906" s="37"/>
      <c r="DN906" s="37"/>
      <c r="DO906" s="1"/>
      <c r="DP906" s="1"/>
      <c r="DQ906" s="1"/>
      <c r="DR906" s="1"/>
      <c r="DS906" s="37"/>
      <c r="DT906" s="37"/>
      <c r="DU906" s="1"/>
      <c r="DV906" s="37"/>
      <c r="DW906" s="37"/>
      <c r="DX906" s="37"/>
      <c r="DY906" s="1"/>
      <c r="DZ906" s="1"/>
      <c r="EA906" s="1"/>
      <c r="EB906" s="1"/>
      <c r="EC906" s="1"/>
      <c r="ED906" s="1"/>
      <c r="EE906" s="1"/>
      <c r="EF906" s="1"/>
      <c r="EG906" s="1"/>
      <c r="EH906" s="37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</row>
    <row r="907" ht="12.75" customHeight="1">
      <c r="A907" s="1"/>
      <c r="B907" s="1"/>
      <c r="C907" s="1"/>
      <c r="D907" s="1"/>
      <c r="E907" s="1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37"/>
      <c r="DM907" s="37"/>
      <c r="DN907" s="37"/>
      <c r="DO907" s="1"/>
      <c r="DP907" s="1"/>
      <c r="DQ907" s="1"/>
      <c r="DR907" s="1"/>
      <c r="DS907" s="37"/>
      <c r="DT907" s="37"/>
      <c r="DU907" s="1"/>
      <c r="DV907" s="37"/>
      <c r="DW907" s="37"/>
      <c r="DX907" s="37"/>
      <c r="DY907" s="1"/>
      <c r="DZ907" s="1"/>
      <c r="EA907" s="1"/>
      <c r="EB907" s="1"/>
      <c r="EC907" s="1"/>
      <c r="ED907" s="1"/>
      <c r="EE907" s="1"/>
      <c r="EF907" s="1"/>
      <c r="EG907" s="1"/>
      <c r="EH907" s="37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</row>
    <row r="908" ht="12.75" customHeight="1">
      <c r="A908" s="1"/>
      <c r="B908" s="1"/>
      <c r="C908" s="1"/>
      <c r="D908" s="1"/>
      <c r="E908" s="1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37"/>
      <c r="DM908" s="37"/>
      <c r="DN908" s="37"/>
      <c r="DO908" s="1"/>
      <c r="DP908" s="1"/>
      <c r="DQ908" s="1"/>
      <c r="DR908" s="1"/>
      <c r="DS908" s="37"/>
      <c r="DT908" s="37"/>
      <c r="DU908" s="1"/>
      <c r="DV908" s="37"/>
      <c r="DW908" s="37"/>
      <c r="DX908" s="37"/>
      <c r="DY908" s="1"/>
      <c r="DZ908" s="1"/>
      <c r="EA908" s="1"/>
      <c r="EB908" s="1"/>
      <c r="EC908" s="1"/>
      <c r="ED908" s="1"/>
      <c r="EE908" s="1"/>
      <c r="EF908" s="1"/>
      <c r="EG908" s="1"/>
      <c r="EH908" s="37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</row>
    <row r="909" ht="12.75" customHeight="1">
      <c r="A909" s="1"/>
      <c r="B909" s="1"/>
      <c r="C909" s="1"/>
      <c r="D909" s="1"/>
      <c r="E909" s="1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37"/>
      <c r="DM909" s="37"/>
      <c r="DN909" s="37"/>
      <c r="DO909" s="1"/>
      <c r="DP909" s="1"/>
      <c r="DQ909" s="1"/>
      <c r="DR909" s="1"/>
      <c r="DS909" s="37"/>
      <c r="DT909" s="37"/>
      <c r="DU909" s="1"/>
      <c r="DV909" s="37"/>
      <c r="DW909" s="37"/>
      <c r="DX909" s="37"/>
      <c r="DY909" s="1"/>
      <c r="DZ909" s="1"/>
      <c r="EA909" s="1"/>
      <c r="EB909" s="1"/>
      <c r="EC909" s="1"/>
      <c r="ED909" s="1"/>
      <c r="EE909" s="1"/>
      <c r="EF909" s="1"/>
      <c r="EG909" s="1"/>
      <c r="EH909" s="37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</row>
    <row r="910" ht="12.75" customHeight="1">
      <c r="A910" s="1"/>
      <c r="B910" s="1"/>
      <c r="C910" s="1"/>
      <c r="D910" s="1"/>
      <c r="E910" s="1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37"/>
      <c r="DM910" s="37"/>
      <c r="DN910" s="37"/>
      <c r="DO910" s="1"/>
      <c r="DP910" s="1"/>
      <c r="DQ910" s="1"/>
      <c r="DR910" s="1"/>
      <c r="DS910" s="37"/>
      <c r="DT910" s="37"/>
      <c r="DU910" s="1"/>
      <c r="DV910" s="37"/>
      <c r="DW910" s="37"/>
      <c r="DX910" s="37"/>
      <c r="DY910" s="1"/>
      <c r="DZ910" s="1"/>
      <c r="EA910" s="1"/>
      <c r="EB910" s="1"/>
      <c r="EC910" s="1"/>
      <c r="ED910" s="1"/>
      <c r="EE910" s="1"/>
      <c r="EF910" s="1"/>
      <c r="EG910" s="1"/>
      <c r="EH910" s="37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</row>
    <row r="911" ht="12.75" customHeight="1">
      <c r="A911" s="1"/>
      <c r="B911" s="1"/>
      <c r="C911" s="1"/>
      <c r="D911" s="1"/>
      <c r="E911" s="1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37"/>
      <c r="DM911" s="37"/>
      <c r="DN911" s="37"/>
      <c r="DO911" s="1"/>
      <c r="DP911" s="1"/>
      <c r="DQ911" s="1"/>
      <c r="DR911" s="1"/>
      <c r="DS911" s="37"/>
      <c r="DT911" s="37"/>
      <c r="DU911" s="1"/>
      <c r="DV911" s="37"/>
      <c r="DW911" s="37"/>
      <c r="DX911" s="37"/>
      <c r="DY911" s="1"/>
      <c r="DZ911" s="1"/>
      <c r="EA911" s="1"/>
      <c r="EB911" s="1"/>
      <c r="EC911" s="1"/>
      <c r="ED911" s="1"/>
      <c r="EE911" s="1"/>
      <c r="EF911" s="1"/>
      <c r="EG911" s="1"/>
      <c r="EH911" s="37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</row>
    <row r="912" ht="12.75" customHeight="1">
      <c r="A912" s="1"/>
      <c r="B912" s="1"/>
      <c r="C912" s="1"/>
      <c r="D912" s="1"/>
      <c r="E912" s="1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37"/>
      <c r="DM912" s="37"/>
      <c r="DN912" s="37"/>
      <c r="DO912" s="1"/>
      <c r="DP912" s="1"/>
      <c r="DQ912" s="1"/>
      <c r="DR912" s="1"/>
      <c r="DS912" s="37"/>
      <c r="DT912" s="37"/>
      <c r="DU912" s="1"/>
      <c r="DV912" s="37"/>
      <c r="DW912" s="37"/>
      <c r="DX912" s="37"/>
      <c r="DY912" s="1"/>
      <c r="DZ912" s="1"/>
      <c r="EA912" s="1"/>
      <c r="EB912" s="1"/>
      <c r="EC912" s="1"/>
      <c r="ED912" s="1"/>
      <c r="EE912" s="1"/>
      <c r="EF912" s="1"/>
      <c r="EG912" s="1"/>
      <c r="EH912" s="37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</row>
    <row r="913" ht="12.75" customHeight="1">
      <c r="A913" s="1"/>
      <c r="B913" s="1"/>
      <c r="C913" s="1"/>
      <c r="D913" s="1"/>
      <c r="E913" s="1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37"/>
      <c r="DM913" s="37"/>
      <c r="DN913" s="37"/>
      <c r="DO913" s="1"/>
      <c r="DP913" s="1"/>
      <c r="DQ913" s="1"/>
      <c r="DR913" s="1"/>
      <c r="DS913" s="37"/>
      <c r="DT913" s="37"/>
      <c r="DU913" s="1"/>
      <c r="DV913" s="37"/>
      <c r="DW913" s="37"/>
      <c r="DX913" s="37"/>
      <c r="DY913" s="1"/>
      <c r="DZ913" s="1"/>
      <c r="EA913" s="1"/>
      <c r="EB913" s="1"/>
      <c r="EC913" s="1"/>
      <c r="ED913" s="1"/>
      <c r="EE913" s="1"/>
      <c r="EF913" s="1"/>
      <c r="EG913" s="1"/>
      <c r="EH913" s="37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</row>
    <row r="914" ht="12.75" customHeight="1">
      <c r="A914" s="1"/>
      <c r="B914" s="1"/>
      <c r="C914" s="1"/>
      <c r="D914" s="1"/>
      <c r="E914" s="1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37"/>
      <c r="DM914" s="37"/>
      <c r="DN914" s="37"/>
      <c r="DO914" s="1"/>
      <c r="DP914" s="1"/>
      <c r="DQ914" s="1"/>
      <c r="DR914" s="1"/>
      <c r="DS914" s="37"/>
      <c r="DT914" s="37"/>
      <c r="DU914" s="1"/>
      <c r="DV914" s="37"/>
      <c r="DW914" s="37"/>
      <c r="DX914" s="37"/>
      <c r="DY914" s="1"/>
      <c r="DZ914" s="1"/>
      <c r="EA914" s="1"/>
      <c r="EB914" s="1"/>
      <c r="EC914" s="1"/>
      <c r="ED914" s="1"/>
      <c r="EE914" s="1"/>
      <c r="EF914" s="1"/>
      <c r="EG914" s="1"/>
      <c r="EH914" s="37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</row>
    <row r="915" ht="12.75" customHeight="1">
      <c r="A915" s="1"/>
      <c r="B915" s="1"/>
      <c r="C915" s="1"/>
      <c r="D915" s="1"/>
      <c r="E915" s="1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37"/>
      <c r="DM915" s="37"/>
      <c r="DN915" s="37"/>
      <c r="DO915" s="1"/>
      <c r="DP915" s="1"/>
      <c r="DQ915" s="1"/>
      <c r="DR915" s="1"/>
      <c r="DS915" s="37"/>
      <c r="DT915" s="37"/>
      <c r="DU915" s="1"/>
      <c r="DV915" s="37"/>
      <c r="DW915" s="37"/>
      <c r="DX915" s="37"/>
      <c r="DY915" s="1"/>
      <c r="DZ915" s="1"/>
      <c r="EA915" s="1"/>
      <c r="EB915" s="1"/>
      <c r="EC915" s="1"/>
      <c r="ED915" s="1"/>
      <c r="EE915" s="1"/>
      <c r="EF915" s="1"/>
      <c r="EG915" s="1"/>
      <c r="EH915" s="37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</row>
    <row r="916" ht="12.75" customHeight="1">
      <c r="A916" s="1"/>
      <c r="B916" s="1"/>
      <c r="C916" s="1"/>
      <c r="D916" s="1"/>
      <c r="E916" s="1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37"/>
      <c r="DM916" s="37"/>
      <c r="DN916" s="37"/>
      <c r="DO916" s="1"/>
      <c r="DP916" s="1"/>
      <c r="DQ916" s="1"/>
      <c r="DR916" s="1"/>
      <c r="DS916" s="37"/>
      <c r="DT916" s="37"/>
      <c r="DU916" s="1"/>
      <c r="DV916" s="37"/>
      <c r="DW916" s="37"/>
      <c r="DX916" s="37"/>
      <c r="DY916" s="1"/>
      <c r="DZ916" s="1"/>
      <c r="EA916" s="1"/>
      <c r="EB916" s="1"/>
      <c r="EC916" s="1"/>
      <c r="ED916" s="1"/>
      <c r="EE916" s="1"/>
      <c r="EF916" s="1"/>
      <c r="EG916" s="1"/>
      <c r="EH916" s="37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</row>
    <row r="917" ht="12.75" customHeight="1">
      <c r="A917" s="1"/>
      <c r="B917" s="1"/>
      <c r="C917" s="1"/>
      <c r="D917" s="1"/>
      <c r="E917" s="1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37"/>
      <c r="DM917" s="37"/>
      <c r="DN917" s="37"/>
      <c r="DO917" s="1"/>
      <c r="DP917" s="1"/>
      <c r="DQ917" s="1"/>
      <c r="DR917" s="1"/>
      <c r="DS917" s="37"/>
      <c r="DT917" s="37"/>
      <c r="DU917" s="1"/>
      <c r="DV917" s="37"/>
      <c r="DW917" s="37"/>
      <c r="DX917" s="37"/>
      <c r="DY917" s="1"/>
      <c r="DZ917" s="1"/>
      <c r="EA917" s="1"/>
      <c r="EB917" s="1"/>
      <c r="EC917" s="1"/>
      <c r="ED917" s="1"/>
      <c r="EE917" s="1"/>
      <c r="EF917" s="1"/>
      <c r="EG917" s="1"/>
      <c r="EH917" s="37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</row>
    <row r="918" ht="12.75" customHeight="1">
      <c r="A918" s="1"/>
      <c r="B918" s="1"/>
      <c r="C918" s="1"/>
      <c r="D918" s="1"/>
      <c r="E918" s="1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37"/>
      <c r="DM918" s="37"/>
      <c r="DN918" s="37"/>
      <c r="DO918" s="1"/>
      <c r="DP918" s="1"/>
      <c r="DQ918" s="1"/>
      <c r="DR918" s="1"/>
      <c r="DS918" s="37"/>
      <c r="DT918" s="37"/>
      <c r="DU918" s="1"/>
      <c r="DV918" s="37"/>
      <c r="DW918" s="37"/>
      <c r="DX918" s="37"/>
      <c r="DY918" s="1"/>
      <c r="DZ918" s="1"/>
      <c r="EA918" s="1"/>
      <c r="EB918" s="1"/>
      <c r="EC918" s="1"/>
      <c r="ED918" s="1"/>
      <c r="EE918" s="1"/>
      <c r="EF918" s="1"/>
      <c r="EG918" s="1"/>
      <c r="EH918" s="37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</row>
    <row r="919" ht="12.75" customHeight="1">
      <c r="A919" s="1"/>
      <c r="B919" s="1"/>
      <c r="C919" s="1"/>
      <c r="D919" s="1"/>
      <c r="E919" s="1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37"/>
      <c r="DM919" s="37"/>
      <c r="DN919" s="37"/>
      <c r="DO919" s="1"/>
      <c r="DP919" s="1"/>
      <c r="DQ919" s="1"/>
      <c r="DR919" s="1"/>
      <c r="DS919" s="37"/>
      <c r="DT919" s="37"/>
      <c r="DU919" s="1"/>
      <c r="DV919" s="37"/>
      <c r="DW919" s="37"/>
      <c r="DX919" s="37"/>
      <c r="DY919" s="1"/>
      <c r="DZ919" s="1"/>
      <c r="EA919" s="1"/>
      <c r="EB919" s="1"/>
      <c r="EC919" s="1"/>
      <c r="ED919" s="1"/>
      <c r="EE919" s="1"/>
      <c r="EF919" s="1"/>
      <c r="EG919" s="1"/>
      <c r="EH919" s="37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</row>
    <row r="920" ht="12.75" customHeight="1">
      <c r="A920" s="1"/>
      <c r="B920" s="1"/>
      <c r="C920" s="1"/>
      <c r="D920" s="1"/>
      <c r="E920" s="1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37"/>
      <c r="DM920" s="37"/>
      <c r="DN920" s="37"/>
      <c r="DO920" s="1"/>
      <c r="DP920" s="1"/>
      <c r="DQ920" s="1"/>
      <c r="DR920" s="1"/>
      <c r="DS920" s="37"/>
      <c r="DT920" s="37"/>
      <c r="DU920" s="1"/>
      <c r="DV920" s="37"/>
      <c r="DW920" s="37"/>
      <c r="DX920" s="37"/>
      <c r="DY920" s="1"/>
      <c r="DZ920" s="1"/>
      <c r="EA920" s="1"/>
      <c r="EB920" s="1"/>
      <c r="EC920" s="1"/>
      <c r="ED920" s="1"/>
      <c r="EE920" s="1"/>
      <c r="EF920" s="1"/>
      <c r="EG920" s="1"/>
      <c r="EH920" s="37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</row>
    <row r="921" ht="12.75" customHeight="1">
      <c r="A921" s="1"/>
      <c r="B921" s="1"/>
      <c r="C921" s="1"/>
      <c r="D921" s="1"/>
      <c r="E921" s="1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37"/>
      <c r="DM921" s="37"/>
      <c r="DN921" s="37"/>
      <c r="DO921" s="1"/>
      <c r="DP921" s="1"/>
      <c r="DQ921" s="1"/>
      <c r="DR921" s="1"/>
      <c r="DS921" s="37"/>
      <c r="DT921" s="37"/>
      <c r="DU921" s="1"/>
      <c r="DV921" s="37"/>
      <c r="DW921" s="37"/>
      <c r="DX921" s="37"/>
      <c r="DY921" s="1"/>
      <c r="DZ921" s="1"/>
      <c r="EA921" s="1"/>
      <c r="EB921" s="1"/>
      <c r="EC921" s="1"/>
      <c r="ED921" s="1"/>
      <c r="EE921" s="1"/>
      <c r="EF921" s="1"/>
      <c r="EG921" s="1"/>
      <c r="EH921" s="37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</row>
    <row r="922" ht="12.75" customHeight="1">
      <c r="A922" s="1"/>
      <c r="B922" s="1"/>
      <c r="C922" s="1"/>
      <c r="D922" s="1"/>
      <c r="E922" s="1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37"/>
      <c r="DM922" s="37"/>
      <c r="DN922" s="37"/>
      <c r="DO922" s="1"/>
      <c r="DP922" s="1"/>
      <c r="DQ922" s="1"/>
      <c r="DR922" s="1"/>
      <c r="DS922" s="37"/>
      <c r="DT922" s="37"/>
      <c r="DU922" s="1"/>
      <c r="DV922" s="37"/>
      <c r="DW922" s="37"/>
      <c r="DX922" s="37"/>
      <c r="DY922" s="1"/>
      <c r="DZ922" s="1"/>
      <c r="EA922" s="1"/>
      <c r="EB922" s="1"/>
      <c r="EC922" s="1"/>
      <c r="ED922" s="1"/>
      <c r="EE922" s="1"/>
      <c r="EF922" s="1"/>
      <c r="EG922" s="1"/>
      <c r="EH922" s="37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</row>
    <row r="923" ht="12.75" customHeight="1">
      <c r="A923" s="1"/>
      <c r="B923" s="1"/>
      <c r="C923" s="1"/>
      <c r="D923" s="1"/>
      <c r="E923" s="1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37"/>
      <c r="DM923" s="37"/>
      <c r="DN923" s="37"/>
      <c r="DO923" s="1"/>
      <c r="DP923" s="1"/>
      <c r="DQ923" s="1"/>
      <c r="DR923" s="1"/>
      <c r="DS923" s="37"/>
      <c r="DT923" s="37"/>
      <c r="DU923" s="1"/>
      <c r="DV923" s="37"/>
      <c r="DW923" s="37"/>
      <c r="DX923" s="37"/>
      <c r="DY923" s="1"/>
      <c r="DZ923" s="1"/>
      <c r="EA923" s="1"/>
      <c r="EB923" s="1"/>
      <c r="EC923" s="1"/>
      <c r="ED923" s="1"/>
      <c r="EE923" s="1"/>
      <c r="EF923" s="1"/>
      <c r="EG923" s="1"/>
      <c r="EH923" s="37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</row>
    <row r="924" ht="12.75" customHeight="1">
      <c r="A924" s="1"/>
      <c r="B924" s="1"/>
      <c r="C924" s="1"/>
      <c r="D924" s="1"/>
      <c r="E924" s="1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37"/>
      <c r="DM924" s="37"/>
      <c r="DN924" s="37"/>
      <c r="DO924" s="1"/>
      <c r="DP924" s="1"/>
      <c r="DQ924" s="1"/>
      <c r="DR924" s="1"/>
      <c r="DS924" s="37"/>
      <c r="DT924" s="37"/>
      <c r="DU924" s="1"/>
      <c r="DV924" s="37"/>
      <c r="DW924" s="37"/>
      <c r="DX924" s="37"/>
      <c r="DY924" s="1"/>
      <c r="DZ924" s="1"/>
      <c r="EA924" s="1"/>
      <c r="EB924" s="1"/>
      <c r="EC924" s="1"/>
      <c r="ED924" s="1"/>
      <c r="EE924" s="1"/>
      <c r="EF924" s="1"/>
      <c r="EG924" s="1"/>
      <c r="EH924" s="37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</row>
    <row r="925" ht="12.75" customHeight="1">
      <c r="A925" s="1"/>
      <c r="B925" s="1"/>
      <c r="C925" s="1"/>
      <c r="D925" s="1"/>
      <c r="E925" s="1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37"/>
      <c r="DM925" s="37"/>
      <c r="DN925" s="37"/>
      <c r="DO925" s="1"/>
      <c r="DP925" s="1"/>
      <c r="DQ925" s="1"/>
      <c r="DR925" s="1"/>
      <c r="DS925" s="37"/>
      <c r="DT925" s="37"/>
      <c r="DU925" s="1"/>
      <c r="DV925" s="37"/>
      <c r="DW925" s="37"/>
      <c r="DX925" s="37"/>
      <c r="DY925" s="1"/>
      <c r="DZ925" s="1"/>
      <c r="EA925" s="1"/>
      <c r="EB925" s="1"/>
      <c r="EC925" s="1"/>
      <c r="ED925" s="1"/>
      <c r="EE925" s="1"/>
      <c r="EF925" s="1"/>
      <c r="EG925" s="1"/>
      <c r="EH925" s="37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</row>
    <row r="926" ht="12.75" customHeight="1">
      <c r="A926" s="1"/>
      <c r="B926" s="1"/>
      <c r="C926" s="1"/>
      <c r="D926" s="1"/>
      <c r="E926" s="1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37"/>
      <c r="DM926" s="37"/>
      <c r="DN926" s="37"/>
      <c r="DO926" s="1"/>
      <c r="DP926" s="1"/>
      <c r="DQ926" s="1"/>
      <c r="DR926" s="1"/>
      <c r="DS926" s="37"/>
      <c r="DT926" s="37"/>
      <c r="DU926" s="1"/>
      <c r="DV926" s="37"/>
      <c r="DW926" s="37"/>
      <c r="DX926" s="37"/>
      <c r="DY926" s="1"/>
      <c r="DZ926" s="1"/>
      <c r="EA926" s="1"/>
      <c r="EB926" s="1"/>
      <c r="EC926" s="1"/>
      <c r="ED926" s="1"/>
      <c r="EE926" s="1"/>
      <c r="EF926" s="1"/>
      <c r="EG926" s="1"/>
      <c r="EH926" s="37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</row>
    <row r="927" ht="12.75" customHeight="1">
      <c r="A927" s="1"/>
      <c r="B927" s="1"/>
      <c r="C927" s="1"/>
      <c r="D927" s="1"/>
      <c r="E927" s="1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37"/>
      <c r="DM927" s="37"/>
      <c r="DN927" s="37"/>
      <c r="DO927" s="1"/>
      <c r="DP927" s="1"/>
      <c r="DQ927" s="1"/>
      <c r="DR927" s="1"/>
      <c r="DS927" s="37"/>
      <c r="DT927" s="37"/>
      <c r="DU927" s="1"/>
      <c r="DV927" s="37"/>
      <c r="DW927" s="37"/>
      <c r="DX927" s="37"/>
      <c r="DY927" s="1"/>
      <c r="DZ927" s="1"/>
      <c r="EA927" s="1"/>
      <c r="EB927" s="1"/>
      <c r="EC927" s="1"/>
      <c r="ED927" s="1"/>
      <c r="EE927" s="1"/>
      <c r="EF927" s="1"/>
      <c r="EG927" s="1"/>
      <c r="EH927" s="37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</row>
    <row r="928" ht="12.75" customHeight="1">
      <c r="A928" s="1"/>
      <c r="B928" s="1"/>
      <c r="C928" s="1"/>
      <c r="D928" s="1"/>
      <c r="E928" s="1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37"/>
      <c r="DM928" s="37"/>
      <c r="DN928" s="37"/>
      <c r="DO928" s="1"/>
      <c r="DP928" s="1"/>
      <c r="DQ928" s="1"/>
      <c r="DR928" s="1"/>
      <c r="DS928" s="37"/>
      <c r="DT928" s="37"/>
      <c r="DU928" s="1"/>
      <c r="DV928" s="37"/>
      <c r="DW928" s="37"/>
      <c r="DX928" s="37"/>
      <c r="DY928" s="1"/>
      <c r="DZ928" s="1"/>
      <c r="EA928" s="1"/>
      <c r="EB928" s="1"/>
      <c r="EC928" s="1"/>
      <c r="ED928" s="1"/>
      <c r="EE928" s="1"/>
      <c r="EF928" s="1"/>
      <c r="EG928" s="1"/>
      <c r="EH928" s="37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</row>
    <row r="929" ht="12.75" customHeight="1">
      <c r="A929" s="1"/>
      <c r="B929" s="1"/>
      <c r="C929" s="1"/>
      <c r="D929" s="1"/>
      <c r="E929" s="1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37"/>
      <c r="DM929" s="37"/>
      <c r="DN929" s="37"/>
      <c r="DO929" s="1"/>
      <c r="DP929" s="1"/>
      <c r="DQ929" s="1"/>
      <c r="DR929" s="1"/>
      <c r="DS929" s="37"/>
      <c r="DT929" s="37"/>
      <c r="DU929" s="1"/>
      <c r="DV929" s="37"/>
      <c r="DW929" s="37"/>
      <c r="DX929" s="37"/>
      <c r="DY929" s="1"/>
      <c r="DZ929" s="1"/>
      <c r="EA929" s="1"/>
      <c r="EB929" s="1"/>
      <c r="EC929" s="1"/>
      <c r="ED929" s="1"/>
      <c r="EE929" s="1"/>
      <c r="EF929" s="1"/>
      <c r="EG929" s="1"/>
      <c r="EH929" s="37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</row>
    <row r="930" ht="12.75" customHeight="1">
      <c r="A930" s="1"/>
      <c r="B930" s="1"/>
      <c r="C930" s="1"/>
      <c r="D930" s="1"/>
      <c r="E930" s="1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37"/>
      <c r="DM930" s="37"/>
      <c r="DN930" s="37"/>
      <c r="DO930" s="1"/>
      <c r="DP930" s="1"/>
      <c r="DQ930" s="1"/>
      <c r="DR930" s="1"/>
      <c r="DS930" s="37"/>
      <c r="DT930" s="37"/>
      <c r="DU930" s="1"/>
      <c r="DV930" s="37"/>
      <c r="DW930" s="37"/>
      <c r="DX930" s="37"/>
      <c r="DY930" s="1"/>
      <c r="DZ930" s="1"/>
      <c r="EA930" s="1"/>
      <c r="EB930" s="1"/>
      <c r="EC930" s="1"/>
      <c r="ED930" s="1"/>
      <c r="EE930" s="1"/>
      <c r="EF930" s="1"/>
      <c r="EG930" s="1"/>
      <c r="EH930" s="37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</row>
    <row r="931" ht="12.75" customHeight="1">
      <c r="A931" s="1"/>
      <c r="B931" s="1"/>
      <c r="C931" s="1"/>
      <c r="D931" s="1"/>
      <c r="E931" s="1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37"/>
      <c r="DM931" s="37"/>
      <c r="DN931" s="37"/>
      <c r="DO931" s="1"/>
      <c r="DP931" s="1"/>
      <c r="DQ931" s="1"/>
      <c r="DR931" s="1"/>
      <c r="DS931" s="37"/>
      <c r="DT931" s="37"/>
      <c r="DU931" s="1"/>
      <c r="DV931" s="37"/>
      <c r="DW931" s="37"/>
      <c r="DX931" s="37"/>
      <c r="DY931" s="1"/>
      <c r="DZ931" s="1"/>
      <c r="EA931" s="1"/>
      <c r="EB931" s="1"/>
      <c r="EC931" s="1"/>
      <c r="ED931" s="1"/>
      <c r="EE931" s="1"/>
      <c r="EF931" s="1"/>
      <c r="EG931" s="1"/>
      <c r="EH931" s="37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</row>
    <row r="932" ht="12.75" customHeight="1">
      <c r="A932" s="1"/>
      <c r="B932" s="1"/>
      <c r="C932" s="1"/>
      <c r="D932" s="1"/>
      <c r="E932" s="1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37"/>
      <c r="DM932" s="37"/>
      <c r="DN932" s="37"/>
      <c r="DO932" s="1"/>
      <c r="DP932" s="1"/>
      <c r="DQ932" s="1"/>
      <c r="DR932" s="1"/>
      <c r="DS932" s="37"/>
      <c r="DT932" s="37"/>
      <c r="DU932" s="1"/>
      <c r="DV932" s="37"/>
      <c r="DW932" s="37"/>
      <c r="DX932" s="37"/>
      <c r="DY932" s="1"/>
      <c r="DZ932" s="1"/>
      <c r="EA932" s="1"/>
      <c r="EB932" s="1"/>
      <c r="EC932" s="1"/>
      <c r="ED932" s="1"/>
      <c r="EE932" s="1"/>
      <c r="EF932" s="1"/>
      <c r="EG932" s="1"/>
      <c r="EH932" s="37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</row>
    <row r="933" ht="12.75" customHeight="1">
      <c r="A933" s="1"/>
      <c r="B933" s="1"/>
      <c r="C933" s="1"/>
      <c r="D933" s="1"/>
      <c r="E933" s="1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37"/>
      <c r="DM933" s="37"/>
      <c r="DN933" s="37"/>
      <c r="DO933" s="1"/>
      <c r="DP933" s="1"/>
      <c r="DQ933" s="1"/>
      <c r="DR933" s="1"/>
      <c r="DS933" s="37"/>
      <c r="DT933" s="37"/>
      <c r="DU933" s="1"/>
      <c r="DV933" s="37"/>
      <c r="DW933" s="37"/>
      <c r="DX933" s="37"/>
      <c r="DY933" s="1"/>
      <c r="DZ933" s="1"/>
      <c r="EA933" s="1"/>
      <c r="EB933" s="1"/>
      <c r="EC933" s="1"/>
      <c r="ED933" s="1"/>
      <c r="EE933" s="1"/>
      <c r="EF933" s="1"/>
      <c r="EG933" s="1"/>
      <c r="EH933" s="37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</row>
    <row r="934" ht="12.75" customHeight="1">
      <c r="A934" s="1"/>
      <c r="B934" s="1"/>
      <c r="C934" s="1"/>
      <c r="D934" s="1"/>
      <c r="E934" s="1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37"/>
      <c r="DM934" s="37"/>
      <c r="DN934" s="37"/>
      <c r="DO934" s="1"/>
      <c r="DP934" s="1"/>
      <c r="DQ934" s="1"/>
      <c r="DR934" s="1"/>
      <c r="DS934" s="37"/>
      <c r="DT934" s="37"/>
      <c r="DU934" s="1"/>
      <c r="DV934" s="37"/>
      <c r="DW934" s="37"/>
      <c r="DX934" s="37"/>
      <c r="DY934" s="1"/>
      <c r="DZ934" s="1"/>
      <c r="EA934" s="1"/>
      <c r="EB934" s="1"/>
      <c r="EC934" s="1"/>
      <c r="ED934" s="1"/>
      <c r="EE934" s="1"/>
      <c r="EF934" s="1"/>
      <c r="EG934" s="1"/>
      <c r="EH934" s="37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</row>
    <row r="935" ht="12.75" customHeight="1">
      <c r="A935" s="1"/>
      <c r="B935" s="1"/>
      <c r="C935" s="1"/>
      <c r="D935" s="1"/>
      <c r="E935" s="1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37"/>
      <c r="DM935" s="37"/>
      <c r="DN935" s="37"/>
      <c r="DO935" s="1"/>
      <c r="DP935" s="1"/>
      <c r="DQ935" s="1"/>
      <c r="DR935" s="1"/>
      <c r="DS935" s="37"/>
      <c r="DT935" s="37"/>
      <c r="DU935" s="1"/>
      <c r="DV935" s="37"/>
      <c r="DW935" s="37"/>
      <c r="DX935" s="37"/>
      <c r="DY935" s="1"/>
      <c r="DZ935" s="1"/>
      <c r="EA935" s="1"/>
      <c r="EB935" s="1"/>
      <c r="EC935" s="1"/>
      <c r="ED935" s="1"/>
      <c r="EE935" s="1"/>
      <c r="EF935" s="1"/>
      <c r="EG935" s="1"/>
      <c r="EH935" s="37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</row>
    <row r="936" ht="12.75" customHeight="1">
      <c r="A936" s="1"/>
      <c r="B936" s="1"/>
      <c r="C936" s="1"/>
      <c r="D936" s="1"/>
      <c r="E936" s="1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37"/>
      <c r="DM936" s="37"/>
      <c r="DN936" s="37"/>
      <c r="DO936" s="1"/>
      <c r="DP936" s="1"/>
      <c r="DQ936" s="1"/>
      <c r="DR936" s="1"/>
      <c r="DS936" s="37"/>
      <c r="DT936" s="37"/>
      <c r="DU936" s="1"/>
      <c r="DV936" s="37"/>
      <c r="DW936" s="37"/>
      <c r="DX936" s="37"/>
      <c r="DY936" s="1"/>
      <c r="DZ936" s="1"/>
      <c r="EA936" s="1"/>
      <c r="EB936" s="1"/>
      <c r="EC936" s="1"/>
      <c r="ED936" s="1"/>
      <c r="EE936" s="1"/>
      <c r="EF936" s="1"/>
      <c r="EG936" s="1"/>
      <c r="EH936" s="37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</row>
    <row r="937" ht="12.75" customHeight="1">
      <c r="A937" s="1"/>
      <c r="B937" s="1"/>
      <c r="C937" s="1"/>
      <c r="D937" s="1"/>
      <c r="E937" s="1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37"/>
      <c r="DM937" s="37"/>
      <c r="DN937" s="37"/>
      <c r="DO937" s="1"/>
      <c r="DP937" s="1"/>
      <c r="DQ937" s="1"/>
      <c r="DR937" s="1"/>
      <c r="DS937" s="37"/>
      <c r="DT937" s="37"/>
      <c r="DU937" s="1"/>
      <c r="DV937" s="37"/>
      <c r="DW937" s="37"/>
      <c r="DX937" s="37"/>
      <c r="DY937" s="1"/>
      <c r="DZ937" s="1"/>
      <c r="EA937" s="1"/>
      <c r="EB937" s="1"/>
      <c r="EC937" s="1"/>
      <c r="ED937" s="1"/>
      <c r="EE937" s="1"/>
      <c r="EF937" s="1"/>
      <c r="EG937" s="1"/>
      <c r="EH937" s="37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</row>
    <row r="938" ht="12.75" customHeight="1">
      <c r="A938" s="1"/>
      <c r="B938" s="1"/>
      <c r="C938" s="1"/>
      <c r="D938" s="1"/>
      <c r="E938" s="1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37"/>
      <c r="DM938" s="37"/>
      <c r="DN938" s="37"/>
      <c r="DO938" s="1"/>
      <c r="DP938" s="1"/>
      <c r="DQ938" s="1"/>
      <c r="DR938" s="1"/>
      <c r="DS938" s="37"/>
      <c r="DT938" s="37"/>
      <c r="DU938" s="1"/>
      <c r="DV938" s="37"/>
      <c r="DW938" s="37"/>
      <c r="DX938" s="37"/>
      <c r="DY938" s="1"/>
      <c r="DZ938" s="1"/>
      <c r="EA938" s="1"/>
      <c r="EB938" s="1"/>
      <c r="EC938" s="1"/>
      <c r="ED938" s="1"/>
      <c r="EE938" s="1"/>
      <c r="EF938" s="1"/>
      <c r="EG938" s="1"/>
      <c r="EH938" s="37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</row>
    <row r="939" ht="12.75" customHeight="1">
      <c r="A939" s="1"/>
      <c r="B939" s="1"/>
      <c r="C939" s="1"/>
      <c r="D939" s="1"/>
      <c r="E939" s="1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37"/>
      <c r="DM939" s="37"/>
      <c r="DN939" s="37"/>
      <c r="DO939" s="1"/>
      <c r="DP939" s="1"/>
      <c r="DQ939" s="1"/>
      <c r="DR939" s="1"/>
      <c r="DS939" s="37"/>
      <c r="DT939" s="37"/>
      <c r="DU939" s="1"/>
      <c r="DV939" s="37"/>
      <c r="DW939" s="37"/>
      <c r="DX939" s="37"/>
      <c r="DY939" s="1"/>
      <c r="DZ939" s="1"/>
      <c r="EA939" s="1"/>
      <c r="EB939" s="1"/>
      <c r="EC939" s="1"/>
      <c r="ED939" s="1"/>
      <c r="EE939" s="1"/>
      <c r="EF939" s="1"/>
      <c r="EG939" s="1"/>
      <c r="EH939" s="37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</row>
    <row r="940" ht="12.75" customHeight="1">
      <c r="A940" s="1"/>
      <c r="B940" s="1"/>
      <c r="C940" s="1"/>
      <c r="D940" s="1"/>
      <c r="E940" s="1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37"/>
      <c r="DM940" s="37"/>
      <c r="DN940" s="37"/>
      <c r="DO940" s="1"/>
      <c r="DP940" s="1"/>
      <c r="DQ940" s="1"/>
      <c r="DR940" s="1"/>
      <c r="DS940" s="37"/>
      <c r="DT940" s="37"/>
      <c r="DU940" s="1"/>
      <c r="DV940" s="37"/>
      <c r="DW940" s="37"/>
      <c r="DX940" s="37"/>
      <c r="DY940" s="1"/>
      <c r="DZ940" s="1"/>
      <c r="EA940" s="1"/>
      <c r="EB940" s="1"/>
      <c r="EC940" s="1"/>
      <c r="ED940" s="1"/>
      <c r="EE940" s="1"/>
      <c r="EF940" s="1"/>
      <c r="EG940" s="1"/>
      <c r="EH940" s="37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</row>
    <row r="941" ht="12.75" customHeight="1">
      <c r="A941" s="1"/>
      <c r="B941" s="1"/>
      <c r="C941" s="1"/>
      <c r="D941" s="1"/>
      <c r="E941" s="1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37"/>
      <c r="DM941" s="37"/>
      <c r="DN941" s="37"/>
      <c r="DO941" s="1"/>
      <c r="DP941" s="1"/>
      <c r="DQ941" s="1"/>
      <c r="DR941" s="1"/>
      <c r="DS941" s="37"/>
      <c r="DT941" s="37"/>
      <c r="DU941" s="1"/>
      <c r="DV941" s="37"/>
      <c r="DW941" s="37"/>
      <c r="DX941" s="37"/>
      <c r="DY941" s="1"/>
      <c r="DZ941" s="1"/>
      <c r="EA941" s="1"/>
      <c r="EB941" s="1"/>
      <c r="EC941" s="1"/>
      <c r="ED941" s="1"/>
      <c r="EE941" s="1"/>
      <c r="EF941" s="1"/>
      <c r="EG941" s="1"/>
      <c r="EH941" s="37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</row>
    <row r="942" ht="12.75" customHeight="1">
      <c r="A942" s="1"/>
      <c r="B942" s="1"/>
      <c r="C942" s="1"/>
      <c r="D942" s="1"/>
      <c r="E942" s="1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37"/>
      <c r="DM942" s="37"/>
      <c r="DN942" s="37"/>
      <c r="DO942" s="1"/>
      <c r="DP942" s="1"/>
      <c r="DQ942" s="1"/>
      <c r="DR942" s="1"/>
      <c r="DS942" s="37"/>
      <c r="DT942" s="37"/>
      <c r="DU942" s="1"/>
      <c r="DV942" s="37"/>
      <c r="DW942" s="37"/>
      <c r="DX942" s="37"/>
      <c r="DY942" s="1"/>
      <c r="DZ942" s="1"/>
      <c r="EA942" s="1"/>
      <c r="EB942" s="1"/>
      <c r="EC942" s="1"/>
      <c r="ED942" s="1"/>
      <c r="EE942" s="1"/>
      <c r="EF942" s="1"/>
      <c r="EG942" s="1"/>
      <c r="EH942" s="37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</row>
    <row r="943" ht="12.75" customHeight="1">
      <c r="A943" s="1"/>
      <c r="B943" s="1"/>
      <c r="C943" s="1"/>
      <c r="D943" s="1"/>
      <c r="E943" s="1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37"/>
      <c r="DM943" s="37"/>
      <c r="DN943" s="37"/>
      <c r="DO943" s="1"/>
      <c r="DP943" s="1"/>
      <c r="DQ943" s="1"/>
      <c r="DR943" s="1"/>
      <c r="DS943" s="37"/>
      <c r="DT943" s="37"/>
      <c r="DU943" s="1"/>
      <c r="DV943" s="37"/>
      <c r="DW943" s="37"/>
      <c r="DX943" s="37"/>
      <c r="DY943" s="1"/>
      <c r="DZ943" s="1"/>
      <c r="EA943" s="1"/>
      <c r="EB943" s="1"/>
      <c r="EC943" s="1"/>
      <c r="ED943" s="1"/>
      <c r="EE943" s="1"/>
      <c r="EF943" s="1"/>
      <c r="EG943" s="1"/>
      <c r="EH943" s="37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</row>
    <row r="944" ht="12.75" customHeight="1">
      <c r="A944" s="1"/>
      <c r="B944" s="1"/>
      <c r="C944" s="1"/>
      <c r="D944" s="1"/>
      <c r="E944" s="1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37"/>
      <c r="DM944" s="37"/>
      <c r="DN944" s="37"/>
      <c r="DO944" s="1"/>
      <c r="DP944" s="1"/>
      <c r="DQ944" s="1"/>
      <c r="DR944" s="1"/>
      <c r="DS944" s="37"/>
      <c r="DT944" s="37"/>
      <c r="DU944" s="1"/>
      <c r="DV944" s="37"/>
      <c r="DW944" s="37"/>
      <c r="DX944" s="37"/>
      <c r="DY944" s="1"/>
      <c r="DZ944" s="1"/>
      <c r="EA944" s="1"/>
      <c r="EB944" s="1"/>
      <c r="EC944" s="1"/>
      <c r="ED944" s="1"/>
      <c r="EE944" s="1"/>
      <c r="EF944" s="1"/>
      <c r="EG944" s="1"/>
      <c r="EH944" s="37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</row>
    <row r="945" ht="12.75" customHeight="1">
      <c r="A945" s="1"/>
      <c r="B945" s="1"/>
      <c r="C945" s="1"/>
      <c r="D945" s="1"/>
      <c r="E945" s="1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37"/>
      <c r="DM945" s="37"/>
      <c r="DN945" s="37"/>
      <c r="DO945" s="1"/>
      <c r="DP945" s="1"/>
      <c r="DQ945" s="1"/>
      <c r="DR945" s="1"/>
      <c r="DS945" s="37"/>
      <c r="DT945" s="37"/>
      <c r="DU945" s="1"/>
      <c r="DV945" s="37"/>
      <c r="DW945" s="37"/>
      <c r="DX945" s="37"/>
      <c r="DY945" s="1"/>
      <c r="DZ945" s="1"/>
      <c r="EA945" s="1"/>
      <c r="EB945" s="1"/>
      <c r="EC945" s="1"/>
      <c r="ED945" s="1"/>
      <c r="EE945" s="1"/>
      <c r="EF945" s="1"/>
      <c r="EG945" s="1"/>
      <c r="EH945" s="37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</row>
    <row r="946" ht="12.75" customHeight="1">
      <c r="A946" s="1"/>
      <c r="B946" s="1"/>
      <c r="C946" s="1"/>
      <c r="D946" s="1"/>
      <c r="E946" s="1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37"/>
      <c r="DM946" s="37"/>
      <c r="DN946" s="37"/>
      <c r="DO946" s="1"/>
      <c r="DP946" s="1"/>
      <c r="DQ946" s="1"/>
      <c r="DR946" s="1"/>
      <c r="DS946" s="37"/>
      <c r="DT946" s="37"/>
      <c r="DU946" s="1"/>
      <c r="DV946" s="37"/>
      <c r="DW946" s="37"/>
      <c r="DX946" s="37"/>
      <c r="DY946" s="1"/>
      <c r="DZ946" s="1"/>
      <c r="EA946" s="1"/>
      <c r="EB946" s="1"/>
      <c r="EC946" s="1"/>
      <c r="ED946" s="1"/>
      <c r="EE946" s="1"/>
      <c r="EF946" s="1"/>
      <c r="EG946" s="1"/>
      <c r="EH946" s="37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</row>
    <row r="947" ht="12.75" customHeight="1">
      <c r="A947" s="1"/>
      <c r="B947" s="1"/>
      <c r="C947" s="1"/>
      <c r="D947" s="1"/>
      <c r="E947" s="1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37"/>
      <c r="DM947" s="37"/>
      <c r="DN947" s="37"/>
      <c r="DO947" s="1"/>
      <c r="DP947" s="1"/>
      <c r="DQ947" s="1"/>
      <c r="DR947" s="1"/>
      <c r="DS947" s="37"/>
      <c r="DT947" s="37"/>
      <c r="DU947" s="1"/>
      <c r="DV947" s="37"/>
      <c r="DW947" s="37"/>
      <c r="DX947" s="37"/>
      <c r="DY947" s="1"/>
      <c r="DZ947" s="1"/>
      <c r="EA947" s="1"/>
      <c r="EB947" s="1"/>
      <c r="EC947" s="1"/>
      <c r="ED947" s="1"/>
      <c r="EE947" s="1"/>
      <c r="EF947" s="1"/>
      <c r="EG947" s="1"/>
      <c r="EH947" s="37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</row>
    <row r="948" ht="12.75" customHeight="1">
      <c r="A948" s="1"/>
      <c r="B948" s="1"/>
      <c r="C948" s="1"/>
      <c r="D948" s="1"/>
      <c r="E948" s="1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37"/>
      <c r="DM948" s="37"/>
      <c r="DN948" s="37"/>
      <c r="DO948" s="1"/>
      <c r="DP948" s="1"/>
      <c r="DQ948" s="1"/>
      <c r="DR948" s="1"/>
      <c r="DS948" s="37"/>
      <c r="DT948" s="37"/>
      <c r="DU948" s="1"/>
      <c r="DV948" s="37"/>
      <c r="DW948" s="37"/>
      <c r="DX948" s="37"/>
      <c r="DY948" s="1"/>
      <c r="DZ948" s="1"/>
      <c r="EA948" s="1"/>
      <c r="EB948" s="1"/>
      <c r="EC948" s="1"/>
      <c r="ED948" s="1"/>
      <c r="EE948" s="1"/>
      <c r="EF948" s="1"/>
      <c r="EG948" s="1"/>
      <c r="EH948" s="37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</row>
    <row r="949" ht="12.75" customHeight="1">
      <c r="A949" s="1"/>
      <c r="B949" s="1"/>
      <c r="C949" s="1"/>
      <c r="D949" s="1"/>
      <c r="E949" s="1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37"/>
      <c r="DM949" s="37"/>
      <c r="DN949" s="37"/>
      <c r="DO949" s="1"/>
      <c r="DP949" s="1"/>
      <c r="DQ949" s="1"/>
      <c r="DR949" s="1"/>
      <c r="DS949" s="37"/>
      <c r="DT949" s="37"/>
      <c r="DU949" s="1"/>
      <c r="DV949" s="37"/>
      <c r="DW949" s="37"/>
      <c r="DX949" s="37"/>
      <c r="DY949" s="1"/>
      <c r="DZ949" s="1"/>
      <c r="EA949" s="1"/>
      <c r="EB949" s="1"/>
      <c r="EC949" s="1"/>
      <c r="ED949" s="1"/>
      <c r="EE949" s="1"/>
      <c r="EF949" s="1"/>
      <c r="EG949" s="1"/>
      <c r="EH949" s="37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</row>
    <row r="950" ht="12.75" customHeight="1">
      <c r="A950" s="1"/>
      <c r="B950" s="1"/>
      <c r="C950" s="1"/>
      <c r="D950" s="1"/>
      <c r="E950" s="1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37"/>
      <c r="DM950" s="37"/>
      <c r="DN950" s="37"/>
      <c r="DO950" s="1"/>
      <c r="DP950" s="1"/>
      <c r="DQ950" s="1"/>
      <c r="DR950" s="1"/>
      <c r="DS950" s="37"/>
      <c r="DT950" s="37"/>
      <c r="DU950" s="1"/>
      <c r="DV950" s="37"/>
      <c r="DW950" s="37"/>
      <c r="DX950" s="37"/>
      <c r="DY950" s="1"/>
      <c r="DZ950" s="1"/>
      <c r="EA950" s="1"/>
      <c r="EB950" s="1"/>
      <c r="EC950" s="1"/>
      <c r="ED950" s="1"/>
      <c r="EE950" s="1"/>
      <c r="EF950" s="1"/>
      <c r="EG950" s="1"/>
      <c r="EH950" s="37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</row>
    <row r="951" ht="12.75" customHeight="1">
      <c r="A951" s="1"/>
      <c r="B951" s="1"/>
      <c r="C951" s="1"/>
      <c r="D951" s="1"/>
      <c r="E951" s="1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37"/>
      <c r="DM951" s="37"/>
      <c r="DN951" s="37"/>
      <c r="DO951" s="1"/>
      <c r="DP951" s="1"/>
      <c r="DQ951" s="1"/>
      <c r="DR951" s="1"/>
      <c r="DS951" s="37"/>
      <c r="DT951" s="37"/>
      <c r="DU951" s="1"/>
      <c r="DV951" s="37"/>
      <c r="DW951" s="37"/>
      <c r="DX951" s="37"/>
      <c r="DY951" s="1"/>
      <c r="DZ951" s="1"/>
      <c r="EA951" s="1"/>
      <c r="EB951" s="1"/>
      <c r="EC951" s="1"/>
      <c r="ED951" s="1"/>
      <c r="EE951" s="1"/>
      <c r="EF951" s="1"/>
      <c r="EG951" s="1"/>
      <c r="EH951" s="37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</row>
    <row r="952" ht="12.75" customHeight="1">
      <c r="A952" s="1"/>
      <c r="B952" s="1"/>
      <c r="C952" s="1"/>
      <c r="D952" s="1"/>
      <c r="E952" s="1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37"/>
      <c r="DM952" s="37"/>
      <c r="DN952" s="37"/>
      <c r="DO952" s="1"/>
      <c r="DP952" s="1"/>
      <c r="DQ952" s="1"/>
      <c r="DR952" s="1"/>
      <c r="DS952" s="37"/>
      <c r="DT952" s="37"/>
      <c r="DU952" s="1"/>
      <c r="DV952" s="37"/>
      <c r="DW952" s="37"/>
      <c r="DX952" s="37"/>
      <c r="DY952" s="1"/>
      <c r="DZ952" s="1"/>
      <c r="EA952" s="1"/>
      <c r="EB952" s="1"/>
      <c r="EC952" s="1"/>
      <c r="ED952" s="1"/>
      <c r="EE952" s="1"/>
      <c r="EF952" s="1"/>
      <c r="EG952" s="1"/>
      <c r="EH952" s="37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</row>
    <row r="953" ht="12.75" customHeight="1">
      <c r="A953" s="1"/>
      <c r="B953" s="1"/>
      <c r="C953" s="1"/>
      <c r="D953" s="1"/>
      <c r="E953" s="1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37"/>
      <c r="DM953" s="37"/>
      <c r="DN953" s="37"/>
      <c r="DO953" s="1"/>
      <c r="DP953" s="1"/>
      <c r="DQ953" s="1"/>
      <c r="DR953" s="1"/>
      <c r="DS953" s="37"/>
      <c r="DT953" s="37"/>
      <c r="DU953" s="1"/>
      <c r="DV953" s="37"/>
      <c r="DW953" s="37"/>
      <c r="DX953" s="37"/>
      <c r="DY953" s="1"/>
      <c r="DZ953" s="1"/>
      <c r="EA953" s="1"/>
      <c r="EB953" s="1"/>
      <c r="EC953" s="1"/>
      <c r="ED953" s="1"/>
      <c r="EE953" s="1"/>
      <c r="EF953" s="1"/>
      <c r="EG953" s="1"/>
      <c r="EH953" s="37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</row>
    <row r="954" ht="12.75" customHeight="1">
      <c r="A954" s="1"/>
      <c r="B954" s="1"/>
      <c r="C954" s="1"/>
      <c r="D954" s="1"/>
      <c r="E954" s="1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37"/>
      <c r="DM954" s="37"/>
      <c r="DN954" s="37"/>
      <c r="DO954" s="1"/>
      <c r="DP954" s="1"/>
      <c r="DQ954" s="1"/>
      <c r="DR954" s="1"/>
      <c r="DS954" s="37"/>
      <c r="DT954" s="37"/>
      <c r="DU954" s="1"/>
      <c r="DV954" s="37"/>
      <c r="DW954" s="37"/>
      <c r="DX954" s="37"/>
      <c r="DY954" s="1"/>
      <c r="DZ954" s="1"/>
      <c r="EA954" s="1"/>
      <c r="EB954" s="1"/>
      <c r="EC954" s="1"/>
      <c r="ED954" s="1"/>
      <c r="EE954" s="1"/>
      <c r="EF954" s="1"/>
      <c r="EG954" s="1"/>
      <c r="EH954" s="37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</row>
    <row r="955" ht="12.75" customHeight="1">
      <c r="A955" s="1"/>
      <c r="B955" s="1"/>
      <c r="C955" s="1"/>
      <c r="D955" s="1"/>
      <c r="E955" s="1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37"/>
      <c r="DM955" s="37"/>
      <c r="DN955" s="37"/>
      <c r="DO955" s="1"/>
      <c r="DP955" s="1"/>
      <c r="DQ955" s="1"/>
      <c r="DR955" s="1"/>
      <c r="DS955" s="37"/>
      <c r="DT955" s="37"/>
      <c r="DU955" s="1"/>
      <c r="DV955" s="37"/>
      <c r="DW955" s="37"/>
      <c r="DX955" s="37"/>
      <c r="DY955" s="1"/>
      <c r="DZ955" s="1"/>
      <c r="EA955" s="1"/>
      <c r="EB955" s="1"/>
      <c r="EC955" s="1"/>
      <c r="ED955" s="1"/>
      <c r="EE955" s="1"/>
      <c r="EF955" s="1"/>
      <c r="EG955" s="1"/>
      <c r="EH955" s="37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</row>
    <row r="956" ht="12.75" customHeight="1">
      <c r="A956" s="1"/>
      <c r="B956" s="1"/>
      <c r="C956" s="1"/>
      <c r="D956" s="1"/>
      <c r="E956" s="1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37"/>
      <c r="DM956" s="37"/>
      <c r="DN956" s="37"/>
      <c r="DO956" s="1"/>
      <c r="DP956" s="1"/>
      <c r="DQ956" s="1"/>
      <c r="DR956" s="1"/>
      <c r="DS956" s="37"/>
      <c r="DT956" s="37"/>
      <c r="DU956" s="1"/>
      <c r="DV956" s="37"/>
      <c r="DW956" s="37"/>
      <c r="DX956" s="37"/>
      <c r="DY956" s="1"/>
      <c r="DZ956" s="1"/>
      <c r="EA956" s="1"/>
      <c r="EB956" s="1"/>
      <c r="EC956" s="1"/>
      <c r="ED956" s="1"/>
      <c r="EE956" s="1"/>
      <c r="EF956" s="1"/>
      <c r="EG956" s="1"/>
      <c r="EH956" s="37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</row>
    <row r="957" ht="12.75" customHeight="1">
      <c r="A957" s="1"/>
      <c r="B957" s="1"/>
      <c r="C957" s="1"/>
      <c r="D957" s="1"/>
      <c r="E957" s="1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37"/>
      <c r="DM957" s="37"/>
      <c r="DN957" s="37"/>
      <c r="DO957" s="1"/>
      <c r="DP957" s="1"/>
      <c r="DQ957" s="1"/>
      <c r="DR957" s="1"/>
      <c r="DS957" s="37"/>
      <c r="DT957" s="37"/>
      <c r="DU957" s="1"/>
      <c r="DV957" s="37"/>
      <c r="DW957" s="37"/>
      <c r="DX957" s="37"/>
      <c r="DY957" s="1"/>
      <c r="DZ957" s="1"/>
      <c r="EA957" s="1"/>
      <c r="EB957" s="1"/>
      <c r="EC957" s="1"/>
      <c r="ED957" s="1"/>
      <c r="EE957" s="1"/>
      <c r="EF957" s="1"/>
      <c r="EG957" s="1"/>
      <c r="EH957" s="37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</row>
    <row r="958" ht="12.75" customHeight="1">
      <c r="A958" s="1"/>
      <c r="B958" s="1"/>
      <c r="C958" s="1"/>
      <c r="D958" s="1"/>
      <c r="E958" s="1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37"/>
      <c r="DM958" s="37"/>
      <c r="DN958" s="37"/>
      <c r="DO958" s="1"/>
      <c r="DP958" s="1"/>
      <c r="DQ958" s="1"/>
      <c r="DR958" s="1"/>
      <c r="DS958" s="37"/>
      <c r="DT958" s="37"/>
      <c r="DU958" s="1"/>
      <c r="DV958" s="37"/>
      <c r="DW958" s="37"/>
      <c r="DX958" s="37"/>
      <c r="DY958" s="1"/>
      <c r="DZ958" s="1"/>
      <c r="EA958" s="1"/>
      <c r="EB958" s="1"/>
      <c r="EC958" s="1"/>
      <c r="ED958" s="1"/>
      <c r="EE958" s="1"/>
      <c r="EF958" s="1"/>
      <c r="EG958" s="1"/>
      <c r="EH958" s="37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</row>
    <row r="959" ht="12.75" customHeight="1">
      <c r="A959" s="1"/>
      <c r="B959" s="1"/>
      <c r="C959" s="1"/>
      <c r="D959" s="1"/>
      <c r="E959" s="1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37"/>
      <c r="DM959" s="37"/>
      <c r="DN959" s="37"/>
      <c r="DO959" s="1"/>
      <c r="DP959" s="1"/>
      <c r="DQ959" s="1"/>
      <c r="DR959" s="1"/>
      <c r="DS959" s="37"/>
      <c r="DT959" s="37"/>
      <c r="DU959" s="1"/>
      <c r="DV959" s="37"/>
      <c r="DW959" s="37"/>
      <c r="DX959" s="37"/>
      <c r="DY959" s="1"/>
      <c r="DZ959" s="1"/>
      <c r="EA959" s="1"/>
      <c r="EB959" s="1"/>
      <c r="EC959" s="1"/>
      <c r="ED959" s="1"/>
      <c r="EE959" s="1"/>
      <c r="EF959" s="1"/>
      <c r="EG959" s="1"/>
      <c r="EH959" s="37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</row>
    <row r="960" ht="12.75" customHeight="1">
      <c r="A960" s="1"/>
      <c r="B960" s="1"/>
      <c r="C960" s="1"/>
      <c r="D960" s="1"/>
      <c r="E960" s="1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37"/>
      <c r="DM960" s="37"/>
      <c r="DN960" s="37"/>
      <c r="DO960" s="1"/>
      <c r="DP960" s="1"/>
      <c r="DQ960" s="1"/>
      <c r="DR960" s="1"/>
      <c r="DS960" s="37"/>
      <c r="DT960" s="37"/>
      <c r="DU960" s="1"/>
      <c r="DV960" s="37"/>
      <c r="DW960" s="37"/>
      <c r="DX960" s="37"/>
      <c r="DY960" s="1"/>
      <c r="DZ960" s="1"/>
      <c r="EA960" s="1"/>
      <c r="EB960" s="1"/>
      <c r="EC960" s="1"/>
      <c r="ED960" s="1"/>
      <c r="EE960" s="1"/>
      <c r="EF960" s="1"/>
      <c r="EG960" s="1"/>
      <c r="EH960" s="37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</row>
    <row r="961" ht="12.75" customHeight="1">
      <c r="A961" s="1"/>
      <c r="B961" s="1"/>
      <c r="C961" s="1"/>
      <c r="D961" s="1"/>
      <c r="E961" s="1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37"/>
      <c r="DM961" s="37"/>
      <c r="DN961" s="37"/>
      <c r="DO961" s="1"/>
      <c r="DP961" s="1"/>
      <c r="DQ961" s="1"/>
      <c r="DR961" s="1"/>
      <c r="DS961" s="37"/>
      <c r="DT961" s="37"/>
      <c r="DU961" s="1"/>
      <c r="DV961" s="37"/>
      <c r="DW961" s="37"/>
      <c r="DX961" s="37"/>
      <c r="DY961" s="1"/>
      <c r="DZ961" s="1"/>
      <c r="EA961" s="1"/>
      <c r="EB961" s="1"/>
      <c r="EC961" s="1"/>
      <c r="ED961" s="1"/>
      <c r="EE961" s="1"/>
      <c r="EF961" s="1"/>
      <c r="EG961" s="1"/>
      <c r="EH961" s="37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</row>
    <row r="962" ht="12.75" customHeight="1">
      <c r="A962" s="1"/>
      <c r="B962" s="1"/>
      <c r="C962" s="1"/>
      <c r="D962" s="1"/>
      <c r="E962" s="1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37"/>
      <c r="DM962" s="37"/>
      <c r="DN962" s="37"/>
      <c r="DO962" s="1"/>
      <c r="DP962" s="1"/>
      <c r="DQ962" s="1"/>
      <c r="DR962" s="1"/>
      <c r="DS962" s="37"/>
      <c r="DT962" s="37"/>
      <c r="DU962" s="1"/>
      <c r="DV962" s="37"/>
      <c r="DW962" s="37"/>
      <c r="DX962" s="37"/>
      <c r="DY962" s="1"/>
      <c r="DZ962" s="1"/>
      <c r="EA962" s="1"/>
      <c r="EB962" s="1"/>
      <c r="EC962" s="1"/>
      <c r="ED962" s="1"/>
      <c r="EE962" s="1"/>
      <c r="EF962" s="1"/>
      <c r="EG962" s="1"/>
      <c r="EH962" s="37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</row>
    <row r="963" ht="12.75" customHeight="1">
      <c r="A963" s="1"/>
      <c r="B963" s="1"/>
      <c r="C963" s="1"/>
      <c r="D963" s="1"/>
      <c r="E963" s="1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37"/>
      <c r="DM963" s="37"/>
      <c r="DN963" s="37"/>
      <c r="DO963" s="1"/>
      <c r="DP963" s="1"/>
      <c r="DQ963" s="1"/>
      <c r="DR963" s="1"/>
      <c r="DS963" s="37"/>
      <c r="DT963" s="37"/>
      <c r="DU963" s="1"/>
      <c r="DV963" s="37"/>
      <c r="DW963" s="37"/>
      <c r="DX963" s="37"/>
      <c r="DY963" s="1"/>
      <c r="DZ963" s="1"/>
      <c r="EA963" s="1"/>
      <c r="EB963" s="1"/>
      <c r="EC963" s="1"/>
      <c r="ED963" s="1"/>
      <c r="EE963" s="1"/>
      <c r="EF963" s="1"/>
      <c r="EG963" s="1"/>
      <c r="EH963" s="37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</row>
    <row r="964" ht="12.75" customHeight="1">
      <c r="A964" s="1"/>
      <c r="B964" s="1"/>
      <c r="C964" s="1"/>
      <c r="D964" s="1"/>
      <c r="E964" s="1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37"/>
      <c r="DM964" s="37"/>
      <c r="DN964" s="37"/>
      <c r="DO964" s="1"/>
      <c r="DP964" s="1"/>
      <c r="DQ964" s="1"/>
      <c r="DR964" s="1"/>
      <c r="DS964" s="37"/>
      <c r="DT964" s="37"/>
      <c r="DU964" s="1"/>
      <c r="DV964" s="37"/>
      <c r="DW964" s="37"/>
      <c r="DX964" s="37"/>
      <c r="DY964" s="1"/>
      <c r="DZ964" s="1"/>
      <c r="EA964" s="1"/>
      <c r="EB964" s="1"/>
      <c r="EC964" s="1"/>
      <c r="ED964" s="1"/>
      <c r="EE964" s="1"/>
      <c r="EF964" s="1"/>
      <c r="EG964" s="1"/>
      <c r="EH964" s="37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</row>
    <row r="965" ht="12.75" customHeight="1">
      <c r="A965" s="1"/>
      <c r="B965" s="1"/>
      <c r="C965" s="1"/>
      <c r="D965" s="1"/>
      <c r="E965" s="1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37"/>
      <c r="DM965" s="37"/>
      <c r="DN965" s="37"/>
      <c r="DO965" s="1"/>
      <c r="DP965" s="1"/>
      <c r="DQ965" s="1"/>
      <c r="DR965" s="1"/>
      <c r="DS965" s="37"/>
      <c r="DT965" s="37"/>
      <c r="DU965" s="1"/>
      <c r="DV965" s="37"/>
      <c r="DW965" s="37"/>
      <c r="DX965" s="37"/>
      <c r="DY965" s="1"/>
      <c r="DZ965" s="1"/>
      <c r="EA965" s="1"/>
      <c r="EB965" s="1"/>
      <c r="EC965" s="1"/>
      <c r="ED965" s="1"/>
      <c r="EE965" s="1"/>
      <c r="EF965" s="1"/>
      <c r="EG965" s="1"/>
      <c r="EH965" s="37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</row>
    <row r="966" ht="12.75" customHeight="1">
      <c r="A966" s="1"/>
      <c r="B966" s="1"/>
      <c r="C966" s="1"/>
      <c r="D966" s="1"/>
      <c r="E966" s="1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37"/>
      <c r="DM966" s="37"/>
      <c r="DN966" s="37"/>
      <c r="DO966" s="1"/>
      <c r="DP966" s="1"/>
      <c r="DQ966" s="1"/>
      <c r="DR966" s="1"/>
      <c r="DS966" s="37"/>
      <c r="DT966" s="37"/>
      <c r="DU966" s="1"/>
      <c r="DV966" s="37"/>
      <c r="DW966" s="37"/>
      <c r="DX966" s="37"/>
      <c r="DY966" s="1"/>
      <c r="DZ966" s="1"/>
      <c r="EA966" s="1"/>
      <c r="EB966" s="1"/>
      <c r="EC966" s="1"/>
      <c r="ED966" s="1"/>
      <c r="EE966" s="1"/>
      <c r="EF966" s="1"/>
      <c r="EG966" s="1"/>
      <c r="EH966" s="37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</row>
    <row r="967" ht="12.75" customHeight="1">
      <c r="A967" s="1"/>
      <c r="B967" s="1"/>
      <c r="C967" s="1"/>
      <c r="D967" s="1"/>
      <c r="E967" s="1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37"/>
      <c r="DM967" s="37"/>
      <c r="DN967" s="37"/>
      <c r="DO967" s="1"/>
      <c r="DP967" s="1"/>
      <c r="DQ967" s="1"/>
      <c r="DR967" s="1"/>
      <c r="DS967" s="37"/>
      <c r="DT967" s="37"/>
      <c r="DU967" s="1"/>
      <c r="DV967" s="37"/>
      <c r="DW967" s="37"/>
      <c r="DX967" s="37"/>
      <c r="DY967" s="1"/>
      <c r="DZ967" s="1"/>
      <c r="EA967" s="1"/>
      <c r="EB967" s="1"/>
      <c r="EC967" s="1"/>
      <c r="ED967" s="1"/>
      <c r="EE967" s="1"/>
      <c r="EF967" s="1"/>
      <c r="EG967" s="1"/>
      <c r="EH967" s="37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</row>
    <row r="968" ht="12.75" customHeight="1">
      <c r="A968" s="1"/>
      <c r="B968" s="1"/>
      <c r="C968" s="1"/>
      <c r="D968" s="1"/>
      <c r="E968" s="1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37"/>
      <c r="DM968" s="37"/>
      <c r="DN968" s="37"/>
      <c r="DO968" s="1"/>
      <c r="DP968" s="1"/>
      <c r="DQ968" s="1"/>
      <c r="DR968" s="1"/>
      <c r="DS968" s="37"/>
      <c r="DT968" s="37"/>
      <c r="DU968" s="1"/>
      <c r="DV968" s="37"/>
      <c r="DW968" s="37"/>
      <c r="DX968" s="37"/>
      <c r="DY968" s="1"/>
      <c r="DZ968" s="1"/>
      <c r="EA968" s="1"/>
      <c r="EB968" s="1"/>
      <c r="EC968" s="1"/>
      <c r="ED968" s="1"/>
      <c r="EE968" s="1"/>
      <c r="EF968" s="1"/>
      <c r="EG968" s="1"/>
      <c r="EH968" s="37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</row>
    <row r="969" ht="12.75" customHeight="1">
      <c r="A969" s="1"/>
      <c r="B969" s="1"/>
      <c r="C969" s="1"/>
      <c r="D969" s="1"/>
      <c r="E969" s="1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37"/>
      <c r="DM969" s="37"/>
      <c r="DN969" s="37"/>
      <c r="DO969" s="1"/>
      <c r="DP969" s="1"/>
      <c r="DQ969" s="1"/>
      <c r="DR969" s="1"/>
      <c r="DS969" s="37"/>
      <c r="DT969" s="37"/>
      <c r="DU969" s="1"/>
      <c r="DV969" s="37"/>
      <c r="DW969" s="37"/>
      <c r="DX969" s="37"/>
      <c r="DY969" s="1"/>
      <c r="DZ969" s="1"/>
      <c r="EA969" s="1"/>
      <c r="EB969" s="1"/>
      <c r="EC969" s="1"/>
      <c r="ED969" s="1"/>
      <c r="EE969" s="1"/>
      <c r="EF969" s="1"/>
      <c r="EG969" s="1"/>
      <c r="EH969" s="37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</row>
    <row r="970" ht="12.75" customHeight="1">
      <c r="A970" s="1"/>
      <c r="B970" s="1"/>
      <c r="C970" s="1"/>
      <c r="D970" s="1"/>
      <c r="E970" s="1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37"/>
      <c r="DM970" s="37"/>
      <c r="DN970" s="37"/>
      <c r="DO970" s="1"/>
      <c r="DP970" s="1"/>
      <c r="DQ970" s="1"/>
      <c r="DR970" s="1"/>
      <c r="DS970" s="37"/>
      <c r="DT970" s="37"/>
      <c r="DU970" s="1"/>
      <c r="DV970" s="37"/>
      <c r="DW970" s="37"/>
      <c r="DX970" s="37"/>
      <c r="DY970" s="1"/>
      <c r="DZ970" s="1"/>
      <c r="EA970" s="1"/>
      <c r="EB970" s="1"/>
      <c r="EC970" s="1"/>
      <c r="ED970" s="1"/>
      <c r="EE970" s="1"/>
      <c r="EF970" s="1"/>
      <c r="EG970" s="1"/>
      <c r="EH970" s="37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</row>
    <row r="971" ht="12.75" customHeight="1">
      <c r="A971" s="1"/>
      <c r="B971" s="1"/>
      <c r="C971" s="1"/>
      <c r="D971" s="1"/>
      <c r="E971" s="1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37"/>
      <c r="DM971" s="37"/>
      <c r="DN971" s="37"/>
      <c r="DO971" s="1"/>
      <c r="DP971" s="1"/>
      <c r="DQ971" s="1"/>
      <c r="DR971" s="1"/>
      <c r="DS971" s="37"/>
      <c r="DT971" s="37"/>
      <c r="DU971" s="1"/>
      <c r="DV971" s="37"/>
      <c r="DW971" s="37"/>
      <c r="DX971" s="37"/>
      <c r="DY971" s="1"/>
      <c r="DZ971" s="1"/>
      <c r="EA971" s="1"/>
      <c r="EB971" s="1"/>
      <c r="EC971" s="1"/>
      <c r="ED971" s="1"/>
      <c r="EE971" s="1"/>
      <c r="EF971" s="1"/>
      <c r="EG971" s="1"/>
      <c r="EH971" s="37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</row>
    <row r="972" ht="12.75" customHeight="1">
      <c r="A972" s="1"/>
      <c r="B972" s="1"/>
      <c r="C972" s="1"/>
      <c r="D972" s="1"/>
      <c r="E972" s="1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37"/>
      <c r="DM972" s="37"/>
      <c r="DN972" s="37"/>
      <c r="DO972" s="1"/>
      <c r="DP972" s="1"/>
      <c r="DQ972" s="1"/>
      <c r="DR972" s="1"/>
      <c r="DS972" s="37"/>
      <c r="DT972" s="37"/>
      <c r="DU972" s="1"/>
      <c r="DV972" s="37"/>
      <c r="DW972" s="37"/>
      <c r="DX972" s="37"/>
      <c r="DY972" s="1"/>
      <c r="DZ972" s="1"/>
      <c r="EA972" s="1"/>
      <c r="EB972" s="1"/>
      <c r="EC972" s="1"/>
      <c r="ED972" s="1"/>
      <c r="EE972" s="1"/>
      <c r="EF972" s="1"/>
      <c r="EG972" s="1"/>
      <c r="EH972" s="37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</row>
    <row r="973" ht="12.75" customHeight="1">
      <c r="A973" s="1"/>
      <c r="B973" s="1"/>
      <c r="C973" s="1"/>
      <c r="D973" s="1"/>
      <c r="E973" s="1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37"/>
      <c r="DM973" s="37"/>
      <c r="DN973" s="37"/>
      <c r="DO973" s="1"/>
      <c r="DP973" s="1"/>
      <c r="DQ973" s="1"/>
      <c r="DR973" s="1"/>
      <c r="DS973" s="37"/>
      <c r="DT973" s="37"/>
      <c r="DU973" s="1"/>
      <c r="DV973" s="37"/>
      <c r="DW973" s="37"/>
      <c r="DX973" s="37"/>
      <c r="DY973" s="1"/>
      <c r="DZ973" s="1"/>
      <c r="EA973" s="1"/>
      <c r="EB973" s="1"/>
      <c r="EC973" s="1"/>
      <c r="ED973" s="1"/>
      <c r="EE973" s="1"/>
      <c r="EF973" s="1"/>
      <c r="EG973" s="1"/>
      <c r="EH973" s="37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</row>
    <row r="974" ht="12.75" customHeight="1">
      <c r="A974" s="1"/>
      <c r="B974" s="1"/>
      <c r="C974" s="1"/>
      <c r="D974" s="1"/>
      <c r="E974" s="1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37"/>
      <c r="DM974" s="37"/>
      <c r="DN974" s="37"/>
      <c r="DO974" s="1"/>
      <c r="DP974" s="1"/>
      <c r="DQ974" s="1"/>
      <c r="DR974" s="1"/>
      <c r="DS974" s="37"/>
      <c r="DT974" s="37"/>
      <c r="DU974" s="1"/>
      <c r="DV974" s="37"/>
      <c r="DW974" s="37"/>
      <c r="DX974" s="37"/>
      <c r="DY974" s="1"/>
      <c r="DZ974" s="1"/>
      <c r="EA974" s="1"/>
      <c r="EB974" s="1"/>
      <c r="EC974" s="1"/>
      <c r="ED974" s="1"/>
      <c r="EE974" s="1"/>
      <c r="EF974" s="1"/>
      <c r="EG974" s="1"/>
      <c r="EH974" s="37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</row>
    <row r="975" ht="12.75" customHeight="1">
      <c r="A975" s="1"/>
      <c r="B975" s="1"/>
      <c r="C975" s="1"/>
      <c r="D975" s="1"/>
      <c r="E975" s="1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37"/>
      <c r="DM975" s="37"/>
      <c r="DN975" s="37"/>
      <c r="DO975" s="1"/>
      <c r="DP975" s="1"/>
      <c r="DQ975" s="1"/>
      <c r="DR975" s="1"/>
      <c r="DS975" s="37"/>
      <c r="DT975" s="37"/>
      <c r="DU975" s="1"/>
      <c r="DV975" s="37"/>
      <c r="DW975" s="37"/>
      <c r="DX975" s="37"/>
      <c r="DY975" s="1"/>
      <c r="DZ975" s="1"/>
      <c r="EA975" s="1"/>
      <c r="EB975" s="1"/>
      <c r="EC975" s="1"/>
      <c r="ED975" s="1"/>
      <c r="EE975" s="1"/>
      <c r="EF975" s="1"/>
      <c r="EG975" s="1"/>
      <c r="EH975" s="37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</row>
    <row r="976" ht="12.75" customHeight="1">
      <c r="A976" s="1"/>
      <c r="B976" s="1"/>
      <c r="C976" s="1"/>
      <c r="D976" s="1"/>
      <c r="E976" s="1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37"/>
      <c r="DM976" s="37"/>
      <c r="DN976" s="37"/>
      <c r="DO976" s="1"/>
      <c r="DP976" s="1"/>
      <c r="DQ976" s="1"/>
      <c r="DR976" s="1"/>
      <c r="DS976" s="37"/>
      <c r="DT976" s="37"/>
      <c r="DU976" s="1"/>
      <c r="DV976" s="37"/>
      <c r="DW976" s="37"/>
      <c r="DX976" s="37"/>
      <c r="DY976" s="1"/>
      <c r="DZ976" s="1"/>
      <c r="EA976" s="1"/>
      <c r="EB976" s="1"/>
      <c r="EC976" s="1"/>
      <c r="ED976" s="1"/>
      <c r="EE976" s="1"/>
      <c r="EF976" s="1"/>
      <c r="EG976" s="1"/>
      <c r="EH976" s="37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</row>
    <row r="977" ht="12.75" customHeight="1">
      <c r="A977" s="1"/>
      <c r="B977" s="1"/>
      <c r="C977" s="1"/>
      <c r="D977" s="1"/>
      <c r="E977" s="1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37"/>
      <c r="DM977" s="37"/>
      <c r="DN977" s="37"/>
      <c r="DO977" s="1"/>
      <c r="DP977" s="1"/>
      <c r="DQ977" s="1"/>
      <c r="DR977" s="1"/>
      <c r="DS977" s="37"/>
      <c r="DT977" s="37"/>
      <c r="DU977" s="1"/>
      <c r="DV977" s="37"/>
      <c r="DW977" s="37"/>
      <c r="DX977" s="37"/>
      <c r="DY977" s="1"/>
      <c r="DZ977" s="1"/>
      <c r="EA977" s="1"/>
      <c r="EB977" s="1"/>
      <c r="EC977" s="1"/>
      <c r="ED977" s="1"/>
      <c r="EE977" s="1"/>
      <c r="EF977" s="1"/>
      <c r="EG977" s="1"/>
      <c r="EH977" s="37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</row>
    <row r="978" ht="12.75" customHeight="1">
      <c r="A978" s="1"/>
      <c r="B978" s="1"/>
      <c r="C978" s="1"/>
      <c r="D978" s="1"/>
      <c r="E978" s="1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37"/>
      <c r="DM978" s="37"/>
      <c r="DN978" s="37"/>
      <c r="DO978" s="1"/>
      <c r="DP978" s="1"/>
      <c r="DQ978" s="1"/>
      <c r="DR978" s="1"/>
      <c r="DS978" s="37"/>
      <c r="DT978" s="37"/>
      <c r="DU978" s="1"/>
      <c r="DV978" s="37"/>
      <c r="DW978" s="37"/>
      <c r="DX978" s="37"/>
      <c r="DY978" s="1"/>
      <c r="DZ978" s="1"/>
      <c r="EA978" s="1"/>
      <c r="EB978" s="1"/>
      <c r="EC978" s="1"/>
      <c r="ED978" s="1"/>
      <c r="EE978" s="1"/>
      <c r="EF978" s="1"/>
      <c r="EG978" s="1"/>
      <c r="EH978" s="37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</row>
    <row r="979" ht="12.75" customHeight="1">
      <c r="A979" s="1"/>
      <c r="B979" s="1"/>
      <c r="C979" s="1"/>
      <c r="D979" s="1"/>
      <c r="E979" s="1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37"/>
      <c r="DM979" s="37"/>
      <c r="DN979" s="37"/>
      <c r="DO979" s="1"/>
      <c r="DP979" s="1"/>
      <c r="DQ979" s="1"/>
      <c r="DR979" s="1"/>
      <c r="DS979" s="37"/>
      <c r="DT979" s="37"/>
      <c r="DU979" s="1"/>
      <c r="DV979" s="37"/>
      <c r="DW979" s="37"/>
      <c r="DX979" s="37"/>
      <c r="DY979" s="1"/>
      <c r="DZ979" s="1"/>
      <c r="EA979" s="1"/>
      <c r="EB979" s="1"/>
      <c r="EC979" s="1"/>
      <c r="ED979" s="1"/>
      <c r="EE979" s="1"/>
      <c r="EF979" s="1"/>
      <c r="EG979" s="1"/>
      <c r="EH979" s="37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</row>
    <row r="980" ht="12.75" customHeight="1">
      <c r="A980" s="1"/>
      <c r="B980" s="1"/>
      <c r="C980" s="1"/>
      <c r="D980" s="1"/>
      <c r="E980" s="1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37"/>
      <c r="DM980" s="37"/>
      <c r="DN980" s="37"/>
      <c r="DO980" s="1"/>
      <c r="DP980" s="1"/>
      <c r="DQ980" s="1"/>
      <c r="DR980" s="1"/>
      <c r="DS980" s="37"/>
      <c r="DT980" s="37"/>
      <c r="DU980" s="1"/>
      <c r="DV980" s="37"/>
      <c r="DW980" s="37"/>
      <c r="DX980" s="37"/>
      <c r="DY980" s="1"/>
      <c r="DZ980" s="1"/>
      <c r="EA980" s="1"/>
      <c r="EB980" s="1"/>
      <c r="EC980" s="1"/>
      <c r="ED980" s="1"/>
      <c r="EE980" s="1"/>
      <c r="EF980" s="1"/>
      <c r="EG980" s="1"/>
      <c r="EH980" s="37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</row>
    <row r="981" ht="12.75" customHeight="1">
      <c r="A981" s="1"/>
      <c r="B981" s="1"/>
      <c r="C981" s="1"/>
      <c r="D981" s="1"/>
      <c r="E981" s="1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37"/>
      <c r="DM981" s="37"/>
      <c r="DN981" s="37"/>
      <c r="DO981" s="1"/>
      <c r="DP981" s="1"/>
      <c r="DQ981" s="1"/>
      <c r="DR981" s="1"/>
      <c r="DS981" s="37"/>
      <c r="DT981" s="37"/>
      <c r="DU981" s="1"/>
      <c r="DV981" s="37"/>
      <c r="DW981" s="37"/>
      <c r="DX981" s="37"/>
      <c r="DY981" s="1"/>
      <c r="DZ981" s="1"/>
      <c r="EA981" s="1"/>
      <c r="EB981" s="1"/>
      <c r="EC981" s="1"/>
      <c r="ED981" s="1"/>
      <c r="EE981" s="1"/>
      <c r="EF981" s="1"/>
      <c r="EG981" s="1"/>
      <c r="EH981" s="37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</row>
    <row r="982" ht="12.75" customHeight="1">
      <c r="A982" s="1"/>
      <c r="B982" s="1"/>
      <c r="C982" s="1"/>
      <c r="D982" s="1"/>
      <c r="E982" s="1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37"/>
      <c r="DM982" s="37"/>
      <c r="DN982" s="37"/>
      <c r="DO982" s="1"/>
      <c r="DP982" s="1"/>
      <c r="DQ982" s="1"/>
      <c r="DR982" s="1"/>
      <c r="DS982" s="37"/>
      <c r="DT982" s="37"/>
      <c r="DU982" s="1"/>
      <c r="DV982" s="37"/>
      <c r="DW982" s="37"/>
      <c r="DX982" s="37"/>
      <c r="DY982" s="1"/>
      <c r="DZ982" s="1"/>
      <c r="EA982" s="1"/>
      <c r="EB982" s="1"/>
      <c r="EC982" s="1"/>
      <c r="ED982" s="1"/>
      <c r="EE982" s="1"/>
      <c r="EF982" s="1"/>
      <c r="EG982" s="1"/>
      <c r="EH982" s="37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</row>
    <row r="983" ht="12.75" customHeight="1">
      <c r="A983" s="1"/>
      <c r="B983" s="1"/>
      <c r="C983" s="1"/>
      <c r="D983" s="1"/>
      <c r="E983" s="1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37"/>
      <c r="DM983" s="37"/>
      <c r="DN983" s="37"/>
      <c r="DO983" s="1"/>
      <c r="DP983" s="1"/>
      <c r="DQ983" s="1"/>
      <c r="DR983" s="1"/>
      <c r="DS983" s="37"/>
      <c r="DT983" s="37"/>
      <c r="DU983" s="1"/>
      <c r="DV983" s="37"/>
      <c r="DW983" s="37"/>
      <c r="DX983" s="37"/>
      <c r="DY983" s="1"/>
      <c r="DZ983" s="1"/>
      <c r="EA983" s="1"/>
      <c r="EB983" s="1"/>
      <c r="EC983" s="1"/>
      <c r="ED983" s="1"/>
      <c r="EE983" s="1"/>
      <c r="EF983" s="1"/>
      <c r="EG983" s="1"/>
      <c r="EH983" s="37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</row>
    <row r="984" ht="12.75" customHeight="1">
      <c r="A984" s="1"/>
      <c r="B984" s="1"/>
      <c r="C984" s="1"/>
      <c r="D984" s="1"/>
      <c r="E984" s="1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37"/>
      <c r="DM984" s="37"/>
      <c r="DN984" s="37"/>
      <c r="DO984" s="1"/>
      <c r="DP984" s="1"/>
      <c r="DQ984" s="1"/>
      <c r="DR984" s="1"/>
      <c r="DS984" s="37"/>
      <c r="DT984" s="37"/>
      <c r="DU984" s="1"/>
      <c r="DV984" s="37"/>
      <c r="DW984" s="37"/>
      <c r="DX984" s="37"/>
      <c r="DY984" s="1"/>
      <c r="DZ984" s="1"/>
      <c r="EA984" s="1"/>
      <c r="EB984" s="1"/>
      <c r="EC984" s="1"/>
      <c r="ED984" s="1"/>
      <c r="EE984" s="1"/>
      <c r="EF984" s="1"/>
      <c r="EG984" s="1"/>
      <c r="EH984" s="37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</row>
    <row r="985" ht="12.75" customHeight="1">
      <c r="A985" s="1"/>
      <c r="B985" s="1"/>
      <c r="C985" s="1"/>
      <c r="D985" s="1"/>
      <c r="E985" s="1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37"/>
      <c r="DM985" s="37"/>
      <c r="DN985" s="37"/>
      <c r="DO985" s="1"/>
      <c r="DP985" s="1"/>
      <c r="DQ985" s="1"/>
      <c r="DR985" s="1"/>
      <c r="DS985" s="37"/>
      <c r="DT985" s="37"/>
      <c r="DU985" s="1"/>
      <c r="DV985" s="37"/>
      <c r="DW985" s="37"/>
      <c r="DX985" s="37"/>
      <c r="DY985" s="1"/>
      <c r="DZ985" s="1"/>
      <c r="EA985" s="1"/>
      <c r="EB985" s="1"/>
      <c r="EC985" s="1"/>
      <c r="ED985" s="1"/>
      <c r="EE985" s="1"/>
      <c r="EF985" s="1"/>
      <c r="EG985" s="1"/>
      <c r="EH985" s="37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</row>
    <row r="986" ht="12.75" customHeight="1">
      <c r="A986" s="1"/>
      <c r="B986" s="1"/>
      <c r="C986" s="1"/>
      <c r="D986" s="1"/>
      <c r="E986" s="1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37"/>
      <c r="DM986" s="37"/>
      <c r="DN986" s="37"/>
      <c r="DO986" s="1"/>
      <c r="DP986" s="1"/>
      <c r="DQ986" s="1"/>
      <c r="DR986" s="1"/>
      <c r="DS986" s="37"/>
      <c r="DT986" s="37"/>
      <c r="DU986" s="1"/>
      <c r="DV986" s="37"/>
      <c r="DW986" s="37"/>
      <c r="DX986" s="37"/>
      <c r="DY986" s="1"/>
      <c r="DZ986" s="1"/>
      <c r="EA986" s="1"/>
      <c r="EB986" s="1"/>
      <c r="EC986" s="1"/>
      <c r="ED986" s="1"/>
      <c r="EE986" s="1"/>
      <c r="EF986" s="1"/>
      <c r="EG986" s="1"/>
      <c r="EH986" s="37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</row>
    <row r="987" ht="12.75" customHeight="1">
      <c r="A987" s="1"/>
      <c r="B987" s="1"/>
      <c r="C987" s="1"/>
      <c r="D987" s="1"/>
      <c r="E987" s="1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37"/>
      <c r="DM987" s="37"/>
      <c r="DN987" s="37"/>
      <c r="DO987" s="1"/>
      <c r="DP987" s="1"/>
      <c r="DQ987" s="1"/>
      <c r="DR987" s="1"/>
      <c r="DS987" s="37"/>
      <c r="DT987" s="37"/>
      <c r="DU987" s="1"/>
      <c r="DV987" s="37"/>
      <c r="DW987" s="37"/>
      <c r="DX987" s="37"/>
      <c r="DY987" s="1"/>
      <c r="DZ987" s="1"/>
      <c r="EA987" s="1"/>
      <c r="EB987" s="1"/>
      <c r="EC987" s="1"/>
      <c r="ED987" s="1"/>
      <c r="EE987" s="1"/>
      <c r="EF987" s="1"/>
      <c r="EG987" s="1"/>
      <c r="EH987" s="37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</row>
    <row r="988" ht="12.75" customHeight="1">
      <c r="A988" s="1"/>
      <c r="B988" s="1"/>
      <c r="C988" s="1"/>
      <c r="D988" s="1"/>
      <c r="E988" s="1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37"/>
      <c r="DM988" s="37"/>
      <c r="DN988" s="37"/>
      <c r="DO988" s="1"/>
      <c r="DP988" s="1"/>
      <c r="DQ988" s="1"/>
      <c r="DR988" s="1"/>
      <c r="DS988" s="37"/>
      <c r="DT988" s="37"/>
      <c r="DU988" s="1"/>
      <c r="DV988" s="37"/>
      <c r="DW988" s="37"/>
      <c r="DX988" s="37"/>
      <c r="DY988" s="1"/>
      <c r="DZ988" s="1"/>
      <c r="EA988" s="1"/>
      <c r="EB988" s="1"/>
      <c r="EC988" s="1"/>
      <c r="ED988" s="1"/>
      <c r="EE988" s="1"/>
      <c r="EF988" s="1"/>
      <c r="EG988" s="1"/>
      <c r="EH988" s="37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</row>
    <row r="989" ht="12.75" customHeight="1">
      <c r="A989" s="1"/>
      <c r="B989" s="1"/>
      <c r="C989" s="1"/>
      <c r="D989" s="1"/>
      <c r="E989" s="1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37"/>
      <c r="DM989" s="37"/>
      <c r="DN989" s="37"/>
      <c r="DO989" s="1"/>
      <c r="DP989" s="1"/>
      <c r="DQ989" s="1"/>
      <c r="DR989" s="1"/>
      <c r="DS989" s="37"/>
      <c r="DT989" s="37"/>
      <c r="DU989" s="1"/>
      <c r="DV989" s="37"/>
      <c r="DW989" s="37"/>
      <c r="DX989" s="37"/>
      <c r="DY989" s="1"/>
      <c r="DZ989" s="1"/>
      <c r="EA989" s="1"/>
      <c r="EB989" s="1"/>
      <c r="EC989" s="1"/>
      <c r="ED989" s="1"/>
      <c r="EE989" s="1"/>
      <c r="EF989" s="1"/>
      <c r="EG989" s="1"/>
      <c r="EH989" s="37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</row>
    <row r="990" ht="12.75" customHeight="1">
      <c r="A990" s="1"/>
      <c r="B990" s="1"/>
      <c r="C990" s="1"/>
      <c r="D990" s="1"/>
      <c r="E990" s="1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37"/>
      <c r="DM990" s="37"/>
      <c r="DN990" s="37"/>
      <c r="DO990" s="1"/>
      <c r="DP990" s="1"/>
      <c r="DQ990" s="1"/>
      <c r="DR990" s="1"/>
      <c r="DS990" s="37"/>
      <c r="DT990" s="37"/>
      <c r="DU990" s="1"/>
      <c r="DV990" s="37"/>
      <c r="DW990" s="37"/>
      <c r="DX990" s="37"/>
      <c r="DY990" s="1"/>
      <c r="DZ990" s="1"/>
      <c r="EA990" s="1"/>
      <c r="EB990" s="1"/>
      <c r="EC990" s="1"/>
      <c r="ED990" s="1"/>
      <c r="EE990" s="1"/>
      <c r="EF990" s="1"/>
      <c r="EG990" s="1"/>
      <c r="EH990" s="37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</row>
    <row r="991" ht="12.75" customHeight="1">
      <c r="A991" s="1"/>
      <c r="B991" s="1"/>
      <c r="C991" s="1"/>
      <c r="D991" s="1"/>
      <c r="E991" s="1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37"/>
      <c r="DM991" s="37"/>
      <c r="DN991" s="37"/>
      <c r="DO991" s="1"/>
      <c r="DP991" s="1"/>
      <c r="DQ991" s="1"/>
      <c r="DR991" s="1"/>
      <c r="DS991" s="37"/>
      <c r="DT991" s="37"/>
      <c r="DU991" s="1"/>
      <c r="DV991" s="37"/>
      <c r="DW991" s="37"/>
      <c r="DX991" s="37"/>
      <c r="DY991" s="1"/>
      <c r="DZ991" s="1"/>
      <c r="EA991" s="1"/>
      <c r="EB991" s="1"/>
      <c r="EC991" s="1"/>
      <c r="ED991" s="1"/>
      <c r="EE991" s="1"/>
      <c r="EF991" s="1"/>
      <c r="EG991" s="1"/>
      <c r="EH991" s="37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</row>
    <row r="992" ht="12.75" customHeight="1">
      <c r="A992" s="1"/>
      <c r="B992" s="1"/>
      <c r="C992" s="1"/>
      <c r="D992" s="1"/>
      <c r="E992" s="1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37"/>
      <c r="DM992" s="37"/>
      <c r="DN992" s="37"/>
      <c r="DO992" s="1"/>
      <c r="DP992" s="1"/>
      <c r="DQ992" s="1"/>
      <c r="DR992" s="1"/>
      <c r="DS992" s="37"/>
      <c r="DT992" s="37"/>
      <c r="DU992" s="1"/>
      <c r="DV992" s="37"/>
      <c r="DW992" s="37"/>
      <c r="DX992" s="37"/>
      <c r="DY992" s="1"/>
      <c r="DZ992" s="1"/>
      <c r="EA992" s="1"/>
      <c r="EB992" s="1"/>
      <c r="EC992" s="1"/>
      <c r="ED992" s="1"/>
      <c r="EE992" s="1"/>
      <c r="EF992" s="1"/>
      <c r="EG992" s="1"/>
      <c r="EH992" s="37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</row>
    <row r="993" ht="12.75" customHeight="1">
      <c r="A993" s="1"/>
      <c r="B993" s="1"/>
      <c r="C993" s="1"/>
      <c r="D993" s="1"/>
      <c r="E993" s="1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37"/>
      <c r="DM993" s="37"/>
      <c r="DN993" s="37"/>
      <c r="DO993" s="1"/>
      <c r="DP993" s="1"/>
      <c r="DQ993" s="1"/>
      <c r="DR993" s="1"/>
      <c r="DS993" s="37"/>
      <c r="DT993" s="37"/>
      <c r="DU993" s="1"/>
      <c r="DV993" s="37"/>
      <c r="DW993" s="37"/>
      <c r="DX993" s="37"/>
      <c r="DY993" s="1"/>
      <c r="DZ993" s="1"/>
      <c r="EA993" s="1"/>
      <c r="EB993" s="1"/>
      <c r="EC993" s="1"/>
      <c r="ED993" s="1"/>
      <c r="EE993" s="1"/>
      <c r="EF993" s="1"/>
      <c r="EG993" s="1"/>
      <c r="EH993" s="37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</row>
    <row r="994" ht="12.75" customHeight="1">
      <c r="A994" s="1"/>
      <c r="B994" s="1"/>
      <c r="C994" s="1"/>
      <c r="D994" s="1"/>
      <c r="E994" s="1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37"/>
      <c r="DM994" s="37"/>
      <c r="DN994" s="37"/>
      <c r="DO994" s="1"/>
      <c r="DP994" s="1"/>
      <c r="DQ994" s="1"/>
      <c r="DR994" s="1"/>
      <c r="DS994" s="37"/>
      <c r="DT994" s="37"/>
      <c r="DU994" s="1"/>
      <c r="DV994" s="37"/>
      <c r="DW994" s="37"/>
      <c r="DX994" s="37"/>
      <c r="DY994" s="1"/>
      <c r="DZ994" s="1"/>
      <c r="EA994" s="1"/>
      <c r="EB994" s="1"/>
      <c r="EC994" s="1"/>
      <c r="ED994" s="1"/>
      <c r="EE994" s="1"/>
      <c r="EF994" s="1"/>
      <c r="EG994" s="1"/>
      <c r="EH994" s="37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</row>
    <row r="995" ht="12.75" customHeight="1">
      <c r="A995" s="1"/>
      <c r="B995" s="1"/>
      <c r="C995" s="1"/>
      <c r="D995" s="1"/>
      <c r="E995" s="1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37"/>
      <c r="DM995" s="37"/>
      <c r="DN995" s="37"/>
      <c r="DO995" s="1"/>
      <c r="DP995" s="1"/>
      <c r="DQ995" s="1"/>
      <c r="DR995" s="1"/>
      <c r="DS995" s="37"/>
      <c r="DT995" s="37"/>
      <c r="DU995" s="1"/>
      <c r="DV995" s="37"/>
      <c r="DW995" s="37"/>
      <c r="DX995" s="37"/>
      <c r="DY995" s="1"/>
      <c r="DZ995" s="1"/>
      <c r="EA995" s="1"/>
      <c r="EB995" s="1"/>
      <c r="EC995" s="1"/>
      <c r="ED995" s="1"/>
      <c r="EE995" s="1"/>
      <c r="EF995" s="1"/>
      <c r="EG995" s="1"/>
      <c r="EH995" s="37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</row>
    <row r="996" ht="12.75" customHeight="1">
      <c r="A996" s="1"/>
      <c r="B996" s="1"/>
      <c r="C996" s="1"/>
      <c r="D996" s="1"/>
      <c r="E996" s="1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37"/>
      <c r="DM996" s="37"/>
      <c r="DN996" s="37"/>
      <c r="DO996" s="1"/>
      <c r="DP996" s="1"/>
      <c r="DQ996" s="1"/>
      <c r="DR996" s="1"/>
      <c r="DS996" s="37"/>
      <c r="DT996" s="37"/>
      <c r="DU996" s="1"/>
      <c r="DV996" s="37"/>
      <c r="DW996" s="37"/>
      <c r="DX996" s="37"/>
      <c r="DY996" s="1"/>
      <c r="DZ996" s="1"/>
      <c r="EA996" s="1"/>
      <c r="EB996" s="1"/>
      <c r="EC996" s="1"/>
      <c r="ED996" s="1"/>
      <c r="EE996" s="1"/>
      <c r="EF996" s="1"/>
      <c r="EG996" s="1"/>
      <c r="EH996" s="37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</row>
    <row r="997" ht="12.75" customHeight="1">
      <c r="A997" s="1"/>
      <c r="B997" s="1"/>
      <c r="C997" s="1"/>
      <c r="D997" s="1"/>
      <c r="E997" s="1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37"/>
      <c r="DM997" s="37"/>
      <c r="DN997" s="37"/>
      <c r="DO997" s="1"/>
      <c r="DP997" s="1"/>
      <c r="DQ997" s="1"/>
      <c r="DR997" s="1"/>
      <c r="DS997" s="37"/>
      <c r="DT997" s="37"/>
      <c r="DU997" s="1"/>
      <c r="DV997" s="37"/>
      <c r="DW997" s="37"/>
      <c r="DX997" s="37"/>
      <c r="DY997" s="1"/>
      <c r="DZ997" s="1"/>
      <c r="EA997" s="1"/>
      <c r="EB997" s="1"/>
      <c r="EC997" s="1"/>
      <c r="ED997" s="1"/>
      <c r="EE997" s="1"/>
      <c r="EF997" s="1"/>
      <c r="EG997" s="1"/>
      <c r="EH997" s="37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</row>
    <row r="998" ht="12.75" customHeight="1">
      <c r="A998" s="1"/>
      <c r="B998" s="1"/>
      <c r="C998" s="1"/>
      <c r="D998" s="1"/>
      <c r="E998" s="1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37"/>
      <c r="DM998" s="37"/>
      <c r="DN998" s="37"/>
      <c r="DO998" s="1"/>
      <c r="DP998" s="1"/>
      <c r="DQ998" s="1"/>
      <c r="DR998" s="1"/>
      <c r="DS998" s="37"/>
      <c r="DT998" s="37"/>
      <c r="DU998" s="1"/>
      <c r="DV998" s="37"/>
      <c r="DW998" s="37"/>
      <c r="DX998" s="37"/>
      <c r="DY998" s="1"/>
      <c r="DZ998" s="1"/>
      <c r="EA998" s="1"/>
      <c r="EB998" s="1"/>
      <c r="EC998" s="1"/>
      <c r="ED998" s="1"/>
      <c r="EE998" s="1"/>
      <c r="EF998" s="1"/>
      <c r="EG998" s="1"/>
      <c r="EH998" s="37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</row>
    <row r="999" ht="12.75" customHeight="1">
      <c r="A999" s="1"/>
      <c r="B999" s="1"/>
      <c r="C999" s="1"/>
      <c r="D999" s="1"/>
      <c r="E999" s="1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37"/>
      <c r="DM999" s="37"/>
      <c r="DN999" s="37"/>
      <c r="DO999" s="1"/>
      <c r="DP999" s="1"/>
      <c r="DQ999" s="1"/>
      <c r="DR999" s="1"/>
      <c r="DS999" s="37"/>
      <c r="DT999" s="37"/>
      <c r="DU999" s="1"/>
      <c r="DV999" s="37"/>
      <c r="DW999" s="37"/>
      <c r="DX999" s="37"/>
      <c r="DY999" s="1"/>
      <c r="DZ999" s="1"/>
      <c r="EA999" s="1"/>
      <c r="EB999" s="1"/>
      <c r="EC999" s="1"/>
      <c r="ED999" s="1"/>
      <c r="EE999" s="1"/>
      <c r="EF999" s="1"/>
      <c r="EG999" s="1"/>
      <c r="EH999" s="37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</row>
    <row r="1000" ht="12.75" customHeight="1">
      <c r="A1000" s="1"/>
      <c r="B1000" s="1"/>
      <c r="C1000" s="1"/>
      <c r="D1000" s="1"/>
      <c r="E1000" s="1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37"/>
      <c r="DM1000" s="37"/>
      <c r="DN1000" s="37"/>
      <c r="DO1000" s="1"/>
      <c r="DP1000" s="1"/>
      <c r="DQ1000" s="1"/>
      <c r="DR1000" s="1"/>
      <c r="DS1000" s="37"/>
      <c r="DT1000" s="37"/>
      <c r="DU1000" s="1"/>
      <c r="DV1000" s="37"/>
      <c r="DW1000" s="37"/>
      <c r="DX1000" s="37"/>
      <c r="DY1000" s="1"/>
      <c r="DZ1000" s="1"/>
      <c r="EA1000" s="1"/>
      <c r="EB1000" s="1"/>
      <c r="EC1000" s="1"/>
      <c r="ED1000" s="1"/>
      <c r="EE1000" s="1"/>
      <c r="EF1000" s="1"/>
      <c r="EG1000" s="1"/>
      <c r="EH1000" s="37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47.57"/>
    <col customWidth="1" min="2" max="2" width="6.0"/>
    <col customWidth="1" min="3" max="3" width="13.14"/>
    <col customWidth="1" min="4" max="4" width="8.14"/>
    <col customWidth="1" min="5" max="5" width="8.29"/>
    <col customWidth="1" min="6" max="6" width="15.43"/>
    <col customWidth="1" min="7" max="7" width="12.71"/>
    <col customWidth="1" min="8" max="8" width="13.86"/>
    <col customWidth="1" min="9" max="9" width="13.43"/>
    <col customWidth="1" min="10" max="10" width="5.71"/>
    <col customWidth="1" min="11" max="11" width="5.43"/>
    <col customWidth="1" min="12" max="12" width="5.86"/>
    <col customWidth="1" min="13" max="13" width="12.29"/>
    <col customWidth="1" min="14" max="14" width="8.71"/>
    <col customWidth="1" min="15" max="15" width="9.57"/>
    <col customWidth="1" min="16" max="16" width="14.71"/>
    <col customWidth="1" min="17" max="17" width="17.86"/>
    <col customWidth="1" min="18" max="18" width="8.71"/>
    <col customWidth="1" min="19" max="20" width="9.14"/>
    <col customWidth="1" min="21" max="26" width="8.71"/>
  </cols>
  <sheetData>
    <row r="1" ht="15.75" customHeight="1">
      <c r="E1" s="16"/>
      <c r="F1" s="16"/>
      <c r="G1" s="16"/>
      <c r="H1" s="16"/>
      <c r="I1" s="17"/>
      <c r="J1" s="16"/>
      <c r="K1" s="16"/>
      <c r="L1" s="16"/>
      <c r="M1" s="16"/>
      <c r="N1" s="16"/>
    </row>
    <row r="2" ht="15.75" customHeight="1">
      <c r="B2" s="18" t="s">
        <v>337</v>
      </c>
      <c r="C2" s="18"/>
      <c r="D2" s="18"/>
      <c r="E2" s="18"/>
      <c r="F2" s="18"/>
      <c r="G2" s="18"/>
      <c r="H2" s="18"/>
      <c r="I2" s="18"/>
      <c r="J2" s="19"/>
      <c r="K2" s="19"/>
      <c r="L2" s="19"/>
      <c r="M2" s="18"/>
      <c r="N2" s="18"/>
      <c r="O2" s="18"/>
      <c r="P2" s="18"/>
      <c r="Q2" s="20" t="s">
        <v>338</v>
      </c>
      <c r="R2" s="20"/>
      <c r="S2" s="16" t="s">
        <v>339</v>
      </c>
    </row>
    <row r="3" ht="15.0" customHeight="1">
      <c r="A3" s="21" t="s">
        <v>340</v>
      </c>
      <c r="B3" s="22" t="s">
        <v>71</v>
      </c>
      <c r="C3" s="22" t="s">
        <v>341</v>
      </c>
      <c r="D3" s="22" t="s">
        <v>82</v>
      </c>
      <c r="E3" s="1" t="s">
        <v>342</v>
      </c>
      <c r="F3" s="1" t="s">
        <v>343</v>
      </c>
      <c r="G3" s="1" t="s">
        <v>344</v>
      </c>
      <c r="H3" s="1" t="s">
        <v>345</v>
      </c>
      <c r="I3" s="1" t="s">
        <v>346</v>
      </c>
      <c r="J3" s="1" t="s">
        <v>347</v>
      </c>
      <c r="K3" s="1" t="s">
        <v>348</v>
      </c>
      <c r="L3" s="23" t="s">
        <v>349</v>
      </c>
      <c r="M3" s="1" t="s">
        <v>350</v>
      </c>
      <c r="N3" s="1" t="s">
        <v>351</v>
      </c>
      <c r="O3" s="1" t="s">
        <v>352</v>
      </c>
      <c r="P3" s="23" t="s">
        <v>353</v>
      </c>
      <c r="Q3" s="1" t="s">
        <v>354</v>
      </c>
      <c r="R3" s="1" t="s">
        <v>355</v>
      </c>
      <c r="S3" s="1" t="s">
        <v>356</v>
      </c>
      <c r="T3" s="1" t="s">
        <v>357</v>
      </c>
    </row>
    <row r="4" ht="12.75" customHeight="1">
      <c r="A4" t="s">
        <v>240</v>
      </c>
      <c r="B4" s="9">
        <v>0.6248464519351331</v>
      </c>
      <c r="C4" s="9">
        <v>0.00854745987882171</v>
      </c>
      <c r="D4" s="9">
        <v>0.3360619021197988</v>
      </c>
      <c r="E4" s="9">
        <v>2.2612327721750555E-4</v>
      </c>
      <c r="F4" s="9">
        <v>0.02028325796641025</v>
      </c>
      <c r="G4" s="24">
        <v>8.318742678076444E-4</v>
      </c>
      <c r="H4" s="9">
        <v>0.0</v>
      </c>
      <c r="I4" s="9">
        <v>0.0</v>
      </c>
      <c r="J4" s="9">
        <v>0.5109595108032227</v>
      </c>
      <c r="K4" s="9">
        <v>0.41147106170654296</v>
      </c>
      <c r="L4" s="9">
        <v>0.07777606964111328</v>
      </c>
      <c r="M4" s="9">
        <v>0.15553741455078127</v>
      </c>
      <c r="N4" s="9">
        <v>0.05711946964263916</v>
      </c>
      <c r="O4" s="9">
        <v>0.008627787063222814</v>
      </c>
      <c r="P4" s="9">
        <v>0.13466246054107014</v>
      </c>
      <c r="Q4" s="1">
        <v>6.2</v>
      </c>
      <c r="R4" s="1">
        <v>0.2</v>
      </c>
      <c r="S4">
        <v>47.337742</v>
      </c>
      <c r="T4">
        <v>-91.200062</v>
      </c>
    </row>
    <row r="5" ht="12.75" customHeight="1">
      <c r="A5" t="s">
        <v>234</v>
      </c>
      <c r="B5" s="9">
        <v>0.42252103456709394</v>
      </c>
      <c r="C5" s="9">
        <v>0.034989896438624976</v>
      </c>
      <c r="D5" s="9">
        <v>0.4511905218869533</v>
      </c>
      <c r="E5" s="9">
        <v>0.0016701033251498422</v>
      </c>
      <c r="F5" s="9">
        <v>0.01993479579897058</v>
      </c>
      <c r="G5" s="24">
        <v>0.19805182537771399</v>
      </c>
      <c r="H5" s="9">
        <v>9.999999776482583E-5</v>
      </c>
      <c r="I5" s="9">
        <v>0.0010999999940395355</v>
      </c>
      <c r="J5" s="9">
        <v>0.32464874267578125</v>
      </c>
      <c r="K5" s="9">
        <v>0.47001338958740235</v>
      </c>
      <c r="L5" s="9">
        <v>0.20529350280761718</v>
      </c>
      <c r="M5" s="9">
        <v>0.27706098556518555</v>
      </c>
      <c r="N5" s="9">
        <v>0.018028669357299805</v>
      </c>
      <c r="O5" s="9">
        <v>0.05749263391653893</v>
      </c>
      <c r="P5" s="9">
        <v>0.4067275648598538</v>
      </c>
      <c r="Q5" s="1">
        <v>15.0</v>
      </c>
      <c r="R5" s="1">
        <v>0.06</v>
      </c>
      <c r="S5">
        <v>48.19662713</v>
      </c>
      <c r="T5">
        <v>-93.80716394</v>
      </c>
    </row>
    <row r="6" ht="12.75" customHeight="1">
      <c r="A6" t="s">
        <v>330</v>
      </c>
      <c r="B6" s="9">
        <v>0.007192798605545342</v>
      </c>
      <c r="C6" s="9">
        <v>0.026051163653485178</v>
      </c>
      <c r="D6" s="9">
        <v>0.027070982086113585</v>
      </c>
      <c r="E6" s="9">
        <v>0.8553694551578397</v>
      </c>
      <c r="F6" s="9">
        <v>0.06900844958169425</v>
      </c>
      <c r="G6" s="24">
        <v>0.6474370599383988</v>
      </c>
      <c r="H6" s="9">
        <v>0.42619998931884767</v>
      </c>
      <c r="I6" s="9">
        <v>0.0</v>
      </c>
      <c r="J6" s="9">
        <v>0.3065431785583496</v>
      </c>
      <c r="K6" s="9">
        <v>0.4068711090087891</v>
      </c>
      <c r="L6" s="9">
        <v>0.2868484878540039</v>
      </c>
      <c r="M6" s="9">
        <v>0.05825913906097412</v>
      </c>
      <c r="N6" s="9">
        <v>0.019011491537094118</v>
      </c>
      <c r="O6" s="9">
        <v>0.011587554398428696</v>
      </c>
      <c r="P6" s="9">
        <v>0.2851716836399153</v>
      </c>
      <c r="Q6" s="1">
        <v>168.0</v>
      </c>
      <c r="R6" s="1">
        <v>9.7</v>
      </c>
      <c r="S6">
        <v>44.09552713</v>
      </c>
      <c r="T6">
        <v>-94.1089989</v>
      </c>
    </row>
    <row r="7" ht="12.75" customHeight="1">
      <c r="A7" t="s">
        <v>213</v>
      </c>
      <c r="B7" s="9">
        <v>0.007829880268448271</v>
      </c>
      <c r="C7" s="9">
        <v>0.03944231772638475</v>
      </c>
      <c r="D7" s="9">
        <v>0.05774792953644534</v>
      </c>
      <c r="E7" s="9">
        <v>0.8031133770741594</v>
      </c>
      <c r="F7" s="9">
        <v>0.04905241301800964</v>
      </c>
      <c r="G7" s="24">
        <v>0.7169489999278718</v>
      </c>
      <c r="H7" s="9">
        <v>0.09960000038146972</v>
      </c>
      <c r="I7" s="9">
        <v>0.0</v>
      </c>
      <c r="J7" s="9">
        <v>0.3179172897338867</v>
      </c>
      <c r="K7" s="9">
        <v>0.4004498291015625</v>
      </c>
      <c r="L7" s="9">
        <v>0.2815834999084473</v>
      </c>
      <c r="M7" s="9">
        <v>0.03398056030273438</v>
      </c>
      <c r="N7" s="9">
        <v>0.011725133657455445</v>
      </c>
      <c r="O7" s="9">
        <v>0.02686216842317929</v>
      </c>
      <c r="P7" s="9">
        <v>0.6316182490017729</v>
      </c>
      <c r="Q7" s="1">
        <v>84.0</v>
      </c>
      <c r="R7" s="1">
        <v>1.2</v>
      </c>
      <c r="S7">
        <v>46.15233548</v>
      </c>
      <c r="T7">
        <v>-96.57945563</v>
      </c>
    </row>
    <row r="8" ht="12.75" customHeight="1">
      <c r="A8" t="s">
        <v>294</v>
      </c>
      <c r="B8" s="9">
        <v>0.09521884904043347</v>
      </c>
      <c r="C8" s="9">
        <v>0.09101139020394364</v>
      </c>
      <c r="D8" s="9">
        <v>0.06972042712253232</v>
      </c>
      <c r="E8" s="9">
        <v>0.6534228982933337</v>
      </c>
      <c r="F8" s="9">
        <v>0.05012841932120713</v>
      </c>
      <c r="G8" s="24">
        <v>0.5733616056216071</v>
      </c>
      <c r="H8" s="9">
        <v>0.08319999694824219</v>
      </c>
      <c r="I8" s="9">
        <v>0.0</v>
      </c>
      <c r="J8" s="9">
        <v>0.40670642852783206</v>
      </c>
      <c r="K8" s="9">
        <v>0.37328563690185546</v>
      </c>
      <c r="L8" s="9">
        <v>0.2199806022644043</v>
      </c>
      <c r="M8" s="9">
        <v>0.056916632652282716</v>
      </c>
      <c r="N8" s="9">
        <v>0.022588610649108887</v>
      </c>
      <c r="O8" s="9">
        <v>0.0297136987094904</v>
      </c>
      <c r="P8" s="9">
        <v>0.09628066459935514</v>
      </c>
      <c r="Q8" s="1">
        <v>75.0</v>
      </c>
      <c r="R8" s="1">
        <v>0.81</v>
      </c>
      <c r="S8">
        <v>47.04977952</v>
      </c>
      <c r="T8">
        <v>-96.75368809</v>
      </c>
    </row>
    <row r="9" ht="12.75" customHeight="1">
      <c r="A9" t="s">
        <v>204</v>
      </c>
      <c r="B9" s="9">
        <v>0.08664586380838485</v>
      </c>
      <c r="C9" s="9">
        <v>0.1497514584005801</v>
      </c>
      <c r="D9" s="9">
        <v>0.028106336768036738</v>
      </c>
      <c r="E9" s="9">
        <v>0.6136999627465981</v>
      </c>
      <c r="F9" s="9">
        <v>0.08789589286389053</v>
      </c>
      <c r="G9" s="24">
        <v>0.48861895937998584</v>
      </c>
      <c r="H9" s="9">
        <v>0.16299999237060547</v>
      </c>
      <c r="I9" s="9">
        <v>0.10100000381469727</v>
      </c>
      <c r="J9" s="9">
        <v>0.33462818145751955</v>
      </c>
      <c r="K9" s="9">
        <v>0.4155059051513672</v>
      </c>
      <c r="L9" s="9">
        <v>0.24920183181762695</v>
      </c>
      <c r="M9" s="9">
        <v>0.07671364307403565</v>
      </c>
      <c r="N9" s="9">
        <v>0.03735997915267945</v>
      </c>
      <c r="O9" s="9">
        <v>0.028953120897713847</v>
      </c>
      <c r="P9" s="9">
        <v>0.8547919361848455</v>
      </c>
      <c r="Q9" s="1">
        <v>107.0</v>
      </c>
      <c r="R9" s="1">
        <v>4.6</v>
      </c>
      <c r="S9">
        <v>44.56448998</v>
      </c>
      <c r="T9">
        <v>-92.73170319</v>
      </c>
    </row>
    <row r="10" ht="12.75" customHeight="1">
      <c r="A10" t="s">
        <v>207</v>
      </c>
      <c r="B10" s="9">
        <v>0.015559862155959833</v>
      </c>
      <c r="C10" s="9">
        <v>0.06292564352113969</v>
      </c>
      <c r="D10" s="9">
        <v>0.01975734951756309</v>
      </c>
      <c r="E10" s="9">
        <v>0.7971175167296224</v>
      </c>
      <c r="F10" s="9">
        <v>0.09382623943710212</v>
      </c>
      <c r="G10" s="24">
        <v>0.7558846301284922</v>
      </c>
      <c r="H10" s="9">
        <v>0.364900016784668</v>
      </c>
      <c r="I10" s="9">
        <v>0.01659999966621399</v>
      </c>
      <c r="J10" s="9">
        <v>0.3305488967895508</v>
      </c>
      <c r="K10" s="9">
        <v>0.42330005645751956</v>
      </c>
      <c r="L10" s="9">
        <v>0.24631610870361328</v>
      </c>
      <c r="M10" s="9">
        <v>0.06040878772735596</v>
      </c>
      <c r="N10" s="9">
        <v>0.016684272289276124</v>
      </c>
      <c r="O10" s="9">
        <v>0.00757187103509563</v>
      </c>
      <c r="P10" s="9">
        <v>0.613908629007238</v>
      </c>
      <c r="Q10" s="1">
        <v>44.0</v>
      </c>
      <c r="R10" s="1">
        <v>10.0</v>
      </c>
      <c r="S10">
        <v>43.63718419</v>
      </c>
      <c r="T10">
        <v>-92.97466359</v>
      </c>
    </row>
    <row r="11" ht="12.75" customHeight="1">
      <c r="A11" t="s">
        <v>182</v>
      </c>
      <c r="B11" s="9">
        <v>0.04666833940218736</v>
      </c>
      <c r="C11" s="9">
        <v>0.11467071848774216</v>
      </c>
      <c r="D11" s="9">
        <v>0.05337676471727813</v>
      </c>
      <c r="E11" s="9">
        <v>0.6674619647212061</v>
      </c>
      <c r="F11" s="9">
        <v>0.050187358170500206</v>
      </c>
      <c r="G11" s="24">
        <v>0.7809170101825963</v>
      </c>
      <c r="H11" s="9">
        <v>0.10760000228881836</v>
      </c>
      <c r="I11" s="9">
        <v>0.0</v>
      </c>
      <c r="J11" s="9">
        <v>0.3860481262207031</v>
      </c>
      <c r="K11" s="9">
        <v>0.3852951431274414</v>
      </c>
      <c r="L11" s="9">
        <v>0.22862474441528322</v>
      </c>
      <c r="M11" s="9">
        <v>0.055192975997924804</v>
      </c>
      <c r="N11" s="9">
        <v>0.025712788105010986</v>
      </c>
      <c r="O11" s="9">
        <v>0.05347907470340625</v>
      </c>
      <c r="P11" s="9">
        <v>0.4642035268608465</v>
      </c>
      <c r="Q11" s="1">
        <v>54.0</v>
      </c>
      <c r="R11" s="1">
        <v>2.1</v>
      </c>
      <c r="S11">
        <v>45.108292</v>
      </c>
      <c r="T11">
        <v>-95.798922</v>
      </c>
    </row>
    <row r="12" ht="12.75" customHeight="1">
      <c r="A12" t="s">
        <v>225</v>
      </c>
      <c r="B12" s="9">
        <v>0.22896376254896703</v>
      </c>
      <c r="C12" s="9">
        <v>0.20914445227457332</v>
      </c>
      <c r="D12" s="9">
        <v>0.15755371881913405</v>
      </c>
      <c r="E12" s="9">
        <v>0.33406847564105335</v>
      </c>
      <c r="F12" s="9">
        <v>0.04352220664574342</v>
      </c>
      <c r="G12" s="24">
        <v>0.6546139706228172</v>
      </c>
      <c r="H12" s="9">
        <v>0.08560000419616699</v>
      </c>
      <c r="I12" s="9">
        <v>0.0</v>
      </c>
      <c r="J12" s="9">
        <v>0.5215433502197265</v>
      </c>
      <c r="K12" s="9">
        <v>0.30816617965698245</v>
      </c>
      <c r="L12" s="9">
        <v>0.17023834228515625</v>
      </c>
      <c r="M12" s="9">
        <v>0.13769560813903808</v>
      </c>
      <c r="N12" s="9">
        <v>0.01827907085418701</v>
      </c>
      <c r="O12" s="9">
        <v>0.023503784172132954</v>
      </c>
      <c r="P12" s="9">
        <v>0.3112946484248425</v>
      </c>
      <c r="Q12" s="1">
        <v>43.0</v>
      </c>
      <c r="R12" s="1">
        <v>0.71</v>
      </c>
      <c r="S12">
        <v>47.88808041</v>
      </c>
      <c r="T12">
        <v>-96.27454028</v>
      </c>
    </row>
    <row r="13" ht="12.75" customHeight="1">
      <c r="A13" t="s">
        <v>246</v>
      </c>
      <c r="B13" s="9">
        <v>0.4958780603100036</v>
      </c>
      <c r="C13" s="9">
        <v>0.024772290114363122</v>
      </c>
      <c r="D13" s="9">
        <v>0.39592926557118596</v>
      </c>
      <c r="E13" s="9">
        <v>6.164336689809989E-4</v>
      </c>
      <c r="F13" s="9">
        <v>0.02055977147795733</v>
      </c>
      <c r="G13" s="24">
        <v>0.09335929207218306</v>
      </c>
      <c r="H13" s="9">
        <v>0.0</v>
      </c>
      <c r="I13" s="9">
        <v>3.999999910593033E-4</v>
      </c>
      <c r="J13" s="9">
        <v>0.5183366012573243</v>
      </c>
      <c r="K13" s="9">
        <v>0.4163262176513672</v>
      </c>
      <c r="L13" s="9">
        <v>0.06798732280731201</v>
      </c>
      <c r="M13" s="9">
        <v>0.23994794845581055</v>
      </c>
      <c r="N13" s="9">
        <v>0.02466857671737671</v>
      </c>
      <c r="O13" s="9">
        <v>0.06095945148089314</v>
      </c>
      <c r="P13" s="9">
        <v>0.775168060696932</v>
      </c>
      <c r="Q13" s="1">
        <v>3.9</v>
      </c>
      <c r="R13" s="1">
        <v>0.1</v>
      </c>
      <c r="S13">
        <v>46.896332</v>
      </c>
      <c r="T13">
        <v>-92.514986</v>
      </c>
    </row>
    <row r="14" ht="12.75" customHeight="1">
      <c r="A14" t="s">
        <v>189</v>
      </c>
      <c r="B14" s="9">
        <v>0.012220127237070924</v>
      </c>
      <c r="C14" s="9">
        <v>0.037718368021742534</v>
      </c>
      <c r="D14" s="9">
        <v>0.03384014791886367</v>
      </c>
      <c r="E14" s="9">
        <v>0.8490623175264489</v>
      </c>
      <c r="F14" s="9">
        <v>0.05726493751168569</v>
      </c>
      <c r="G14" s="24">
        <v>0.5081129261044867</v>
      </c>
      <c r="H14" s="9">
        <v>0.3370999908447266</v>
      </c>
      <c r="I14" s="9">
        <v>0.10090000152587891</v>
      </c>
      <c r="J14" s="9">
        <v>0.35978332519531253</v>
      </c>
      <c r="K14" s="9">
        <v>0.3696168518066406</v>
      </c>
      <c r="L14" s="9">
        <v>0.27048511505126954</v>
      </c>
      <c r="M14" s="9">
        <v>0.04301448345184326</v>
      </c>
      <c r="N14" s="9">
        <v>0.020212862491607666</v>
      </c>
      <c r="O14" s="9">
        <v>0.006551308787432739</v>
      </c>
      <c r="P14" s="9">
        <v>0.01693741266276759</v>
      </c>
      <c r="Q14" s="1">
        <v>181.0</v>
      </c>
      <c r="R14" s="1">
        <v>8.3</v>
      </c>
      <c r="S14">
        <v>44.29124735</v>
      </c>
      <c r="T14">
        <v>-94.44074989</v>
      </c>
    </row>
    <row r="15" ht="12.75" customHeight="1">
      <c r="A15" t="s">
        <v>270</v>
      </c>
      <c r="B15" s="9">
        <v>0.015383736583448828</v>
      </c>
      <c r="C15" s="9">
        <v>0.03180523494097646</v>
      </c>
      <c r="D15" s="9">
        <v>0.03219671357183346</v>
      </c>
      <c r="E15" s="9">
        <v>0.8228406925429314</v>
      </c>
      <c r="F15" s="9">
        <v>0.06978690378949144</v>
      </c>
      <c r="G15" s="24">
        <v>0.7062636939303485</v>
      </c>
      <c r="H15" s="9">
        <v>0.24350000381469727</v>
      </c>
      <c r="I15" s="9">
        <v>0.0</v>
      </c>
      <c r="J15" s="9">
        <v>0.273108024597168</v>
      </c>
      <c r="K15" s="9">
        <v>0.46589576721191406</v>
      </c>
      <c r="L15" s="9">
        <v>0.26132492065429686</v>
      </c>
      <c r="M15" s="9">
        <v>0.048496580123901366</v>
      </c>
      <c r="N15" s="9">
        <v>0.01731945514678955</v>
      </c>
      <c r="O15" s="9">
        <v>0.02242294207403467</v>
      </c>
      <c r="P15" s="9">
        <v>0.1271497745958762</v>
      </c>
      <c r="Q15" s="1">
        <v>161.0</v>
      </c>
      <c r="R15" s="1">
        <v>7.4</v>
      </c>
      <c r="S15">
        <v>44.76222065</v>
      </c>
      <c r="T15">
        <v>-95.42887472</v>
      </c>
    </row>
    <row r="16" ht="12.75" customHeight="1">
      <c r="A16" t="s">
        <v>198</v>
      </c>
      <c r="B16" s="9">
        <v>0.3836067871467263</v>
      </c>
      <c r="C16" s="9">
        <v>0.12965518500655931</v>
      </c>
      <c r="D16" s="9">
        <v>0.4003452488467673</v>
      </c>
      <c r="E16" s="9">
        <v>0.01831318384365768</v>
      </c>
      <c r="F16" s="9">
        <v>0.0402263031178405</v>
      </c>
      <c r="G16" s="24">
        <v>0.26239739808001583</v>
      </c>
      <c r="H16" s="9">
        <v>1.9999999552965166E-4</v>
      </c>
      <c r="I16" s="9">
        <v>0.03740000009536743</v>
      </c>
      <c r="J16" s="9">
        <v>0.5134487915039062</v>
      </c>
      <c r="K16" s="9">
        <v>0.3640366363525391</v>
      </c>
      <c r="L16" s="9">
        <v>0.12269580841064454</v>
      </c>
      <c r="M16" s="9">
        <v>0.20089527130126952</v>
      </c>
      <c r="N16" s="9">
        <v>0.021613092422485353</v>
      </c>
      <c r="O16" s="9">
        <v>0.01805870400089123</v>
      </c>
      <c r="P16" s="9">
        <v>0.2823167024281739</v>
      </c>
      <c r="Q16" s="1">
        <v>7.2</v>
      </c>
      <c r="R16" s="1">
        <v>0.13</v>
      </c>
      <c r="S16">
        <v>46.010956</v>
      </c>
      <c r="T16">
        <v>-92.839713</v>
      </c>
    </row>
    <row r="17" ht="12.75" customHeight="1">
      <c r="A17" t="s">
        <v>174</v>
      </c>
      <c r="B17" s="9">
        <v>0.008794989734662945</v>
      </c>
      <c r="C17" s="9">
        <v>0.226570571044364</v>
      </c>
      <c r="D17" s="9">
        <v>0.07337190066314703</v>
      </c>
      <c r="E17" s="9">
        <v>0.623797373236614</v>
      </c>
      <c r="F17" s="9">
        <v>0.04622172502167363</v>
      </c>
      <c r="G17" s="24">
        <v>0.5929618301452543</v>
      </c>
      <c r="H17" s="9">
        <v>0.1206999969482422</v>
      </c>
      <c r="I17" s="9">
        <v>0.0046999999880790715</v>
      </c>
      <c r="J17" s="9">
        <v>0.3196005058288574</v>
      </c>
      <c r="K17" s="9">
        <v>0.40577064514160155</v>
      </c>
      <c r="L17" s="9">
        <v>0.27460567474365233</v>
      </c>
      <c r="M17" s="9">
        <v>0.037148175239562986</v>
      </c>
      <c r="N17" s="9">
        <v>0.02379655122756958</v>
      </c>
      <c r="O17" s="9">
        <v>0.011465643368511235</v>
      </c>
      <c r="P17" s="9">
        <v>0.09168184994521164</v>
      </c>
      <c r="Q17" s="1">
        <v>93.0</v>
      </c>
      <c r="R17" s="1">
        <v>2.3</v>
      </c>
      <c r="S17">
        <v>44.99505458</v>
      </c>
      <c r="T17">
        <v>-95.91970286</v>
      </c>
    </row>
    <row r="18" ht="12.75" customHeight="1">
      <c r="A18" t="s">
        <v>195</v>
      </c>
      <c r="B18" s="9">
        <v>0.014170787347115644</v>
      </c>
      <c r="C18" s="9">
        <v>0.03689767598338574</v>
      </c>
      <c r="D18" s="9">
        <v>0.033959404297379175</v>
      </c>
      <c r="E18" s="9">
        <v>0.824780123851424</v>
      </c>
      <c r="F18" s="9">
        <v>0.06666673454689656</v>
      </c>
      <c r="G18" s="24">
        <v>0.6277302466148377</v>
      </c>
      <c r="H18" s="9">
        <v>0.43970001220703125</v>
      </c>
      <c r="I18" s="9">
        <v>7.000000029802323E-4</v>
      </c>
      <c r="J18" s="9">
        <v>0.2530004119873047</v>
      </c>
      <c r="K18" s="9">
        <v>0.4158086013793945</v>
      </c>
      <c r="L18" s="9">
        <v>0.3312963104248047</v>
      </c>
      <c r="M18" s="9">
        <v>0.07726917266845704</v>
      </c>
      <c r="N18" s="9">
        <v>0.020466315746307372</v>
      </c>
      <c r="O18" s="9">
        <v>0.020653032534092293</v>
      </c>
      <c r="P18" s="9">
        <v>0.09611313055109194</v>
      </c>
      <c r="Q18" s="1">
        <v>253.0</v>
      </c>
      <c r="R18" s="1">
        <v>9.4</v>
      </c>
      <c r="S18">
        <v>44.11108463</v>
      </c>
      <c r="T18">
        <v>-94.04162969</v>
      </c>
    </row>
    <row r="19" ht="12.75" customHeight="1">
      <c r="A19" t="s">
        <v>255</v>
      </c>
      <c r="B19" s="9">
        <v>0.27696429052413296</v>
      </c>
      <c r="C19" s="9">
        <v>0.24250213219587616</v>
      </c>
      <c r="D19" s="9">
        <v>0.16981079055256082</v>
      </c>
      <c r="E19" s="9">
        <v>0.2471839597859931</v>
      </c>
      <c r="F19" s="9">
        <v>0.04715063661659645</v>
      </c>
      <c r="G19" s="24">
        <v>0.4959070444618391</v>
      </c>
      <c r="H19" s="9">
        <v>0.008999999761581421</v>
      </c>
      <c r="I19" s="9">
        <v>0.0</v>
      </c>
      <c r="J19" s="9">
        <v>0.6696112823486329</v>
      </c>
      <c r="K19" s="9">
        <v>0.22383907318115234</v>
      </c>
      <c r="L19" s="9">
        <v>0.10665387153625489</v>
      </c>
      <c r="M19" s="9">
        <v>0.14484982490539552</v>
      </c>
      <c r="N19" s="9">
        <v>0.018526008129119875</v>
      </c>
      <c r="O19" s="9">
        <v>0.015599421332538787</v>
      </c>
      <c r="P19" s="9">
        <v>0.181221229354187</v>
      </c>
      <c r="Q19" s="1">
        <v>6.7</v>
      </c>
      <c r="R19" s="1">
        <v>0.61</v>
      </c>
      <c r="S19">
        <v>46.45675882</v>
      </c>
      <c r="T19">
        <v>-94.84144008</v>
      </c>
    </row>
    <row r="20" ht="12.75" customHeight="1">
      <c r="A20" t="s">
        <v>231</v>
      </c>
      <c r="B20" s="9">
        <v>0.4539302207647178</v>
      </c>
      <c r="C20" s="9">
        <v>0.0358005917924241</v>
      </c>
      <c r="D20" s="9">
        <v>0.451735956037907</v>
      </c>
      <c r="E20" s="9">
        <v>0.003788460222013021</v>
      </c>
      <c r="F20" s="9">
        <v>0.01893433829957421</v>
      </c>
      <c r="G20" s="24">
        <v>0.1215040741214249</v>
      </c>
      <c r="H20" s="9">
        <v>0.0</v>
      </c>
      <c r="I20" s="9">
        <v>0.0031999999284744265</v>
      </c>
      <c r="J20" s="9">
        <v>0.3329500198364258</v>
      </c>
      <c r="K20" s="9">
        <v>0.43820316314697266</v>
      </c>
      <c r="L20" s="9">
        <v>0.23938283920288086</v>
      </c>
      <c r="M20" s="9">
        <v>0.24879083633422852</v>
      </c>
      <c r="N20" s="9">
        <v>0.021405646800994875</v>
      </c>
      <c r="O20" s="9">
        <v>0.024342008959800775</v>
      </c>
      <c r="P20" s="9">
        <v>0.13439097584503845</v>
      </c>
      <c r="Q20" s="1">
        <v>56.0</v>
      </c>
      <c r="R20" s="1">
        <v>0.07</v>
      </c>
      <c r="S20">
        <v>48.39514748</v>
      </c>
      <c r="T20">
        <v>-93.54932023</v>
      </c>
    </row>
    <row r="21" ht="12.75" customHeight="1">
      <c r="A21" t="s">
        <v>258</v>
      </c>
      <c r="B21" s="9">
        <v>0.21951323912286044</v>
      </c>
      <c r="C21" s="9">
        <v>0.27638415862797255</v>
      </c>
      <c r="D21" s="9">
        <v>0.09530783624148159</v>
      </c>
      <c r="E21" s="9">
        <v>0.26473616935801897</v>
      </c>
      <c r="F21" s="9">
        <v>0.06647260778046847</v>
      </c>
      <c r="G21" s="24">
        <v>0.5368262183923291</v>
      </c>
      <c r="H21" s="9">
        <v>0.01940000057220459</v>
      </c>
      <c r="I21" s="9">
        <v>1.9999999552965166E-4</v>
      </c>
      <c r="J21" s="9">
        <v>0.6186080932617187</v>
      </c>
      <c r="K21" s="9">
        <v>0.24960206985473635</v>
      </c>
      <c r="L21" s="9">
        <v>0.13199229240417482</v>
      </c>
      <c r="M21" s="9">
        <v>0.12278110504150391</v>
      </c>
      <c r="N21" s="9">
        <v>0.025712897777557375</v>
      </c>
      <c r="O21" s="9">
        <v>0.07501681733307457</v>
      </c>
      <c r="P21" s="9">
        <v>0.3380800527318493</v>
      </c>
      <c r="Q21" s="1">
        <v>7.3</v>
      </c>
      <c r="R21" s="1">
        <v>0.42</v>
      </c>
      <c r="S21">
        <v>46.28829213</v>
      </c>
      <c r="T21">
        <v>-94.71577144</v>
      </c>
    </row>
    <row r="22" ht="12.75" customHeight="1">
      <c r="A22" t="s">
        <v>165</v>
      </c>
      <c r="B22" s="9">
        <v>0.5116941766468683</v>
      </c>
      <c r="C22" s="9">
        <v>0.05727245810562239</v>
      </c>
      <c r="D22" s="9">
        <v>0.21919889989202243</v>
      </c>
      <c r="E22" s="9">
        <v>0.008220261711834851</v>
      </c>
      <c r="F22" s="9">
        <v>0.03595056961954651</v>
      </c>
      <c r="G22" s="24">
        <v>0.1824</v>
      </c>
      <c r="H22" s="9">
        <v>1.9999999552965166E-4</v>
      </c>
      <c r="I22" s="9">
        <v>0.0</v>
      </c>
      <c r="J22" s="9">
        <v>0.5461029434204102</v>
      </c>
      <c r="K22" s="9">
        <v>0.33479183197021484</v>
      </c>
      <c r="L22" s="9">
        <v>0.11909788131713868</v>
      </c>
      <c r="M22" s="9">
        <v>0.1775056838989258</v>
      </c>
      <c r="N22" s="9">
        <v>0.024363625049591064</v>
      </c>
      <c r="O22" s="9">
        <v>0.16485001364982305</v>
      </c>
      <c r="P22" s="9">
        <v>1.0001971540823602</v>
      </c>
      <c r="Q22" s="1">
        <v>2.7</v>
      </c>
      <c r="R22" s="1">
        <v>0.03</v>
      </c>
      <c r="S22">
        <v>47.23174795</v>
      </c>
      <c r="T22">
        <v>-93.52998314</v>
      </c>
    </row>
    <row r="23" ht="12.75" customHeight="1">
      <c r="A23" t="s">
        <v>249</v>
      </c>
      <c r="B23" s="9">
        <v>0.5663761213251813</v>
      </c>
      <c r="C23" s="9">
        <v>0.10821330749008731</v>
      </c>
      <c r="D23" s="9">
        <v>0.27122220565660343</v>
      </c>
      <c r="E23" s="9">
        <v>0.00862200042563828</v>
      </c>
      <c r="F23" s="9">
        <v>0.030462206563479435</v>
      </c>
      <c r="G23" s="24">
        <v>0.035742783112626644</v>
      </c>
      <c r="H23" s="9">
        <v>2.9999999329447744E-4</v>
      </c>
      <c r="I23" s="9">
        <v>0.0020000000298023225</v>
      </c>
      <c r="J23" s="9">
        <v>0.4807553100585938</v>
      </c>
      <c r="K23" s="9">
        <v>0.24371706008911134</v>
      </c>
      <c r="L23" s="9">
        <v>0.22610681533813476</v>
      </c>
      <c r="M23" s="9">
        <v>0.1332438087463379</v>
      </c>
      <c r="N23" s="9">
        <v>0.037601985931396485</v>
      </c>
      <c r="O23" s="9">
        <v>0.007281619606594755</v>
      </c>
      <c r="P23" s="9">
        <v>0.09717989793729157</v>
      </c>
      <c r="Q23" s="1">
        <v>254.0</v>
      </c>
      <c r="R23" s="1">
        <v>0.09</v>
      </c>
      <c r="S23">
        <v>46.633333</v>
      </c>
      <c r="T23">
        <v>-92.093889</v>
      </c>
    </row>
    <row r="24" ht="12.75" customHeight="1">
      <c r="A24" t="s">
        <v>261</v>
      </c>
      <c r="B24" s="9">
        <v>0.08798772302640255</v>
      </c>
      <c r="C24" s="9">
        <v>0.15631254260609978</v>
      </c>
      <c r="D24" s="9">
        <v>0.04221402861696741</v>
      </c>
      <c r="E24" s="9">
        <v>0.5737296207486993</v>
      </c>
      <c r="F24" s="9">
        <v>0.06032588847812499</v>
      </c>
      <c r="G24" s="24">
        <v>0.6024942832774686</v>
      </c>
      <c r="H24" s="9">
        <v>0.13590000152587892</v>
      </c>
      <c r="I24" s="9">
        <v>1.9999999552965166E-4</v>
      </c>
      <c r="J24" s="9">
        <v>0.4769198989868164</v>
      </c>
      <c r="K24" s="9">
        <v>0.3260000610351563</v>
      </c>
      <c r="L24" s="9">
        <v>0.19707073211669923</v>
      </c>
      <c r="M24" s="9">
        <v>0.09278752326965332</v>
      </c>
      <c r="N24" s="9">
        <v>0.023791778087615966</v>
      </c>
      <c r="O24" s="9">
        <v>0.06314638579077236</v>
      </c>
      <c r="P24" s="9">
        <v>0.39827526524144824</v>
      </c>
      <c r="Q24" s="1">
        <v>24.0</v>
      </c>
      <c r="R24" s="1">
        <v>1.0</v>
      </c>
      <c r="S24">
        <v>45.09578625</v>
      </c>
      <c r="T24">
        <v>-93.78947992</v>
      </c>
    </row>
    <row r="25" ht="12.75" customHeight="1">
      <c r="A25" t="s">
        <v>291</v>
      </c>
      <c r="B25" s="9">
        <v>0.27992996785491064</v>
      </c>
      <c r="C25" s="9">
        <v>0.17843137284902047</v>
      </c>
      <c r="D25" s="9">
        <v>0.06671760697938939</v>
      </c>
      <c r="E25" s="9">
        <v>0.270279735727945</v>
      </c>
      <c r="F25" s="9">
        <v>0.056324628889885</v>
      </c>
      <c r="G25" s="24">
        <v>0.39706078776305326</v>
      </c>
      <c r="H25" s="9">
        <v>0.015199999809265136</v>
      </c>
      <c r="I25" s="9">
        <v>0.0</v>
      </c>
      <c r="J25" s="9">
        <v>0.5651301956176757</v>
      </c>
      <c r="K25" s="9">
        <v>0.27900913238525393</v>
      </c>
      <c r="L25" s="9">
        <v>0.15594464302062988</v>
      </c>
      <c r="M25" s="9">
        <v>0.10341485023498535</v>
      </c>
      <c r="N25" s="9">
        <v>0.03612818002700806</v>
      </c>
      <c r="O25" s="9">
        <v>0.1418283438149316</v>
      </c>
      <c r="P25" s="9">
        <v>1.0010511449437514</v>
      </c>
      <c r="Q25" s="1">
        <v>36.0</v>
      </c>
      <c r="R25" s="1">
        <v>0.25</v>
      </c>
      <c r="S25">
        <v>46.27448504</v>
      </c>
      <c r="T25">
        <v>-96.57991893</v>
      </c>
    </row>
    <row r="26" ht="12.75" customHeight="1">
      <c r="A26" t="s">
        <v>252</v>
      </c>
      <c r="B26" s="9">
        <v>0.5350896215918781</v>
      </c>
      <c r="C26" s="9">
        <v>0.05648578176277427</v>
      </c>
      <c r="D26" s="9">
        <v>0.23984699023064332</v>
      </c>
      <c r="E26" s="9">
        <v>0.014549030253071225</v>
      </c>
      <c r="F26" s="9">
        <v>0.03802339186607564</v>
      </c>
      <c r="G26" s="24">
        <v>0.1349419134907508</v>
      </c>
      <c r="H26" s="9">
        <v>3.999999910593033E-4</v>
      </c>
      <c r="I26" s="9">
        <v>0.0</v>
      </c>
      <c r="J26" s="9">
        <v>0.7367134857177734</v>
      </c>
      <c r="K26" s="9">
        <v>0.19350934982299806</v>
      </c>
      <c r="L26" s="9">
        <v>0.06986233711242676</v>
      </c>
      <c r="M26" s="9">
        <v>0.17430873870849609</v>
      </c>
      <c r="N26" s="9">
        <v>0.02711956262588501</v>
      </c>
      <c r="O26" s="9">
        <v>0.12309538331501353</v>
      </c>
      <c r="P26" s="9">
        <v>0.979465170366246</v>
      </c>
      <c r="Q26" s="1">
        <v>3.1</v>
      </c>
      <c r="R26" s="1">
        <v>0.06</v>
      </c>
      <c r="S26">
        <v>46.57135</v>
      </c>
      <c r="T26">
        <v>-94.027837</v>
      </c>
    </row>
    <row r="27" ht="12.75" customHeight="1">
      <c r="A27" t="s">
        <v>171</v>
      </c>
      <c r="B27" s="9">
        <v>0.05585510621136738</v>
      </c>
      <c r="C27" s="9">
        <v>0.11017183706267948</v>
      </c>
      <c r="D27" s="9">
        <v>0.059527460645102226</v>
      </c>
      <c r="E27" s="9">
        <v>0.6288210625154259</v>
      </c>
      <c r="F27" s="9">
        <v>0.05556974621110667</v>
      </c>
      <c r="G27" s="24">
        <v>0.8043842393399836</v>
      </c>
      <c r="H27" s="9">
        <v>0.07780000209808349</v>
      </c>
      <c r="I27" s="9">
        <v>0.0</v>
      </c>
      <c r="J27" s="9">
        <v>0.3583864974975586</v>
      </c>
      <c r="K27" s="9">
        <v>0.37304206848144533</v>
      </c>
      <c r="L27" s="9">
        <v>0.26834129333496093</v>
      </c>
      <c r="M27" s="9">
        <v>0.04330422878265381</v>
      </c>
      <c r="N27" s="9">
        <v>0.029480526447296145</v>
      </c>
      <c r="O27" s="9">
        <v>0.07423904954494995</v>
      </c>
      <c r="P27" s="9">
        <v>0.999673728627893</v>
      </c>
      <c r="Q27" s="1">
        <v>49.0</v>
      </c>
      <c r="R27" s="1">
        <v>1.5</v>
      </c>
      <c r="S27">
        <v>45.20386904</v>
      </c>
      <c r="T27">
        <v>-96.02251781</v>
      </c>
    </row>
    <row r="28" ht="12.75" customHeight="1">
      <c r="A28" t="s">
        <v>237</v>
      </c>
      <c r="B28" s="9">
        <v>0.6608390212072296</v>
      </c>
      <c r="C28" s="9">
        <v>0.005752114427420235</v>
      </c>
      <c r="D28" s="9">
        <v>0.23910431018454736</v>
      </c>
      <c r="E28" s="9">
        <v>0.0</v>
      </c>
      <c r="F28" s="9">
        <v>0.02076964755613617</v>
      </c>
      <c r="G28" s="24">
        <v>8.318742678076444E-4</v>
      </c>
      <c r="H28" s="9">
        <v>0.0</v>
      </c>
      <c r="I28" s="9">
        <v>0.0</v>
      </c>
      <c r="J28" s="9">
        <v>0.5957006454467774</v>
      </c>
      <c r="K28" s="9">
        <v>0.3066084289550781</v>
      </c>
      <c r="L28" s="9">
        <v>0.09707178115844727</v>
      </c>
      <c r="M28" s="9">
        <v>0.1280773639678955</v>
      </c>
      <c r="N28" s="9">
        <v>0.05607845783233643</v>
      </c>
      <c r="O28" s="9">
        <v>0.07748672156333465</v>
      </c>
      <c r="P28" s="9">
        <v>0.5497823811739658</v>
      </c>
      <c r="Q28" s="1">
        <v>7.7</v>
      </c>
      <c r="R28" s="1">
        <v>0.21</v>
      </c>
      <c r="S28">
        <v>47.640197</v>
      </c>
      <c r="T28">
        <v>-90.710779</v>
      </c>
    </row>
    <row r="29" ht="12.75" customHeight="1">
      <c r="A29" t="s">
        <v>306</v>
      </c>
      <c r="B29" s="9">
        <v>0.019633052282753923</v>
      </c>
      <c r="C29" s="9">
        <v>0.019234888398588734</v>
      </c>
      <c r="D29" s="9">
        <v>0.944509190852895</v>
      </c>
      <c r="E29" s="9">
        <v>0.010069015820003451</v>
      </c>
      <c r="F29" s="9">
        <v>0.005635068699207404</v>
      </c>
      <c r="G29" s="24">
        <v>0.7456520293741733</v>
      </c>
      <c r="H29" s="9">
        <v>0.0017000000178813935</v>
      </c>
      <c r="I29" s="9">
        <v>0.0044999998807907105</v>
      </c>
      <c r="J29" s="9">
        <v>0.29939773559570315</v>
      </c>
      <c r="K29" s="9">
        <v>0.5767522048950195</v>
      </c>
      <c r="L29" s="9">
        <v>0.12379549980163575</v>
      </c>
      <c r="M29" s="9">
        <v>0.5494536590576172</v>
      </c>
      <c r="N29" s="9">
        <v>0.003445127308368683</v>
      </c>
      <c r="O29" s="9">
        <v>1.9040992169130013E-4</v>
      </c>
      <c r="P29" s="9">
        <v>0.0</v>
      </c>
      <c r="Q29" s="1">
        <v>17.0</v>
      </c>
      <c r="R29" s="1">
        <v>0.1</v>
      </c>
      <c r="S29">
        <v>48.690373</v>
      </c>
      <c r="T29">
        <v>-94.433051</v>
      </c>
    </row>
    <row r="30" ht="12.75" customHeight="1">
      <c r="A30" t="s">
        <v>185</v>
      </c>
      <c r="B30" s="9">
        <v>0.008585330141936845</v>
      </c>
      <c r="C30" s="9">
        <v>0.10000996282362601</v>
      </c>
      <c r="D30" s="9">
        <v>0.030994289291603087</v>
      </c>
      <c r="E30" s="9">
        <v>0.7734543750879794</v>
      </c>
      <c r="F30" s="9">
        <v>0.06566697152479237</v>
      </c>
      <c r="G30" s="24">
        <v>0.5645439227105176</v>
      </c>
      <c r="H30" s="9">
        <v>0.27010000228881836</v>
      </c>
      <c r="I30" s="9">
        <v>0.06230000019073487</v>
      </c>
      <c r="J30" s="9">
        <v>0.3341666030883789</v>
      </c>
      <c r="K30" s="9">
        <v>0.39519214630126953</v>
      </c>
      <c r="L30" s="9">
        <v>0.27056451797485354</v>
      </c>
      <c r="M30" s="9">
        <v>0.03810930728912353</v>
      </c>
      <c r="N30" s="9">
        <v>0.02129947900772095</v>
      </c>
      <c r="O30" s="9">
        <v>0.014530349241097895</v>
      </c>
      <c r="P30" s="9">
        <v>0.11782148399393584</v>
      </c>
      <c r="Q30" s="1">
        <v>96.0</v>
      </c>
      <c r="R30" s="1">
        <v>6.7</v>
      </c>
      <c r="S30">
        <v>44.52376826</v>
      </c>
      <c r="T30">
        <v>-95.172421</v>
      </c>
    </row>
    <row r="31" ht="12.75" customHeight="1">
      <c r="A31" t="s">
        <v>312</v>
      </c>
      <c r="B31" s="9">
        <v>0.008265554519855679</v>
      </c>
      <c r="C31" s="9">
        <v>0.16351899013450616</v>
      </c>
      <c r="D31" s="9">
        <v>0.00985033175347103</v>
      </c>
      <c r="E31" s="9">
        <v>0.7582524654380739</v>
      </c>
      <c r="F31" s="9">
        <v>0.056661383823531586</v>
      </c>
      <c r="G31" s="24">
        <v>0.5904579680038493</v>
      </c>
      <c r="H31" s="9">
        <v>0.09180000305175781</v>
      </c>
      <c r="I31" s="9">
        <v>0.05820000171661377</v>
      </c>
      <c r="J31" s="9">
        <v>0.22654932022094726</v>
      </c>
      <c r="K31" s="9">
        <v>0.4966683578491211</v>
      </c>
      <c r="L31" s="9">
        <v>0.27668706893920897</v>
      </c>
      <c r="M31" s="9">
        <v>0.035284566879272464</v>
      </c>
      <c r="N31" s="9">
        <v>0.028303616046905518</v>
      </c>
      <c r="O31" s="9">
        <v>7.906149323032039E-4</v>
      </c>
      <c r="P31" s="9">
        <v>0.0</v>
      </c>
      <c r="Q31" s="1">
        <v>169.0</v>
      </c>
      <c r="R31" s="1">
        <v>6.5</v>
      </c>
      <c r="S31">
        <v>43.65413462</v>
      </c>
      <c r="T31">
        <v>-96.20106819</v>
      </c>
    </row>
    <row r="32" ht="12.75" customHeight="1">
      <c r="A32" t="s">
        <v>285</v>
      </c>
      <c r="B32" s="9">
        <v>0.2078332477612314</v>
      </c>
      <c r="C32" s="9">
        <v>0.3049999056015194</v>
      </c>
      <c r="D32" s="9">
        <v>0.004961392145042671</v>
      </c>
      <c r="E32" s="9">
        <v>0.42663276021042024</v>
      </c>
      <c r="F32" s="9">
        <v>0.05353729415844024</v>
      </c>
      <c r="G32" s="24">
        <v>0.140277773936889</v>
      </c>
      <c r="H32" s="9">
        <v>0.05809999942779541</v>
      </c>
      <c r="I32" s="9">
        <v>0.34680000305175784</v>
      </c>
      <c r="J32" s="9">
        <v>0.20672893524169922</v>
      </c>
      <c r="K32" s="9">
        <v>0.5600952911376953</v>
      </c>
      <c r="L32" s="9">
        <v>0.23315536499023437</v>
      </c>
      <c r="M32" s="9">
        <v>0.02201226234436035</v>
      </c>
      <c r="N32" s="9">
        <v>0.0906254768371582</v>
      </c>
      <c r="O32" s="9">
        <v>2.3583448524685038E-4</v>
      </c>
      <c r="P32" s="9">
        <v>0.07857708137158212</v>
      </c>
      <c r="Q32" s="1">
        <v>168.0</v>
      </c>
      <c r="R32" s="1">
        <v>5.1</v>
      </c>
      <c r="S32">
        <v>43.781374</v>
      </c>
      <c r="T32">
        <v>-91.446472</v>
      </c>
    </row>
    <row r="33" ht="12.75" customHeight="1">
      <c r="A33" t="s">
        <v>267</v>
      </c>
      <c r="B33" s="9">
        <v>0.25251692173708906</v>
      </c>
      <c r="C33" s="9">
        <v>0.19025445055090898</v>
      </c>
      <c r="D33" s="9">
        <v>0.16507612866691007</v>
      </c>
      <c r="E33" s="9">
        <v>0.1756431622854184</v>
      </c>
      <c r="F33" s="9">
        <v>0.06671187556335872</v>
      </c>
      <c r="G33" s="24">
        <v>0.5211038861287381</v>
      </c>
      <c r="H33" s="9">
        <v>0.021700000762939455</v>
      </c>
      <c r="I33" s="9">
        <v>0.015</v>
      </c>
      <c r="J33" s="9">
        <v>0.536405258178711</v>
      </c>
      <c r="K33" s="9">
        <v>0.3677622604370117</v>
      </c>
      <c r="L33" s="9">
        <v>0.09596149444580078</v>
      </c>
      <c r="M33" s="9">
        <v>0.17052597045898438</v>
      </c>
      <c r="N33" s="9">
        <v>0.01617993474006653</v>
      </c>
      <c r="O33" s="9">
        <v>0.1465815854225423</v>
      </c>
      <c r="P33" s="9">
        <v>0.28860294978250284</v>
      </c>
      <c r="Q33" s="1">
        <v>9.9</v>
      </c>
      <c r="R33" s="1">
        <v>0.37</v>
      </c>
      <c r="S33">
        <v>45.19829833</v>
      </c>
      <c r="T33">
        <v>-93.3913425</v>
      </c>
    </row>
    <row r="34" ht="12.75" customHeight="1">
      <c r="A34" t="s">
        <v>219</v>
      </c>
      <c r="B34" s="9">
        <v>0.06432575819700634</v>
      </c>
      <c r="C34" s="9">
        <v>0.0746995000917373</v>
      </c>
      <c r="D34" s="9">
        <v>0.08335704760440467</v>
      </c>
      <c r="E34" s="9">
        <v>0.6960256794007227</v>
      </c>
      <c r="F34" s="9">
        <v>0.05235819273573073</v>
      </c>
      <c r="G34" s="24">
        <v>0.7111911590123969</v>
      </c>
      <c r="H34" s="9">
        <v>0.1859000015258789</v>
      </c>
      <c r="I34" s="9">
        <v>0.0</v>
      </c>
      <c r="J34" s="9">
        <v>0.4446908187866211</v>
      </c>
      <c r="K34" s="9">
        <v>0.35787086486816405</v>
      </c>
      <c r="L34" s="9">
        <v>0.19737794876098633</v>
      </c>
      <c r="M34" s="9">
        <v>0.06380502223968507</v>
      </c>
      <c r="N34" s="9">
        <v>0.014095137119293213</v>
      </c>
      <c r="O34" s="9">
        <v>0.022070454322791387</v>
      </c>
      <c r="P34" s="9">
        <v>0.11145676324543705</v>
      </c>
      <c r="Q34" s="1">
        <v>121.0</v>
      </c>
      <c r="R34" s="1">
        <v>0.84</v>
      </c>
      <c r="S34">
        <v>47.61205518</v>
      </c>
      <c r="T34">
        <v>-96.81475533</v>
      </c>
    </row>
    <row r="35" ht="12.75" customHeight="1">
      <c r="A35" t="s">
        <v>327</v>
      </c>
      <c r="B35" s="9">
        <v>0.08321885412470306</v>
      </c>
      <c r="C35" s="9">
        <v>0.27021932474912097</v>
      </c>
      <c r="D35" s="9">
        <v>0.03918958189001757</v>
      </c>
      <c r="E35" s="9">
        <v>0.49451213324410886</v>
      </c>
      <c r="F35" s="9">
        <v>0.06531730425947382</v>
      </c>
      <c r="G35" s="24">
        <v>0.6533305727544328</v>
      </c>
      <c r="H35" s="9">
        <v>0.10210000038146973</v>
      </c>
      <c r="I35" s="9">
        <v>0.015099999904632568</v>
      </c>
      <c r="J35" s="9">
        <v>0.5181987380981445</v>
      </c>
      <c r="K35" s="9">
        <v>0.2927663040161133</v>
      </c>
      <c r="L35" s="9">
        <v>0.18910614013671875</v>
      </c>
      <c r="M35" s="9">
        <v>0.08712554931640625</v>
      </c>
      <c r="N35" s="9">
        <v>0.024845585823059083</v>
      </c>
      <c r="O35" s="9">
        <v>0.044085076167254364</v>
      </c>
      <c r="P35" s="9">
        <v>0.903262648701482</v>
      </c>
      <c r="Q35" s="1">
        <v>12.0</v>
      </c>
      <c r="R35" s="1">
        <v>1.4</v>
      </c>
      <c r="S35">
        <v>45.591488</v>
      </c>
      <c r="T35">
        <v>-94.177752</v>
      </c>
    </row>
    <row r="36" ht="12.75" customHeight="1">
      <c r="A36" t="s">
        <v>288</v>
      </c>
      <c r="B36" s="9">
        <v>0.016104405083829886</v>
      </c>
      <c r="C36" s="9">
        <v>0.07132626103508852</v>
      </c>
      <c r="D36" s="9">
        <v>0.03863384601844492</v>
      </c>
      <c r="E36" s="9">
        <v>0.7026578468767398</v>
      </c>
      <c r="F36" s="9">
        <v>0.13053512989545066</v>
      </c>
      <c r="G36" s="24">
        <v>0.8027633412858924</v>
      </c>
      <c r="H36" s="9">
        <v>0.2852000045776367</v>
      </c>
      <c r="I36" s="9">
        <v>0.0</v>
      </c>
      <c r="J36" s="9">
        <v>0.33324172973632815</v>
      </c>
      <c r="K36" s="9">
        <v>0.40294025421142576</v>
      </c>
      <c r="L36" s="9">
        <v>0.26394908905029296</v>
      </c>
      <c r="M36" s="9">
        <v>0.08656875610351562</v>
      </c>
      <c r="N36" s="9">
        <v>0.027135751247406005</v>
      </c>
      <c r="O36" s="9">
        <v>0.03498449574583263</v>
      </c>
      <c r="P36" s="9">
        <v>0.7685816357275649</v>
      </c>
      <c r="Q36" s="1">
        <v>24.0</v>
      </c>
      <c r="R36" s="1">
        <v>3.6</v>
      </c>
      <c r="S36">
        <v>43.51399809</v>
      </c>
      <c r="T36">
        <v>-93.26840524</v>
      </c>
    </row>
    <row r="37" ht="12.75" customHeight="1">
      <c r="A37" t="s">
        <v>297</v>
      </c>
      <c r="B37" s="9">
        <v>0.05811139787020534</v>
      </c>
      <c r="C37" s="9">
        <v>0.03152225782099301</v>
      </c>
      <c r="D37" s="9">
        <v>0.07429813356812859</v>
      </c>
      <c r="E37" s="9">
        <v>0.7845613179057429</v>
      </c>
      <c r="F37" s="9">
        <v>0.04856203079719736</v>
      </c>
      <c r="G37" s="24">
        <v>0.671909100570043</v>
      </c>
      <c r="H37" s="9">
        <v>0.186200008392334</v>
      </c>
      <c r="I37" s="9">
        <v>0.0</v>
      </c>
      <c r="J37" s="9">
        <v>0.4378824234008789</v>
      </c>
      <c r="K37" s="9">
        <v>0.32386871337890627</v>
      </c>
      <c r="L37" s="9">
        <v>0.2378805732727051</v>
      </c>
      <c r="M37" s="9">
        <v>0.05563896656036377</v>
      </c>
      <c r="N37" s="9">
        <v>0.0056323915719985965</v>
      </c>
      <c r="O37" s="9">
        <v>3.0321019235258725E-4</v>
      </c>
      <c r="P37" s="9">
        <v>0.0</v>
      </c>
      <c r="Q37" s="1">
        <v>159.0</v>
      </c>
      <c r="R37" s="1">
        <v>1.2</v>
      </c>
      <c r="S37">
        <v>48.413943</v>
      </c>
      <c r="T37">
        <v>-97.107158</v>
      </c>
    </row>
    <row r="38" ht="12.75" customHeight="1">
      <c r="A38" t="s">
        <v>201</v>
      </c>
      <c r="B38" s="9">
        <v>0.37418805181369474</v>
      </c>
      <c r="C38" s="9">
        <v>0.21537104085508227</v>
      </c>
      <c r="D38" s="9">
        <v>0.27017168553337023</v>
      </c>
      <c r="E38" s="9">
        <v>0.08088790182845783</v>
      </c>
      <c r="F38" s="9">
        <v>0.0413638860363757</v>
      </c>
      <c r="G38" s="24">
        <v>0.3951869953648892</v>
      </c>
      <c r="H38" s="9">
        <v>0.008500000238418579</v>
      </c>
      <c r="I38" s="9">
        <v>0.02640000104904175</v>
      </c>
      <c r="J38" s="9">
        <v>0.47275917053222655</v>
      </c>
      <c r="K38" s="9">
        <v>0.4127713394165039</v>
      </c>
      <c r="L38" s="9">
        <v>0.11458340644836426</v>
      </c>
      <c r="M38" s="9">
        <v>0.190495548248291</v>
      </c>
      <c r="N38" s="9">
        <v>0.018988736867904664</v>
      </c>
      <c r="O38" s="9">
        <v>0.013080051012779391</v>
      </c>
      <c r="P38" s="9">
        <v>1.0000018253264746</v>
      </c>
      <c r="Q38" s="1">
        <v>4.8</v>
      </c>
      <c r="R38" s="1">
        <v>0.14</v>
      </c>
      <c r="S38">
        <v>45.84013327</v>
      </c>
      <c r="T38">
        <v>-92.93279752</v>
      </c>
    </row>
    <row r="39" ht="12.75" customHeight="1">
      <c r="A39" t="s">
        <v>264</v>
      </c>
      <c r="B39" s="9">
        <v>0.04648357138096469</v>
      </c>
      <c r="C39" s="9">
        <v>0.0964110803660413</v>
      </c>
      <c r="D39" s="9">
        <v>0.023735341882832408</v>
      </c>
      <c r="E39" s="9">
        <v>0.7235046249317841</v>
      </c>
      <c r="F39" s="9">
        <v>0.06274024964996888</v>
      </c>
      <c r="G39" s="24">
        <v>0.8157026218839305</v>
      </c>
      <c r="H39" s="9">
        <v>0.35950000762939455</v>
      </c>
      <c r="I39" s="9">
        <v>0.0</v>
      </c>
      <c r="J39" s="9">
        <v>0.31644712448120116</v>
      </c>
      <c r="K39" s="9">
        <v>0.39314937591552734</v>
      </c>
      <c r="L39" s="9">
        <v>0.2900959396362305</v>
      </c>
      <c r="M39" s="9">
        <v>0.08264026641845704</v>
      </c>
      <c r="N39" s="9">
        <v>0.018369795083999635</v>
      </c>
      <c r="O39" s="9">
        <v>0.035506927002812765</v>
      </c>
      <c r="P39" s="9">
        <v>0.37228663213259144</v>
      </c>
      <c r="Q39" s="1">
        <v>32.0</v>
      </c>
      <c r="R39" s="1">
        <v>5.6</v>
      </c>
      <c r="S39">
        <v>45.04193721</v>
      </c>
      <c r="T39">
        <v>-93.78996231</v>
      </c>
    </row>
    <row r="40" ht="12.75" customHeight="1">
      <c r="A40" t="s">
        <v>309</v>
      </c>
      <c r="B40" s="9">
        <v>0.007550672968408321</v>
      </c>
      <c r="C40" s="9">
        <v>0.12411767146578478</v>
      </c>
      <c r="D40" s="9">
        <v>0.0063306713710804385</v>
      </c>
      <c r="E40" s="9">
        <v>0.7998138070395999</v>
      </c>
      <c r="F40" s="9">
        <v>0.059823805924884454</v>
      </c>
      <c r="G40" s="24">
        <v>0.47748251646421735</v>
      </c>
      <c r="H40" s="9">
        <v>0.062100000381469726</v>
      </c>
      <c r="I40" s="9">
        <v>0.27850000381469725</v>
      </c>
      <c r="J40" s="9">
        <v>0.1393093013763428</v>
      </c>
      <c r="K40" s="9">
        <v>0.5682364654541016</v>
      </c>
      <c r="L40" s="9">
        <v>0.29262710571289063</v>
      </c>
      <c r="M40" s="9">
        <v>0.032200767993927</v>
      </c>
      <c r="N40" s="9">
        <v>0.017712420225143435</v>
      </c>
      <c r="O40" s="9">
        <v>5.392105341693316E-4</v>
      </c>
      <c r="P40" s="9">
        <v>0.10446981782401099</v>
      </c>
      <c r="Q40" s="1">
        <v>115.0</v>
      </c>
      <c r="R40" s="1">
        <v>5.2</v>
      </c>
      <c r="S40">
        <v>43.77682143</v>
      </c>
      <c r="T40">
        <v>-96.4372621</v>
      </c>
    </row>
    <row r="41" ht="12.75" customHeight="1">
      <c r="A41" t="s">
        <v>160</v>
      </c>
      <c r="B41" s="9">
        <v>0.38436310739564766</v>
      </c>
      <c r="C41" s="9">
        <v>0.04401869510470384</v>
      </c>
      <c r="D41" s="9">
        <v>0.48874068525749037</v>
      </c>
      <c r="E41" s="9">
        <v>0.0032625500609655056</v>
      </c>
      <c r="F41" s="9">
        <v>0.0313423779516848</v>
      </c>
      <c r="G41" s="24">
        <v>0.4104525191727124</v>
      </c>
      <c r="H41" s="9">
        <v>1.9999999552965166E-4</v>
      </c>
      <c r="I41" s="9">
        <v>9.999999776482583E-5</v>
      </c>
      <c r="J41" s="9">
        <v>0.37513160705566406</v>
      </c>
      <c r="K41" s="9">
        <v>0.5053067779541016</v>
      </c>
      <c r="L41" s="9">
        <v>0.12094368934631348</v>
      </c>
      <c r="M41" s="9">
        <v>0.35519744873046877</v>
      </c>
      <c r="N41" s="9">
        <v>0.018621807098388673</v>
      </c>
      <c r="O41" s="9">
        <v>0.024929454514390048</v>
      </c>
      <c r="P41" s="9">
        <v>0.17856050798652623</v>
      </c>
      <c r="Q41" s="1">
        <v>19.0</v>
      </c>
      <c r="R41" s="1">
        <v>0.15</v>
      </c>
      <c r="S41">
        <v>46.70345919</v>
      </c>
      <c r="T41">
        <v>-92.41771091</v>
      </c>
    </row>
    <row r="42" ht="12.75" customHeight="1">
      <c r="A42" t="s">
        <v>243</v>
      </c>
      <c r="B42" s="9">
        <v>0.6682851847355287</v>
      </c>
      <c r="C42" s="9">
        <v>0.023757575438559667</v>
      </c>
      <c r="D42" s="9">
        <v>0.28243133491101013</v>
      </c>
      <c r="E42" s="9">
        <v>7.800153328324573E-4</v>
      </c>
      <c r="F42" s="9">
        <v>0.017742999378164814</v>
      </c>
      <c r="G42" s="24">
        <v>0.022114864243204847</v>
      </c>
      <c r="H42" s="9">
        <v>0.0</v>
      </c>
      <c r="I42" s="9">
        <v>3.999999910593033E-4</v>
      </c>
      <c r="J42" s="9">
        <v>0.4308568572998047</v>
      </c>
      <c r="K42" s="9">
        <v>0.46502395629882814</v>
      </c>
      <c r="L42" s="9">
        <v>0.10729244232177734</v>
      </c>
      <c r="M42" s="9">
        <v>0.18391433715820313</v>
      </c>
      <c r="N42" s="9">
        <v>0.03916569232940674</v>
      </c>
      <c r="O42" s="9">
        <v>0.003465788841661685</v>
      </c>
      <c r="P42" s="9">
        <v>0.0</v>
      </c>
      <c r="Q42" s="1">
        <v>23.0</v>
      </c>
      <c r="R42" s="1">
        <v>0.09</v>
      </c>
      <c r="S42">
        <v>46.953211</v>
      </c>
      <c r="T42">
        <v>-91.889159</v>
      </c>
    </row>
    <row r="43" ht="12.75" customHeight="1">
      <c r="A43" t="s">
        <v>300</v>
      </c>
      <c r="B43" s="9">
        <v>0.10138840136954592</v>
      </c>
      <c r="C43" s="9">
        <v>0.03170967028352282</v>
      </c>
      <c r="D43" s="9">
        <v>0.13636405073948396</v>
      </c>
      <c r="E43" s="9">
        <v>0.6808343706941219</v>
      </c>
      <c r="F43" s="9">
        <v>0.045951813473320995</v>
      </c>
      <c r="G43" s="24">
        <v>0.785857665974254</v>
      </c>
      <c r="H43" s="9">
        <v>0.11420000076293946</v>
      </c>
      <c r="I43" s="9">
        <v>0.0</v>
      </c>
      <c r="J43" s="9">
        <v>0.5538639450073243</v>
      </c>
      <c r="K43" s="9">
        <v>0.24971427917480468</v>
      </c>
      <c r="L43" s="9">
        <v>0.19634752273559572</v>
      </c>
      <c r="M43" s="9">
        <v>0.07473401069641114</v>
      </c>
      <c r="N43" s="9">
        <v>0.0055107176303863525</v>
      </c>
      <c r="O43" s="9">
        <v>0.0073053849492126155</v>
      </c>
      <c r="P43" s="9">
        <v>0.19490986339854635</v>
      </c>
      <c r="Q43" s="1">
        <v>222.0</v>
      </c>
      <c r="R43" s="1">
        <v>0.66</v>
      </c>
      <c r="S43">
        <v>48.492813</v>
      </c>
      <c r="T43">
        <v>-97.10727</v>
      </c>
    </row>
    <row r="44" ht="12.75" customHeight="1">
      <c r="A44" t="s">
        <v>222</v>
      </c>
      <c r="B44" s="9">
        <v>0.07045622186030717</v>
      </c>
      <c r="C44" s="9">
        <v>0.07267243164985847</v>
      </c>
      <c r="D44" s="9">
        <v>0.4812206851057292</v>
      </c>
      <c r="E44" s="9">
        <v>0.3306395395348636</v>
      </c>
      <c r="F44" s="9">
        <v>0.026148968466826718</v>
      </c>
      <c r="G44" s="24">
        <v>0.9625038668131787</v>
      </c>
      <c r="H44" s="9">
        <v>0.09649999618530274</v>
      </c>
      <c r="I44" s="9">
        <v>0.0</v>
      </c>
      <c r="J44" s="9">
        <v>0.48137989044189455</v>
      </c>
      <c r="K44" s="9">
        <v>0.3529859161376953</v>
      </c>
      <c r="L44" s="9">
        <v>0.16409458160400392</v>
      </c>
      <c r="M44" s="9">
        <v>0.2444206428527832</v>
      </c>
      <c r="N44" s="9">
        <v>0.0034930944442749024</v>
      </c>
      <c r="O44" s="9">
        <v>0.04356430991602252</v>
      </c>
      <c r="P44" s="9">
        <v>0.6325731904003002</v>
      </c>
      <c r="Q44" s="1">
        <v>25.0</v>
      </c>
      <c r="R44" s="1">
        <v>0.28</v>
      </c>
      <c r="S44">
        <v>48.18536482</v>
      </c>
      <c r="T44">
        <v>-96.17011991</v>
      </c>
    </row>
    <row r="45" ht="12.75" customHeight="1">
      <c r="A45" t="s">
        <v>303</v>
      </c>
      <c r="B45" s="9">
        <v>0.1035085964186978</v>
      </c>
      <c r="C45" s="9">
        <v>0.0498960205571801</v>
      </c>
      <c r="D45" s="9">
        <v>0.161886819482762</v>
      </c>
      <c r="E45" s="9">
        <v>0.635236765565571</v>
      </c>
      <c r="F45" s="9">
        <v>0.043077719191430955</v>
      </c>
      <c r="G45" s="24">
        <v>0.7857448810834248</v>
      </c>
      <c r="H45" s="9">
        <v>0.14449999809265138</v>
      </c>
      <c r="I45" s="9">
        <v>0.0</v>
      </c>
      <c r="J45" s="9">
        <v>0.5200811004638672</v>
      </c>
      <c r="K45" s="9">
        <v>0.29770689010620116</v>
      </c>
      <c r="L45" s="9">
        <v>0.18216928482055664</v>
      </c>
      <c r="M45" s="9">
        <v>0.08960693359375001</v>
      </c>
      <c r="N45" s="9">
        <v>0.00457161158323288</v>
      </c>
      <c r="O45" s="9">
        <v>0.001108436502502005</v>
      </c>
      <c r="P45" s="9">
        <v>0.4978259092279055</v>
      </c>
      <c r="Q45" s="1">
        <v>93.0</v>
      </c>
      <c r="R45" s="1">
        <v>0.79</v>
      </c>
      <c r="S45">
        <v>48.796722</v>
      </c>
      <c r="T45">
        <v>-97.10578</v>
      </c>
    </row>
    <row r="46" ht="12.75" customHeight="1">
      <c r="A46" t="s">
        <v>228</v>
      </c>
      <c r="B46" s="9">
        <v>0.5580419793672284</v>
      </c>
      <c r="C46" s="9">
        <v>0.020512786137021698</v>
      </c>
      <c r="D46" s="9">
        <v>0.2633578663339208</v>
      </c>
      <c r="E46" s="9">
        <v>6.848563282961323E-4</v>
      </c>
      <c r="F46" s="9">
        <v>0.015462448967463625</v>
      </c>
      <c r="G46" s="24">
        <v>0.046601344886116086</v>
      </c>
      <c r="H46" s="9">
        <v>0.0</v>
      </c>
      <c r="I46" s="9">
        <v>9.999999776482583E-5</v>
      </c>
      <c r="J46" s="9">
        <v>0.5256532669067383</v>
      </c>
      <c r="K46" s="9">
        <v>0.36396270751953125</v>
      </c>
      <c r="L46" s="9">
        <v>0.11524320602416993</v>
      </c>
      <c r="M46" s="9">
        <v>0.16812253952026368</v>
      </c>
      <c r="N46" s="9">
        <v>0.048728137016296386</v>
      </c>
      <c r="O46" s="9">
        <v>0.13177988736021135</v>
      </c>
      <c r="P46" s="9">
        <v>0.7214290727021835</v>
      </c>
      <c r="Q46" s="1">
        <v>3.8</v>
      </c>
      <c r="R46" s="1">
        <v>0.05</v>
      </c>
      <c r="S46">
        <v>48.26461383</v>
      </c>
      <c r="T46">
        <v>-92.56594615</v>
      </c>
    </row>
    <row r="47" ht="12.75" customHeight="1">
      <c r="A47" t="s">
        <v>192</v>
      </c>
      <c r="B47" s="9">
        <v>0.010042922828863512</v>
      </c>
      <c r="C47" s="9">
        <v>0.01435541172503141</v>
      </c>
      <c r="D47" s="9">
        <v>0.030382251284558175</v>
      </c>
      <c r="E47" s="9">
        <v>0.8663151973576649</v>
      </c>
      <c r="F47" s="9">
        <v>0.06220869825138829</v>
      </c>
      <c r="G47" s="24">
        <v>0.6910149859543828</v>
      </c>
      <c r="H47" s="9">
        <v>0.4268000030517578</v>
      </c>
      <c r="I47" s="9">
        <v>0.03579999923706055</v>
      </c>
      <c r="J47" s="9">
        <v>0.36470043182373046</v>
      </c>
      <c r="K47" s="9">
        <v>0.37322216033935546</v>
      </c>
      <c r="L47" s="9">
        <v>0.26212755203247073</v>
      </c>
      <c r="M47" s="9">
        <v>0.054879469871520994</v>
      </c>
      <c r="N47" s="9">
        <v>0.015257624387741088</v>
      </c>
      <c r="O47" s="9">
        <v>0.01350266038877957</v>
      </c>
      <c r="P47" s="9">
        <v>0.18563691892385994</v>
      </c>
      <c r="Q47" s="1">
        <v>86.0</v>
      </c>
      <c r="R47" s="1">
        <v>9.6</v>
      </c>
      <c r="S47">
        <v>44.046248</v>
      </c>
      <c r="T47">
        <v>-94.194745</v>
      </c>
    </row>
    <row r="48" ht="12.75" customHeight="1">
      <c r="A48" t="s">
        <v>210</v>
      </c>
      <c r="B48" s="9">
        <v>0.010653510108101926</v>
      </c>
      <c r="C48" s="9">
        <v>0.05933226984640443</v>
      </c>
      <c r="D48" s="9">
        <v>0.03089313524632106</v>
      </c>
      <c r="E48" s="9">
        <v>0.8100632612457638</v>
      </c>
      <c r="F48" s="9">
        <v>0.05927150784957267</v>
      </c>
      <c r="G48" s="24">
        <v>0.5286709617031604</v>
      </c>
      <c r="H48" s="9">
        <v>0.24129999160766602</v>
      </c>
      <c r="I48" s="9">
        <v>3.999999910593033E-4</v>
      </c>
      <c r="J48" s="9">
        <v>0.3252072525024414</v>
      </c>
      <c r="K48" s="9">
        <v>0.39576507568359376</v>
      </c>
      <c r="L48" s="9">
        <v>0.2791062545776367</v>
      </c>
      <c r="M48" s="9">
        <v>0.04256104469299316</v>
      </c>
      <c r="N48" s="9">
        <v>0.019802230596542358</v>
      </c>
      <c r="O48" s="9">
        <v>0.025358685884333217</v>
      </c>
      <c r="P48" s="9">
        <v>0.7786881034882981</v>
      </c>
      <c r="Q48" s="1">
        <v>81.0</v>
      </c>
      <c r="R48" s="1">
        <v>5.3</v>
      </c>
      <c r="S48">
        <v>43.61937351</v>
      </c>
      <c r="T48">
        <v>-94.98430334</v>
      </c>
    </row>
    <row r="49" ht="12.75" customHeight="1">
      <c r="A49" t="s">
        <v>279</v>
      </c>
      <c r="B49" s="9">
        <v>0.15659761581882162</v>
      </c>
      <c r="C49" s="9">
        <v>0.2725783376900852</v>
      </c>
      <c r="D49" s="9">
        <v>0.006683630476069858</v>
      </c>
      <c r="E49" s="9">
        <v>0.5023473558680889</v>
      </c>
      <c r="F49" s="9">
        <v>0.0611239534067263</v>
      </c>
      <c r="G49" s="24">
        <v>0.20566281301296807</v>
      </c>
      <c r="H49" s="9">
        <v>0.010900000333786011</v>
      </c>
      <c r="I49" s="9">
        <v>0.495</v>
      </c>
      <c r="J49" s="9">
        <v>0.19389068603515625</v>
      </c>
      <c r="K49" s="9">
        <v>0.5927376556396484</v>
      </c>
      <c r="L49" s="9">
        <v>0.21328964233398437</v>
      </c>
      <c r="M49" s="9">
        <v>0.021626808643341065</v>
      </c>
      <c r="N49" s="9">
        <v>0.07868118286132812</v>
      </c>
      <c r="O49" s="9">
        <v>1.6525018834344756E-4</v>
      </c>
      <c r="P49" s="9">
        <v>0.0</v>
      </c>
      <c r="Q49" s="1">
        <v>189.0</v>
      </c>
      <c r="R49" s="1">
        <v>5.8</v>
      </c>
      <c r="S49">
        <v>44.15081174</v>
      </c>
      <c r="T49">
        <v>-92.00492432</v>
      </c>
    </row>
    <row r="50" ht="12.75" customHeight="1">
      <c r="A50" t="s">
        <v>216</v>
      </c>
      <c r="B50" s="9">
        <v>0.23238937823042868</v>
      </c>
      <c r="C50" s="9">
        <v>0.08224978460027432</v>
      </c>
      <c r="D50" s="9">
        <v>0.09507811462024597</v>
      </c>
      <c r="E50" s="9">
        <v>0.5159339115033208</v>
      </c>
      <c r="F50" s="9">
        <v>0.03747189673525024</v>
      </c>
      <c r="G50" s="24">
        <v>0.6072125781360457</v>
      </c>
      <c r="H50" s="9">
        <v>0.09399999618530273</v>
      </c>
      <c r="I50" s="9">
        <v>0.0</v>
      </c>
      <c r="J50" s="9">
        <v>0.4155187225341797</v>
      </c>
      <c r="K50" s="9">
        <v>0.3697304153442383</v>
      </c>
      <c r="L50" s="9">
        <v>0.21469554901123047</v>
      </c>
      <c r="M50" s="9">
        <v>0.07699999332427979</v>
      </c>
      <c r="N50" s="9">
        <v>0.021471266746520997</v>
      </c>
      <c r="O50" s="9">
        <v>0.03177991421769627</v>
      </c>
      <c r="P50" s="9">
        <v>0.20503356822886523</v>
      </c>
      <c r="Q50" s="1">
        <v>122.0</v>
      </c>
      <c r="R50" s="1">
        <v>0.5</v>
      </c>
      <c r="S50">
        <v>47.266713</v>
      </c>
      <c r="T50">
        <v>-96.796894</v>
      </c>
    </row>
    <row r="51" ht="12.75" customHeight="1">
      <c r="A51" t="s">
        <v>168</v>
      </c>
      <c r="B51" s="9">
        <v>0.010391601986211408</v>
      </c>
      <c r="C51" s="9">
        <v>0.3472085138710241</v>
      </c>
      <c r="D51" s="9">
        <v>0.0491255846186357</v>
      </c>
      <c r="E51" s="9">
        <v>0.5266573860245405</v>
      </c>
      <c r="F51" s="9">
        <v>0.04529085840232553</v>
      </c>
      <c r="G51" s="24">
        <v>0.4976413232708595</v>
      </c>
      <c r="H51" s="9">
        <v>0.0678000020980835</v>
      </c>
      <c r="I51" s="9">
        <v>0.048899998664855955</v>
      </c>
      <c r="J51" s="9">
        <v>0.3427506256103516</v>
      </c>
      <c r="K51" s="9">
        <v>0.38846477508544924</v>
      </c>
      <c r="L51" s="9">
        <v>0.26877578735351565</v>
      </c>
      <c r="M51" s="9">
        <v>0.03212394952774048</v>
      </c>
      <c r="N51" s="9">
        <v>0.026111314296722414</v>
      </c>
      <c r="O51" s="9">
        <v>0.01338907144873223</v>
      </c>
      <c r="P51" s="9">
        <v>0.08839138762390587</v>
      </c>
      <c r="Q51" s="1">
        <v>97.0</v>
      </c>
      <c r="R51" s="1">
        <v>1.6</v>
      </c>
      <c r="S51">
        <v>45.22632105</v>
      </c>
      <c r="T51">
        <v>-96.35330292</v>
      </c>
    </row>
    <row r="52" ht="12.75" customHeight="1">
      <c r="A52" t="s">
        <v>178</v>
      </c>
      <c r="B52" s="9">
        <v>0.0063007020798805675</v>
      </c>
      <c r="C52" s="9">
        <v>0.11554531086011424</v>
      </c>
      <c r="D52" s="9">
        <v>0.042331850052171896</v>
      </c>
      <c r="E52" s="9">
        <v>0.7687741248244397</v>
      </c>
      <c r="F52" s="9">
        <v>0.05235250079538659</v>
      </c>
      <c r="G52" s="24">
        <v>0.7062636939303485</v>
      </c>
      <c r="H52" s="9">
        <v>0.23239999771118164</v>
      </c>
      <c r="I52" s="9">
        <v>0.05929999828338623</v>
      </c>
      <c r="J52" s="9">
        <v>0.32614978790283206</v>
      </c>
      <c r="K52" s="9">
        <v>0.398368034362793</v>
      </c>
      <c r="L52" s="9">
        <v>0.27535907745361327</v>
      </c>
      <c r="M52" s="9">
        <v>0.036885268688201904</v>
      </c>
      <c r="N52" s="9">
        <v>0.021928405761718752</v>
      </c>
      <c r="O52" s="9">
        <v>0.009357423158417385</v>
      </c>
      <c r="P52" s="9">
        <v>0.03476524826254433</v>
      </c>
      <c r="Q52" s="1">
        <v>95.0</v>
      </c>
      <c r="R52" s="1">
        <v>4.3</v>
      </c>
      <c r="S52">
        <v>44.71511704</v>
      </c>
      <c r="T52">
        <v>-95.54404449</v>
      </c>
    </row>
    <row r="53" ht="12.75" customHeight="1">
      <c r="A53" t="s">
        <v>282</v>
      </c>
      <c r="B53" s="9">
        <v>0.09697076387970449</v>
      </c>
      <c r="C53" s="9">
        <v>0.23325471459502323</v>
      </c>
      <c r="D53" s="9">
        <v>0.014612314774955648</v>
      </c>
      <c r="E53" s="9">
        <v>0.5603734778739424</v>
      </c>
      <c r="F53" s="9">
        <v>0.0895923459085506</v>
      </c>
      <c r="G53" s="24">
        <v>0.42587205291929286</v>
      </c>
      <c r="H53" s="9">
        <v>0.08619999885559082</v>
      </c>
      <c r="I53" s="9">
        <v>0.21299999237060546</v>
      </c>
      <c r="J53" s="9">
        <v>0.2288888168334961</v>
      </c>
      <c r="K53" s="9">
        <v>0.5457295227050781</v>
      </c>
      <c r="L53" s="9">
        <v>0.22538862228393555</v>
      </c>
      <c r="M53" s="9">
        <v>0.03218012809753418</v>
      </c>
      <c r="N53" s="9">
        <v>0.05496188640594483</v>
      </c>
      <c r="O53" s="9">
        <v>0.0020591394104695353</v>
      </c>
      <c r="P53" s="9">
        <v>0.5955042262089049</v>
      </c>
      <c r="Q53" s="1">
        <v>155.0</v>
      </c>
      <c r="R53" s="1">
        <v>6.2</v>
      </c>
      <c r="S53">
        <v>44.31217302</v>
      </c>
      <c r="T53">
        <v>-92.00386925</v>
      </c>
    </row>
    <row r="54" ht="12.75" customHeight="1"/>
    <row r="55" ht="12.75" customHeight="1">
      <c r="A55" s="16" t="s">
        <v>358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